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訓勇\"/>
    </mc:Choice>
  </mc:AlternateContent>
  <bookViews>
    <workbookView xWindow="0" yWindow="4830" windowWidth="21600" windowHeight="10200" activeTab="5"/>
  </bookViews>
  <sheets>
    <sheet name="日K線圖" sheetId="1" r:id="rId1"/>
    <sheet name="周月K線圖" sheetId="2" r:id="rId2"/>
    <sheet name="寶塔K線" sheetId="4" r:id="rId3"/>
    <sheet name="RSI" sheetId="3" r:id="rId4"/>
    <sheet name="MACD" sheetId="5" r:id="rId5"/>
    <sheet name="DMI" sheetId="6" r:id="rId6"/>
    <sheet name="工作表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0" i="6" l="1"/>
  <c r="J440" i="6"/>
  <c r="K440" i="6"/>
  <c r="H441" i="6"/>
  <c r="J441" i="6"/>
  <c r="K441" i="6"/>
  <c r="H442" i="6"/>
  <c r="I442" i="6" s="1"/>
  <c r="J442" i="6"/>
  <c r="K442" i="6"/>
  <c r="L442" i="6"/>
  <c r="L441" i="6" s="1"/>
  <c r="M442" i="6"/>
  <c r="M441" i="6" l="1"/>
  <c r="L440" i="6"/>
  <c r="M440" i="6"/>
  <c r="I441" i="6"/>
  <c r="I440" i="6" s="1"/>
  <c r="Q442" i="6"/>
  <c r="P442" i="6"/>
  <c r="H5" i="6"/>
  <c r="J5" i="6"/>
  <c r="K5" i="6"/>
  <c r="H6" i="6"/>
  <c r="J6" i="6"/>
  <c r="K6" i="6"/>
  <c r="H7" i="6"/>
  <c r="J7" i="6"/>
  <c r="K7" i="6"/>
  <c r="H8" i="6"/>
  <c r="J8" i="6"/>
  <c r="K8" i="6"/>
  <c r="H9" i="6"/>
  <c r="J9" i="6"/>
  <c r="K9" i="6"/>
  <c r="H10" i="6"/>
  <c r="J10" i="6"/>
  <c r="K10" i="6"/>
  <c r="H11" i="6"/>
  <c r="J11" i="6"/>
  <c r="K11" i="6"/>
  <c r="H12" i="6"/>
  <c r="J12" i="6"/>
  <c r="K12" i="6"/>
  <c r="H13" i="6"/>
  <c r="J13" i="6"/>
  <c r="K13" i="6"/>
  <c r="H14" i="6"/>
  <c r="J14" i="6"/>
  <c r="K14" i="6"/>
  <c r="H15" i="6"/>
  <c r="J15" i="6"/>
  <c r="K15" i="6"/>
  <c r="H16" i="6"/>
  <c r="J16" i="6"/>
  <c r="K16" i="6"/>
  <c r="H17" i="6"/>
  <c r="J17" i="6"/>
  <c r="K17" i="6"/>
  <c r="H18" i="6"/>
  <c r="J18" i="6"/>
  <c r="K18" i="6"/>
  <c r="H19" i="6"/>
  <c r="J19" i="6"/>
  <c r="K19" i="6"/>
  <c r="H20" i="6"/>
  <c r="J20" i="6"/>
  <c r="K20" i="6"/>
  <c r="H21" i="6"/>
  <c r="J21" i="6"/>
  <c r="K21" i="6"/>
  <c r="H22" i="6"/>
  <c r="J22" i="6"/>
  <c r="K22" i="6"/>
  <c r="H23" i="6"/>
  <c r="J23" i="6"/>
  <c r="K23" i="6"/>
  <c r="H24" i="6"/>
  <c r="J24" i="6"/>
  <c r="K24" i="6"/>
  <c r="H25" i="6"/>
  <c r="J25" i="6"/>
  <c r="K25" i="6"/>
  <c r="H26" i="6"/>
  <c r="J26" i="6"/>
  <c r="K26" i="6"/>
  <c r="H27" i="6"/>
  <c r="J27" i="6"/>
  <c r="K27" i="6"/>
  <c r="H28" i="6"/>
  <c r="J28" i="6"/>
  <c r="K28" i="6"/>
  <c r="H29" i="6"/>
  <c r="J29" i="6"/>
  <c r="K29" i="6"/>
  <c r="H30" i="6"/>
  <c r="J30" i="6"/>
  <c r="K30" i="6"/>
  <c r="H31" i="6"/>
  <c r="J31" i="6"/>
  <c r="K31" i="6"/>
  <c r="H32" i="6"/>
  <c r="J32" i="6"/>
  <c r="K32" i="6"/>
  <c r="H33" i="6"/>
  <c r="J33" i="6"/>
  <c r="K33" i="6"/>
  <c r="H34" i="6"/>
  <c r="J34" i="6"/>
  <c r="K34" i="6"/>
  <c r="H35" i="6"/>
  <c r="J35" i="6"/>
  <c r="K35" i="6"/>
  <c r="H36" i="6"/>
  <c r="J36" i="6"/>
  <c r="K36" i="6"/>
  <c r="H37" i="6"/>
  <c r="J37" i="6"/>
  <c r="K37" i="6"/>
  <c r="H38" i="6"/>
  <c r="J38" i="6"/>
  <c r="K38" i="6"/>
  <c r="H39" i="6"/>
  <c r="J39" i="6"/>
  <c r="K39" i="6"/>
  <c r="H40" i="6"/>
  <c r="J40" i="6"/>
  <c r="K40" i="6"/>
  <c r="H41" i="6"/>
  <c r="J41" i="6"/>
  <c r="K41" i="6"/>
  <c r="H42" i="6"/>
  <c r="J42" i="6"/>
  <c r="K42" i="6"/>
  <c r="H43" i="6"/>
  <c r="J43" i="6"/>
  <c r="K43" i="6"/>
  <c r="H44" i="6"/>
  <c r="J44" i="6"/>
  <c r="K44" i="6"/>
  <c r="H45" i="6"/>
  <c r="J45" i="6"/>
  <c r="K45" i="6"/>
  <c r="H46" i="6"/>
  <c r="J46" i="6"/>
  <c r="K46" i="6"/>
  <c r="H47" i="6"/>
  <c r="J47" i="6"/>
  <c r="K47" i="6"/>
  <c r="H48" i="6"/>
  <c r="J48" i="6"/>
  <c r="K48" i="6"/>
  <c r="H49" i="6"/>
  <c r="J49" i="6"/>
  <c r="K49" i="6"/>
  <c r="H50" i="6"/>
  <c r="J50" i="6"/>
  <c r="K50" i="6"/>
  <c r="H51" i="6"/>
  <c r="J51" i="6"/>
  <c r="K51" i="6"/>
  <c r="H52" i="6"/>
  <c r="J52" i="6"/>
  <c r="K52" i="6"/>
  <c r="H53" i="6"/>
  <c r="J53" i="6"/>
  <c r="K53" i="6"/>
  <c r="H54" i="6"/>
  <c r="J54" i="6"/>
  <c r="K54" i="6"/>
  <c r="H55" i="6"/>
  <c r="J55" i="6"/>
  <c r="K55" i="6"/>
  <c r="H56" i="6"/>
  <c r="J56" i="6"/>
  <c r="K56" i="6"/>
  <c r="H57" i="6"/>
  <c r="J57" i="6"/>
  <c r="K57" i="6"/>
  <c r="H58" i="6"/>
  <c r="J58" i="6"/>
  <c r="K58" i="6"/>
  <c r="H59" i="6"/>
  <c r="J59" i="6"/>
  <c r="K59" i="6"/>
  <c r="H60" i="6"/>
  <c r="J60" i="6"/>
  <c r="K60" i="6"/>
  <c r="H61" i="6"/>
  <c r="J61" i="6"/>
  <c r="K61" i="6"/>
  <c r="H62" i="6"/>
  <c r="J62" i="6"/>
  <c r="K62" i="6"/>
  <c r="H63" i="6"/>
  <c r="J63" i="6"/>
  <c r="K63" i="6"/>
  <c r="H64" i="6"/>
  <c r="J64" i="6"/>
  <c r="K64" i="6"/>
  <c r="H65" i="6"/>
  <c r="J65" i="6"/>
  <c r="K65" i="6"/>
  <c r="H66" i="6"/>
  <c r="J66" i="6"/>
  <c r="K66" i="6"/>
  <c r="H67" i="6"/>
  <c r="J67" i="6"/>
  <c r="K67" i="6"/>
  <c r="H68" i="6"/>
  <c r="J68" i="6"/>
  <c r="K68" i="6"/>
  <c r="H69" i="6"/>
  <c r="J69" i="6"/>
  <c r="K69" i="6"/>
  <c r="H70" i="6"/>
  <c r="J70" i="6"/>
  <c r="K70" i="6"/>
  <c r="H71" i="6"/>
  <c r="J71" i="6"/>
  <c r="K71" i="6"/>
  <c r="H72" i="6"/>
  <c r="J72" i="6"/>
  <c r="K72" i="6"/>
  <c r="H73" i="6"/>
  <c r="J73" i="6"/>
  <c r="K73" i="6"/>
  <c r="H74" i="6"/>
  <c r="J74" i="6"/>
  <c r="K74" i="6"/>
  <c r="H75" i="6"/>
  <c r="J75" i="6"/>
  <c r="K75" i="6"/>
  <c r="H76" i="6"/>
  <c r="J76" i="6"/>
  <c r="K76" i="6"/>
  <c r="H77" i="6"/>
  <c r="J77" i="6"/>
  <c r="K77" i="6"/>
  <c r="H78" i="6"/>
  <c r="J78" i="6"/>
  <c r="K78" i="6"/>
  <c r="H79" i="6"/>
  <c r="J79" i="6"/>
  <c r="K79" i="6"/>
  <c r="H80" i="6"/>
  <c r="J80" i="6"/>
  <c r="K80" i="6"/>
  <c r="H81" i="6"/>
  <c r="J81" i="6"/>
  <c r="K81" i="6"/>
  <c r="H82" i="6"/>
  <c r="J82" i="6"/>
  <c r="K82" i="6"/>
  <c r="H83" i="6"/>
  <c r="J83" i="6"/>
  <c r="K83" i="6"/>
  <c r="H84" i="6"/>
  <c r="J84" i="6"/>
  <c r="K84" i="6"/>
  <c r="H85" i="6"/>
  <c r="J85" i="6"/>
  <c r="K85" i="6"/>
  <c r="H86" i="6"/>
  <c r="J86" i="6"/>
  <c r="K86" i="6"/>
  <c r="H87" i="6"/>
  <c r="J87" i="6"/>
  <c r="K87" i="6"/>
  <c r="H88" i="6"/>
  <c r="J88" i="6"/>
  <c r="K88" i="6"/>
  <c r="H89" i="6"/>
  <c r="J89" i="6"/>
  <c r="K89" i="6"/>
  <c r="H90" i="6"/>
  <c r="J90" i="6"/>
  <c r="K90" i="6"/>
  <c r="H91" i="6"/>
  <c r="J91" i="6"/>
  <c r="K91" i="6"/>
  <c r="H92" i="6"/>
  <c r="J92" i="6"/>
  <c r="K92" i="6"/>
  <c r="H93" i="6"/>
  <c r="J93" i="6"/>
  <c r="K93" i="6"/>
  <c r="H94" i="6"/>
  <c r="J94" i="6"/>
  <c r="K94" i="6"/>
  <c r="H95" i="6"/>
  <c r="J95" i="6"/>
  <c r="K95" i="6"/>
  <c r="H96" i="6"/>
  <c r="J96" i="6"/>
  <c r="K96" i="6"/>
  <c r="H97" i="6"/>
  <c r="J97" i="6"/>
  <c r="K97" i="6"/>
  <c r="H98" i="6"/>
  <c r="J98" i="6"/>
  <c r="K98" i="6"/>
  <c r="H99" i="6"/>
  <c r="J99" i="6"/>
  <c r="K99" i="6"/>
  <c r="H100" i="6"/>
  <c r="J100" i="6"/>
  <c r="K100" i="6"/>
  <c r="H101" i="6"/>
  <c r="J101" i="6"/>
  <c r="K101" i="6"/>
  <c r="H102" i="6"/>
  <c r="J102" i="6"/>
  <c r="K102" i="6"/>
  <c r="H103" i="6"/>
  <c r="J103" i="6"/>
  <c r="K103" i="6"/>
  <c r="H104" i="6"/>
  <c r="J104" i="6"/>
  <c r="K104" i="6"/>
  <c r="H105" i="6"/>
  <c r="J105" i="6"/>
  <c r="K105" i="6"/>
  <c r="H106" i="6"/>
  <c r="J106" i="6"/>
  <c r="K106" i="6"/>
  <c r="H107" i="6"/>
  <c r="J107" i="6"/>
  <c r="K107" i="6"/>
  <c r="H108" i="6"/>
  <c r="J108" i="6"/>
  <c r="K108" i="6"/>
  <c r="H109" i="6"/>
  <c r="J109" i="6"/>
  <c r="K109" i="6"/>
  <c r="H110" i="6"/>
  <c r="J110" i="6"/>
  <c r="K110" i="6"/>
  <c r="H111" i="6"/>
  <c r="J111" i="6"/>
  <c r="K111" i="6"/>
  <c r="H112" i="6"/>
  <c r="J112" i="6"/>
  <c r="K112" i="6"/>
  <c r="H113" i="6"/>
  <c r="J113" i="6"/>
  <c r="K113" i="6"/>
  <c r="H114" i="6"/>
  <c r="J114" i="6"/>
  <c r="K114" i="6"/>
  <c r="H115" i="6"/>
  <c r="J115" i="6"/>
  <c r="K115" i="6"/>
  <c r="H116" i="6"/>
  <c r="J116" i="6"/>
  <c r="K116" i="6"/>
  <c r="H117" i="6"/>
  <c r="J117" i="6"/>
  <c r="K117" i="6"/>
  <c r="H118" i="6"/>
  <c r="J118" i="6"/>
  <c r="K118" i="6"/>
  <c r="H119" i="6"/>
  <c r="J119" i="6"/>
  <c r="K119" i="6"/>
  <c r="H120" i="6"/>
  <c r="J120" i="6"/>
  <c r="K120" i="6"/>
  <c r="H121" i="6"/>
  <c r="J121" i="6"/>
  <c r="K121" i="6"/>
  <c r="H122" i="6"/>
  <c r="J122" i="6"/>
  <c r="K122" i="6"/>
  <c r="H123" i="6"/>
  <c r="J123" i="6"/>
  <c r="K123" i="6"/>
  <c r="H124" i="6"/>
  <c r="J124" i="6"/>
  <c r="K124" i="6"/>
  <c r="H125" i="6"/>
  <c r="J125" i="6"/>
  <c r="K125" i="6"/>
  <c r="H126" i="6"/>
  <c r="J126" i="6"/>
  <c r="K126" i="6"/>
  <c r="H127" i="6"/>
  <c r="J127" i="6"/>
  <c r="K127" i="6"/>
  <c r="H128" i="6"/>
  <c r="J128" i="6"/>
  <c r="K128" i="6"/>
  <c r="H129" i="6"/>
  <c r="J129" i="6"/>
  <c r="K129" i="6"/>
  <c r="H130" i="6"/>
  <c r="J130" i="6"/>
  <c r="K130" i="6"/>
  <c r="H131" i="6"/>
  <c r="J131" i="6"/>
  <c r="K131" i="6"/>
  <c r="H132" i="6"/>
  <c r="J132" i="6"/>
  <c r="K132" i="6"/>
  <c r="H133" i="6"/>
  <c r="J133" i="6"/>
  <c r="K133" i="6"/>
  <c r="H134" i="6"/>
  <c r="J134" i="6"/>
  <c r="K134" i="6"/>
  <c r="H135" i="6"/>
  <c r="J135" i="6"/>
  <c r="K135" i="6"/>
  <c r="H136" i="6"/>
  <c r="J136" i="6"/>
  <c r="K136" i="6"/>
  <c r="H137" i="6"/>
  <c r="J137" i="6"/>
  <c r="K137" i="6"/>
  <c r="H138" i="6"/>
  <c r="J138" i="6"/>
  <c r="K138" i="6"/>
  <c r="H139" i="6"/>
  <c r="J139" i="6"/>
  <c r="K139" i="6"/>
  <c r="H140" i="6"/>
  <c r="J140" i="6"/>
  <c r="K140" i="6"/>
  <c r="H141" i="6"/>
  <c r="J141" i="6"/>
  <c r="K141" i="6"/>
  <c r="H142" i="6"/>
  <c r="J142" i="6"/>
  <c r="K142" i="6"/>
  <c r="H143" i="6"/>
  <c r="J143" i="6"/>
  <c r="K143" i="6"/>
  <c r="H144" i="6"/>
  <c r="J144" i="6"/>
  <c r="K144" i="6"/>
  <c r="H145" i="6"/>
  <c r="J145" i="6"/>
  <c r="K145" i="6"/>
  <c r="H146" i="6"/>
  <c r="J146" i="6"/>
  <c r="K146" i="6"/>
  <c r="H147" i="6"/>
  <c r="J147" i="6"/>
  <c r="K147" i="6"/>
  <c r="H148" i="6"/>
  <c r="J148" i="6"/>
  <c r="K148" i="6"/>
  <c r="H149" i="6"/>
  <c r="J149" i="6"/>
  <c r="K149" i="6"/>
  <c r="H150" i="6"/>
  <c r="J150" i="6"/>
  <c r="K150" i="6"/>
  <c r="H151" i="6"/>
  <c r="J151" i="6"/>
  <c r="K151" i="6"/>
  <c r="H152" i="6"/>
  <c r="J152" i="6"/>
  <c r="K152" i="6"/>
  <c r="H153" i="6"/>
  <c r="J153" i="6"/>
  <c r="K153" i="6"/>
  <c r="H154" i="6"/>
  <c r="J154" i="6"/>
  <c r="K154" i="6"/>
  <c r="H155" i="6"/>
  <c r="J155" i="6"/>
  <c r="K155" i="6"/>
  <c r="H156" i="6"/>
  <c r="J156" i="6"/>
  <c r="K156" i="6"/>
  <c r="H157" i="6"/>
  <c r="J157" i="6"/>
  <c r="K157" i="6"/>
  <c r="H158" i="6"/>
  <c r="J158" i="6"/>
  <c r="K158" i="6"/>
  <c r="H159" i="6"/>
  <c r="J159" i="6"/>
  <c r="K159" i="6"/>
  <c r="H160" i="6"/>
  <c r="J160" i="6"/>
  <c r="K160" i="6"/>
  <c r="H161" i="6"/>
  <c r="J161" i="6"/>
  <c r="K161" i="6"/>
  <c r="H162" i="6"/>
  <c r="J162" i="6"/>
  <c r="K162" i="6"/>
  <c r="H163" i="6"/>
  <c r="J163" i="6"/>
  <c r="K163" i="6"/>
  <c r="H164" i="6"/>
  <c r="J164" i="6"/>
  <c r="K164" i="6"/>
  <c r="H165" i="6"/>
  <c r="J165" i="6"/>
  <c r="K165" i="6"/>
  <c r="H166" i="6"/>
  <c r="J166" i="6"/>
  <c r="K166" i="6"/>
  <c r="H167" i="6"/>
  <c r="J167" i="6"/>
  <c r="K167" i="6"/>
  <c r="H168" i="6"/>
  <c r="J168" i="6"/>
  <c r="K168" i="6"/>
  <c r="H169" i="6"/>
  <c r="J169" i="6"/>
  <c r="K169" i="6"/>
  <c r="H170" i="6"/>
  <c r="J170" i="6"/>
  <c r="K170" i="6"/>
  <c r="H171" i="6"/>
  <c r="J171" i="6"/>
  <c r="K171" i="6"/>
  <c r="H172" i="6"/>
  <c r="J172" i="6"/>
  <c r="K172" i="6"/>
  <c r="H173" i="6"/>
  <c r="J173" i="6"/>
  <c r="K173" i="6"/>
  <c r="H174" i="6"/>
  <c r="J174" i="6"/>
  <c r="K174" i="6"/>
  <c r="H175" i="6"/>
  <c r="J175" i="6"/>
  <c r="K175" i="6"/>
  <c r="H176" i="6"/>
  <c r="J176" i="6"/>
  <c r="K176" i="6"/>
  <c r="H177" i="6"/>
  <c r="J177" i="6"/>
  <c r="K177" i="6"/>
  <c r="H178" i="6"/>
  <c r="J178" i="6"/>
  <c r="K178" i="6"/>
  <c r="H179" i="6"/>
  <c r="J179" i="6"/>
  <c r="K179" i="6"/>
  <c r="H180" i="6"/>
  <c r="J180" i="6"/>
  <c r="K180" i="6"/>
  <c r="H181" i="6"/>
  <c r="J181" i="6"/>
  <c r="K181" i="6"/>
  <c r="H182" i="6"/>
  <c r="J182" i="6"/>
  <c r="K182" i="6"/>
  <c r="H183" i="6"/>
  <c r="J183" i="6"/>
  <c r="K183" i="6"/>
  <c r="H184" i="6"/>
  <c r="J184" i="6"/>
  <c r="K184" i="6"/>
  <c r="H185" i="6"/>
  <c r="J185" i="6"/>
  <c r="K185" i="6"/>
  <c r="H186" i="6"/>
  <c r="J186" i="6"/>
  <c r="K186" i="6"/>
  <c r="H187" i="6"/>
  <c r="J187" i="6"/>
  <c r="K187" i="6"/>
  <c r="H188" i="6"/>
  <c r="J188" i="6"/>
  <c r="K188" i="6"/>
  <c r="H189" i="6"/>
  <c r="J189" i="6"/>
  <c r="K189" i="6"/>
  <c r="H190" i="6"/>
  <c r="J190" i="6"/>
  <c r="K190" i="6"/>
  <c r="H191" i="6"/>
  <c r="J191" i="6"/>
  <c r="K191" i="6"/>
  <c r="H192" i="6"/>
  <c r="J192" i="6"/>
  <c r="K192" i="6"/>
  <c r="H193" i="6"/>
  <c r="J193" i="6"/>
  <c r="K193" i="6"/>
  <c r="H194" i="6"/>
  <c r="J194" i="6"/>
  <c r="K194" i="6"/>
  <c r="H195" i="6"/>
  <c r="J195" i="6"/>
  <c r="K195" i="6"/>
  <c r="H196" i="6"/>
  <c r="J196" i="6"/>
  <c r="K196" i="6"/>
  <c r="H197" i="6"/>
  <c r="J197" i="6"/>
  <c r="K197" i="6"/>
  <c r="H198" i="6"/>
  <c r="J198" i="6"/>
  <c r="K198" i="6"/>
  <c r="H199" i="6"/>
  <c r="J199" i="6"/>
  <c r="K199" i="6"/>
  <c r="H200" i="6"/>
  <c r="J200" i="6"/>
  <c r="K200" i="6"/>
  <c r="H201" i="6"/>
  <c r="J201" i="6"/>
  <c r="K201" i="6"/>
  <c r="H202" i="6"/>
  <c r="J202" i="6"/>
  <c r="K202" i="6"/>
  <c r="H203" i="6"/>
  <c r="J203" i="6"/>
  <c r="K203" i="6"/>
  <c r="H204" i="6"/>
  <c r="J204" i="6"/>
  <c r="K204" i="6"/>
  <c r="H205" i="6"/>
  <c r="J205" i="6"/>
  <c r="K205" i="6"/>
  <c r="H206" i="6"/>
  <c r="J206" i="6"/>
  <c r="K206" i="6"/>
  <c r="H207" i="6"/>
  <c r="J207" i="6"/>
  <c r="K207" i="6"/>
  <c r="H208" i="6"/>
  <c r="J208" i="6"/>
  <c r="K208" i="6"/>
  <c r="H209" i="6"/>
  <c r="J209" i="6"/>
  <c r="K209" i="6"/>
  <c r="H210" i="6"/>
  <c r="J210" i="6"/>
  <c r="K210" i="6"/>
  <c r="H211" i="6"/>
  <c r="J211" i="6"/>
  <c r="K211" i="6"/>
  <c r="H212" i="6"/>
  <c r="J212" i="6"/>
  <c r="K212" i="6"/>
  <c r="H213" i="6"/>
  <c r="J213" i="6"/>
  <c r="K213" i="6"/>
  <c r="H214" i="6"/>
  <c r="J214" i="6"/>
  <c r="K214" i="6"/>
  <c r="H215" i="6"/>
  <c r="J215" i="6"/>
  <c r="K215" i="6"/>
  <c r="H216" i="6"/>
  <c r="J216" i="6"/>
  <c r="K216" i="6"/>
  <c r="H217" i="6"/>
  <c r="J217" i="6"/>
  <c r="K217" i="6"/>
  <c r="H218" i="6"/>
  <c r="J218" i="6"/>
  <c r="K218" i="6"/>
  <c r="H219" i="6"/>
  <c r="J219" i="6"/>
  <c r="K219" i="6"/>
  <c r="H220" i="6"/>
  <c r="J220" i="6"/>
  <c r="K220" i="6"/>
  <c r="H221" i="6"/>
  <c r="J221" i="6"/>
  <c r="K221" i="6"/>
  <c r="H222" i="6"/>
  <c r="J222" i="6"/>
  <c r="K222" i="6"/>
  <c r="H223" i="6"/>
  <c r="J223" i="6"/>
  <c r="K223" i="6"/>
  <c r="H224" i="6"/>
  <c r="J224" i="6"/>
  <c r="K224" i="6"/>
  <c r="H225" i="6"/>
  <c r="J225" i="6"/>
  <c r="K225" i="6"/>
  <c r="H226" i="6"/>
  <c r="J226" i="6"/>
  <c r="K226" i="6"/>
  <c r="H227" i="6"/>
  <c r="J227" i="6"/>
  <c r="K227" i="6"/>
  <c r="H228" i="6"/>
  <c r="J228" i="6"/>
  <c r="K228" i="6"/>
  <c r="H229" i="6"/>
  <c r="J229" i="6"/>
  <c r="K229" i="6"/>
  <c r="H230" i="6"/>
  <c r="J230" i="6"/>
  <c r="K230" i="6"/>
  <c r="H231" i="6"/>
  <c r="J231" i="6"/>
  <c r="K231" i="6"/>
  <c r="H232" i="6"/>
  <c r="J232" i="6"/>
  <c r="K232" i="6"/>
  <c r="H233" i="6"/>
  <c r="J233" i="6"/>
  <c r="K233" i="6"/>
  <c r="H234" i="6"/>
  <c r="J234" i="6"/>
  <c r="K234" i="6"/>
  <c r="H235" i="6"/>
  <c r="J235" i="6"/>
  <c r="K235" i="6"/>
  <c r="H236" i="6"/>
  <c r="J236" i="6"/>
  <c r="K236" i="6"/>
  <c r="H237" i="6"/>
  <c r="J237" i="6"/>
  <c r="K237" i="6"/>
  <c r="H238" i="6"/>
  <c r="J238" i="6"/>
  <c r="K238" i="6"/>
  <c r="H239" i="6"/>
  <c r="J239" i="6"/>
  <c r="K239" i="6"/>
  <c r="H240" i="6"/>
  <c r="J240" i="6"/>
  <c r="K240" i="6"/>
  <c r="H241" i="6"/>
  <c r="J241" i="6"/>
  <c r="K241" i="6"/>
  <c r="H242" i="6"/>
  <c r="J242" i="6"/>
  <c r="K242" i="6"/>
  <c r="H243" i="6"/>
  <c r="J243" i="6"/>
  <c r="K243" i="6"/>
  <c r="H244" i="6"/>
  <c r="J244" i="6"/>
  <c r="K244" i="6"/>
  <c r="H245" i="6"/>
  <c r="J245" i="6"/>
  <c r="K245" i="6"/>
  <c r="H246" i="6"/>
  <c r="J246" i="6"/>
  <c r="K246" i="6"/>
  <c r="H247" i="6"/>
  <c r="J247" i="6"/>
  <c r="K247" i="6"/>
  <c r="H248" i="6"/>
  <c r="J248" i="6"/>
  <c r="K248" i="6"/>
  <c r="H249" i="6"/>
  <c r="J249" i="6"/>
  <c r="K249" i="6"/>
  <c r="H250" i="6"/>
  <c r="J250" i="6"/>
  <c r="K250" i="6"/>
  <c r="H251" i="6"/>
  <c r="J251" i="6"/>
  <c r="K251" i="6"/>
  <c r="H252" i="6"/>
  <c r="J252" i="6"/>
  <c r="K252" i="6"/>
  <c r="H253" i="6"/>
  <c r="J253" i="6"/>
  <c r="K253" i="6"/>
  <c r="H254" i="6"/>
  <c r="J254" i="6"/>
  <c r="K254" i="6"/>
  <c r="H255" i="6"/>
  <c r="J255" i="6"/>
  <c r="K255" i="6"/>
  <c r="H256" i="6"/>
  <c r="J256" i="6"/>
  <c r="K256" i="6"/>
  <c r="H257" i="6"/>
  <c r="J257" i="6"/>
  <c r="K257" i="6"/>
  <c r="H258" i="6"/>
  <c r="J258" i="6"/>
  <c r="K258" i="6"/>
  <c r="H259" i="6"/>
  <c r="J259" i="6"/>
  <c r="K259" i="6"/>
  <c r="H260" i="6"/>
  <c r="J260" i="6"/>
  <c r="K260" i="6"/>
  <c r="H261" i="6"/>
  <c r="J261" i="6"/>
  <c r="K261" i="6"/>
  <c r="H262" i="6"/>
  <c r="J262" i="6"/>
  <c r="K262" i="6"/>
  <c r="H263" i="6"/>
  <c r="J263" i="6"/>
  <c r="K263" i="6"/>
  <c r="H264" i="6"/>
  <c r="J264" i="6"/>
  <c r="K264" i="6"/>
  <c r="H265" i="6"/>
  <c r="J265" i="6"/>
  <c r="K265" i="6"/>
  <c r="H266" i="6"/>
  <c r="J266" i="6"/>
  <c r="K266" i="6"/>
  <c r="H267" i="6"/>
  <c r="J267" i="6"/>
  <c r="K267" i="6"/>
  <c r="H268" i="6"/>
  <c r="J268" i="6"/>
  <c r="K268" i="6"/>
  <c r="H269" i="6"/>
  <c r="J269" i="6"/>
  <c r="K269" i="6"/>
  <c r="H270" i="6"/>
  <c r="J270" i="6"/>
  <c r="K270" i="6"/>
  <c r="H271" i="6"/>
  <c r="J271" i="6"/>
  <c r="K271" i="6"/>
  <c r="H272" i="6"/>
  <c r="J272" i="6"/>
  <c r="K272" i="6"/>
  <c r="H273" i="6"/>
  <c r="J273" i="6"/>
  <c r="K273" i="6"/>
  <c r="H274" i="6"/>
  <c r="J274" i="6"/>
  <c r="K274" i="6"/>
  <c r="H275" i="6"/>
  <c r="J275" i="6"/>
  <c r="K275" i="6"/>
  <c r="H276" i="6"/>
  <c r="J276" i="6"/>
  <c r="K276" i="6"/>
  <c r="H277" i="6"/>
  <c r="J277" i="6"/>
  <c r="K277" i="6"/>
  <c r="H278" i="6"/>
  <c r="J278" i="6"/>
  <c r="K278" i="6"/>
  <c r="H279" i="6"/>
  <c r="J279" i="6"/>
  <c r="K279" i="6"/>
  <c r="H280" i="6"/>
  <c r="J280" i="6"/>
  <c r="K280" i="6"/>
  <c r="H281" i="6"/>
  <c r="J281" i="6"/>
  <c r="K281" i="6"/>
  <c r="H282" i="6"/>
  <c r="J282" i="6"/>
  <c r="K282" i="6"/>
  <c r="H283" i="6"/>
  <c r="J283" i="6"/>
  <c r="K283" i="6"/>
  <c r="H284" i="6"/>
  <c r="J284" i="6"/>
  <c r="K284" i="6"/>
  <c r="H285" i="6"/>
  <c r="J285" i="6"/>
  <c r="K285" i="6"/>
  <c r="H286" i="6"/>
  <c r="J286" i="6"/>
  <c r="K286" i="6"/>
  <c r="H287" i="6"/>
  <c r="J287" i="6"/>
  <c r="K287" i="6"/>
  <c r="H288" i="6"/>
  <c r="J288" i="6"/>
  <c r="K288" i="6"/>
  <c r="H289" i="6"/>
  <c r="J289" i="6"/>
  <c r="K289" i="6"/>
  <c r="H290" i="6"/>
  <c r="J290" i="6"/>
  <c r="K290" i="6"/>
  <c r="H291" i="6"/>
  <c r="J291" i="6"/>
  <c r="K291" i="6"/>
  <c r="H292" i="6"/>
  <c r="J292" i="6"/>
  <c r="K292" i="6"/>
  <c r="H293" i="6"/>
  <c r="J293" i="6"/>
  <c r="K293" i="6"/>
  <c r="H294" i="6"/>
  <c r="J294" i="6"/>
  <c r="K294" i="6"/>
  <c r="H295" i="6"/>
  <c r="J295" i="6"/>
  <c r="K295" i="6"/>
  <c r="H296" i="6"/>
  <c r="J296" i="6"/>
  <c r="K296" i="6"/>
  <c r="H297" i="6"/>
  <c r="J297" i="6"/>
  <c r="K297" i="6"/>
  <c r="H298" i="6"/>
  <c r="J298" i="6"/>
  <c r="K298" i="6"/>
  <c r="H299" i="6"/>
  <c r="J299" i="6"/>
  <c r="K299" i="6"/>
  <c r="H300" i="6"/>
  <c r="J300" i="6"/>
  <c r="K300" i="6"/>
  <c r="H301" i="6"/>
  <c r="J301" i="6"/>
  <c r="K301" i="6"/>
  <c r="H302" i="6"/>
  <c r="J302" i="6"/>
  <c r="K302" i="6"/>
  <c r="H303" i="6"/>
  <c r="J303" i="6"/>
  <c r="K303" i="6"/>
  <c r="H304" i="6"/>
  <c r="J304" i="6"/>
  <c r="K304" i="6"/>
  <c r="H305" i="6"/>
  <c r="J305" i="6"/>
  <c r="K305" i="6"/>
  <c r="H306" i="6"/>
  <c r="J306" i="6"/>
  <c r="K306" i="6"/>
  <c r="H307" i="6"/>
  <c r="J307" i="6"/>
  <c r="K307" i="6"/>
  <c r="H308" i="6"/>
  <c r="J308" i="6"/>
  <c r="K308" i="6"/>
  <c r="H309" i="6"/>
  <c r="J309" i="6"/>
  <c r="K309" i="6"/>
  <c r="H310" i="6"/>
  <c r="J310" i="6"/>
  <c r="K310" i="6"/>
  <c r="H311" i="6"/>
  <c r="J311" i="6"/>
  <c r="K311" i="6"/>
  <c r="H312" i="6"/>
  <c r="J312" i="6"/>
  <c r="K312" i="6"/>
  <c r="H313" i="6"/>
  <c r="J313" i="6"/>
  <c r="K313" i="6"/>
  <c r="H314" i="6"/>
  <c r="J314" i="6"/>
  <c r="K314" i="6"/>
  <c r="H315" i="6"/>
  <c r="J315" i="6"/>
  <c r="K315" i="6"/>
  <c r="H316" i="6"/>
  <c r="J316" i="6"/>
  <c r="K316" i="6"/>
  <c r="H317" i="6"/>
  <c r="J317" i="6"/>
  <c r="K317" i="6"/>
  <c r="H318" i="6"/>
  <c r="J318" i="6"/>
  <c r="K318" i="6"/>
  <c r="H319" i="6"/>
  <c r="J319" i="6"/>
  <c r="K319" i="6"/>
  <c r="H320" i="6"/>
  <c r="J320" i="6"/>
  <c r="K320" i="6"/>
  <c r="H321" i="6"/>
  <c r="J321" i="6"/>
  <c r="K321" i="6"/>
  <c r="H322" i="6"/>
  <c r="J322" i="6"/>
  <c r="K322" i="6"/>
  <c r="H323" i="6"/>
  <c r="J323" i="6"/>
  <c r="K323" i="6"/>
  <c r="H324" i="6"/>
  <c r="J324" i="6"/>
  <c r="K324" i="6"/>
  <c r="H325" i="6"/>
  <c r="J325" i="6"/>
  <c r="K325" i="6"/>
  <c r="H326" i="6"/>
  <c r="J326" i="6"/>
  <c r="K326" i="6"/>
  <c r="H327" i="6"/>
  <c r="J327" i="6"/>
  <c r="K327" i="6"/>
  <c r="H328" i="6"/>
  <c r="J328" i="6"/>
  <c r="K328" i="6"/>
  <c r="H329" i="6"/>
  <c r="J329" i="6"/>
  <c r="K329" i="6"/>
  <c r="H330" i="6"/>
  <c r="J330" i="6"/>
  <c r="K330" i="6"/>
  <c r="H331" i="6"/>
  <c r="J331" i="6"/>
  <c r="K331" i="6"/>
  <c r="H332" i="6"/>
  <c r="J332" i="6"/>
  <c r="K332" i="6"/>
  <c r="H333" i="6"/>
  <c r="J333" i="6"/>
  <c r="K333" i="6"/>
  <c r="H334" i="6"/>
  <c r="J334" i="6"/>
  <c r="K334" i="6"/>
  <c r="H335" i="6"/>
  <c r="J335" i="6"/>
  <c r="K335" i="6"/>
  <c r="H336" i="6"/>
  <c r="J336" i="6"/>
  <c r="K336" i="6"/>
  <c r="H337" i="6"/>
  <c r="J337" i="6"/>
  <c r="K337" i="6"/>
  <c r="H338" i="6"/>
  <c r="J338" i="6"/>
  <c r="K338" i="6"/>
  <c r="H339" i="6"/>
  <c r="J339" i="6"/>
  <c r="K339" i="6"/>
  <c r="H340" i="6"/>
  <c r="J340" i="6"/>
  <c r="K340" i="6"/>
  <c r="H341" i="6"/>
  <c r="J341" i="6"/>
  <c r="K341" i="6"/>
  <c r="H342" i="6"/>
  <c r="J342" i="6"/>
  <c r="K342" i="6"/>
  <c r="H343" i="6"/>
  <c r="J343" i="6"/>
  <c r="K343" i="6"/>
  <c r="H344" i="6"/>
  <c r="J344" i="6"/>
  <c r="K344" i="6"/>
  <c r="H345" i="6"/>
  <c r="J345" i="6"/>
  <c r="K345" i="6"/>
  <c r="H346" i="6"/>
  <c r="J346" i="6"/>
  <c r="K346" i="6"/>
  <c r="H347" i="6"/>
  <c r="J347" i="6"/>
  <c r="K347" i="6"/>
  <c r="H348" i="6"/>
  <c r="J348" i="6"/>
  <c r="K348" i="6"/>
  <c r="H349" i="6"/>
  <c r="J349" i="6"/>
  <c r="K349" i="6"/>
  <c r="H350" i="6"/>
  <c r="J350" i="6"/>
  <c r="K350" i="6"/>
  <c r="H351" i="6"/>
  <c r="J351" i="6"/>
  <c r="K351" i="6"/>
  <c r="H352" i="6"/>
  <c r="J352" i="6"/>
  <c r="K352" i="6"/>
  <c r="H353" i="6"/>
  <c r="J353" i="6"/>
  <c r="K353" i="6"/>
  <c r="H354" i="6"/>
  <c r="J354" i="6"/>
  <c r="K354" i="6"/>
  <c r="H355" i="6"/>
  <c r="J355" i="6"/>
  <c r="K355" i="6"/>
  <c r="H356" i="6"/>
  <c r="J356" i="6"/>
  <c r="K356" i="6"/>
  <c r="H357" i="6"/>
  <c r="J357" i="6"/>
  <c r="K357" i="6"/>
  <c r="H358" i="6"/>
  <c r="J358" i="6"/>
  <c r="K358" i="6"/>
  <c r="H359" i="6"/>
  <c r="J359" i="6"/>
  <c r="K359" i="6"/>
  <c r="H360" i="6"/>
  <c r="J360" i="6"/>
  <c r="K360" i="6"/>
  <c r="H361" i="6"/>
  <c r="J361" i="6"/>
  <c r="K361" i="6"/>
  <c r="H362" i="6"/>
  <c r="J362" i="6"/>
  <c r="K362" i="6"/>
  <c r="H363" i="6"/>
  <c r="J363" i="6"/>
  <c r="K363" i="6"/>
  <c r="H364" i="6"/>
  <c r="J364" i="6"/>
  <c r="K364" i="6"/>
  <c r="H365" i="6"/>
  <c r="J365" i="6"/>
  <c r="K365" i="6"/>
  <c r="H366" i="6"/>
  <c r="J366" i="6"/>
  <c r="K366" i="6"/>
  <c r="H367" i="6"/>
  <c r="J367" i="6"/>
  <c r="K367" i="6"/>
  <c r="H368" i="6"/>
  <c r="J368" i="6"/>
  <c r="K368" i="6"/>
  <c r="H369" i="6"/>
  <c r="J369" i="6"/>
  <c r="K369" i="6"/>
  <c r="H370" i="6"/>
  <c r="J370" i="6"/>
  <c r="K370" i="6"/>
  <c r="H371" i="6"/>
  <c r="J371" i="6"/>
  <c r="K371" i="6"/>
  <c r="H372" i="6"/>
  <c r="J372" i="6"/>
  <c r="K372" i="6"/>
  <c r="H373" i="6"/>
  <c r="J373" i="6"/>
  <c r="K373" i="6"/>
  <c r="H374" i="6"/>
  <c r="J374" i="6"/>
  <c r="K374" i="6"/>
  <c r="H375" i="6"/>
  <c r="J375" i="6"/>
  <c r="K375" i="6"/>
  <c r="H376" i="6"/>
  <c r="J376" i="6"/>
  <c r="K376" i="6"/>
  <c r="H377" i="6"/>
  <c r="J377" i="6"/>
  <c r="K377" i="6"/>
  <c r="H378" i="6"/>
  <c r="J378" i="6"/>
  <c r="K378" i="6"/>
  <c r="H379" i="6"/>
  <c r="J379" i="6"/>
  <c r="K379" i="6"/>
  <c r="H380" i="6"/>
  <c r="J380" i="6"/>
  <c r="K380" i="6"/>
  <c r="H381" i="6"/>
  <c r="J381" i="6"/>
  <c r="K381" i="6"/>
  <c r="H382" i="6"/>
  <c r="J382" i="6"/>
  <c r="K382" i="6"/>
  <c r="H383" i="6"/>
  <c r="J383" i="6"/>
  <c r="K383" i="6"/>
  <c r="H384" i="6"/>
  <c r="J384" i="6"/>
  <c r="K384" i="6"/>
  <c r="H385" i="6"/>
  <c r="J385" i="6"/>
  <c r="K385" i="6"/>
  <c r="H386" i="6"/>
  <c r="J386" i="6"/>
  <c r="K386" i="6"/>
  <c r="H387" i="6"/>
  <c r="J387" i="6"/>
  <c r="K387" i="6"/>
  <c r="H388" i="6"/>
  <c r="J388" i="6"/>
  <c r="K388" i="6"/>
  <c r="H389" i="6"/>
  <c r="J389" i="6"/>
  <c r="K389" i="6"/>
  <c r="H390" i="6"/>
  <c r="J390" i="6"/>
  <c r="K390" i="6"/>
  <c r="H391" i="6"/>
  <c r="J391" i="6"/>
  <c r="K391" i="6"/>
  <c r="H392" i="6"/>
  <c r="J392" i="6"/>
  <c r="K392" i="6"/>
  <c r="H393" i="6"/>
  <c r="J393" i="6"/>
  <c r="K393" i="6"/>
  <c r="H394" i="6"/>
  <c r="J394" i="6"/>
  <c r="K394" i="6"/>
  <c r="H395" i="6"/>
  <c r="J395" i="6"/>
  <c r="K395" i="6"/>
  <c r="H396" i="6"/>
  <c r="J396" i="6"/>
  <c r="K396" i="6"/>
  <c r="H397" i="6"/>
  <c r="J397" i="6"/>
  <c r="K397" i="6"/>
  <c r="H398" i="6"/>
  <c r="J398" i="6"/>
  <c r="K398" i="6"/>
  <c r="H399" i="6"/>
  <c r="J399" i="6"/>
  <c r="K399" i="6"/>
  <c r="H400" i="6"/>
  <c r="J400" i="6"/>
  <c r="K400" i="6"/>
  <c r="H401" i="6"/>
  <c r="J401" i="6"/>
  <c r="K401" i="6"/>
  <c r="H402" i="6"/>
  <c r="J402" i="6"/>
  <c r="K402" i="6"/>
  <c r="H403" i="6"/>
  <c r="J403" i="6"/>
  <c r="K403" i="6"/>
  <c r="H404" i="6"/>
  <c r="J404" i="6"/>
  <c r="K404" i="6"/>
  <c r="H405" i="6"/>
  <c r="J405" i="6"/>
  <c r="K405" i="6"/>
  <c r="H406" i="6"/>
  <c r="J406" i="6"/>
  <c r="K406" i="6"/>
  <c r="H407" i="6"/>
  <c r="J407" i="6"/>
  <c r="K407" i="6"/>
  <c r="H408" i="6"/>
  <c r="J408" i="6"/>
  <c r="K408" i="6"/>
  <c r="H409" i="6"/>
  <c r="J409" i="6"/>
  <c r="K409" i="6"/>
  <c r="H410" i="6"/>
  <c r="J410" i="6"/>
  <c r="K410" i="6"/>
  <c r="H411" i="6"/>
  <c r="J411" i="6"/>
  <c r="K411" i="6"/>
  <c r="H412" i="6"/>
  <c r="J412" i="6"/>
  <c r="K412" i="6"/>
  <c r="H413" i="6"/>
  <c r="J413" i="6"/>
  <c r="K413" i="6"/>
  <c r="H414" i="6"/>
  <c r="J414" i="6"/>
  <c r="K414" i="6"/>
  <c r="H415" i="6"/>
  <c r="J415" i="6"/>
  <c r="K415" i="6"/>
  <c r="H416" i="6"/>
  <c r="J416" i="6"/>
  <c r="K416" i="6"/>
  <c r="H417" i="6"/>
  <c r="J417" i="6"/>
  <c r="K417" i="6"/>
  <c r="H418" i="6"/>
  <c r="J418" i="6"/>
  <c r="K418" i="6"/>
  <c r="H419" i="6"/>
  <c r="J419" i="6"/>
  <c r="K419" i="6"/>
  <c r="H420" i="6"/>
  <c r="J420" i="6"/>
  <c r="K420" i="6"/>
  <c r="H421" i="6"/>
  <c r="J421" i="6"/>
  <c r="K421" i="6"/>
  <c r="H422" i="6"/>
  <c r="J422" i="6"/>
  <c r="K422" i="6"/>
  <c r="H423" i="6"/>
  <c r="J423" i="6"/>
  <c r="K423" i="6"/>
  <c r="H424" i="6"/>
  <c r="J424" i="6"/>
  <c r="K424" i="6"/>
  <c r="H425" i="6"/>
  <c r="J425" i="6"/>
  <c r="K425" i="6"/>
  <c r="H426" i="6"/>
  <c r="J426" i="6"/>
  <c r="K426" i="6"/>
  <c r="H427" i="6"/>
  <c r="J427" i="6"/>
  <c r="K427" i="6"/>
  <c r="H428" i="6"/>
  <c r="J428" i="6"/>
  <c r="K428" i="6"/>
  <c r="H429" i="6"/>
  <c r="J429" i="6"/>
  <c r="K429" i="6"/>
  <c r="H430" i="6"/>
  <c r="J430" i="6"/>
  <c r="K430" i="6"/>
  <c r="H431" i="6"/>
  <c r="J431" i="6"/>
  <c r="K431" i="6"/>
  <c r="H432" i="6"/>
  <c r="J432" i="6"/>
  <c r="K432" i="6"/>
  <c r="H433" i="6"/>
  <c r="J433" i="6"/>
  <c r="K433" i="6"/>
  <c r="H434" i="6"/>
  <c r="J434" i="6"/>
  <c r="K434" i="6"/>
  <c r="H435" i="6"/>
  <c r="J435" i="6"/>
  <c r="K435" i="6"/>
  <c r="H436" i="6"/>
  <c r="J436" i="6"/>
  <c r="K436" i="6"/>
  <c r="H437" i="6"/>
  <c r="J437" i="6"/>
  <c r="K437" i="6"/>
  <c r="H438" i="6"/>
  <c r="J438" i="6"/>
  <c r="K438" i="6"/>
  <c r="H439" i="6"/>
  <c r="J439" i="6"/>
  <c r="K439" i="6"/>
  <c r="L439" i="6"/>
  <c r="K4" i="6"/>
  <c r="J4" i="6"/>
  <c r="H4" i="6"/>
  <c r="L438" i="6" l="1"/>
  <c r="N442" i="6"/>
  <c r="R442" i="6" s="1"/>
  <c r="S442" i="6" s="1"/>
  <c r="Q441" i="6"/>
  <c r="P441" i="6"/>
  <c r="N441" i="6" s="1"/>
  <c r="R441" i="6" s="1"/>
  <c r="Q440" i="6"/>
  <c r="P440" i="6"/>
  <c r="I439" i="6"/>
  <c r="I438" i="6" s="1"/>
  <c r="I437" i="6" s="1"/>
  <c r="I436" i="6" s="1"/>
  <c r="I435" i="6" s="1"/>
  <c r="I434" i="6" s="1"/>
  <c r="I433" i="6" s="1"/>
  <c r="I432" i="6" s="1"/>
  <c r="I431" i="6" s="1"/>
  <c r="I430" i="6" s="1"/>
  <c r="I429" i="6" s="1"/>
  <c r="I428" i="6" s="1"/>
  <c r="I427" i="6" s="1"/>
  <c r="I426" i="6" s="1"/>
  <c r="I425" i="6" s="1"/>
  <c r="I424" i="6" s="1"/>
  <c r="I423" i="6" s="1"/>
  <c r="I422" i="6" s="1"/>
  <c r="I421" i="6" s="1"/>
  <c r="I420" i="6" s="1"/>
  <c r="I419" i="6" s="1"/>
  <c r="I418" i="6" s="1"/>
  <c r="I417" i="6" s="1"/>
  <c r="I416" i="6" s="1"/>
  <c r="I415" i="6" s="1"/>
  <c r="I414" i="6" s="1"/>
  <c r="I413" i="6" s="1"/>
  <c r="I412" i="6" s="1"/>
  <c r="I411" i="6" s="1"/>
  <c r="I410" i="6" s="1"/>
  <c r="I409" i="6" s="1"/>
  <c r="I408" i="6" s="1"/>
  <c r="I407" i="6" s="1"/>
  <c r="I406" i="6" s="1"/>
  <c r="I405" i="6" s="1"/>
  <c r="I404" i="6" s="1"/>
  <c r="I403" i="6" s="1"/>
  <c r="I402" i="6" s="1"/>
  <c r="I401" i="6" s="1"/>
  <c r="I400" i="6" s="1"/>
  <c r="I399" i="6" s="1"/>
  <c r="I398" i="6" s="1"/>
  <c r="I397" i="6" s="1"/>
  <c r="I396" i="6" s="1"/>
  <c r="I395" i="6" s="1"/>
  <c r="I394" i="6" s="1"/>
  <c r="I393" i="6" s="1"/>
  <c r="I392" i="6" s="1"/>
  <c r="I391" i="6" s="1"/>
  <c r="I390" i="6" s="1"/>
  <c r="I389" i="6" s="1"/>
  <c r="I388" i="6" s="1"/>
  <c r="I387" i="6" s="1"/>
  <c r="I386" i="6" s="1"/>
  <c r="I385" i="6" s="1"/>
  <c r="I384" i="6" s="1"/>
  <c r="I383" i="6" s="1"/>
  <c r="I382" i="6" s="1"/>
  <c r="I381" i="6" s="1"/>
  <c r="I380" i="6" s="1"/>
  <c r="I379" i="6" s="1"/>
  <c r="I378" i="6" s="1"/>
  <c r="I377" i="6" s="1"/>
  <c r="I376" i="6" s="1"/>
  <c r="I375" i="6" s="1"/>
  <c r="I374" i="6" s="1"/>
  <c r="I373" i="6" s="1"/>
  <c r="I372" i="6" s="1"/>
  <c r="I371" i="6" s="1"/>
  <c r="I370" i="6" s="1"/>
  <c r="I369" i="6" s="1"/>
  <c r="I368" i="6" s="1"/>
  <c r="I367" i="6" s="1"/>
  <c r="I366" i="6" s="1"/>
  <c r="I365" i="6" s="1"/>
  <c r="I364" i="6" s="1"/>
  <c r="I363" i="6" s="1"/>
  <c r="I362" i="6" s="1"/>
  <c r="I361" i="6" s="1"/>
  <c r="I360" i="6" s="1"/>
  <c r="I359" i="6" s="1"/>
  <c r="I358" i="6" s="1"/>
  <c r="I357" i="6" s="1"/>
  <c r="I356" i="6" s="1"/>
  <c r="I355" i="6" s="1"/>
  <c r="I354" i="6" s="1"/>
  <c r="I353" i="6" s="1"/>
  <c r="I352" i="6" s="1"/>
  <c r="I351" i="6" s="1"/>
  <c r="I350" i="6" s="1"/>
  <c r="I349" i="6" s="1"/>
  <c r="I348" i="6" s="1"/>
  <c r="I347" i="6" s="1"/>
  <c r="I346" i="6" s="1"/>
  <c r="I345" i="6" s="1"/>
  <c r="I344" i="6" s="1"/>
  <c r="I343" i="6" s="1"/>
  <c r="I342" i="6" s="1"/>
  <c r="I341" i="6" s="1"/>
  <c r="I340" i="6" s="1"/>
  <c r="I339" i="6" s="1"/>
  <c r="I338" i="6" s="1"/>
  <c r="I337" i="6" s="1"/>
  <c r="I336" i="6" s="1"/>
  <c r="I335" i="6" s="1"/>
  <c r="I334" i="6" s="1"/>
  <c r="I333" i="6" s="1"/>
  <c r="I332" i="6" s="1"/>
  <c r="I331" i="6" s="1"/>
  <c r="I330" i="6" s="1"/>
  <c r="I329" i="6" s="1"/>
  <c r="I328" i="6" s="1"/>
  <c r="I327" i="6" s="1"/>
  <c r="I326" i="6" s="1"/>
  <c r="I325" i="6" s="1"/>
  <c r="I324" i="6" s="1"/>
  <c r="I323" i="6" s="1"/>
  <c r="I322" i="6" s="1"/>
  <c r="I321" i="6" s="1"/>
  <c r="I320" i="6" s="1"/>
  <c r="I319" i="6" s="1"/>
  <c r="I318" i="6" s="1"/>
  <c r="I317" i="6" s="1"/>
  <c r="I316" i="6" s="1"/>
  <c r="I315" i="6" s="1"/>
  <c r="I314" i="6" s="1"/>
  <c r="I313" i="6" s="1"/>
  <c r="I312" i="6" s="1"/>
  <c r="I311" i="6" s="1"/>
  <c r="I310" i="6" s="1"/>
  <c r="I309" i="6" s="1"/>
  <c r="I308" i="6" s="1"/>
  <c r="I307" i="6" s="1"/>
  <c r="I306" i="6" s="1"/>
  <c r="I305" i="6" s="1"/>
  <c r="I304" i="6" s="1"/>
  <c r="I303" i="6" s="1"/>
  <c r="I302" i="6" s="1"/>
  <c r="I301" i="6" s="1"/>
  <c r="I300" i="6" s="1"/>
  <c r="I299" i="6" s="1"/>
  <c r="I298" i="6" s="1"/>
  <c r="I297" i="6" s="1"/>
  <c r="I296" i="6" s="1"/>
  <c r="I295" i="6" s="1"/>
  <c r="I294" i="6" s="1"/>
  <c r="I293" i="6" s="1"/>
  <c r="I292" i="6" s="1"/>
  <c r="I291" i="6" s="1"/>
  <c r="I290" i="6" s="1"/>
  <c r="I289" i="6" s="1"/>
  <c r="I288" i="6" s="1"/>
  <c r="I287" i="6" s="1"/>
  <c r="I286" i="6" s="1"/>
  <c r="I285" i="6" s="1"/>
  <c r="I284" i="6" s="1"/>
  <c r="I283" i="6" s="1"/>
  <c r="I282" i="6" s="1"/>
  <c r="I281" i="6" s="1"/>
  <c r="I280" i="6" s="1"/>
  <c r="I279" i="6" s="1"/>
  <c r="I278" i="6" s="1"/>
  <c r="I277" i="6" s="1"/>
  <c r="I276" i="6" s="1"/>
  <c r="I275" i="6" s="1"/>
  <c r="I274" i="6" s="1"/>
  <c r="I273" i="6" s="1"/>
  <c r="I272" i="6" s="1"/>
  <c r="I271" i="6" s="1"/>
  <c r="I270" i="6" s="1"/>
  <c r="I269" i="6" s="1"/>
  <c r="I268" i="6" s="1"/>
  <c r="I267" i="6" s="1"/>
  <c r="I266" i="6" s="1"/>
  <c r="I265" i="6" s="1"/>
  <c r="I264" i="6" s="1"/>
  <c r="I263" i="6" s="1"/>
  <c r="I262" i="6" s="1"/>
  <c r="I261" i="6" s="1"/>
  <c r="I260" i="6" s="1"/>
  <c r="I259" i="6" s="1"/>
  <c r="I258" i="6" s="1"/>
  <c r="I257" i="6" s="1"/>
  <c r="I256" i="6" s="1"/>
  <c r="I255" i="6" s="1"/>
  <c r="I254" i="6" s="1"/>
  <c r="I253" i="6" s="1"/>
  <c r="I252" i="6" s="1"/>
  <c r="I251" i="6" s="1"/>
  <c r="I250" i="6" s="1"/>
  <c r="I249" i="6" s="1"/>
  <c r="I248" i="6" s="1"/>
  <c r="I247" i="6" s="1"/>
  <c r="I246" i="6" s="1"/>
  <c r="I245" i="6" s="1"/>
  <c r="I244" i="6" s="1"/>
  <c r="I243" i="6" s="1"/>
  <c r="I242" i="6" s="1"/>
  <c r="I241" i="6" s="1"/>
  <c r="I240" i="6" s="1"/>
  <c r="I239" i="6" s="1"/>
  <c r="I238" i="6" s="1"/>
  <c r="I237" i="6" s="1"/>
  <c r="I236" i="6" s="1"/>
  <c r="I235" i="6" s="1"/>
  <c r="I234" i="6" s="1"/>
  <c r="I233" i="6" s="1"/>
  <c r="I232" i="6" s="1"/>
  <c r="I231" i="6" s="1"/>
  <c r="I230" i="6" s="1"/>
  <c r="I229" i="6" s="1"/>
  <c r="I228" i="6" s="1"/>
  <c r="I227" i="6" s="1"/>
  <c r="I226" i="6" s="1"/>
  <c r="I225" i="6" s="1"/>
  <c r="I224" i="6" s="1"/>
  <c r="I223" i="6" s="1"/>
  <c r="I222" i="6" s="1"/>
  <c r="I221" i="6" s="1"/>
  <c r="I220" i="6" s="1"/>
  <c r="I219" i="6" s="1"/>
  <c r="I218" i="6" s="1"/>
  <c r="I217" i="6" s="1"/>
  <c r="I216" i="6" s="1"/>
  <c r="I215" i="6" s="1"/>
  <c r="I214" i="6" s="1"/>
  <c r="I213" i="6" s="1"/>
  <c r="I212" i="6" s="1"/>
  <c r="I211" i="6" s="1"/>
  <c r="I210" i="6" s="1"/>
  <c r="I209" i="6" s="1"/>
  <c r="I208" i="6" s="1"/>
  <c r="I207" i="6" s="1"/>
  <c r="I206" i="6" s="1"/>
  <c r="I205" i="6" s="1"/>
  <c r="I204" i="6" s="1"/>
  <c r="I203" i="6" s="1"/>
  <c r="I202" i="6" s="1"/>
  <c r="I201" i="6" s="1"/>
  <c r="I200" i="6" s="1"/>
  <c r="I199" i="6" s="1"/>
  <c r="I198" i="6" s="1"/>
  <c r="I197" i="6" s="1"/>
  <c r="I196" i="6" s="1"/>
  <c r="I195" i="6" s="1"/>
  <c r="I194" i="6" s="1"/>
  <c r="I193" i="6" s="1"/>
  <c r="I192" i="6" s="1"/>
  <c r="I191" i="6" s="1"/>
  <c r="I190" i="6" s="1"/>
  <c r="I189" i="6" s="1"/>
  <c r="I188" i="6" s="1"/>
  <c r="I187" i="6" s="1"/>
  <c r="I186" i="6" s="1"/>
  <c r="I185" i="6" s="1"/>
  <c r="I184" i="6" s="1"/>
  <c r="I183" i="6" s="1"/>
  <c r="I182" i="6" s="1"/>
  <c r="I181" i="6" s="1"/>
  <c r="I180" i="6" s="1"/>
  <c r="I179" i="6" s="1"/>
  <c r="I178" i="6" s="1"/>
  <c r="I177" i="6" s="1"/>
  <c r="I176" i="6" s="1"/>
  <c r="I175" i="6" s="1"/>
  <c r="I174" i="6" s="1"/>
  <c r="I173" i="6" s="1"/>
  <c r="I172" i="6" s="1"/>
  <c r="I171" i="6" s="1"/>
  <c r="I170" i="6" s="1"/>
  <c r="I169" i="6" s="1"/>
  <c r="I168" i="6" s="1"/>
  <c r="I167" i="6" s="1"/>
  <c r="I166" i="6" s="1"/>
  <c r="I165" i="6" s="1"/>
  <c r="I164" i="6" s="1"/>
  <c r="I163" i="6" s="1"/>
  <c r="I162" i="6" s="1"/>
  <c r="I161" i="6" s="1"/>
  <c r="I160" i="6" s="1"/>
  <c r="I159" i="6" s="1"/>
  <c r="I158" i="6" s="1"/>
  <c r="I157" i="6" s="1"/>
  <c r="I156" i="6" s="1"/>
  <c r="I155" i="6" s="1"/>
  <c r="I154" i="6" s="1"/>
  <c r="I153" i="6" s="1"/>
  <c r="I152" i="6" s="1"/>
  <c r="I151" i="6" s="1"/>
  <c r="I150" i="6" s="1"/>
  <c r="I149" i="6" s="1"/>
  <c r="I148" i="6" s="1"/>
  <c r="I147" i="6" s="1"/>
  <c r="I146" i="6" s="1"/>
  <c r="I145" i="6" s="1"/>
  <c r="I144" i="6" s="1"/>
  <c r="I143" i="6" s="1"/>
  <c r="I142" i="6" s="1"/>
  <c r="I141" i="6" s="1"/>
  <c r="I140" i="6" s="1"/>
  <c r="I139" i="6" s="1"/>
  <c r="I138" i="6" s="1"/>
  <c r="I137" i="6" s="1"/>
  <c r="I136" i="6" s="1"/>
  <c r="I135" i="6" s="1"/>
  <c r="I134" i="6" s="1"/>
  <c r="I133" i="6" s="1"/>
  <c r="I132" i="6" s="1"/>
  <c r="I131" i="6" s="1"/>
  <c r="I130" i="6" s="1"/>
  <c r="I129" i="6" s="1"/>
  <c r="I128" i="6" s="1"/>
  <c r="I127" i="6" s="1"/>
  <c r="I126" i="6" s="1"/>
  <c r="I125" i="6" s="1"/>
  <c r="I124" i="6" s="1"/>
  <c r="I123" i="6" s="1"/>
  <c r="I122" i="6" s="1"/>
  <c r="I121" i="6" s="1"/>
  <c r="I120" i="6" s="1"/>
  <c r="I119" i="6" s="1"/>
  <c r="I118" i="6" s="1"/>
  <c r="I117" i="6" s="1"/>
  <c r="I116" i="6" s="1"/>
  <c r="I115" i="6" s="1"/>
  <c r="I114" i="6" s="1"/>
  <c r="I113" i="6" s="1"/>
  <c r="I112" i="6" s="1"/>
  <c r="I111" i="6" s="1"/>
  <c r="I110" i="6" s="1"/>
  <c r="I109" i="6" s="1"/>
  <c r="I108" i="6" s="1"/>
  <c r="I107" i="6" s="1"/>
  <c r="I106" i="6" s="1"/>
  <c r="I105" i="6" s="1"/>
  <c r="I104" i="6" s="1"/>
  <c r="I103" i="6" s="1"/>
  <c r="I102" i="6" s="1"/>
  <c r="I101" i="6" s="1"/>
  <c r="I100" i="6" s="1"/>
  <c r="I99" i="6" s="1"/>
  <c r="I98" i="6" s="1"/>
  <c r="I97" i="6" s="1"/>
  <c r="I96" i="6" s="1"/>
  <c r="I95" i="6" s="1"/>
  <c r="I94" i="6" s="1"/>
  <c r="I93" i="6" s="1"/>
  <c r="I92" i="6" s="1"/>
  <c r="I91" i="6" s="1"/>
  <c r="I90" i="6" s="1"/>
  <c r="I89" i="6" s="1"/>
  <c r="I88" i="6" s="1"/>
  <c r="I87" i="6" s="1"/>
  <c r="I86" i="6" s="1"/>
  <c r="I85" i="6" s="1"/>
  <c r="I84" i="6" s="1"/>
  <c r="I83" i="6" s="1"/>
  <c r="I82" i="6" s="1"/>
  <c r="I81" i="6" s="1"/>
  <c r="I80" i="6" s="1"/>
  <c r="I79" i="6" s="1"/>
  <c r="I78" i="6" s="1"/>
  <c r="I77" i="6" s="1"/>
  <c r="I76" i="6" s="1"/>
  <c r="I75" i="6" s="1"/>
  <c r="I74" i="6" s="1"/>
  <c r="I73" i="6" s="1"/>
  <c r="I72" i="6" s="1"/>
  <c r="I71" i="6" s="1"/>
  <c r="I70" i="6" s="1"/>
  <c r="I69" i="6" s="1"/>
  <c r="I68" i="6" s="1"/>
  <c r="I67" i="6" s="1"/>
  <c r="I66" i="6" s="1"/>
  <c r="I65" i="6" s="1"/>
  <c r="I64" i="6" s="1"/>
  <c r="I63" i="6" s="1"/>
  <c r="I62" i="6" s="1"/>
  <c r="I61" i="6" s="1"/>
  <c r="I60" i="6" s="1"/>
  <c r="I59" i="6" s="1"/>
  <c r="I58" i="6" s="1"/>
  <c r="I57" i="6" s="1"/>
  <c r="I56" i="6" s="1"/>
  <c r="I55" i="6" s="1"/>
  <c r="I54" i="6" s="1"/>
  <c r="I53" i="6" s="1"/>
  <c r="I52" i="6" s="1"/>
  <c r="I51" i="6" s="1"/>
  <c r="I50" i="6" s="1"/>
  <c r="I49" i="6" s="1"/>
  <c r="I48" i="6" s="1"/>
  <c r="I47" i="6" s="1"/>
  <c r="I46" i="6" s="1"/>
  <c r="I45" i="6" s="1"/>
  <c r="I44" i="6" s="1"/>
  <c r="I43" i="6" s="1"/>
  <c r="I42" i="6" s="1"/>
  <c r="I41" i="6" s="1"/>
  <c r="I40" i="6" s="1"/>
  <c r="I39" i="6" s="1"/>
  <c r="I38" i="6" s="1"/>
  <c r="I37" i="6" s="1"/>
  <c r="I36" i="6" s="1"/>
  <c r="I35" i="6" s="1"/>
  <c r="I34" i="6" s="1"/>
  <c r="I33" i="6" s="1"/>
  <c r="I32" i="6" s="1"/>
  <c r="I31" i="6" s="1"/>
  <c r="I30" i="6" s="1"/>
  <c r="I29" i="6" s="1"/>
  <c r="I28" i="6" s="1"/>
  <c r="I27" i="6" s="1"/>
  <c r="I26" i="6" s="1"/>
  <c r="I25" i="6" s="1"/>
  <c r="I24" i="6" s="1"/>
  <c r="I23" i="6" s="1"/>
  <c r="I22" i="6" s="1"/>
  <c r="I21" i="6" s="1"/>
  <c r="I20" i="6" s="1"/>
  <c r="I19" i="6" s="1"/>
  <c r="I18" i="6" s="1"/>
  <c r="I17" i="6" s="1"/>
  <c r="I16" i="6" s="1"/>
  <c r="I15" i="6" s="1"/>
  <c r="I14" i="6" s="1"/>
  <c r="I13" i="6" s="1"/>
  <c r="I12" i="6" s="1"/>
  <c r="I11" i="6" s="1"/>
  <c r="I10" i="6" s="1"/>
  <c r="I9" i="6" s="1"/>
  <c r="I8" i="6" s="1"/>
  <c r="I7" i="6" s="1"/>
  <c r="I6" i="6" s="1"/>
  <c r="I5" i="6" s="1"/>
  <c r="I4" i="6" s="1"/>
  <c r="L437" i="6"/>
  <c r="L436" i="6" s="1"/>
  <c r="L435" i="6" s="1"/>
  <c r="L434" i="6" s="1"/>
  <c r="L433" i="6" s="1"/>
  <c r="L432" i="6" s="1"/>
  <c r="L431" i="6" s="1"/>
  <c r="L430" i="6" s="1"/>
  <c r="L429" i="6" s="1"/>
  <c r="L428" i="6" s="1"/>
  <c r="L427" i="6" s="1"/>
  <c r="L426" i="6" s="1"/>
  <c r="L425" i="6" s="1"/>
  <c r="L424" i="6" s="1"/>
  <c r="L423" i="6" s="1"/>
  <c r="L422" i="6" s="1"/>
  <c r="L421" i="6" s="1"/>
  <c r="L420" i="6" s="1"/>
  <c r="L419" i="6" s="1"/>
  <c r="L418" i="6" s="1"/>
  <c r="L417" i="6" s="1"/>
  <c r="L416" i="6" s="1"/>
  <c r="L415" i="6" s="1"/>
  <c r="L414" i="6" s="1"/>
  <c r="L413" i="6" s="1"/>
  <c r="L412" i="6" s="1"/>
  <c r="L411" i="6" s="1"/>
  <c r="L410" i="6" s="1"/>
  <c r="L409" i="6" s="1"/>
  <c r="L408" i="6" s="1"/>
  <c r="L407" i="6" s="1"/>
  <c r="L406" i="6" s="1"/>
  <c r="L405" i="6" s="1"/>
  <c r="L404" i="6" s="1"/>
  <c r="L403" i="6" s="1"/>
  <c r="L402" i="6" s="1"/>
  <c r="L401" i="6" s="1"/>
  <c r="L400" i="6" s="1"/>
  <c r="L399" i="6" s="1"/>
  <c r="L398" i="6" s="1"/>
  <c r="L397" i="6" s="1"/>
  <c r="L396" i="6" s="1"/>
  <c r="L395" i="6" s="1"/>
  <c r="L394" i="6" s="1"/>
  <c r="L393" i="6" s="1"/>
  <c r="L392" i="6" s="1"/>
  <c r="L391" i="6" s="1"/>
  <c r="L390" i="6" s="1"/>
  <c r="L389" i="6" s="1"/>
  <c r="L388" i="6" s="1"/>
  <c r="L387" i="6" s="1"/>
  <c r="L386" i="6" s="1"/>
  <c r="L385" i="6" s="1"/>
  <c r="L384" i="6" s="1"/>
  <c r="L383" i="6" s="1"/>
  <c r="L382" i="6" s="1"/>
  <c r="L381" i="6" s="1"/>
  <c r="L380" i="6" s="1"/>
  <c r="L379" i="6" s="1"/>
  <c r="L378" i="6" s="1"/>
  <c r="L377" i="6" s="1"/>
  <c r="L376" i="6" s="1"/>
  <c r="L375" i="6" s="1"/>
  <c r="L374" i="6" s="1"/>
  <c r="L373" i="6" s="1"/>
  <c r="L372" i="6" s="1"/>
  <c r="L371" i="6" s="1"/>
  <c r="L370" i="6" s="1"/>
  <c r="L369" i="6" s="1"/>
  <c r="L368" i="6" s="1"/>
  <c r="L367" i="6" s="1"/>
  <c r="L366" i="6" s="1"/>
  <c r="L365" i="6" s="1"/>
  <c r="L364" i="6" s="1"/>
  <c r="L363" i="6" s="1"/>
  <c r="L362" i="6" s="1"/>
  <c r="L361" i="6" s="1"/>
  <c r="L360" i="6" s="1"/>
  <c r="L359" i="6" s="1"/>
  <c r="L358" i="6" s="1"/>
  <c r="L357" i="6" s="1"/>
  <c r="L356" i="6" s="1"/>
  <c r="L355" i="6" s="1"/>
  <c r="L354" i="6" s="1"/>
  <c r="L353" i="6" s="1"/>
  <c r="L352" i="6" s="1"/>
  <c r="L351" i="6" s="1"/>
  <c r="L350" i="6" s="1"/>
  <c r="L349" i="6" s="1"/>
  <c r="L348" i="6" s="1"/>
  <c r="L347" i="6" s="1"/>
  <c r="L346" i="6" s="1"/>
  <c r="L345" i="6" s="1"/>
  <c r="L344" i="6" s="1"/>
  <c r="L343" i="6" s="1"/>
  <c r="L342" i="6" s="1"/>
  <c r="L341" i="6" s="1"/>
  <c r="L340" i="6" s="1"/>
  <c r="L339" i="6" s="1"/>
  <c r="L338" i="6" s="1"/>
  <c r="L337" i="6" s="1"/>
  <c r="L336" i="6" s="1"/>
  <c r="P439" i="6"/>
  <c r="P431" i="6"/>
  <c r="P415" i="6"/>
  <c r="P397" i="6"/>
  <c r="P365" i="6"/>
  <c r="M439" i="6"/>
  <c r="P426" i="6"/>
  <c r="P410" i="6"/>
  <c r="P394" i="6"/>
  <c r="P378" i="6"/>
  <c r="P360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I430" i="5" s="1"/>
  <c r="P344" i="6" l="1"/>
  <c r="P370" i="6"/>
  <c r="P386" i="6"/>
  <c r="P402" i="6"/>
  <c r="P418" i="6"/>
  <c r="P434" i="6"/>
  <c r="P349" i="6"/>
  <c r="P381" i="6"/>
  <c r="P407" i="6"/>
  <c r="P423" i="6"/>
  <c r="P352" i="6"/>
  <c r="P366" i="6"/>
  <c r="P374" i="6"/>
  <c r="P382" i="6"/>
  <c r="P390" i="6"/>
  <c r="P398" i="6"/>
  <c r="P406" i="6"/>
  <c r="P414" i="6"/>
  <c r="P422" i="6"/>
  <c r="P430" i="6"/>
  <c r="P438" i="6"/>
  <c r="P341" i="6"/>
  <c r="P357" i="6"/>
  <c r="P373" i="6"/>
  <c r="P389" i="6"/>
  <c r="P403" i="6"/>
  <c r="P411" i="6"/>
  <c r="P419" i="6"/>
  <c r="P427" i="6"/>
  <c r="P435" i="6"/>
  <c r="N440" i="6"/>
  <c r="R440" i="6" s="1"/>
  <c r="S440" i="6" s="1"/>
  <c r="S441" i="6"/>
  <c r="P340" i="6"/>
  <c r="P348" i="6"/>
  <c r="P356" i="6"/>
  <c r="P364" i="6"/>
  <c r="P368" i="6"/>
  <c r="P372" i="6"/>
  <c r="P376" i="6"/>
  <c r="P380" i="6"/>
  <c r="P384" i="6"/>
  <c r="P388" i="6"/>
  <c r="P392" i="6"/>
  <c r="P396" i="6"/>
  <c r="P400" i="6"/>
  <c r="P404" i="6"/>
  <c r="P408" i="6"/>
  <c r="P412" i="6"/>
  <c r="P416" i="6"/>
  <c r="P420" i="6"/>
  <c r="P424" i="6"/>
  <c r="P428" i="6"/>
  <c r="P432" i="6"/>
  <c r="P436" i="6"/>
  <c r="P345" i="6"/>
  <c r="P353" i="6"/>
  <c r="P361" i="6"/>
  <c r="P369" i="6"/>
  <c r="P377" i="6"/>
  <c r="P385" i="6"/>
  <c r="P393" i="6"/>
  <c r="P401" i="6"/>
  <c r="P405" i="6"/>
  <c r="P409" i="6"/>
  <c r="P413" i="6"/>
  <c r="P417" i="6"/>
  <c r="P421" i="6"/>
  <c r="P425" i="6"/>
  <c r="P429" i="6"/>
  <c r="P433" i="6"/>
  <c r="P437" i="6"/>
  <c r="P337" i="6"/>
  <c r="P338" i="6"/>
  <c r="P342" i="6"/>
  <c r="P346" i="6"/>
  <c r="P350" i="6"/>
  <c r="P354" i="6"/>
  <c r="P358" i="6"/>
  <c r="P362" i="6"/>
  <c r="P339" i="6"/>
  <c r="P343" i="6"/>
  <c r="P347" i="6"/>
  <c r="P351" i="6"/>
  <c r="P355" i="6"/>
  <c r="P359" i="6"/>
  <c r="P363" i="6"/>
  <c r="P367" i="6"/>
  <c r="P371" i="6"/>
  <c r="P375" i="6"/>
  <c r="P379" i="6"/>
  <c r="P383" i="6"/>
  <c r="P387" i="6"/>
  <c r="P391" i="6"/>
  <c r="P395" i="6"/>
  <c r="P399" i="6"/>
  <c r="L335" i="6"/>
  <c r="P336" i="6"/>
  <c r="Q439" i="6"/>
  <c r="N439" i="6" s="1"/>
  <c r="M438" i="6"/>
  <c r="I429" i="5"/>
  <c r="J430" i="5"/>
  <c r="J429" i="5" s="1"/>
  <c r="J428" i="5" s="1"/>
  <c r="J427" i="5" s="1"/>
  <c r="J426" i="5" s="1"/>
  <c r="J425" i="5" s="1"/>
  <c r="J424" i="5" s="1"/>
  <c r="J423" i="5" s="1"/>
  <c r="J422" i="5" s="1"/>
  <c r="J421" i="5" s="1"/>
  <c r="J420" i="5" s="1"/>
  <c r="J419" i="5" s="1"/>
  <c r="J418" i="5" s="1"/>
  <c r="J417" i="5" s="1"/>
  <c r="J416" i="5" s="1"/>
  <c r="J415" i="5" s="1"/>
  <c r="J414" i="5" s="1"/>
  <c r="J413" i="5" s="1"/>
  <c r="J412" i="5" s="1"/>
  <c r="J411" i="5" s="1"/>
  <c r="J410" i="5" s="1"/>
  <c r="J409" i="5" s="1"/>
  <c r="J408" i="5" s="1"/>
  <c r="J407" i="5" s="1"/>
  <c r="J406" i="5" s="1"/>
  <c r="J405" i="5" s="1"/>
  <c r="J404" i="5" s="1"/>
  <c r="J403" i="5" s="1"/>
  <c r="J402" i="5" s="1"/>
  <c r="J401" i="5" s="1"/>
  <c r="J400" i="5" s="1"/>
  <c r="J399" i="5" s="1"/>
  <c r="J398" i="5" s="1"/>
  <c r="J397" i="5" s="1"/>
  <c r="J396" i="5" s="1"/>
  <c r="J395" i="5" s="1"/>
  <c r="J394" i="5" s="1"/>
  <c r="J393" i="5" s="1"/>
  <c r="J392" i="5" s="1"/>
  <c r="J391" i="5" s="1"/>
  <c r="J390" i="5" s="1"/>
  <c r="J389" i="5" s="1"/>
  <c r="J388" i="5" s="1"/>
  <c r="J387" i="5" s="1"/>
  <c r="J386" i="5" s="1"/>
  <c r="J385" i="5" s="1"/>
  <c r="J384" i="5" s="1"/>
  <c r="J383" i="5" s="1"/>
  <c r="J382" i="5" s="1"/>
  <c r="J381" i="5" s="1"/>
  <c r="J380" i="5" s="1"/>
  <c r="J379" i="5" s="1"/>
  <c r="J378" i="5" s="1"/>
  <c r="J377" i="5" s="1"/>
  <c r="J376" i="5" s="1"/>
  <c r="J375" i="5" s="1"/>
  <c r="J374" i="5" s="1"/>
  <c r="J373" i="5" s="1"/>
  <c r="J372" i="5" s="1"/>
  <c r="J371" i="5" s="1"/>
  <c r="J370" i="5" s="1"/>
  <c r="J369" i="5" s="1"/>
  <c r="J368" i="5" s="1"/>
  <c r="J367" i="5" s="1"/>
  <c r="J366" i="5" s="1"/>
  <c r="J365" i="5" s="1"/>
  <c r="J364" i="5" s="1"/>
  <c r="J363" i="5" s="1"/>
  <c r="J362" i="5" s="1"/>
  <c r="J361" i="5" s="1"/>
  <c r="J360" i="5" s="1"/>
  <c r="J359" i="5" s="1"/>
  <c r="J358" i="5" s="1"/>
  <c r="J357" i="5" s="1"/>
  <c r="J356" i="5" s="1"/>
  <c r="J355" i="5" s="1"/>
  <c r="J354" i="5" s="1"/>
  <c r="J353" i="5" s="1"/>
  <c r="J352" i="5" s="1"/>
  <c r="J351" i="5" s="1"/>
  <c r="J350" i="5" s="1"/>
  <c r="J349" i="5" s="1"/>
  <c r="J348" i="5" s="1"/>
  <c r="J347" i="5" s="1"/>
  <c r="J346" i="5" s="1"/>
  <c r="J345" i="5" s="1"/>
  <c r="J344" i="5" s="1"/>
  <c r="J343" i="5" s="1"/>
  <c r="J342" i="5" s="1"/>
  <c r="J341" i="5" s="1"/>
  <c r="J340" i="5" s="1"/>
  <c r="J339" i="5" s="1"/>
  <c r="J338" i="5" s="1"/>
  <c r="J337" i="5" s="1"/>
  <c r="J336" i="5" s="1"/>
  <c r="J335" i="5" s="1"/>
  <c r="J334" i="5" s="1"/>
  <c r="J333" i="5" s="1"/>
  <c r="J332" i="5" s="1"/>
  <c r="J331" i="5" s="1"/>
  <c r="J330" i="5" s="1"/>
  <c r="J329" i="5" s="1"/>
  <c r="J328" i="5" s="1"/>
  <c r="J327" i="5" s="1"/>
  <c r="J326" i="5" s="1"/>
  <c r="J325" i="5" s="1"/>
  <c r="J324" i="5" s="1"/>
  <c r="J323" i="5" s="1"/>
  <c r="J322" i="5" s="1"/>
  <c r="J321" i="5" s="1"/>
  <c r="J320" i="5" s="1"/>
  <c r="J319" i="5" s="1"/>
  <c r="J318" i="5" s="1"/>
  <c r="J317" i="5" s="1"/>
  <c r="J316" i="5" s="1"/>
  <c r="J315" i="5" s="1"/>
  <c r="J314" i="5" s="1"/>
  <c r="J313" i="5" s="1"/>
  <c r="J312" i="5" s="1"/>
  <c r="J311" i="5" s="1"/>
  <c r="J310" i="5" s="1"/>
  <c r="J309" i="5" s="1"/>
  <c r="J308" i="5" s="1"/>
  <c r="J307" i="5" s="1"/>
  <c r="J306" i="5" s="1"/>
  <c r="J305" i="5" s="1"/>
  <c r="J304" i="5" s="1"/>
  <c r="J303" i="5" s="1"/>
  <c r="J302" i="5" s="1"/>
  <c r="J301" i="5" s="1"/>
  <c r="J300" i="5" s="1"/>
  <c r="J299" i="5" s="1"/>
  <c r="J298" i="5" s="1"/>
  <c r="J297" i="5" s="1"/>
  <c r="J296" i="5" s="1"/>
  <c r="J295" i="5" s="1"/>
  <c r="J294" i="5" s="1"/>
  <c r="J293" i="5" s="1"/>
  <c r="J292" i="5" s="1"/>
  <c r="J291" i="5" s="1"/>
  <c r="J290" i="5" s="1"/>
  <c r="J289" i="5" s="1"/>
  <c r="J288" i="5" s="1"/>
  <c r="J287" i="5" s="1"/>
  <c r="J286" i="5" s="1"/>
  <c r="J285" i="5" s="1"/>
  <c r="J284" i="5" s="1"/>
  <c r="J283" i="5" s="1"/>
  <c r="J282" i="5" s="1"/>
  <c r="J281" i="5" s="1"/>
  <c r="J280" i="5" s="1"/>
  <c r="J279" i="5" s="1"/>
  <c r="J278" i="5" s="1"/>
  <c r="J277" i="5" s="1"/>
  <c r="J276" i="5" s="1"/>
  <c r="J275" i="5" s="1"/>
  <c r="J274" i="5" s="1"/>
  <c r="J273" i="5" s="1"/>
  <c r="J272" i="5" s="1"/>
  <c r="J271" i="5" s="1"/>
  <c r="J270" i="5" s="1"/>
  <c r="J269" i="5" s="1"/>
  <c r="J268" i="5" s="1"/>
  <c r="J267" i="5" s="1"/>
  <c r="J266" i="5" s="1"/>
  <c r="J265" i="5" s="1"/>
  <c r="J264" i="5" s="1"/>
  <c r="J263" i="5" s="1"/>
  <c r="J262" i="5" s="1"/>
  <c r="J261" i="5" s="1"/>
  <c r="J260" i="5" s="1"/>
  <c r="J259" i="5" s="1"/>
  <c r="J258" i="5" s="1"/>
  <c r="J257" i="5" s="1"/>
  <c r="J256" i="5" s="1"/>
  <c r="J255" i="5" s="1"/>
  <c r="J254" i="5" s="1"/>
  <c r="J253" i="5" s="1"/>
  <c r="J252" i="5" s="1"/>
  <c r="J251" i="5" s="1"/>
  <c r="J250" i="5" s="1"/>
  <c r="J249" i="5" s="1"/>
  <c r="J248" i="5" s="1"/>
  <c r="J247" i="5" s="1"/>
  <c r="J246" i="5" s="1"/>
  <c r="J245" i="5" s="1"/>
  <c r="J244" i="5" s="1"/>
  <c r="J243" i="5" s="1"/>
  <c r="J242" i="5" s="1"/>
  <c r="J241" i="5" s="1"/>
  <c r="J240" i="5" s="1"/>
  <c r="J239" i="5" s="1"/>
  <c r="J238" i="5" s="1"/>
  <c r="J237" i="5" s="1"/>
  <c r="J236" i="5" s="1"/>
  <c r="J235" i="5" s="1"/>
  <c r="J234" i="5" s="1"/>
  <c r="J233" i="5" s="1"/>
  <c r="J232" i="5" s="1"/>
  <c r="J231" i="5" s="1"/>
  <c r="J230" i="5" s="1"/>
  <c r="J229" i="5" s="1"/>
  <c r="J228" i="5" s="1"/>
  <c r="J227" i="5" s="1"/>
  <c r="J226" i="5" s="1"/>
  <c r="J225" i="5" s="1"/>
  <c r="J224" i="5" s="1"/>
  <c r="J223" i="5" s="1"/>
  <c r="J222" i="5" s="1"/>
  <c r="J221" i="5" s="1"/>
  <c r="J220" i="5" s="1"/>
  <c r="J219" i="5" s="1"/>
  <c r="J218" i="5" s="1"/>
  <c r="J217" i="5" s="1"/>
  <c r="J216" i="5" s="1"/>
  <c r="J215" i="5" s="1"/>
  <c r="J214" i="5" s="1"/>
  <c r="J213" i="5" s="1"/>
  <c r="J212" i="5" s="1"/>
  <c r="J211" i="5" s="1"/>
  <c r="J210" i="5" s="1"/>
  <c r="J209" i="5" s="1"/>
  <c r="J208" i="5" s="1"/>
  <c r="J207" i="5" s="1"/>
  <c r="J206" i="5" s="1"/>
  <c r="J205" i="5" s="1"/>
  <c r="J204" i="5" s="1"/>
  <c r="J203" i="5" s="1"/>
  <c r="J202" i="5" s="1"/>
  <c r="J201" i="5" s="1"/>
  <c r="J200" i="5" s="1"/>
  <c r="J199" i="5" s="1"/>
  <c r="J198" i="5" s="1"/>
  <c r="J197" i="5" s="1"/>
  <c r="J196" i="5" s="1"/>
  <c r="J195" i="5" s="1"/>
  <c r="J194" i="5" s="1"/>
  <c r="J193" i="5" s="1"/>
  <c r="J192" i="5" s="1"/>
  <c r="J191" i="5" s="1"/>
  <c r="J190" i="5" s="1"/>
  <c r="J189" i="5" s="1"/>
  <c r="J188" i="5" s="1"/>
  <c r="J187" i="5" s="1"/>
  <c r="J186" i="5" s="1"/>
  <c r="J185" i="5" s="1"/>
  <c r="J184" i="5" s="1"/>
  <c r="J183" i="5" s="1"/>
  <c r="J182" i="5" s="1"/>
  <c r="J181" i="5" s="1"/>
  <c r="J180" i="5" s="1"/>
  <c r="J179" i="5" s="1"/>
  <c r="J178" i="5" s="1"/>
  <c r="J177" i="5" s="1"/>
  <c r="J176" i="5" s="1"/>
  <c r="J175" i="5" s="1"/>
  <c r="J174" i="5" s="1"/>
  <c r="J173" i="5" s="1"/>
  <c r="J172" i="5" s="1"/>
  <c r="J171" i="5" s="1"/>
  <c r="J170" i="5" s="1"/>
  <c r="J169" i="5" s="1"/>
  <c r="J168" i="5" s="1"/>
  <c r="J167" i="5" s="1"/>
  <c r="J166" i="5" s="1"/>
  <c r="J165" i="5" s="1"/>
  <c r="J164" i="5" s="1"/>
  <c r="J163" i="5" s="1"/>
  <c r="J162" i="5" s="1"/>
  <c r="J161" i="5" s="1"/>
  <c r="J160" i="5" s="1"/>
  <c r="J159" i="5" s="1"/>
  <c r="J158" i="5" s="1"/>
  <c r="J157" i="5" s="1"/>
  <c r="J156" i="5" s="1"/>
  <c r="J155" i="5" s="1"/>
  <c r="J154" i="5" s="1"/>
  <c r="J153" i="5" s="1"/>
  <c r="J152" i="5" s="1"/>
  <c r="J151" i="5" s="1"/>
  <c r="J150" i="5" s="1"/>
  <c r="J149" i="5" s="1"/>
  <c r="J148" i="5" s="1"/>
  <c r="J147" i="5" s="1"/>
  <c r="J146" i="5" s="1"/>
  <c r="J145" i="5" s="1"/>
  <c r="J144" i="5" s="1"/>
  <c r="J143" i="5" s="1"/>
  <c r="J142" i="5" s="1"/>
  <c r="J141" i="5" s="1"/>
  <c r="J140" i="5" s="1"/>
  <c r="J139" i="5" s="1"/>
  <c r="J138" i="5" s="1"/>
  <c r="J137" i="5" s="1"/>
  <c r="J136" i="5" s="1"/>
  <c r="J135" i="5" s="1"/>
  <c r="J134" i="5" s="1"/>
  <c r="J133" i="5" s="1"/>
  <c r="J132" i="5" s="1"/>
  <c r="J131" i="5" s="1"/>
  <c r="J130" i="5" s="1"/>
  <c r="J129" i="5" s="1"/>
  <c r="J128" i="5" s="1"/>
  <c r="J127" i="5" s="1"/>
  <c r="J126" i="5" s="1"/>
  <c r="J125" i="5" s="1"/>
  <c r="J124" i="5" s="1"/>
  <c r="J123" i="5" s="1"/>
  <c r="J122" i="5" s="1"/>
  <c r="J121" i="5" s="1"/>
  <c r="J120" i="5" s="1"/>
  <c r="J119" i="5" s="1"/>
  <c r="J118" i="5" s="1"/>
  <c r="J117" i="5" s="1"/>
  <c r="J116" i="5" s="1"/>
  <c r="J115" i="5" s="1"/>
  <c r="J114" i="5" s="1"/>
  <c r="J113" i="5" s="1"/>
  <c r="J112" i="5" s="1"/>
  <c r="J111" i="5" s="1"/>
  <c r="J110" i="5" s="1"/>
  <c r="J109" i="5" s="1"/>
  <c r="J108" i="5" s="1"/>
  <c r="J107" i="5" s="1"/>
  <c r="J106" i="5" s="1"/>
  <c r="J105" i="5" s="1"/>
  <c r="J104" i="5" s="1"/>
  <c r="J103" i="5" s="1"/>
  <c r="J102" i="5" s="1"/>
  <c r="J101" i="5" s="1"/>
  <c r="J100" i="5" s="1"/>
  <c r="J99" i="5" s="1"/>
  <c r="J98" i="5" s="1"/>
  <c r="J97" i="5" s="1"/>
  <c r="J96" i="5" s="1"/>
  <c r="J95" i="5" s="1"/>
  <c r="J94" i="5" s="1"/>
  <c r="J93" i="5" s="1"/>
  <c r="J92" i="5" s="1"/>
  <c r="J91" i="5" s="1"/>
  <c r="J90" i="5" s="1"/>
  <c r="J89" i="5" s="1"/>
  <c r="J88" i="5" s="1"/>
  <c r="J87" i="5" s="1"/>
  <c r="J86" i="5" s="1"/>
  <c r="J85" i="5" s="1"/>
  <c r="J84" i="5" s="1"/>
  <c r="J83" i="5" s="1"/>
  <c r="J82" i="5" s="1"/>
  <c r="J81" i="5" s="1"/>
  <c r="J80" i="5" s="1"/>
  <c r="J79" i="5" s="1"/>
  <c r="J78" i="5" s="1"/>
  <c r="J77" i="5" s="1"/>
  <c r="J76" i="5" s="1"/>
  <c r="J75" i="5" s="1"/>
  <c r="J74" i="5" s="1"/>
  <c r="J73" i="5" s="1"/>
  <c r="J72" i="5" s="1"/>
  <c r="J71" i="5" s="1"/>
  <c r="J70" i="5" s="1"/>
  <c r="J69" i="5" s="1"/>
  <c r="J68" i="5" s="1"/>
  <c r="J67" i="5" s="1"/>
  <c r="J66" i="5" s="1"/>
  <c r="J65" i="5" s="1"/>
  <c r="J64" i="5" s="1"/>
  <c r="J63" i="5" s="1"/>
  <c r="J62" i="5" s="1"/>
  <c r="J61" i="5" s="1"/>
  <c r="J60" i="5" s="1"/>
  <c r="J59" i="5" s="1"/>
  <c r="J58" i="5" s="1"/>
  <c r="J57" i="5" s="1"/>
  <c r="J56" i="5" s="1"/>
  <c r="J55" i="5" s="1"/>
  <c r="J54" i="5" s="1"/>
  <c r="J53" i="5" s="1"/>
  <c r="J52" i="5" s="1"/>
  <c r="J51" i="5" s="1"/>
  <c r="J50" i="5" s="1"/>
  <c r="J49" i="5" s="1"/>
  <c r="J48" i="5" s="1"/>
  <c r="J47" i="5" s="1"/>
  <c r="J46" i="5" s="1"/>
  <c r="J45" i="5" s="1"/>
  <c r="J44" i="5" s="1"/>
  <c r="J43" i="5" s="1"/>
  <c r="J42" i="5" s="1"/>
  <c r="J41" i="5" s="1"/>
  <c r="J40" i="5" s="1"/>
  <c r="J39" i="5" s="1"/>
  <c r="J38" i="5" s="1"/>
  <c r="J37" i="5" s="1"/>
  <c r="J36" i="5" s="1"/>
  <c r="J35" i="5" s="1"/>
  <c r="J34" i="5" s="1"/>
  <c r="J33" i="5" s="1"/>
  <c r="J32" i="5" s="1"/>
  <c r="J31" i="5" s="1"/>
  <c r="J30" i="5" s="1"/>
  <c r="J29" i="5" s="1"/>
  <c r="J28" i="5" s="1"/>
  <c r="J27" i="5" s="1"/>
  <c r="J26" i="5" s="1"/>
  <c r="J25" i="5" s="1"/>
  <c r="J24" i="5" s="1"/>
  <c r="J23" i="5" s="1"/>
  <c r="J22" i="5" s="1"/>
  <c r="J21" i="5" s="1"/>
  <c r="J20" i="5" s="1"/>
  <c r="J19" i="5" s="1"/>
  <c r="J18" i="5" s="1"/>
  <c r="J17" i="5" s="1"/>
  <c r="J16" i="5" s="1"/>
  <c r="J15" i="5" s="1"/>
  <c r="J14" i="5" s="1"/>
  <c r="J13" i="5" s="1"/>
  <c r="J12" i="5" s="1"/>
  <c r="J11" i="5" s="1"/>
  <c r="J10" i="5" s="1"/>
  <c r="J9" i="5" s="1"/>
  <c r="J8" i="5" s="1"/>
  <c r="J7" i="5" s="1"/>
  <c r="J6" i="5" s="1"/>
  <c r="J5" i="5" s="1"/>
  <c r="R439" i="6" l="1"/>
  <c r="S439" i="6" s="1"/>
  <c r="L429" i="5"/>
  <c r="L430" i="5"/>
  <c r="Q438" i="6"/>
  <c r="N438" i="6" s="1"/>
  <c r="M437" i="6"/>
  <c r="L334" i="6"/>
  <c r="P335" i="6"/>
  <c r="I428" i="5"/>
  <c r="L428" i="5" s="1"/>
  <c r="R438" i="6" l="1"/>
  <c r="S438" i="6" s="1"/>
  <c r="M430" i="5"/>
  <c r="M429" i="5" s="1"/>
  <c r="Q437" i="6"/>
  <c r="N437" i="6" s="1"/>
  <c r="R437" i="6" s="1"/>
  <c r="S437" i="6" s="1"/>
  <c r="M436" i="6"/>
  <c r="L333" i="6"/>
  <c r="P334" i="6"/>
  <c r="I427" i="5"/>
  <c r="L427" i="5" s="1"/>
  <c r="N430" i="5" l="1"/>
  <c r="N429" i="5"/>
  <c r="M428" i="5"/>
  <c r="Q436" i="6"/>
  <c r="N436" i="6" s="1"/>
  <c r="R436" i="6" s="1"/>
  <c r="S436" i="6" s="1"/>
  <c r="M435" i="6"/>
  <c r="L332" i="6"/>
  <c r="P333" i="6"/>
  <c r="I426" i="5"/>
  <c r="L426" i="5" s="1"/>
  <c r="M427" i="5" l="1"/>
  <c r="N428" i="5"/>
  <c r="Q435" i="6"/>
  <c r="N435" i="6" s="1"/>
  <c r="R435" i="6" s="1"/>
  <c r="S435" i="6" s="1"/>
  <c r="M434" i="6"/>
  <c r="L331" i="6"/>
  <c r="P332" i="6"/>
  <c r="I425" i="5"/>
  <c r="L425" i="5" s="1"/>
  <c r="N427" i="5" l="1"/>
  <c r="M426" i="5"/>
  <c r="Q434" i="6"/>
  <c r="N434" i="6" s="1"/>
  <c r="R434" i="6" s="1"/>
  <c r="S434" i="6" s="1"/>
  <c r="M433" i="6"/>
  <c r="L330" i="6"/>
  <c r="P331" i="6"/>
  <c r="I424" i="5"/>
  <c r="L424" i="5" s="1"/>
  <c r="N426" i="5" l="1"/>
  <c r="M425" i="5"/>
  <c r="Q433" i="6"/>
  <c r="N433" i="6" s="1"/>
  <c r="R433" i="6" s="1"/>
  <c r="S433" i="6" s="1"/>
  <c r="M432" i="6"/>
  <c r="L329" i="6"/>
  <c r="P330" i="6"/>
  <c r="I423" i="5"/>
  <c r="L423" i="5" s="1"/>
  <c r="N425" i="5" l="1"/>
  <c r="M424" i="5"/>
  <c r="Q432" i="6"/>
  <c r="N432" i="6" s="1"/>
  <c r="R432" i="6" s="1"/>
  <c r="S432" i="6" s="1"/>
  <c r="M431" i="6"/>
  <c r="L328" i="6"/>
  <c r="P329" i="6"/>
  <c r="I422" i="5"/>
  <c r="L422" i="5" s="1"/>
  <c r="N424" i="5" l="1"/>
  <c r="M423" i="5"/>
  <c r="Q431" i="6"/>
  <c r="N431" i="6" s="1"/>
  <c r="R431" i="6" s="1"/>
  <c r="S431" i="6" s="1"/>
  <c r="M430" i="6"/>
  <c r="L327" i="6"/>
  <c r="P328" i="6"/>
  <c r="I421" i="5"/>
  <c r="L421" i="5" s="1"/>
  <c r="N423" i="5" l="1"/>
  <c r="M422" i="5"/>
  <c r="Q430" i="6"/>
  <c r="N430" i="6" s="1"/>
  <c r="R430" i="6" s="1"/>
  <c r="S430" i="6" s="1"/>
  <c r="M429" i="6"/>
  <c r="L326" i="6"/>
  <c r="P327" i="6"/>
  <c r="I420" i="5"/>
  <c r="L420" i="5" s="1"/>
  <c r="N422" i="5" l="1"/>
  <c r="M421" i="5"/>
  <c r="Q429" i="6"/>
  <c r="N429" i="6" s="1"/>
  <c r="R429" i="6" s="1"/>
  <c r="S429" i="6" s="1"/>
  <c r="M428" i="6"/>
  <c r="L325" i="6"/>
  <c r="P326" i="6"/>
  <c r="I419" i="5"/>
  <c r="L419" i="5" s="1"/>
  <c r="N421" i="5" l="1"/>
  <c r="M420" i="5"/>
  <c r="Q428" i="6"/>
  <c r="N428" i="6" s="1"/>
  <c r="R428" i="6" s="1"/>
  <c r="S428" i="6" s="1"/>
  <c r="M427" i="6"/>
  <c r="L324" i="6"/>
  <c r="P325" i="6"/>
  <c r="I418" i="5"/>
  <c r="L418" i="5" s="1"/>
  <c r="N420" i="5" l="1"/>
  <c r="M419" i="5"/>
  <c r="Q427" i="6"/>
  <c r="N427" i="6" s="1"/>
  <c r="R427" i="6" s="1"/>
  <c r="S427" i="6" s="1"/>
  <c r="M426" i="6"/>
  <c r="L323" i="6"/>
  <c r="P324" i="6"/>
  <c r="I417" i="5"/>
  <c r="L417" i="5" s="1"/>
  <c r="N419" i="5" l="1"/>
  <c r="M418" i="5"/>
  <c r="Q426" i="6"/>
  <c r="N426" i="6" s="1"/>
  <c r="R426" i="6" s="1"/>
  <c r="S426" i="6" s="1"/>
  <c r="M425" i="6"/>
  <c r="L322" i="6"/>
  <c r="P323" i="6"/>
  <c r="I416" i="5"/>
  <c r="L416" i="5" s="1"/>
  <c r="N418" i="5" l="1"/>
  <c r="M417" i="5"/>
  <c r="Q425" i="6"/>
  <c r="N425" i="6" s="1"/>
  <c r="R425" i="6" s="1"/>
  <c r="S425" i="6" s="1"/>
  <c r="M424" i="6"/>
  <c r="L321" i="6"/>
  <c r="P322" i="6"/>
  <c r="I415" i="5"/>
  <c r="L415" i="5" s="1"/>
  <c r="N417" i="5" l="1"/>
  <c r="M416" i="5"/>
  <c r="Q424" i="6"/>
  <c r="N424" i="6" s="1"/>
  <c r="R424" i="6" s="1"/>
  <c r="S424" i="6" s="1"/>
  <c r="M423" i="6"/>
  <c r="L320" i="6"/>
  <c r="P321" i="6"/>
  <c r="I414" i="5"/>
  <c r="L414" i="5" s="1"/>
  <c r="N416" i="5" l="1"/>
  <c r="M415" i="5"/>
  <c r="Q423" i="6"/>
  <c r="N423" i="6" s="1"/>
  <c r="R423" i="6" s="1"/>
  <c r="S423" i="6" s="1"/>
  <c r="M422" i="6"/>
  <c r="L319" i="6"/>
  <c r="P320" i="6"/>
  <c r="I413" i="5"/>
  <c r="L413" i="5" s="1"/>
  <c r="N415" i="5" l="1"/>
  <c r="M414" i="5"/>
  <c r="Q422" i="6"/>
  <c r="N422" i="6" s="1"/>
  <c r="R422" i="6" s="1"/>
  <c r="S422" i="6" s="1"/>
  <c r="M421" i="6"/>
  <c r="L318" i="6"/>
  <c r="P319" i="6"/>
  <c r="I412" i="5"/>
  <c r="L412" i="5" s="1"/>
  <c r="N414" i="5" l="1"/>
  <c r="M413" i="5"/>
  <c r="Q421" i="6"/>
  <c r="N421" i="6" s="1"/>
  <c r="R421" i="6" s="1"/>
  <c r="S421" i="6" s="1"/>
  <c r="M420" i="6"/>
  <c r="L317" i="6"/>
  <c r="P318" i="6"/>
  <c r="I411" i="5"/>
  <c r="L411" i="5" s="1"/>
  <c r="N413" i="5" l="1"/>
  <c r="M412" i="5"/>
  <c r="Q420" i="6"/>
  <c r="N420" i="6" s="1"/>
  <c r="R420" i="6" s="1"/>
  <c r="S420" i="6" s="1"/>
  <c r="M419" i="6"/>
  <c r="L316" i="6"/>
  <c r="P317" i="6"/>
  <c r="I410" i="5"/>
  <c r="L410" i="5" s="1"/>
  <c r="N412" i="5" l="1"/>
  <c r="M411" i="5"/>
  <c r="Q419" i="6"/>
  <c r="N419" i="6" s="1"/>
  <c r="R419" i="6" s="1"/>
  <c r="S419" i="6" s="1"/>
  <c r="M418" i="6"/>
  <c r="L315" i="6"/>
  <c r="P316" i="6"/>
  <c r="I409" i="5"/>
  <c r="L409" i="5" s="1"/>
  <c r="N411" i="5" l="1"/>
  <c r="M410" i="5"/>
  <c r="Q418" i="6"/>
  <c r="N418" i="6" s="1"/>
  <c r="R418" i="6" s="1"/>
  <c r="S418" i="6" s="1"/>
  <c r="M417" i="6"/>
  <c r="L314" i="6"/>
  <c r="P315" i="6"/>
  <c r="I408" i="5"/>
  <c r="L408" i="5" s="1"/>
  <c r="N410" i="5" l="1"/>
  <c r="M409" i="5"/>
  <c r="Q417" i="6"/>
  <c r="N417" i="6" s="1"/>
  <c r="R417" i="6" s="1"/>
  <c r="S417" i="6" s="1"/>
  <c r="M416" i="6"/>
  <c r="L313" i="6"/>
  <c r="P314" i="6"/>
  <c r="I407" i="5"/>
  <c r="L407" i="5" s="1"/>
  <c r="N409" i="5" l="1"/>
  <c r="M408" i="5"/>
  <c r="Q416" i="6"/>
  <c r="N416" i="6" s="1"/>
  <c r="R416" i="6" s="1"/>
  <c r="S416" i="6" s="1"/>
  <c r="M415" i="6"/>
  <c r="L312" i="6"/>
  <c r="P313" i="6"/>
  <c r="I406" i="5"/>
  <c r="L406" i="5" s="1"/>
  <c r="N408" i="5" l="1"/>
  <c r="M407" i="5"/>
  <c r="Q415" i="6"/>
  <c r="N415" i="6" s="1"/>
  <c r="R415" i="6" s="1"/>
  <c r="S415" i="6" s="1"/>
  <c r="M414" i="6"/>
  <c r="L311" i="6"/>
  <c r="P312" i="6"/>
  <c r="I405" i="5"/>
  <c r="L405" i="5" s="1"/>
  <c r="N407" i="5" l="1"/>
  <c r="M406" i="5"/>
  <c r="Q414" i="6"/>
  <c r="N414" i="6" s="1"/>
  <c r="R414" i="6" s="1"/>
  <c r="S414" i="6" s="1"/>
  <c r="M413" i="6"/>
  <c r="L310" i="6"/>
  <c r="P311" i="6"/>
  <c r="I404" i="5"/>
  <c r="L404" i="5" s="1"/>
  <c r="N406" i="5" l="1"/>
  <c r="M405" i="5"/>
  <c r="Q413" i="6"/>
  <c r="N413" i="6" s="1"/>
  <c r="R413" i="6" s="1"/>
  <c r="S413" i="6" s="1"/>
  <c r="M412" i="6"/>
  <c r="L309" i="6"/>
  <c r="P310" i="6"/>
  <c r="I403" i="5"/>
  <c r="L403" i="5" s="1"/>
  <c r="N405" i="5" l="1"/>
  <c r="M404" i="5"/>
  <c r="Q412" i="6"/>
  <c r="N412" i="6" s="1"/>
  <c r="R412" i="6" s="1"/>
  <c r="S412" i="6" s="1"/>
  <c r="M411" i="6"/>
  <c r="L308" i="6"/>
  <c r="P309" i="6"/>
  <c r="I402" i="5"/>
  <c r="L402" i="5" s="1"/>
  <c r="N404" i="5" l="1"/>
  <c r="M403" i="5"/>
  <c r="Q411" i="6"/>
  <c r="N411" i="6" s="1"/>
  <c r="R411" i="6" s="1"/>
  <c r="S411" i="6" s="1"/>
  <c r="M410" i="6"/>
  <c r="L307" i="6"/>
  <c r="P308" i="6"/>
  <c r="I401" i="5"/>
  <c r="L401" i="5" s="1"/>
  <c r="N403" i="5" l="1"/>
  <c r="M402" i="5"/>
  <c r="Q410" i="6"/>
  <c r="N410" i="6" s="1"/>
  <c r="R410" i="6" s="1"/>
  <c r="S410" i="6" s="1"/>
  <c r="M409" i="6"/>
  <c r="L306" i="6"/>
  <c r="P307" i="6"/>
  <c r="I400" i="5"/>
  <c r="L400" i="5" s="1"/>
  <c r="N402" i="5" l="1"/>
  <c r="M401" i="5"/>
  <c r="Q409" i="6"/>
  <c r="N409" i="6" s="1"/>
  <c r="R409" i="6" s="1"/>
  <c r="S409" i="6" s="1"/>
  <c r="M408" i="6"/>
  <c r="L305" i="6"/>
  <c r="P306" i="6"/>
  <c r="I399" i="5"/>
  <c r="L399" i="5" s="1"/>
  <c r="N401" i="5" l="1"/>
  <c r="M400" i="5"/>
  <c r="Q408" i="6"/>
  <c r="N408" i="6" s="1"/>
  <c r="R408" i="6" s="1"/>
  <c r="S408" i="6" s="1"/>
  <c r="M407" i="6"/>
  <c r="L304" i="6"/>
  <c r="P305" i="6"/>
  <c r="I398" i="5"/>
  <c r="L398" i="5" s="1"/>
  <c r="M399" i="5" l="1"/>
  <c r="N400" i="5"/>
  <c r="Q407" i="6"/>
  <c r="N407" i="6" s="1"/>
  <c r="R407" i="6" s="1"/>
  <c r="S407" i="6" s="1"/>
  <c r="M406" i="6"/>
  <c r="L303" i="6"/>
  <c r="P304" i="6"/>
  <c r="I397" i="5"/>
  <c r="L397" i="5" s="1"/>
  <c r="N399" i="5" l="1"/>
  <c r="M398" i="5"/>
  <c r="Q406" i="6"/>
  <c r="N406" i="6" s="1"/>
  <c r="R406" i="6" s="1"/>
  <c r="S406" i="6" s="1"/>
  <c r="M405" i="6"/>
  <c r="L302" i="6"/>
  <c r="P303" i="6"/>
  <c r="I396" i="5"/>
  <c r="L396" i="5" s="1"/>
  <c r="N398" i="5" l="1"/>
  <c r="M397" i="5"/>
  <c r="Q405" i="6"/>
  <c r="N405" i="6" s="1"/>
  <c r="R405" i="6" s="1"/>
  <c r="S405" i="6" s="1"/>
  <c r="M404" i="6"/>
  <c r="L301" i="6"/>
  <c r="P302" i="6"/>
  <c r="I395" i="5"/>
  <c r="L395" i="5" s="1"/>
  <c r="N397" i="5" l="1"/>
  <c r="M396" i="5"/>
  <c r="Q404" i="6"/>
  <c r="N404" i="6" s="1"/>
  <c r="R404" i="6" s="1"/>
  <c r="S404" i="6" s="1"/>
  <c r="M403" i="6"/>
  <c r="L300" i="6"/>
  <c r="P301" i="6"/>
  <c r="I394" i="5"/>
  <c r="L394" i="5" s="1"/>
  <c r="N396" i="5" l="1"/>
  <c r="M395" i="5"/>
  <c r="Q403" i="6"/>
  <c r="N403" i="6" s="1"/>
  <c r="R403" i="6" s="1"/>
  <c r="S403" i="6" s="1"/>
  <c r="M402" i="6"/>
  <c r="L299" i="6"/>
  <c r="P300" i="6"/>
  <c r="I393" i="5"/>
  <c r="L393" i="5" s="1"/>
  <c r="N395" i="5" l="1"/>
  <c r="M394" i="5"/>
  <c r="Q402" i="6"/>
  <c r="N402" i="6" s="1"/>
  <c r="R402" i="6" s="1"/>
  <c r="S402" i="6" s="1"/>
  <c r="M401" i="6"/>
  <c r="L298" i="6"/>
  <c r="P299" i="6"/>
  <c r="I392" i="5"/>
  <c r="L392" i="5" s="1"/>
  <c r="N394" i="5" l="1"/>
  <c r="M393" i="5"/>
  <c r="Q401" i="6"/>
  <c r="N401" i="6" s="1"/>
  <c r="R401" i="6" s="1"/>
  <c r="S401" i="6" s="1"/>
  <c r="M400" i="6"/>
  <c r="L297" i="6"/>
  <c r="P298" i="6"/>
  <c r="I391" i="5"/>
  <c r="L391" i="5" s="1"/>
  <c r="N393" i="5" l="1"/>
  <c r="M392" i="5"/>
  <c r="Q400" i="6"/>
  <c r="N400" i="6" s="1"/>
  <c r="R400" i="6" s="1"/>
  <c r="S400" i="6" s="1"/>
  <c r="M399" i="6"/>
  <c r="L296" i="6"/>
  <c r="P297" i="6"/>
  <c r="I390" i="5"/>
  <c r="L390" i="5" s="1"/>
  <c r="N392" i="5" l="1"/>
  <c r="M391" i="5"/>
  <c r="Q399" i="6"/>
  <c r="N399" i="6" s="1"/>
  <c r="R399" i="6" s="1"/>
  <c r="S399" i="6" s="1"/>
  <c r="M398" i="6"/>
  <c r="L295" i="6"/>
  <c r="P296" i="6"/>
  <c r="I389" i="5"/>
  <c r="L389" i="5" s="1"/>
  <c r="N391" i="5" l="1"/>
  <c r="M390" i="5"/>
  <c r="Q398" i="6"/>
  <c r="N398" i="6" s="1"/>
  <c r="R398" i="6" s="1"/>
  <c r="S398" i="6" s="1"/>
  <c r="M397" i="6"/>
  <c r="L294" i="6"/>
  <c r="P295" i="6"/>
  <c r="I388" i="5"/>
  <c r="L388" i="5" s="1"/>
  <c r="N390" i="5" l="1"/>
  <c r="M389" i="5"/>
  <c r="Q397" i="6"/>
  <c r="N397" i="6" s="1"/>
  <c r="R397" i="6" s="1"/>
  <c r="S397" i="6" s="1"/>
  <c r="M396" i="6"/>
  <c r="L293" i="6"/>
  <c r="P294" i="6"/>
  <c r="I387" i="5"/>
  <c r="L387" i="5" s="1"/>
  <c r="N389" i="5" l="1"/>
  <c r="M388" i="5"/>
  <c r="Q396" i="6"/>
  <c r="N396" i="6" s="1"/>
  <c r="R396" i="6" s="1"/>
  <c r="S396" i="6" s="1"/>
  <c r="M395" i="6"/>
  <c r="L292" i="6"/>
  <c r="P293" i="6"/>
  <c r="I386" i="5"/>
  <c r="L386" i="5" s="1"/>
  <c r="N388" i="5" l="1"/>
  <c r="M387" i="5"/>
  <c r="Q395" i="6"/>
  <c r="N395" i="6" s="1"/>
  <c r="R395" i="6" s="1"/>
  <c r="S395" i="6" s="1"/>
  <c r="M394" i="6"/>
  <c r="L291" i="6"/>
  <c r="P292" i="6"/>
  <c r="I385" i="5"/>
  <c r="L385" i="5" s="1"/>
  <c r="N387" i="5" l="1"/>
  <c r="M386" i="5"/>
  <c r="Q394" i="6"/>
  <c r="N394" i="6" s="1"/>
  <c r="R394" i="6" s="1"/>
  <c r="S394" i="6" s="1"/>
  <c r="M393" i="6"/>
  <c r="L290" i="6"/>
  <c r="P291" i="6"/>
  <c r="I384" i="5"/>
  <c r="L384" i="5" s="1"/>
  <c r="N386" i="5" l="1"/>
  <c r="M385" i="5"/>
  <c r="Q393" i="6"/>
  <c r="N393" i="6" s="1"/>
  <c r="R393" i="6" s="1"/>
  <c r="S393" i="6" s="1"/>
  <c r="M392" i="6"/>
  <c r="L289" i="6"/>
  <c r="P290" i="6"/>
  <c r="I383" i="5"/>
  <c r="L383" i="5" s="1"/>
  <c r="M384" i="5" l="1"/>
  <c r="N385" i="5"/>
  <c r="Q392" i="6"/>
  <c r="N392" i="6" s="1"/>
  <c r="R392" i="6" s="1"/>
  <c r="S392" i="6" s="1"/>
  <c r="M391" i="6"/>
  <c r="L288" i="6"/>
  <c r="P289" i="6"/>
  <c r="I382" i="5"/>
  <c r="L382" i="5" s="1"/>
  <c r="N384" i="5" l="1"/>
  <c r="M383" i="5"/>
  <c r="Q391" i="6"/>
  <c r="N391" i="6" s="1"/>
  <c r="R391" i="6" s="1"/>
  <c r="S391" i="6" s="1"/>
  <c r="M390" i="6"/>
  <c r="L287" i="6"/>
  <c r="P288" i="6"/>
  <c r="I381" i="5"/>
  <c r="L381" i="5" s="1"/>
  <c r="N383" i="5" l="1"/>
  <c r="M382" i="5"/>
  <c r="Q390" i="6"/>
  <c r="N390" i="6" s="1"/>
  <c r="R390" i="6" s="1"/>
  <c r="S390" i="6" s="1"/>
  <c r="M389" i="6"/>
  <c r="L286" i="6"/>
  <c r="P287" i="6"/>
  <c r="I380" i="5"/>
  <c r="L380" i="5" s="1"/>
  <c r="N382" i="5" l="1"/>
  <c r="M381" i="5"/>
  <c r="Q389" i="6"/>
  <c r="N389" i="6" s="1"/>
  <c r="R389" i="6" s="1"/>
  <c r="S389" i="6" s="1"/>
  <c r="M388" i="6"/>
  <c r="L285" i="6"/>
  <c r="P286" i="6"/>
  <c r="I379" i="5"/>
  <c r="L379" i="5" s="1"/>
  <c r="N381" i="5" l="1"/>
  <c r="M380" i="5"/>
  <c r="Q388" i="6"/>
  <c r="N388" i="6" s="1"/>
  <c r="R388" i="6" s="1"/>
  <c r="S388" i="6" s="1"/>
  <c r="M387" i="6"/>
  <c r="L284" i="6"/>
  <c r="P285" i="6"/>
  <c r="I378" i="5"/>
  <c r="L378" i="5" s="1"/>
  <c r="N380" i="5" l="1"/>
  <c r="M379" i="5"/>
  <c r="Q387" i="6"/>
  <c r="N387" i="6" s="1"/>
  <c r="R387" i="6" s="1"/>
  <c r="S387" i="6" s="1"/>
  <c r="M386" i="6"/>
  <c r="L283" i="6"/>
  <c r="P284" i="6"/>
  <c r="I377" i="5"/>
  <c r="L377" i="5" s="1"/>
  <c r="N379" i="5" l="1"/>
  <c r="M378" i="5"/>
  <c r="Q386" i="6"/>
  <c r="N386" i="6" s="1"/>
  <c r="R386" i="6" s="1"/>
  <c r="S386" i="6" s="1"/>
  <c r="M385" i="6"/>
  <c r="L282" i="6"/>
  <c r="P283" i="6"/>
  <c r="I376" i="5"/>
  <c r="L376" i="5" s="1"/>
  <c r="N378" i="5" l="1"/>
  <c r="M377" i="5"/>
  <c r="L281" i="6"/>
  <c r="P282" i="6"/>
  <c r="Q385" i="6"/>
  <c r="N385" i="6" s="1"/>
  <c r="R385" i="6" s="1"/>
  <c r="S385" i="6" s="1"/>
  <c r="M384" i="6"/>
  <c r="I375" i="5"/>
  <c r="L375" i="5" s="1"/>
  <c r="N377" i="5" l="1"/>
  <c r="M376" i="5"/>
  <c r="Q384" i="6"/>
  <c r="N384" i="6" s="1"/>
  <c r="R384" i="6" s="1"/>
  <c r="S384" i="6" s="1"/>
  <c r="M383" i="6"/>
  <c r="L280" i="6"/>
  <c r="P281" i="6"/>
  <c r="I374" i="5"/>
  <c r="L374" i="5" s="1"/>
  <c r="N376" i="5" l="1"/>
  <c r="M375" i="5"/>
  <c r="L279" i="6"/>
  <c r="P280" i="6"/>
  <c r="Q383" i="6"/>
  <c r="N383" i="6" s="1"/>
  <c r="R383" i="6" s="1"/>
  <c r="S383" i="6" s="1"/>
  <c r="M382" i="6"/>
  <c r="I373" i="5"/>
  <c r="L373" i="5" s="1"/>
  <c r="N375" i="5" l="1"/>
  <c r="M374" i="5"/>
  <c r="Q382" i="6"/>
  <c r="N382" i="6" s="1"/>
  <c r="R382" i="6" s="1"/>
  <c r="S382" i="6" s="1"/>
  <c r="M381" i="6"/>
  <c r="L278" i="6"/>
  <c r="P279" i="6"/>
  <c r="I372" i="5"/>
  <c r="L372" i="5" s="1"/>
  <c r="N374" i="5" l="1"/>
  <c r="M373" i="5"/>
  <c r="L277" i="6"/>
  <c r="P278" i="6"/>
  <c r="Q381" i="6"/>
  <c r="N381" i="6" s="1"/>
  <c r="R381" i="6" s="1"/>
  <c r="S381" i="6" s="1"/>
  <c r="M380" i="6"/>
  <c r="I371" i="5"/>
  <c r="L371" i="5" s="1"/>
  <c r="N373" i="5" l="1"/>
  <c r="M372" i="5"/>
  <c r="Q380" i="6"/>
  <c r="N380" i="6" s="1"/>
  <c r="R380" i="6" s="1"/>
  <c r="S380" i="6" s="1"/>
  <c r="M379" i="6"/>
  <c r="L276" i="6"/>
  <c r="P277" i="6"/>
  <c r="I370" i="5"/>
  <c r="L370" i="5" s="1"/>
  <c r="N372" i="5" l="1"/>
  <c r="M371" i="5"/>
  <c r="L275" i="6"/>
  <c r="P276" i="6"/>
  <c r="Q379" i="6"/>
  <c r="N379" i="6" s="1"/>
  <c r="R379" i="6" s="1"/>
  <c r="S379" i="6" s="1"/>
  <c r="M378" i="6"/>
  <c r="I369" i="5"/>
  <c r="L369" i="5" s="1"/>
  <c r="N371" i="5" l="1"/>
  <c r="M370" i="5"/>
  <c r="Q378" i="6"/>
  <c r="N378" i="6" s="1"/>
  <c r="R378" i="6" s="1"/>
  <c r="S378" i="6" s="1"/>
  <c r="M377" i="6"/>
  <c r="L274" i="6"/>
  <c r="P275" i="6"/>
  <c r="I368" i="5"/>
  <c r="L368" i="5" s="1"/>
  <c r="N370" i="5" l="1"/>
  <c r="M369" i="5"/>
  <c r="L273" i="6"/>
  <c r="P274" i="6"/>
  <c r="Q377" i="6"/>
  <c r="N377" i="6" s="1"/>
  <c r="R377" i="6" s="1"/>
  <c r="S377" i="6" s="1"/>
  <c r="M376" i="6"/>
  <c r="I367" i="5"/>
  <c r="L367" i="5" s="1"/>
  <c r="N369" i="5" l="1"/>
  <c r="M368" i="5"/>
  <c r="Q376" i="6"/>
  <c r="N376" i="6" s="1"/>
  <c r="R376" i="6" s="1"/>
  <c r="S376" i="6" s="1"/>
  <c r="M375" i="6"/>
  <c r="L272" i="6"/>
  <c r="P273" i="6"/>
  <c r="I366" i="5"/>
  <c r="L366" i="5" s="1"/>
  <c r="N368" i="5" l="1"/>
  <c r="M367" i="5"/>
  <c r="L271" i="6"/>
  <c r="P272" i="6"/>
  <c r="Q375" i="6"/>
  <c r="N375" i="6" s="1"/>
  <c r="R375" i="6" s="1"/>
  <c r="S375" i="6" s="1"/>
  <c r="M374" i="6"/>
  <c r="I365" i="5"/>
  <c r="L365" i="5" s="1"/>
  <c r="N367" i="5" l="1"/>
  <c r="M366" i="5"/>
  <c r="Q374" i="6"/>
  <c r="N374" i="6" s="1"/>
  <c r="R374" i="6" s="1"/>
  <c r="S374" i="6" s="1"/>
  <c r="M373" i="6"/>
  <c r="L270" i="6"/>
  <c r="P271" i="6"/>
  <c r="I364" i="5"/>
  <c r="L364" i="5" s="1"/>
  <c r="N366" i="5" l="1"/>
  <c r="M365" i="5"/>
  <c r="Q373" i="6"/>
  <c r="N373" i="6" s="1"/>
  <c r="R373" i="6" s="1"/>
  <c r="S373" i="6" s="1"/>
  <c r="M372" i="6"/>
  <c r="L269" i="6"/>
  <c r="P270" i="6"/>
  <c r="I363" i="5"/>
  <c r="L363" i="5" s="1"/>
  <c r="M364" i="5" l="1"/>
  <c r="N365" i="5"/>
  <c r="Q372" i="6"/>
  <c r="N372" i="6" s="1"/>
  <c r="R372" i="6" s="1"/>
  <c r="S372" i="6" s="1"/>
  <c r="M371" i="6"/>
  <c r="L268" i="6"/>
  <c r="P269" i="6"/>
  <c r="I362" i="5"/>
  <c r="L362" i="5" s="1"/>
  <c r="N364" i="5" l="1"/>
  <c r="M363" i="5"/>
  <c r="Q371" i="6"/>
  <c r="N371" i="6" s="1"/>
  <c r="R371" i="6" s="1"/>
  <c r="S371" i="6" s="1"/>
  <c r="M370" i="6"/>
  <c r="L267" i="6"/>
  <c r="P268" i="6"/>
  <c r="I361" i="5"/>
  <c r="L361" i="5" s="1"/>
  <c r="M362" i="5" l="1"/>
  <c r="N363" i="5"/>
  <c r="Q370" i="6"/>
  <c r="N370" i="6" s="1"/>
  <c r="R370" i="6" s="1"/>
  <c r="S370" i="6" s="1"/>
  <c r="M369" i="6"/>
  <c r="L266" i="6"/>
  <c r="P267" i="6"/>
  <c r="I360" i="5"/>
  <c r="L360" i="5" s="1"/>
  <c r="M361" i="5" l="1"/>
  <c r="N362" i="5"/>
  <c r="L265" i="6"/>
  <c r="P266" i="6"/>
  <c r="Q369" i="6"/>
  <c r="N369" i="6" s="1"/>
  <c r="R369" i="6" s="1"/>
  <c r="S369" i="6" s="1"/>
  <c r="M368" i="6"/>
  <c r="I359" i="5"/>
  <c r="L359" i="5" s="1"/>
  <c r="M360" i="5" l="1"/>
  <c r="N361" i="5"/>
  <c r="Q368" i="6"/>
  <c r="N368" i="6" s="1"/>
  <c r="R368" i="6" s="1"/>
  <c r="S368" i="6" s="1"/>
  <c r="M367" i="6"/>
  <c r="L264" i="6"/>
  <c r="P265" i="6"/>
  <c r="I358" i="5"/>
  <c r="L358" i="5" s="1"/>
  <c r="M359" i="5" l="1"/>
  <c r="N360" i="5"/>
  <c r="L263" i="6"/>
  <c r="P264" i="6"/>
  <c r="Q367" i="6"/>
  <c r="N367" i="6" s="1"/>
  <c r="R367" i="6" s="1"/>
  <c r="S367" i="6" s="1"/>
  <c r="M366" i="6"/>
  <c r="I357" i="5"/>
  <c r="L357" i="5" s="1"/>
  <c r="M358" i="5" l="1"/>
  <c r="N359" i="5"/>
  <c r="L262" i="6"/>
  <c r="P263" i="6"/>
  <c r="Q366" i="6"/>
  <c r="N366" i="6" s="1"/>
  <c r="R366" i="6" s="1"/>
  <c r="S366" i="6" s="1"/>
  <c r="M365" i="6"/>
  <c r="I356" i="5"/>
  <c r="L356" i="5" s="1"/>
  <c r="M357" i="5" l="1"/>
  <c r="N358" i="5"/>
  <c r="L261" i="6"/>
  <c r="P262" i="6"/>
  <c r="Q365" i="6"/>
  <c r="N365" i="6" s="1"/>
  <c r="R365" i="6" s="1"/>
  <c r="S365" i="6" s="1"/>
  <c r="M364" i="6"/>
  <c r="I355" i="5"/>
  <c r="L355" i="5" s="1"/>
  <c r="M356" i="5" l="1"/>
  <c r="N357" i="5"/>
  <c r="L260" i="6"/>
  <c r="P261" i="6"/>
  <c r="Q364" i="6"/>
  <c r="N364" i="6" s="1"/>
  <c r="R364" i="6" s="1"/>
  <c r="S364" i="6" s="1"/>
  <c r="M363" i="6"/>
  <c r="I354" i="5"/>
  <c r="L354" i="5" s="1"/>
  <c r="N356" i="5" l="1"/>
  <c r="M355" i="5"/>
  <c r="L259" i="6"/>
  <c r="P260" i="6"/>
  <c r="Q363" i="6"/>
  <c r="N363" i="6" s="1"/>
  <c r="R363" i="6" s="1"/>
  <c r="S363" i="6" s="1"/>
  <c r="M362" i="6"/>
  <c r="I353" i="5"/>
  <c r="L353" i="5" s="1"/>
  <c r="M354" i="5" l="1"/>
  <c r="N355" i="5"/>
  <c r="Q362" i="6"/>
  <c r="N362" i="6" s="1"/>
  <c r="R362" i="6" s="1"/>
  <c r="S362" i="6" s="1"/>
  <c r="M361" i="6"/>
  <c r="L258" i="6"/>
  <c r="P259" i="6"/>
  <c r="I352" i="5"/>
  <c r="L352" i="5" s="1"/>
  <c r="M353" i="5" l="1"/>
  <c r="N354" i="5"/>
  <c r="L257" i="6"/>
  <c r="P258" i="6"/>
  <c r="Q361" i="6"/>
  <c r="N361" i="6" s="1"/>
  <c r="M360" i="6"/>
  <c r="R361" i="6"/>
  <c r="S361" i="6" s="1"/>
  <c r="I351" i="5"/>
  <c r="L351" i="5" s="1"/>
  <c r="N353" i="5" l="1"/>
  <c r="M352" i="5"/>
  <c r="L256" i="6"/>
  <c r="P257" i="6"/>
  <c r="Q360" i="6"/>
  <c r="N360" i="6" s="1"/>
  <c r="R360" i="6" s="1"/>
  <c r="S360" i="6" s="1"/>
  <c r="M359" i="6"/>
  <c r="I350" i="5"/>
  <c r="L350" i="5" s="1"/>
  <c r="N352" i="5" l="1"/>
  <c r="M351" i="5"/>
  <c r="L255" i="6"/>
  <c r="P256" i="6"/>
  <c r="Q359" i="6"/>
  <c r="N359" i="6" s="1"/>
  <c r="R359" i="6" s="1"/>
  <c r="S359" i="6" s="1"/>
  <c r="M358" i="6"/>
  <c r="I349" i="5"/>
  <c r="L349" i="5" s="1"/>
  <c r="M350" i="5" l="1"/>
  <c r="N351" i="5"/>
  <c r="L254" i="6"/>
  <c r="P255" i="6"/>
  <c r="Q358" i="6"/>
  <c r="N358" i="6" s="1"/>
  <c r="R358" i="6" s="1"/>
  <c r="S358" i="6" s="1"/>
  <c r="M357" i="6"/>
  <c r="I348" i="5"/>
  <c r="L348" i="5" s="1"/>
  <c r="M349" i="5" l="1"/>
  <c r="N350" i="5"/>
  <c r="L253" i="6"/>
  <c r="P254" i="6"/>
  <c r="Q357" i="6"/>
  <c r="N357" i="6" s="1"/>
  <c r="R357" i="6" s="1"/>
  <c r="S357" i="6" s="1"/>
  <c r="M356" i="6"/>
  <c r="I347" i="5"/>
  <c r="L347" i="5" s="1"/>
  <c r="M348" i="5" l="1"/>
  <c r="N349" i="5"/>
  <c r="L252" i="6"/>
  <c r="P253" i="6"/>
  <c r="Q356" i="6"/>
  <c r="N356" i="6" s="1"/>
  <c r="R356" i="6" s="1"/>
  <c r="S356" i="6" s="1"/>
  <c r="M355" i="6"/>
  <c r="I346" i="5"/>
  <c r="L346" i="5" s="1"/>
  <c r="M347" i="5" l="1"/>
  <c r="N348" i="5"/>
  <c r="Q355" i="6"/>
  <c r="N355" i="6" s="1"/>
  <c r="R355" i="6" s="1"/>
  <c r="S355" i="6" s="1"/>
  <c r="M354" i="6"/>
  <c r="L251" i="6"/>
  <c r="P252" i="6"/>
  <c r="I345" i="5"/>
  <c r="L345" i="5" s="1"/>
  <c r="M346" i="5" l="1"/>
  <c r="N347" i="5"/>
  <c r="L250" i="6"/>
  <c r="P251" i="6"/>
  <c r="Q354" i="6"/>
  <c r="N354" i="6" s="1"/>
  <c r="R354" i="6" s="1"/>
  <c r="S354" i="6" s="1"/>
  <c r="M353" i="6"/>
  <c r="I344" i="5"/>
  <c r="L344" i="5" s="1"/>
  <c r="M345" i="5" l="1"/>
  <c r="N346" i="5"/>
  <c r="L249" i="6"/>
  <c r="P250" i="6"/>
  <c r="Q353" i="6"/>
  <c r="N353" i="6" s="1"/>
  <c r="R353" i="6" s="1"/>
  <c r="S353" i="6" s="1"/>
  <c r="M352" i="6"/>
  <c r="I343" i="5"/>
  <c r="L343" i="5" s="1"/>
  <c r="M344" i="5" l="1"/>
  <c r="N345" i="5"/>
  <c r="Q352" i="6"/>
  <c r="N352" i="6" s="1"/>
  <c r="M351" i="6"/>
  <c r="L248" i="6"/>
  <c r="P249" i="6"/>
  <c r="R352" i="6"/>
  <c r="S352" i="6" s="1"/>
  <c r="I342" i="5"/>
  <c r="L342" i="5" s="1"/>
  <c r="N344" i="5" l="1"/>
  <c r="M343" i="5"/>
  <c r="L247" i="6"/>
  <c r="P248" i="6"/>
  <c r="Q351" i="6"/>
  <c r="N351" i="6" s="1"/>
  <c r="R351" i="6" s="1"/>
  <c r="S351" i="6" s="1"/>
  <c r="M350" i="6"/>
  <c r="I341" i="5"/>
  <c r="L341" i="5" s="1"/>
  <c r="N343" i="5" l="1"/>
  <c r="M342" i="5"/>
  <c r="L246" i="6"/>
  <c r="P247" i="6"/>
  <c r="Q350" i="6"/>
  <c r="N350" i="6" s="1"/>
  <c r="R350" i="6" s="1"/>
  <c r="S350" i="6" s="1"/>
  <c r="M349" i="6"/>
  <c r="I340" i="5"/>
  <c r="L340" i="5" s="1"/>
  <c r="M341" i="5" l="1"/>
  <c r="N342" i="5"/>
  <c r="Q349" i="6"/>
  <c r="N349" i="6" s="1"/>
  <c r="R349" i="6" s="1"/>
  <c r="S349" i="6" s="1"/>
  <c r="M348" i="6"/>
  <c r="L245" i="6"/>
  <c r="P246" i="6"/>
  <c r="I339" i="5"/>
  <c r="L339" i="5" s="1"/>
  <c r="M340" i="5" l="1"/>
  <c r="N341" i="5"/>
  <c r="L244" i="6"/>
  <c r="P245" i="6"/>
  <c r="Q348" i="6"/>
  <c r="N348" i="6" s="1"/>
  <c r="R348" i="6" s="1"/>
  <c r="S348" i="6" s="1"/>
  <c r="M347" i="6"/>
  <c r="I338" i="5"/>
  <c r="L338" i="5" s="1"/>
  <c r="M339" i="5" l="1"/>
  <c r="N340" i="5"/>
  <c r="L243" i="6"/>
  <c r="P244" i="6"/>
  <c r="Q347" i="6"/>
  <c r="N347" i="6" s="1"/>
  <c r="R347" i="6" s="1"/>
  <c r="S347" i="6" s="1"/>
  <c r="M346" i="6"/>
  <c r="I337" i="5"/>
  <c r="L337" i="5" s="1"/>
  <c r="M338" i="5" l="1"/>
  <c r="N339" i="5"/>
  <c r="L242" i="6"/>
  <c r="P243" i="6"/>
  <c r="Q346" i="6"/>
  <c r="N346" i="6" s="1"/>
  <c r="R346" i="6" s="1"/>
  <c r="S346" i="6" s="1"/>
  <c r="M345" i="6"/>
  <c r="I336" i="5"/>
  <c r="L336" i="5" s="1"/>
  <c r="M337" i="5" l="1"/>
  <c r="N338" i="5"/>
  <c r="Q345" i="6"/>
  <c r="N345" i="6" s="1"/>
  <c r="R345" i="6" s="1"/>
  <c r="S345" i="6" s="1"/>
  <c r="M344" i="6"/>
  <c r="L241" i="6"/>
  <c r="P242" i="6"/>
  <c r="I335" i="5"/>
  <c r="L335" i="5" s="1"/>
  <c r="N337" i="5" l="1"/>
  <c r="M336" i="5"/>
  <c r="L240" i="6"/>
  <c r="P241" i="6"/>
  <c r="Q344" i="6"/>
  <c r="N344" i="6" s="1"/>
  <c r="R344" i="6" s="1"/>
  <c r="S344" i="6" s="1"/>
  <c r="M343" i="6"/>
  <c r="I334" i="5"/>
  <c r="L334" i="5" s="1"/>
  <c r="N336" i="5" l="1"/>
  <c r="M335" i="5"/>
  <c r="L239" i="6"/>
  <c r="P240" i="6"/>
  <c r="Q343" i="6"/>
  <c r="N343" i="6" s="1"/>
  <c r="R343" i="6" s="1"/>
  <c r="S343" i="6" s="1"/>
  <c r="M342" i="6"/>
  <c r="I333" i="5"/>
  <c r="L333" i="5" s="1"/>
  <c r="N335" i="5" l="1"/>
  <c r="M334" i="5"/>
  <c r="Q342" i="6"/>
  <c r="N342" i="6" s="1"/>
  <c r="R342" i="6" s="1"/>
  <c r="S342" i="6" s="1"/>
  <c r="M341" i="6"/>
  <c r="L238" i="6"/>
  <c r="P239" i="6"/>
  <c r="I332" i="5"/>
  <c r="L332" i="5" s="1"/>
  <c r="N334" i="5" l="1"/>
  <c r="M333" i="5"/>
  <c r="L237" i="6"/>
  <c r="P238" i="6"/>
  <c r="Q341" i="6"/>
  <c r="N341" i="6" s="1"/>
  <c r="R341" i="6" s="1"/>
  <c r="S341" i="6" s="1"/>
  <c r="M340" i="6"/>
  <c r="I331" i="5"/>
  <c r="L331" i="5" s="1"/>
  <c r="N333" i="5" l="1"/>
  <c r="M332" i="5"/>
  <c r="Q340" i="6"/>
  <c r="N340" i="6" s="1"/>
  <c r="R340" i="6" s="1"/>
  <c r="S340" i="6" s="1"/>
  <c r="M339" i="6"/>
  <c r="L236" i="6"/>
  <c r="P237" i="6"/>
  <c r="I330" i="5"/>
  <c r="L330" i="5" s="1"/>
  <c r="N332" i="5" l="1"/>
  <c r="M331" i="5"/>
  <c r="Q339" i="6"/>
  <c r="N339" i="6" s="1"/>
  <c r="R339" i="6" s="1"/>
  <c r="S339" i="6" s="1"/>
  <c r="M338" i="6"/>
  <c r="L235" i="6"/>
  <c r="P236" i="6"/>
  <c r="I329" i="5"/>
  <c r="L329" i="5" s="1"/>
  <c r="N331" i="5" l="1"/>
  <c r="M330" i="5"/>
  <c r="L234" i="6"/>
  <c r="P235" i="6"/>
  <c r="Q338" i="6"/>
  <c r="N338" i="6" s="1"/>
  <c r="R338" i="6" s="1"/>
  <c r="S338" i="6" s="1"/>
  <c r="M337" i="6"/>
  <c r="I328" i="5"/>
  <c r="L328" i="5" s="1"/>
  <c r="M329" i="5" l="1"/>
  <c r="N330" i="5"/>
  <c r="Q337" i="6"/>
  <c r="N337" i="6" s="1"/>
  <c r="R337" i="6" s="1"/>
  <c r="S337" i="6" s="1"/>
  <c r="M336" i="6"/>
  <c r="L233" i="6"/>
  <c r="P234" i="6"/>
  <c r="I327" i="5"/>
  <c r="L327" i="5" s="1"/>
  <c r="M328" i="5" l="1"/>
  <c r="N329" i="5"/>
  <c r="L232" i="6"/>
  <c r="P233" i="6"/>
  <c r="Q336" i="6"/>
  <c r="N336" i="6" s="1"/>
  <c r="R336" i="6" s="1"/>
  <c r="S336" i="6" s="1"/>
  <c r="M335" i="6"/>
  <c r="I326" i="5"/>
  <c r="L326" i="5" s="1"/>
  <c r="N328" i="5" l="1"/>
  <c r="M327" i="5"/>
  <c r="Q335" i="6"/>
  <c r="N335" i="6" s="1"/>
  <c r="R335" i="6" s="1"/>
  <c r="S335" i="6" s="1"/>
  <c r="M334" i="6"/>
  <c r="L231" i="6"/>
  <c r="P232" i="6"/>
  <c r="I325" i="5"/>
  <c r="L325" i="5" s="1"/>
  <c r="N327" i="5" l="1"/>
  <c r="M326" i="5"/>
  <c r="L230" i="6"/>
  <c r="P231" i="6"/>
  <c r="Q334" i="6"/>
  <c r="N334" i="6" s="1"/>
  <c r="R334" i="6" s="1"/>
  <c r="S334" i="6" s="1"/>
  <c r="M333" i="6"/>
  <c r="I324" i="5"/>
  <c r="L324" i="5" s="1"/>
  <c r="N326" i="5" l="1"/>
  <c r="M325" i="5"/>
  <c r="Q333" i="6"/>
  <c r="N333" i="6" s="1"/>
  <c r="R333" i="6" s="1"/>
  <c r="S333" i="6" s="1"/>
  <c r="M332" i="6"/>
  <c r="L229" i="6"/>
  <c r="P230" i="6"/>
  <c r="I323" i="5"/>
  <c r="L323" i="5" s="1"/>
  <c r="N325" i="5" l="1"/>
  <c r="M324" i="5"/>
  <c r="Q332" i="6"/>
  <c r="N332" i="6" s="1"/>
  <c r="R332" i="6" s="1"/>
  <c r="S332" i="6" s="1"/>
  <c r="M331" i="6"/>
  <c r="L228" i="6"/>
  <c r="P229" i="6"/>
  <c r="I322" i="5"/>
  <c r="L322" i="5" s="1"/>
  <c r="N324" i="5" l="1"/>
  <c r="M323" i="5"/>
  <c r="L227" i="6"/>
  <c r="P228" i="6"/>
  <c r="Q331" i="6"/>
  <c r="N331" i="6" s="1"/>
  <c r="R331" i="6" s="1"/>
  <c r="S331" i="6" s="1"/>
  <c r="M330" i="6"/>
  <c r="I321" i="5"/>
  <c r="L321" i="5" s="1"/>
  <c r="N323" i="5" l="1"/>
  <c r="M322" i="5"/>
  <c r="Q330" i="6"/>
  <c r="N330" i="6" s="1"/>
  <c r="R330" i="6" s="1"/>
  <c r="S330" i="6" s="1"/>
  <c r="M329" i="6"/>
  <c r="L226" i="6"/>
  <c r="P227" i="6"/>
  <c r="I320" i="5"/>
  <c r="L320" i="5" s="1"/>
  <c r="N322" i="5" l="1"/>
  <c r="M321" i="5"/>
  <c r="Q329" i="6"/>
  <c r="N329" i="6" s="1"/>
  <c r="R329" i="6" s="1"/>
  <c r="S329" i="6" s="1"/>
  <c r="M328" i="6"/>
  <c r="L225" i="6"/>
  <c r="P226" i="6"/>
  <c r="I319" i="5"/>
  <c r="L319" i="5" s="1"/>
  <c r="N321" i="5" l="1"/>
  <c r="M320" i="5"/>
  <c r="Q328" i="6"/>
  <c r="N328" i="6" s="1"/>
  <c r="R328" i="6" s="1"/>
  <c r="S328" i="6" s="1"/>
  <c r="M327" i="6"/>
  <c r="L224" i="6"/>
  <c r="P225" i="6"/>
  <c r="I318" i="5"/>
  <c r="L318" i="5" s="1"/>
  <c r="N320" i="5" l="1"/>
  <c r="M319" i="5"/>
  <c r="Q327" i="6"/>
  <c r="N327" i="6" s="1"/>
  <c r="R327" i="6" s="1"/>
  <c r="S327" i="6" s="1"/>
  <c r="M326" i="6"/>
  <c r="L223" i="6"/>
  <c r="P224" i="6"/>
  <c r="I317" i="5"/>
  <c r="L317" i="5" s="1"/>
  <c r="N319" i="5" l="1"/>
  <c r="M318" i="5"/>
  <c r="Q326" i="6"/>
  <c r="N326" i="6" s="1"/>
  <c r="R326" i="6" s="1"/>
  <c r="S326" i="6" s="1"/>
  <c r="M325" i="6"/>
  <c r="L222" i="6"/>
  <c r="P223" i="6"/>
  <c r="I316" i="5"/>
  <c r="L316" i="5" s="1"/>
  <c r="N318" i="5" l="1"/>
  <c r="M317" i="5"/>
  <c r="Q325" i="6"/>
  <c r="N325" i="6" s="1"/>
  <c r="R325" i="6" s="1"/>
  <c r="S325" i="6" s="1"/>
  <c r="M324" i="6"/>
  <c r="L221" i="6"/>
  <c r="P222" i="6"/>
  <c r="I315" i="5"/>
  <c r="L315" i="5" s="1"/>
  <c r="N317" i="5" l="1"/>
  <c r="M316" i="5"/>
  <c r="Q324" i="6"/>
  <c r="N324" i="6" s="1"/>
  <c r="R324" i="6" s="1"/>
  <c r="S324" i="6" s="1"/>
  <c r="M323" i="6"/>
  <c r="L220" i="6"/>
  <c r="P221" i="6"/>
  <c r="I314" i="5"/>
  <c r="L314" i="5" s="1"/>
  <c r="N316" i="5" l="1"/>
  <c r="M315" i="5"/>
  <c r="Q323" i="6"/>
  <c r="N323" i="6" s="1"/>
  <c r="R323" i="6" s="1"/>
  <c r="S323" i="6" s="1"/>
  <c r="M322" i="6"/>
  <c r="L219" i="6"/>
  <c r="P220" i="6"/>
  <c r="I313" i="5"/>
  <c r="L313" i="5" s="1"/>
  <c r="N315" i="5" l="1"/>
  <c r="M314" i="5"/>
  <c r="Q322" i="6"/>
  <c r="N322" i="6" s="1"/>
  <c r="R322" i="6" s="1"/>
  <c r="S322" i="6" s="1"/>
  <c r="M321" i="6"/>
  <c r="L218" i="6"/>
  <c r="P219" i="6"/>
  <c r="I312" i="5"/>
  <c r="L312" i="5" s="1"/>
  <c r="N314" i="5" l="1"/>
  <c r="M313" i="5"/>
  <c r="Q321" i="6"/>
  <c r="N321" i="6" s="1"/>
  <c r="R321" i="6" s="1"/>
  <c r="S321" i="6" s="1"/>
  <c r="M320" i="6"/>
  <c r="L217" i="6"/>
  <c r="P218" i="6"/>
  <c r="I311" i="5"/>
  <c r="L311" i="5" s="1"/>
  <c r="M312" i="5" l="1"/>
  <c r="N313" i="5"/>
  <c r="Q320" i="6"/>
  <c r="N320" i="6" s="1"/>
  <c r="R320" i="6" s="1"/>
  <c r="S320" i="6" s="1"/>
  <c r="M319" i="6"/>
  <c r="L216" i="6"/>
  <c r="P217" i="6"/>
  <c r="I310" i="5"/>
  <c r="L310" i="5" s="1"/>
  <c r="N312" i="5" l="1"/>
  <c r="M311" i="5"/>
  <c r="L215" i="6"/>
  <c r="P216" i="6"/>
  <c r="Q319" i="6"/>
  <c r="N319" i="6" s="1"/>
  <c r="R319" i="6" s="1"/>
  <c r="S319" i="6" s="1"/>
  <c r="M318" i="6"/>
  <c r="I309" i="5"/>
  <c r="L309" i="5" s="1"/>
  <c r="N311" i="5" l="1"/>
  <c r="M310" i="5"/>
  <c r="Q318" i="6"/>
  <c r="N318" i="6" s="1"/>
  <c r="R318" i="6" s="1"/>
  <c r="S318" i="6" s="1"/>
  <c r="M317" i="6"/>
  <c r="L214" i="6"/>
  <c r="P215" i="6"/>
  <c r="I308" i="5"/>
  <c r="L308" i="5" s="1"/>
  <c r="N310" i="5" l="1"/>
  <c r="M309" i="5"/>
  <c r="L213" i="6"/>
  <c r="P214" i="6"/>
  <c r="Q317" i="6"/>
  <c r="N317" i="6" s="1"/>
  <c r="R317" i="6" s="1"/>
  <c r="S317" i="6" s="1"/>
  <c r="M316" i="6"/>
  <c r="I307" i="5"/>
  <c r="L307" i="5" s="1"/>
  <c r="N309" i="5" l="1"/>
  <c r="M308" i="5"/>
  <c r="Q316" i="6"/>
  <c r="N316" i="6" s="1"/>
  <c r="R316" i="6" s="1"/>
  <c r="S316" i="6" s="1"/>
  <c r="M315" i="6"/>
  <c r="L212" i="6"/>
  <c r="P213" i="6"/>
  <c r="I306" i="5"/>
  <c r="L306" i="5" s="1"/>
  <c r="M307" i="5" l="1"/>
  <c r="N308" i="5"/>
  <c r="L211" i="6"/>
  <c r="P212" i="6"/>
  <c r="Q315" i="6"/>
  <c r="N315" i="6" s="1"/>
  <c r="R315" i="6" s="1"/>
  <c r="S315" i="6" s="1"/>
  <c r="M314" i="6"/>
  <c r="I305" i="5"/>
  <c r="L305" i="5" s="1"/>
  <c r="N307" i="5" l="1"/>
  <c r="M306" i="5"/>
  <c r="Q314" i="6"/>
  <c r="N314" i="6" s="1"/>
  <c r="R314" i="6" s="1"/>
  <c r="S314" i="6" s="1"/>
  <c r="M313" i="6"/>
  <c r="L210" i="6"/>
  <c r="P211" i="6"/>
  <c r="I304" i="5"/>
  <c r="L304" i="5" s="1"/>
  <c r="M305" i="5" l="1"/>
  <c r="N306" i="5"/>
  <c r="Q313" i="6"/>
  <c r="N313" i="6" s="1"/>
  <c r="M312" i="6"/>
  <c r="L209" i="6"/>
  <c r="P210" i="6"/>
  <c r="R313" i="6"/>
  <c r="S313" i="6" s="1"/>
  <c r="I303" i="5"/>
  <c r="L303" i="5" s="1"/>
  <c r="N305" i="5" l="1"/>
  <c r="M304" i="5"/>
  <c r="L208" i="6"/>
  <c r="P209" i="6"/>
  <c r="Q312" i="6"/>
  <c r="N312" i="6" s="1"/>
  <c r="R312" i="6" s="1"/>
  <c r="S312" i="6" s="1"/>
  <c r="M311" i="6"/>
  <c r="I302" i="5"/>
  <c r="L302" i="5" s="1"/>
  <c r="M303" i="5" l="1"/>
  <c r="N304" i="5"/>
  <c r="Q311" i="6"/>
  <c r="N311" i="6" s="1"/>
  <c r="R311" i="6" s="1"/>
  <c r="S311" i="6" s="1"/>
  <c r="M310" i="6"/>
  <c r="L207" i="6"/>
  <c r="P208" i="6"/>
  <c r="I301" i="5"/>
  <c r="L301" i="5" s="1"/>
  <c r="N303" i="5" l="1"/>
  <c r="M302" i="5"/>
  <c r="L206" i="6"/>
  <c r="P207" i="6"/>
  <c r="Q310" i="6"/>
  <c r="N310" i="6" s="1"/>
  <c r="R310" i="6" s="1"/>
  <c r="S310" i="6" s="1"/>
  <c r="M309" i="6"/>
  <c r="I300" i="5"/>
  <c r="L300" i="5" s="1"/>
  <c r="N302" i="5" l="1"/>
  <c r="M301" i="5"/>
  <c r="Q309" i="6"/>
  <c r="N309" i="6" s="1"/>
  <c r="R309" i="6" s="1"/>
  <c r="S309" i="6" s="1"/>
  <c r="M308" i="6"/>
  <c r="L205" i="6"/>
  <c r="P206" i="6"/>
  <c r="I299" i="5"/>
  <c r="L299" i="5" s="1"/>
  <c r="N301" i="5" l="1"/>
  <c r="M300" i="5"/>
  <c r="L204" i="6"/>
  <c r="P205" i="6"/>
  <c r="Q308" i="6"/>
  <c r="N308" i="6" s="1"/>
  <c r="R308" i="6" s="1"/>
  <c r="S308" i="6" s="1"/>
  <c r="M307" i="6"/>
  <c r="I298" i="5"/>
  <c r="L298" i="5" s="1"/>
  <c r="N300" i="5" l="1"/>
  <c r="M299" i="5"/>
  <c r="Q307" i="6"/>
  <c r="N307" i="6" s="1"/>
  <c r="R307" i="6" s="1"/>
  <c r="S307" i="6" s="1"/>
  <c r="M306" i="6"/>
  <c r="L203" i="6"/>
  <c r="P204" i="6"/>
  <c r="I297" i="5"/>
  <c r="L297" i="5" s="1"/>
  <c r="M298" i="5" l="1"/>
  <c r="N299" i="5"/>
  <c r="L202" i="6"/>
  <c r="P203" i="6"/>
  <c r="Q306" i="6"/>
  <c r="N306" i="6" s="1"/>
  <c r="R306" i="6" s="1"/>
  <c r="S306" i="6" s="1"/>
  <c r="M305" i="6"/>
  <c r="I296" i="5"/>
  <c r="L296" i="5" s="1"/>
  <c r="M297" i="5" l="1"/>
  <c r="N298" i="5"/>
  <c r="Q305" i="6"/>
  <c r="N305" i="6" s="1"/>
  <c r="R305" i="6" s="1"/>
  <c r="S305" i="6" s="1"/>
  <c r="M304" i="6"/>
  <c r="L201" i="6"/>
  <c r="P202" i="6"/>
  <c r="I295" i="5"/>
  <c r="L295" i="5" s="1"/>
  <c r="N297" i="5" l="1"/>
  <c r="M296" i="5"/>
  <c r="L200" i="6"/>
  <c r="P201" i="6"/>
  <c r="Q304" i="6"/>
  <c r="N304" i="6" s="1"/>
  <c r="R304" i="6" s="1"/>
  <c r="S304" i="6" s="1"/>
  <c r="M303" i="6"/>
  <c r="I294" i="5"/>
  <c r="L294" i="5" s="1"/>
  <c r="N296" i="5" l="1"/>
  <c r="M295" i="5"/>
  <c r="M302" i="6"/>
  <c r="Q303" i="6"/>
  <c r="N303" i="6" s="1"/>
  <c r="R303" i="6" s="1"/>
  <c r="S303" i="6" s="1"/>
  <c r="L199" i="6"/>
  <c r="P200" i="6"/>
  <c r="I293" i="5"/>
  <c r="L293" i="5" s="1"/>
  <c r="N295" i="5" l="1"/>
  <c r="M294" i="5"/>
  <c r="Q302" i="6"/>
  <c r="N302" i="6" s="1"/>
  <c r="R302" i="6" s="1"/>
  <c r="S302" i="6" s="1"/>
  <c r="M301" i="6"/>
  <c r="L198" i="6"/>
  <c r="P199" i="6"/>
  <c r="I292" i="5"/>
  <c r="L292" i="5" s="1"/>
  <c r="N294" i="5" l="1"/>
  <c r="M293" i="5"/>
  <c r="L197" i="6"/>
  <c r="P198" i="6"/>
  <c r="Q301" i="6"/>
  <c r="N301" i="6" s="1"/>
  <c r="R301" i="6" s="1"/>
  <c r="S301" i="6" s="1"/>
  <c r="M300" i="6"/>
  <c r="I291" i="5"/>
  <c r="L291" i="5" s="1"/>
  <c r="M292" i="5" l="1"/>
  <c r="N293" i="5"/>
  <c r="Q300" i="6"/>
  <c r="N300" i="6" s="1"/>
  <c r="R300" i="6" s="1"/>
  <c r="S300" i="6" s="1"/>
  <c r="M299" i="6"/>
  <c r="L196" i="6"/>
  <c r="P197" i="6"/>
  <c r="I290" i="5"/>
  <c r="L290" i="5" s="1"/>
  <c r="M291" i="5" l="1"/>
  <c r="N292" i="5"/>
  <c r="L195" i="6"/>
  <c r="P196" i="6"/>
  <c r="Q299" i="6"/>
  <c r="N299" i="6" s="1"/>
  <c r="R299" i="6" s="1"/>
  <c r="S299" i="6" s="1"/>
  <c r="M298" i="6"/>
  <c r="I289" i="5"/>
  <c r="L289" i="5" s="1"/>
  <c r="N291" i="5" l="1"/>
  <c r="M290" i="5"/>
  <c r="Q298" i="6"/>
  <c r="N298" i="6" s="1"/>
  <c r="R298" i="6" s="1"/>
  <c r="S298" i="6" s="1"/>
  <c r="M297" i="6"/>
  <c r="L194" i="6"/>
  <c r="P195" i="6"/>
  <c r="I288" i="5"/>
  <c r="L288" i="5" s="1"/>
  <c r="N290" i="5" l="1"/>
  <c r="M289" i="5"/>
  <c r="Q297" i="6"/>
  <c r="N297" i="6" s="1"/>
  <c r="R297" i="6" s="1"/>
  <c r="S297" i="6" s="1"/>
  <c r="M296" i="6"/>
  <c r="L193" i="6"/>
  <c r="P194" i="6"/>
  <c r="I287" i="5"/>
  <c r="L287" i="5" s="1"/>
  <c r="N289" i="5" l="1"/>
  <c r="M288" i="5"/>
  <c r="L192" i="6"/>
  <c r="P193" i="6"/>
  <c r="Q296" i="6"/>
  <c r="N296" i="6" s="1"/>
  <c r="R296" i="6" s="1"/>
  <c r="S296" i="6" s="1"/>
  <c r="M295" i="6"/>
  <c r="I286" i="5"/>
  <c r="L286" i="5" s="1"/>
  <c r="N288" i="5" l="1"/>
  <c r="M287" i="5"/>
  <c r="L191" i="6"/>
  <c r="P192" i="6"/>
  <c r="Q295" i="6"/>
  <c r="N295" i="6" s="1"/>
  <c r="R295" i="6" s="1"/>
  <c r="S295" i="6" s="1"/>
  <c r="M294" i="6"/>
  <c r="I285" i="5"/>
  <c r="L285" i="5" s="1"/>
  <c r="N287" i="5" l="1"/>
  <c r="M286" i="5"/>
  <c r="L190" i="6"/>
  <c r="P191" i="6"/>
  <c r="Q294" i="6"/>
  <c r="N294" i="6" s="1"/>
  <c r="R294" i="6" s="1"/>
  <c r="S294" i="6" s="1"/>
  <c r="M293" i="6"/>
  <c r="I284" i="5"/>
  <c r="L284" i="5" s="1"/>
  <c r="N286" i="5" l="1"/>
  <c r="M285" i="5"/>
  <c r="L189" i="6"/>
  <c r="P190" i="6"/>
  <c r="Q293" i="6"/>
  <c r="N293" i="6" s="1"/>
  <c r="R293" i="6" s="1"/>
  <c r="S293" i="6" s="1"/>
  <c r="M292" i="6"/>
  <c r="I283" i="5"/>
  <c r="L283" i="5" s="1"/>
  <c r="N285" i="5" l="1"/>
  <c r="M284" i="5"/>
  <c r="L188" i="6"/>
  <c r="P189" i="6"/>
  <c r="Q292" i="6"/>
  <c r="N292" i="6" s="1"/>
  <c r="R292" i="6" s="1"/>
  <c r="S292" i="6" s="1"/>
  <c r="M291" i="6"/>
  <c r="I282" i="5"/>
  <c r="L282" i="5" s="1"/>
  <c r="N284" i="5" l="1"/>
  <c r="M283" i="5"/>
  <c r="L187" i="6"/>
  <c r="P188" i="6"/>
  <c r="Q291" i="6"/>
  <c r="N291" i="6" s="1"/>
  <c r="R291" i="6" s="1"/>
  <c r="S291" i="6" s="1"/>
  <c r="M290" i="6"/>
  <c r="I281" i="5"/>
  <c r="L281" i="5" s="1"/>
  <c r="N283" i="5" l="1"/>
  <c r="M282" i="5"/>
  <c r="L186" i="6"/>
  <c r="P187" i="6"/>
  <c r="Q290" i="6"/>
  <c r="N290" i="6" s="1"/>
  <c r="R290" i="6" s="1"/>
  <c r="S290" i="6" s="1"/>
  <c r="M289" i="6"/>
  <c r="I280" i="5"/>
  <c r="L280" i="5" s="1"/>
  <c r="N282" i="5" l="1"/>
  <c r="M281" i="5"/>
  <c r="L185" i="6"/>
  <c r="P186" i="6"/>
  <c r="Q289" i="6"/>
  <c r="N289" i="6" s="1"/>
  <c r="R289" i="6" s="1"/>
  <c r="S289" i="6" s="1"/>
  <c r="M288" i="6"/>
  <c r="I279" i="5"/>
  <c r="L279" i="5" s="1"/>
  <c r="N281" i="5" l="1"/>
  <c r="M280" i="5"/>
  <c r="L184" i="6"/>
  <c r="P185" i="6"/>
  <c r="Q288" i="6"/>
  <c r="N288" i="6" s="1"/>
  <c r="R288" i="6" s="1"/>
  <c r="S288" i="6" s="1"/>
  <c r="M287" i="6"/>
  <c r="I278" i="5"/>
  <c r="L278" i="5" s="1"/>
  <c r="M279" i="5" l="1"/>
  <c r="N280" i="5"/>
  <c r="L183" i="6"/>
  <c r="P184" i="6"/>
  <c r="Q287" i="6"/>
  <c r="N287" i="6" s="1"/>
  <c r="M286" i="6"/>
  <c r="R287" i="6"/>
  <c r="S287" i="6" s="1"/>
  <c r="I277" i="5"/>
  <c r="L277" i="5" s="1"/>
  <c r="M278" i="5" l="1"/>
  <c r="N279" i="5"/>
  <c r="L182" i="6"/>
  <c r="P183" i="6"/>
  <c r="Q286" i="6"/>
  <c r="N286" i="6" s="1"/>
  <c r="R286" i="6" s="1"/>
  <c r="S286" i="6" s="1"/>
  <c r="M285" i="6"/>
  <c r="I276" i="5"/>
  <c r="L276" i="5" s="1"/>
  <c r="N278" i="5" l="1"/>
  <c r="M277" i="5"/>
  <c r="Q285" i="6"/>
  <c r="N285" i="6" s="1"/>
  <c r="R285" i="6" s="1"/>
  <c r="S285" i="6" s="1"/>
  <c r="M284" i="6"/>
  <c r="L181" i="6"/>
  <c r="P182" i="6"/>
  <c r="I275" i="5"/>
  <c r="L275" i="5" s="1"/>
  <c r="M276" i="5" l="1"/>
  <c r="N277" i="5"/>
  <c r="L180" i="6"/>
  <c r="P181" i="6"/>
  <c r="Q284" i="6"/>
  <c r="N284" i="6" s="1"/>
  <c r="R284" i="6" s="1"/>
  <c r="S284" i="6" s="1"/>
  <c r="M283" i="6"/>
  <c r="I274" i="5"/>
  <c r="L274" i="5" s="1"/>
  <c r="M275" i="5" l="1"/>
  <c r="N276" i="5"/>
  <c r="Q283" i="6"/>
  <c r="N283" i="6" s="1"/>
  <c r="R283" i="6" s="1"/>
  <c r="S283" i="6" s="1"/>
  <c r="M282" i="6"/>
  <c r="L179" i="6"/>
  <c r="P180" i="6"/>
  <c r="I273" i="5"/>
  <c r="L273" i="5" s="1"/>
  <c r="N275" i="5" l="1"/>
  <c r="M274" i="5"/>
  <c r="L178" i="6"/>
  <c r="P179" i="6"/>
  <c r="Q282" i="6"/>
  <c r="N282" i="6" s="1"/>
  <c r="R282" i="6" s="1"/>
  <c r="S282" i="6" s="1"/>
  <c r="M281" i="6"/>
  <c r="I272" i="5"/>
  <c r="L272" i="5" s="1"/>
  <c r="N274" i="5" l="1"/>
  <c r="M273" i="5"/>
  <c r="Q281" i="6"/>
  <c r="N281" i="6" s="1"/>
  <c r="R281" i="6" s="1"/>
  <c r="S281" i="6" s="1"/>
  <c r="M280" i="6"/>
  <c r="L177" i="6"/>
  <c r="P178" i="6"/>
  <c r="I271" i="5"/>
  <c r="L271" i="5" s="1"/>
  <c r="N273" i="5" l="1"/>
  <c r="M272" i="5"/>
  <c r="L176" i="6"/>
  <c r="P177" i="6"/>
  <c r="Q280" i="6"/>
  <c r="N280" i="6" s="1"/>
  <c r="R280" i="6" s="1"/>
  <c r="S280" i="6" s="1"/>
  <c r="M279" i="6"/>
  <c r="I270" i="5"/>
  <c r="L270" i="5" s="1"/>
  <c r="N272" i="5" l="1"/>
  <c r="M271" i="5"/>
  <c r="Q279" i="6"/>
  <c r="N279" i="6" s="1"/>
  <c r="R279" i="6" s="1"/>
  <c r="S279" i="6" s="1"/>
  <c r="M278" i="6"/>
  <c r="L175" i="6"/>
  <c r="P176" i="6"/>
  <c r="I269" i="5"/>
  <c r="L269" i="5" s="1"/>
  <c r="N271" i="5" l="1"/>
  <c r="M270" i="5"/>
  <c r="L174" i="6"/>
  <c r="P175" i="6"/>
  <c r="Q278" i="6"/>
  <c r="N278" i="6" s="1"/>
  <c r="R278" i="6" s="1"/>
  <c r="S278" i="6" s="1"/>
  <c r="M277" i="6"/>
  <c r="I268" i="5"/>
  <c r="L268" i="5" s="1"/>
  <c r="N270" i="5" l="1"/>
  <c r="M269" i="5"/>
  <c r="Q277" i="6"/>
  <c r="N277" i="6" s="1"/>
  <c r="R277" i="6" s="1"/>
  <c r="S277" i="6" s="1"/>
  <c r="M276" i="6"/>
  <c r="L173" i="6"/>
  <c r="P174" i="6"/>
  <c r="I267" i="5"/>
  <c r="L267" i="5" s="1"/>
  <c r="N269" i="5" l="1"/>
  <c r="M268" i="5"/>
  <c r="Q276" i="6"/>
  <c r="N276" i="6" s="1"/>
  <c r="R276" i="6" s="1"/>
  <c r="S276" i="6" s="1"/>
  <c r="M275" i="6"/>
  <c r="L172" i="6"/>
  <c r="P173" i="6"/>
  <c r="I266" i="5"/>
  <c r="L266" i="5" s="1"/>
  <c r="N268" i="5" l="1"/>
  <c r="M267" i="5"/>
  <c r="L171" i="6"/>
  <c r="P172" i="6"/>
  <c r="Q275" i="6"/>
  <c r="N275" i="6" s="1"/>
  <c r="R275" i="6" s="1"/>
  <c r="S275" i="6" s="1"/>
  <c r="M274" i="6"/>
  <c r="I265" i="5"/>
  <c r="L265" i="5" s="1"/>
  <c r="N267" i="5" l="1"/>
  <c r="M266" i="5"/>
  <c r="Q274" i="6"/>
  <c r="N274" i="6" s="1"/>
  <c r="R274" i="6" s="1"/>
  <c r="S274" i="6" s="1"/>
  <c r="M273" i="6"/>
  <c r="L170" i="6"/>
  <c r="P171" i="6"/>
  <c r="I264" i="5"/>
  <c r="L264" i="5" s="1"/>
  <c r="N266" i="5" l="1"/>
  <c r="M265" i="5"/>
  <c r="L169" i="6"/>
  <c r="P170" i="6"/>
  <c r="Q273" i="6"/>
  <c r="N273" i="6" s="1"/>
  <c r="R273" i="6" s="1"/>
  <c r="S273" i="6" s="1"/>
  <c r="M272" i="6"/>
  <c r="I263" i="5"/>
  <c r="L263" i="5" s="1"/>
  <c r="M264" i="5" l="1"/>
  <c r="N265" i="5"/>
  <c r="Q272" i="6"/>
  <c r="N272" i="6" s="1"/>
  <c r="R272" i="6" s="1"/>
  <c r="S272" i="6" s="1"/>
  <c r="M271" i="6"/>
  <c r="L168" i="6"/>
  <c r="P169" i="6"/>
  <c r="I262" i="5"/>
  <c r="L262" i="5" s="1"/>
  <c r="M263" i="5" l="1"/>
  <c r="N264" i="5"/>
  <c r="L167" i="6"/>
  <c r="P168" i="6"/>
  <c r="Q271" i="6"/>
  <c r="N271" i="6" s="1"/>
  <c r="R271" i="6" s="1"/>
  <c r="S271" i="6" s="1"/>
  <c r="M270" i="6"/>
  <c r="I261" i="5"/>
  <c r="L261" i="5" s="1"/>
  <c r="N263" i="5" l="1"/>
  <c r="M262" i="5"/>
  <c r="Q270" i="6"/>
  <c r="N270" i="6" s="1"/>
  <c r="R270" i="6" s="1"/>
  <c r="S270" i="6" s="1"/>
  <c r="M269" i="6"/>
  <c r="L166" i="6"/>
  <c r="P167" i="6"/>
  <c r="I260" i="5"/>
  <c r="L260" i="5" s="1"/>
  <c r="N262" i="5" l="1"/>
  <c r="M261" i="5"/>
  <c r="L165" i="6"/>
  <c r="P166" i="6"/>
  <c r="Q269" i="6"/>
  <c r="N269" i="6" s="1"/>
  <c r="R269" i="6" s="1"/>
  <c r="S269" i="6" s="1"/>
  <c r="M268" i="6"/>
  <c r="I259" i="5"/>
  <c r="L259" i="5" s="1"/>
  <c r="N261" i="5" l="1"/>
  <c r="M260" i="5"/>
  <c r="L164" i="6"/>
  <c r="P165" i="6"/>
  <c r="Q268" i="6"/>
  <c r="N268" i="6" s="1"/>
  <c r="R268" i="6" s="1"/>
  <c r="S268" i="6" s="1"/>
  <c r="M267" i="6"/>
  <c r="I258" i="5"/>
  <c r="L258" i="5" s="1"/>
  <c r="M259" i="5" l="1"/>
  <c r="N260" i="5"/>
  <c r="L163" i="6"/>
  <c r="P164" i="6"/>
  <c r="Q267" i="6"/>
  <c r="N267" i="6" s="1"/>
  <c r="R267" i="6" s="1"/>
  <c r="S267" i="6" s="1"/>
  <c r="M266" i="6"/>
  <c r="I257" i="5"/>
  <c r="L257" i="5" s="1"/>
  <c r="N259" i="5" l="1"/>
  <c r="M258" i="5"/>
  <c r="L162" i="6"/>
  <c r="P163" i="6"/>
  <c r="Q266" i="6"/>
  <c r="N266" i="6" s="1"/>
  <c r="R266" i="6" s="1"/>
  <c r="S266" i="6" s="1"/>
  <c r="M265" i="6"/>
  <c r="I256" i="5"/>
  <c r="L256" i="5" s="1"/>
  <c r="M257" i="5" l="1"/>
  <c r="N258" i="5"/>
  <c r="L161" i="6"/>
  <c r="P162" i="6"/>
  <c r="Q265" i="6"/>
  <c r="N265" i="6" s="1"/>
  <c r="R265" i="6" s="1"/>
  <c r="S265" i="6" s="1"/>
  <c r="M264" i="6"/>
  <c r="I255" i="5"/>
  <c r="L255" i="5" s="1"/>
  <c r="M256" i="5" l="1"/>
  <c r="N257" i="5"/>
  <c r="L160" i="6"/>
  <c r="P161" i="6"/>
  <c r="Q264" i="6"/>
  <c r="N264" i="6" s="1"/>
  <c r="R264" i="6" s="1"/>
  <c r="S264" i="6" s="1"/>
  <c r="M263" i="6"/>
  <c r="I254" i="5"/>
  <c r="L254" i="5" s="1"/>
  <c r="N256" i="5" l="1"/>
  <c r="M255" i="5"/>
  <c r="Q263" i="6"/>
  <c r="N263" i="6" s="1"/>
  <c r="M262" i="6"/>
  <c r="R263" i="6"/>
  <c r="S263" i="6" s="1"/>
  <c r="L159" i="6"/>
  <c r="P160" i="6"/>
  <c r="I253" i="5"/>
  <c r="L253" i="5" s="1"/>
  <c r="N255" i="5" l="1"/>
  <c r="M254" i="5"/>
  <c r="L158" i="6"/>
  <c r="P159" i="6"/>
  <c r="Q262" i="6"/>
  <c r="N262" i="6" s="1"/>
  <c r="R262" i="6" s="1"/>
  <c r="S262" i="6" s="1"/>
  <c r="M261" i="6"/>
  <c r="I252" i="5"/>
  <c r="L252" i="5" s="1"/>
  <c r="N254" i="5" l="1"/>
  <c r="M253" i="5"/>
  <c r="L157" i="6"/>
  <c r="P158" i="6"/>
  <c r="Q261" i="6"/>
  <c r="N261" i="6" s="1"/>
  <c r="R261" i="6" s="1"/>
  <c r="S261" i="6" s="1"/>
  <c r="M260" i="6"/>
  <c r="I251" i="5"/>
  <c r="L251" i="5" s="1"/>
  <c r="N253" i="5" l="1"/>
  <c r="M252" i="5"/>
  <c r="L156" i="6"/>
  <c r="P157" i="6"/>
  <c r="Q260" i="6"/>
  <c r="N260" i="6" s="1"/>
  <c r="R260" i="6" s="1"/>
  <c r="S260" i="6" s="1"/>
  <c r="M259" i="6"/>
  <c r="I250" i="5"/>
  <c r="L250" i="5" s="1"/>
  <c r="N252" i="5" l="1"/>
  <c r="M251" i="5"/>
  <c r="L155" i="6"/>
  <c r="P156" i="6"/>
  <c r="Q259" i="6"/>
  <c r="N259" i="6" s="1"/>
  <c r="R259" i="6" s="1"/>
  <c r="S259" i="6" s="1"/>
  <c r="M258" i="6"/>
  <c r="I249" i="5"/>
  <c r="L249" i="5" s="1"/>
  <c r="N251" i="5" l="1"/>
  <c r="M250" i="5"/>
  <c r="L154" i="6"/>
  <c r="P155" i="6"/>
  <c r="Q258" i="6"/>
  <c r="N258" i="6" s="1"/>
  <c r="R258" i="6" s="1"/>
  <c r="S258" i="6" s="1"/>
  <c r="M257" i="6"/>
  <c r="I248" i="5"/>
  <c r="L248" i="5" s="1"/>
  <c r="M249" i="5" l="1"/>
  <c r="N250" i="5"/>
  <c r="L153" i="6"/>
  <c r="P154" i="6"/>
  <c r="Q257" i="6"/>
  <c r="N257" i="6" s="1"/>
  <c r="R257" i="6" s="1"/>
  <c r="S257" i="6" s="1"/>
  <c r="M256" i="6"/>
  <c r="I247" i="5"/>
  <c r="L247" i="5" s="1"/>
  <c r="N249" i="5" l="1"/>
  <c r="M248" i="5"/>
  <c r="Q256" i="6"/>
  <c r="N256" i="6" s="1"/>
  <c r="R256" i="6" s="1"/>
  <c r="S256" i="6" s="1"/>
  <c r="M255" i="6"/>
  <c r="L152" i="6"/>
  <c r="P153" i="6"/>
  <c r="I246" i="5"/>
  <c r="L246" i="5" s="1"/>
  <c r="N248" i="5" l="1"/>
  <c r="M247" i="5"/>
  <c r="L151" i="6"/>
  <c r="P152" i="6"/>
  <c r="Q255" i="6"/>
  <c r="N255" i="6" s="1"/>
  <c r="R255" i="6" s="1"/>
  <c r="S255" i="6" s="1"/>
  <c r="M254" i="6"/>
  <c r="I245" i="5"/>
  <c r="L245" i="5" s="1"/>
  <c r="N247" i="5" l="1"/>
  <c r="M246" i="5"/>
  <c r="Q254" i="6"/>
  <c r="N254" i="6" s="1"/>
  <c r="R254" i="6" s="1"/>
  <c r="S254" i="6" s="1"/>
  <c r="M253" i="6"/>
  <c r="L150" i="6"/>
  <c r="P151" i="6"/>
  <c r="I244" i="5"/>
  <c r="L244" i="5" s="1"/>
  <c r="N246" i="5" l="1"/>
  <c r="M245" i="5"/>
  <c r="Q253" i="6"/>
  <c r="N253" i="6" s="1"/>
  <c r="R253" i="6" s="1"/>
  <c r="S253" i="6" s="1"/>
  <c r="M252" i="6"/>
  <c r="L149" i="6"/>
  <c r="P150" i="6"/>
  <c r="I243" i="5"/>
  <c r="L243" i="5" s="1"/>
  <c r="N245" i="5" l="1"/>
  <c r="M244" i="5"/>
  <c r="L148" i="6"/>
  <c r="P149" i="6"/>
  <c r="Q252" i="6"/>
  <c r="N252" i="6" s="1"/>
  <c r="R252" i="6" s="1"/>
  <c r="S252" i="6" s="1"/>
  <c r="M251" i="6"/>
  <c r="I242" i="5"/>
  <c r="L242" i="5" s="1"/>
  <c r="N244" i="5" l="1"/>
  <c r="M243" i="5"/>
  <c r="Q251" i="6"/>
  <c r="N251" i="6" s="1"/>
  <c r="R251" i="6" s="1"/>
  <c r="S251" i="6" s="1"/>
  <c r="M250" i="6"/>
  <c r="L147" i="6"/>
  <c r="P148" i="6"/>
  <c r="I241" i="5"/>
  <c r="L241" i="5" s="1"/>
  <c r="N243" i="5" l="1"/>
  <c r="M242" i="5"/>
  <c r="L146" i="6"/>
  <c r="P147" i="6"/>
  <c r="Q250" i="6"/>
  <c r="N250" i="6" s="1"/>
  <c r="R250" i="6" s="1"/>
  <c r="S250" i="6" s="1"/>
  <c r="M249" i="6"/>
  <c r="I240" i="5"/>
  <c r="L240" i="5" s="1"/>
  <c r="N242" i="5" l="1"/>
  <c r="M241" i="5"/>
  <c r="L145" i="6"/>
  <c r="P146" i="6"/>
  <c r="Q249" i="6"/>
  <c r="N249" i="6" s="1"/>
  <c r="R249" i="6" s="1"/>
  <c r="S249" i="6" s="1"/>
  <c r="M248" i="6"/>
  <c r="I239" i="5"/>
  <c r="L239" i="5" s="1"/>
  <c r="M240" i="5" l="1"/>
  <c r="N241" i="5"/>
  <c r="L144" i="6"/>
  <c r="P145" i="6"/>
  <c r="Q248" i="6"/>
  <c r="N248" i="6" s="1"/>
  <c r="R248" i="6" s="1"/>
  <c r="S248" i="6" s="1"/>
  <c r="M247" i="6"/>
  <c r="I238" i="5"/>
  <c r="L238" i="5" s="1"/>
  <c r="N240" i="5" l="1"/>
  <c r="M239" i="5"/>
  <c r="L143" i="6"/>
  <c r="P144" i="6"/>
  <c r="Q247" i="6"/>
  <c r="N247" i="6" s="1"/>
  <c r="R247" i="6" s="1"/>
  <c r="S247" i="6" s="1"/>
  <c r="M246" i="6"/>
  <c r="I237" i="5"/>
  <c r="L237" i="5" s="1"/>
  <c r="N239" i="5" l="1"/>
  <c r="M238" i="5"/>
  <c r="Q246" i="6"/>
  <c r="N246" i="6" s="1"/>
  <c r="R246" i="6" s="1"/>
  <c r="S246" i="6" s="1"/>
  <c r="M245" i="6"/>
  <c r="L142" i="6"/>
  <c r="P143" i="6"/>
  <c r="I236" i="5"/>
  <c r="L236" i="5" s="1"/>
  <c r="N238" i="5" l="1"/>
  <c r="M237" i="5"/>
  <c r="L141" i="6"/>
  <c r="P142" i="6"/>
  <c r="Q245" i="6"/>
  <c r="N245" i="6" s="1"/>
  <c r="R245" i="6" s="1"/>
  <c r="S245" i="6" s="1"/>
  <c r="M244" i="6"/>
  <c r="I235" i="5"/>
  <c r="L235" i="5" s="1"/>
  <c r="N237" i="5" l="1"/>
  <c r="M236" i="5"/>
  <c r="L140" i="6"/>
  <c r="P141" i="6"/>
  <c r="Q244" i="6"/>
  <c r="N244" i="6" s="1"/>
  <c r="R244" i="6" s="1"/>
  <c r="S244" i="6" s="1"/>
  <c r="M243" i="6"/>
  <c r="I234" i="5"/>
  <c r="L234" i="5" s="1"/>
  <c r="M235" i="5" l="1"/>
  <c r="N236" i="5"/>
  <c r="L139" i="6"/>
  <c r="P140" i="6"/>
  <c r="Q243" i="6"/>
  <c r="N243" i="6" s="1"/>
  <c r="R243" i="6" s="1"/>
  <c r="S243" i="6" s="1"/>
  <c r="M242" i="6"/>
  <c r="I233" i="5"/>
  <c r="L233" i="5" s="1"/>
  <c r="N235" i="5" l="1"/>
  <c r="M234" i="5"/>
  <c r="Q242" i="6"/>
  <c r="N242" i="6" s="1"/>
  <c r="R242" i="6" s="1"/>
  <c r="S242" i="6" s="1"/>
  <c r="M241" i="6"/>
  <c r="L138" i="6"/>
  <c r="P139" i="6"/>
  <c r="I232" i="5"/>
  <c r="L232" i="5" s="1"/>
  <c r="N234" i="5" l="1"/>
  <c r="M233" i="5"/>
  <c r="L137" i="6"/>
  <c r="P138" i="6"/>
  <c r="Q241" i="6"/>
  <c r="N241" i="6" s="1"/>
  <c r="R241" i="6" s="1"/>
  <c r="S241" i="6" s="1"/>
  <c r="M240" i="6"/>
  <c r="I231" i="5"/>
  <c r="L231" i="5" s="1"/>
  <c r="N233" i="5" l="1"/>
  <c r="M232" i="5"/>
  <c r="L136" i="6"/>
  <c r="P137" i="6"/>
  <c r="Q240" i="6"/>
  <c r="N240" i="6" s="1"/>
  <c r="R240" i="6" s="1"/>
  <c r="S240" i="6" s="1"/>
  <c r="M239" i="6"/>
  <c r="I230" i="5"/>
  <c r="L230" i="5" s="1"/>
  <c r="N232" i="5" l="1"/>
  <c r="M231" i="5"/>
  <c r="Q239" i="6"/>
  <c r="N239" i="6" s="1"/>
  <c r="R239" i="6" s="1"/>
  <c r="S239" i="6" s="1"/>
  <c r="M238" i="6"/>
  <c r="L135" i="6"/>
  <c r="P136" i="6"/>
  <c r="I229" i="5"/>
  <c r="L229" i="5" s="1"/>
  <c r="M230" i="5" l="1"/>
  <c r="N231" i="5"/>
  <c r="L134" i="6"/>
  <c r="P135" i="6"/>
  <c r="Q238" i="6"/>
  <c r="N238" i="6" s="1"/>
  <c r="R238" i="6" s="1"/>
  <c r="S238" i="6" s="1"/>
  <c r="M237" i="6"/>
  <c r="I228" i="5"/>
  <c r="L228" i="5" s="1"/>
  <c r="M229" i="5" l="1"/>
  <c r="N230" i="5"/>
  <c r="L133" i="6"/>
  <c r="P134" i="6"/>
  <c r="Q237" i="6"/>
  <c r="N237" i="6" s="1"/>
  <c r="R237" i="6" s="1"/>
  <c r="S237" i="6" s="1"/>
  <c r="M236" i="6"/>
  <c r="I227" i="5"/>
  <c r="L227" i="5" s="1"/>
  <c r="N229" i="5" l="1"/>
  <c r="M228" i="5"/>
  <c r="Q236" i="6"/>
  <c r="N236" i="6" s="1"/>
  <c r="R236" i="6" s="1"/>
  <c r="S236" i="6" s="1"/>
  <c r="M235" i="6"/>
  <c r="L132" i="6"/>
  <c r="P133" i="6"/>
  <c r="I226" i="5"/>
  <c r="L226" i="5" s="1"/>
  <c r="N228" i="5" l="1"/>
  <c r="M227" i="5"/>
  <c r="P132" i="6"/>
  <c r="L131" i="6"/>
  <c r="Q235" i="6"/>
  <c r="N235" i="6" s="1"/>
  <c r="R235" i="6" s="1"/>
  <c r="S235" i="6" s="1"/>
  <c r="M234" i="6"/>
  <c r="I225" i="5"/>
  <c r="L225" i="5" s="1"/>
  <c r="N227" i="5" l="1"/>
  <c r="M226" i="5"/>
  <c r="Q234" i="6"/>
  <c r="N234" i="6" s="1"/>
  <c r="R234" i="6" s="1"/>
  <c r="S234" i="6" s="1"/>
  <c r="M233" i="6"/>
  <c r="P131" i="6"/>
  <c r="L130" i="6"/>
  <c r="I224" i="5"/>
  <c r="L224" i="5" s="1"/>
  <c r="N226" i="5" l="1"/>
  <c r="M225" i="5"/>
  <c r="P130" i="6"/>
  <c r="L129" i="6"/>
  <c r="Q233" i="6"/>
  <c r="N233" i="6" s="1"/>
  <c r="R233" i="6" s="1"/>
  <c r="S233" i="6" s="1"/>
  <c r="M232" i="6"/>
  <c r="I223" i="5"/>
  <c r="L223" i="5" s="1"/>
  <c r="N225" i="5" l="1"/>
  <c r="M224" i="5"/>
  <c r="Q232" i="6"/>
  <c r="N232" i="6" s="1"/>
  <c r="R232" i="6" s="1"/>
  <c r="S232" i="6" s="1"/>
  <c r="M231" i="6"/>
  <c r="P129" i="6"/>
  <c r="L128" i="6"/>
  <c r="I222" i="5"/>
  <c r="L222" i="5" s="1"/>
  <c r="N224" i="5" l="1"/>
  <c r="M223" i="5"/>
  <c r="P128" i="6"/>
  <c r="L127" i="6"/>
  <c r="Q231" i="6"/>
  <c r="N231" i="6" s="1"/>
  <c r="R231" i="6" s="1"/>
  <c r="S231" i="6" s="1"/>
  <c r="M230" i="6"/>
  <c r="I221" i="5"/>
  <c r="L221" i="5" s="1"/>
  <c r="N223" i="5" l="1"/>
  <c r="M222" i="5"/>
  <c r="Q230" i="6"/>
  <c r="N230" i="6" s="1"/>
  <c r="R230" i="6" s="1"/>
  <c r="S230" i="6" s="1"/>
  <c r="M229" i="6"/>
  <c r="P127" i="6"/>
  <c r="L126" i="6"/>
  <c r="I220" i="5"/>
  <c r="L220" i="5" s="1"/>
  <c r="N222" i="5" l="1"/>
  <c r="M221" i="5"/>
  <c r="P126" i="6"/>
  <c r="L125" i="6"/>
  <c r="Q229" i="6"/>
  <c r="N229" i="6" s="1"/>
  <c r="R229" i="6" s="1"/>
  <c r="S229" i="6" s="1"/>
  <c r="M228" i="6"/>
  <c r="I219" i="5"/>
  <c r="L219" i="5" s="1"/>
  <c r="N221" i="5" l="1"/>
  <c r="M220" i="5"/>
  <c r="Q228" i="6"/>
  <c r="N228" i="6" s="1"/>
  <c r="R228" i="6" s="1"/>
  <c r="S228" i="6" s="1"/>
  <c r="M227" i="6"/>
  <c r="P125" i="6"/>
  <c r="L124" i="6"/>
  <c r="I218" i="5"/>
  <c r="L218" i="5" s="1"/>
  <c r="N220" i="5" l="1"/>
  <c r="M219" i="5"/>
  <c r="P124" i="6"/>
  <c r="L123" i="6"/>
  <c r="Q227" i="6"/>
  <c r="N227" i="6" s="1"/>
  <c r="R227" i="6" s="1"/>
  <c r="S227" i="6" s="1"/>
  <c r="M226" i="6"/>
  <c r="I217" i="5"/>
  <c r="L217" i="5" s="1"/>
  <c r="N219" i="5" l="1"/>
  <c r="M218" i="5"/>
  <c r="Q226" i="6"/>
  <c r="N226" i="6" s="1"/>
  <c r="R226" i="6" s="1"/>
  <c r="S226" i="6" s="1"/>
  <c r="M225" i="6"/>
  <c r="P123" i="6"/>
  <c r="L122" i="6"/>
  <c r="I216" i="5"/>
  <c r="L216" i="5" s="1"/>
  <c r="N218" i="5" l="1"/>
  <c r="M217" i="5"/>
  <c r="P122" i="6"/>
  <c r="L121" i="6"/>
  <c r="Q225" i="6"/>
  <c r="N225" i="6" s="1"/>
  <c r="R225" i="6" s="1"/>
  <c r="S225" i="6" s="1"/>
  <c r="M224" i="6"/>
  <c r="I215" i="5"/>
  <c r="L215" i="5" s="1"/>
  <c r="N217" i="5" l="1"/>
  <c r="M216" i="5"/>
  <c r="Q224" i="6"/>
  <c r="N224" i="6" s="1"/>
  <c r="R224" i="6" s="1"/>
  <c r="S224" i="6" s="1"/>
  <c r="M223" i="6"/>
  <c r="P121" i="6"/>
  <c r="L120" i="6"/>
  <c r="I214" i="5"/>
  <c r="L214" i="5" s="1"/>
  <c r="N216" i="5" l="1"/>
  <c r="M215" i="5"/>
  <c r="P120" i="6"/>
  <c r="L119" i="6"/>
  <c r="Q223" i="6"/>
  <c r="N223" i="6" s="1"/>
  <c r="R223" i="6" s="1"/>
  <c r="S223" i="6" s="1"/>
  <c r="M222" i="6"/>
  <c r="I213" i="5"/>
  <c r="L213" i="5" s="1"/>
  <c r="N215" i="5" l="1"/>
  <c r="M214" i="5"/>
  <c r="Q222" i="6"/>
  <c r="N222" i="6" s="1"/>
  <c r="R222" i="6" s="1"/>
  <c r="S222" i="6" s="1"/>
  <c r="M221" i="6"/>
  <c r="P119" i="6"/>
  <c r="L118" i="6"/>
  <c r="I212" i="5"/>
  <c r="L212" i="5" s="1"/>
  <c r="N214" i="5" l="1"/>
  <c r="M213" i="5"/>
  <c r="P118" i="6"/>
  <c r="L117" i="6"/>
  <c r="Q221" i="6"/>
  <c r="N221" i="6" s="1"/>
  <c r="R221" i="6" s="1"/>
  <c r="S221" i="6" s="1"/>
  <c r="M220" i="6"/>
  <c r="I211" i="5"/>
  <c r="L211" i="5" s="1"/>
  <c r="N213" i="5" l="1"/>
  <c r="M212" i="5"/>
  <c r="Q220" i="6"/>
  <c r="N220" i="6" s="1"/>
  <c r="R220" i="6" s="1"/>
  <c r="S220" i="6" s="1"/>
  <c r="M219" i="6"/>
  <c r="P117" i="6"/>
  <c r="L116" i="6"/>
  <c r="I210" i="5"/>
  <c r="L210" i="5" s="1"/>
  <c r="M211" i="5" l="1"/>
  <c r="N212" i="5"/>
  <c r="P116" i="6"/>
  <c r="L115" i="6"/>
  <c r="Q219" i="6"/>
  <c r="N219" i="6" s="1"/>
  <c r="R219" i="6" s="1"/>
  <c r="S219" i="6" s="1"/>
  <c r="M218" i="6"/>
  <c r="I209" i="5"/>
  <c r="L209" i="5" s="1"/>
  <c r="N211" i="5" l="1"/>
  <c r="M210" i="5"/>
  <c r="Q218" i="6"/>
  <c r="N218" i="6" s="1"/>
  <c r="R218" i="6" s="1"/>
  <c r="S218" i="6" s="1"/>
  <c r="M217" i="6"/>
  <c r="P115" i="6"/>
  <c r="L114" i="6"/>
  <c r="I208" i="5"/>
  <c r="L208" i="5" s="1"/>
  <c r="N210" i="5" l="1"/>
  <c r="M209" i="5"/>
  <c r="P114" i="6"/>
  <c r="L113" i="6"/>
  <c r="Q217" i="6"/>
  <c r="N217" i="6" s="1"/>
  <c r="R217" i="6" s="1"/>
  <c r="S217" i="6" s="1"/>
  <c r="M216" i="6"/>
  <c r="I207" i="5"/>
  <c r="L207" i="5" s="1"/>
  <c r="N209" i="5" l="1"/>
  <c r="M208" i="5"/>
  <c r="Q216" i="6"/>
  <c r="N216" i="6" s="1"/>
  <c r="R216" i="6" s="1"/>
  <c r="S216" i="6" s="1"/>
  <c r="M215" i="6"/>
  <c r="P113" i="6"/>
  <c r="L112" i="6"/>
  <c r="I206" i="5"/>
  <c r="L206" i="5" s="1"/>
  <c r="N208" i="5" l="1"/>
  <c r="M207" i="5"/>
  <c r="Q215" i="6"/>
  <c r="N215" i="6" s="1"/>
  <c r="M214" i="6"/>
  <c r="R215" i="6"/>
  <c r="S215" i="6" s="1"/>
  <c r="P112" i="6"/>
  <c r="L111" i="6"/>
  <c r="I205" i="5"/>
  <c r="L205" i="5" s="1"/>
  <c r="M206" i="5" l="1"/>
  <c r="N207" i="5"/>
  <c r="P111" i="6"/>
  <c r="L110" i="6"/>
  <c r="Q214" i="6"/>
  <c r="N214" i="6" s="1"/>
  <c r="R214" i="6" s="1"/>
  <c r="S214" i="6" s="1"/>
  <c r="M213" i="6"/>
  <c r="I204" i="5"/>
  <c r="L204" i="5" s="1"/>
  <c r="N206" i="5" l="1"/>
  <c r="M205" i="5"/>
  <c r="P110" i="6"/>
  <c r="L109" i="6"/>
  <c r="Q213" i="6"/>
  <c r="N213" i="6" s="1"/>
  <c r="R213" i="6" s="1"/>
  <c r="S213" i="6" s="1"/>
  <c r="M212" i="6"/>
  <c r="I203" i="5"/>
  <c r="L203" i="5" s="1"/>
  <c r="M204" i="5" l="1"/>
  <c r="N205" i="5"/>
  <c r="Q212" i="6"/>
  <c r="N212" i="6" s="1"/>
  <c r="R212" i="6" s="1"/>
  <c r="S212" i="6" s="1"/>
  <c r="M211" i="6"/>
  <c r="P109" i="6"/>
  <c r="L108" i="6"/>
  <c r="I202" i="5"/>
  <c r="L202" i="5" s="1"/>
  <c r="N204" i="5" l="1"/>
  <c r="M203" i="5"/>
  <c r="P108" i="6"/>
  <c r="L107" i="6"/>
  <c r="Q211" i="6"/>
  <c r="N211" i="6" s="1"/>
  <c r="R211" i="6" s="1"/>
  <c r="S211" i="6" s="1"/>
  <c r="M210" i="6"/>
  <c r="I201" i="5"/>
  <c r="L201" i="5" s="1"/>
  <c r="M202" i="5" l="1"/>
  <c r="N203" i="5"/>
  <c r="Q210" i="6"/>
  <c r="N210" i="6" s="1"/>
  <c r="R210" i="6" s="1"/>
  <c r="S210" i="6" s="1"/>
  <c r="M209" i="6"/>
  <c r="P107" i="6"/>
  <c r="L106" i="6"/>
  <c r="I200" i="5"/>
  <c r="L200" i="5" s="1"/>
  <c r="N202" i="5" l="1"/>
  <c r="M201" i="5"/>
  <c r="P106" i="6"/>
  <c r="L105" i="6"/>
  <c r="Q209" i="6"/>
  <c r="N209" i="6" s="1"/>
  <c r="R209" i="6" s="1"/>
  <c r="S209" i="6" s="1"/>
  <c r="M208" i="6"/>
  <c r="I199" i="5"/>
  <c r="L199" i="5" s="1"/>
  <c r="N201" i="5" l="1"/>
  <c r="M200" i="5"/>
  <c r="Q208" i="6"/>
  <c r="N208" i="6" s="1"/>
  <c r="R208" i="6" s="1"/>
  <c r="S208" i="6" s="1"/>
  <c r="M207" i="6"/>
  <c r="P105" i="6"/>
  <c r="L104" i="6"/>
  <c r="I198" i="5"/>
  <c r="L198" i="5" s="1"/>
  <c r="M199" i="5" l="1"/>
  <c r="N200" i="5"/>
  <c r="P104" i="6"/>
  <c r="L103" i="6"/>
  <c r="Q207" i="6"/>
  <c r="N207" i="6" s="1"/>
  <c r="R207" i="6" s="1"/>
  <c r="S207" i="6" s="1"/>
  <c r="M206" i="6"/>
  <c r="I197" i="5"/>
  <c r="L197" i="5" s="1"/>
  <c r="M198" i="5" l="1"/>
  <c r="N199" i="5"/>
  <c r="Q206" i="6"/>
  <c r="N206" i="6" s="1"/>
  <c r="R206" i="6" s="1"/>
  <c r="S206" i="6" s="1"/>
  <c r="M205" i="6"/>
  <c r="P103" i="6"/>
  <c r="L102" i="6"/>
  <c r="I196" i="5"/>
  <c r="L196" i="5" s="1"/>
  <c r="N198" i="5" l="1"/>
  <c r="M197" i="5"/>
  <c r="P102" i="6"/>
  <c r="L101" i="6"/>
  <c r="Q205" i="6"/>
  <c r="N205" i="6" s="1"/>
  <c r="R205" i="6" s="1"/>
  <c r="S205" i="6" s="1"/>
  <c r="M204" i="6"/>
  <c r="I195" i="5"/>
  <c r="L195" i="5" s="1"/>
  <c r="N197" i="5" l="1"/>
  <c r="M196" i="5"/>
  <c r="Q204" i="6"/>
  <c r="N204" i="6" s="1"/>
  <c r="R204" i="6" s="1"/>
  <c r="S204" i="6" s="1"/>
  <c r="M203" i="6"/>
  <c r="P101" i="6"/>
  <c r="L100" i="6"/>
  <c r="I194" i="5"/>
  <c r="L194" i="5" s="1"/>
  <c r="M195" i="5" l="1"/>
  <c r="N196" i="5"/>
  <c r="P100" i="6"/>
  <c r="L99" i="6"/>
  <c r="Q203" i="6"/>
  <c r="N203" i="6" s="1"/>
  <c r="R203" i="6" s="1"/>
  <c r="S203" i="6" s="1"/>
  <c r="M202" i="6"/>
  <c r="I193" i="5"/>
  <c r="L193" i="5" s="1"/>
  <c r="M194" i="5" l="1"/>
  <c r="N195" i="5"/>
  <c r="Q202" i="6"/>
  <c r="N202" i="6" s="1"/>
  <c r="R202" i="6" s="1"/>
  <c r="S202" i="6" s="1"/>
  <c r="M201" i="6"/>
  <c r="P99" i="6"/>
  <c r="L98" i="6"/>
  <c r="I192" i="5"/>
  <c r="L192" i="5" s="1"/>
  <c r="N194" i="5" l="1"/>
  <c r="M193" i="5"/>
  <c r="P98" i="6"/>
  <c r="L97" i="6"/>
  <c r="Q201" i="6"/>
  <c r="N201" i="6" s="1"/>
  <c r="R201" i="6" s="1"/>
  <c r="S201" i="6" s="1"/>
  <c r="M200" i="6"/>
  <c r="I191" i="5"/>
  <c r="L191" i="5" s="1"/>
  <c r="N193" i="5" l="1"/>
  <c r="M192" i="5"/>
  <c r="Q200" i="6"/>
  <c r="N200" i="6" s="1"/>
  <c r="R200" i="6" s="1"/>
  <c r="S200" i="6" s="1"/>
  <c r="M199" i="6"/>
  <c r="P97" i="6"/>
  <c r="L96" i="6"/>
  <c r="I190" i="5"/>
  <c r="L190" i="5" s="1"/>
  <c r="N192" i="5" l="1"/>
  <c r="M191" i="5"/>
  <c r="P96" i="6"/>
  <c r="L95" i="6"/>
  <c r="Q199" i="6"/>
  <c r="N199" i="6" s="1"/>
  <c r="R199" i="6" s="1"/>
  <c r="S199" i="6" s="1"/>
  <c r="M198" i="6"/>
  <c r="I189" i="5"/>
  <c r="L189" i="5" s="1"/>
  <c r="M190" i="5" l="1"/>
  <c r="N191" i="5"/>
  <c r="Q198" i="6"/>
  <c r="N198" i="6" s="1"/>
  <c r="R198" i="6" s="1"/>
  <c r="S198" i="6" s="1"/>
  <c r="M197" i="6"/>
  <c r="P95" i="6"/>
  <c r="L94" i="6"/>
  <c r="I188" i="5"/>
  <c r="L188" i="5" s="1"/>
  <c r="N190" i="5" l="1"/>
  <c r="M189" i="5"/>
  <c r="P94" i="6"/>
  <c r="L93" i="6"/>
  <c r="Q197" i="6"/>
  <c r="N197" i="6" s="1"/>
  <c r="R197" i="6" s="1"/>
  <c r="S197" i="6" s="1"/>
  <c r="M196" i="6"/>
  <c r="I187" i="5"/>
  <c r="L187" i="5" s="1"/>
  <c r="N189" i="5" l="1"/>
  <c r="M188" i="5"/>
  <c r="Q196" i="6"/>
  <c r="N196" i="6" s="1"/>
  <c r="R196" i="6" s="1"/>
  <c r="S196" i="6" s="1"/>
  <c r="M195" i="6"/>
  <c r="P93" i="6"/>
  <c r="L92" i="6"/>
  <c r="I186" i="5"/>
  <c r="L186" i="5" s="1"/>
  <c r="M187" i="5" l="1"/>
  <c r="N188" i="5"/>
  <c r="P92" i="6"/>
  <c r="L91" i="6"/>
  <c r="Q195" i="6"/>
  <c r="N195" i="6" s="1"/>
  <c r="R195" i="6" s="1"/>
  <c r="S195" i="6" s="1"/>
  <c r="M194" i="6"/>
  <c r="I185" i="5"/>
  <c r="L185" i="5" s="1"/>
  <c r="N187" i="5" l="1"/>
  <c r="M186" i="5"/>
  <c r="Q194" i="6"/>
  <c r="N194" i="6" s="1"/>
  <c r="R194" i="6" s="1"/>
  <c r="S194" i="6" s="1"/>
  <c r="M193" i="6"/>
  <c r="P91" i="6"/>
  <c r="L90" i="6"/>
  <c r="I184" i="5"/>
  <c r="L184" i="5" s="1"/>
  <c r="N186" i="5" l="1"/>
  <c r="M185" i="5"/>
  <c r="P90" i="6"/>
  <c r="L89" i="6"/>
  <c r="Q193" i="6"/>
  <c r="N193" i="6" s="1"/>
  <c r="R193" i="6" s="1"/>
  <c r="S193" i="6" s="1"/>
  <c r="M192" i="6"/>
  <c r="I183" i="5"/>
  <c r="L183" i="5" s="1"/>
  <c r="N185" i="5" l="1"/>
  <c r="M184" i="5"/>
  <c r="Q192" i="6"/>
  <c r="N192" i="6" s="1"/>
  <c r="R192" i="6" s="1"/>
  <c r="S192" i="6" s="1"/>
  <c r="M191" i="6"/>
  <c r="P89" i="6"/>
  <c r="L88" i="6"/>
  <c r="I182" i="5"/>
  <c r="L182" i="5" s="1"/>
  <c r="N184" i="5" l="1"/>
  <c r="M183" i="5"/>
  <c r="P88" i="6"/>
  <c r="L87" i="6"/>
  <c r="Q191" i="6"/>
  <c r="N191" i="6" s="1"/>
  <c r="R191" i="6" s="1"/>
  <c r="S191" i="6" s="1"/>
  <c r="M190" i="6"/>
  <c r="I181" i="5"/>
  <c r="L181" i="5" s="1"/>
  <c r="N183" i="5" l="1"/>
  <c r="M182" i="5"/>
  <c r="Q190" i="6"/>
  <c r="N190" i="6" s="1"/>
  <c r="R190" i="6" s="1"/>
  <c r="S190" i="6" s="1"/>
  <c r="M189" i="6"/>
  <c r="P87" i="6"/>
  <c r="L86" i="6"/>
  <c r="I180" i="5"/>
  <c r="L180" i="5" s="1"/>
  <c r="N182" i="5" l="1"/>
  <c r="M181" i="5"/>
  <c r="P86" i="6"/>
  <c r="L85" i="6"/>
  <c r="Q189" i="6"/>
  <c r="N189" i="6" s="1"/>
  <c r="R189" i="6" s="1"/>
  <c r="S189" i="6" s="1"/>
  <c r="M188" i="6"/>
  <c r="I179" i="5"/>
  <c r="L179" i="5" s="1"/>
  <c r="N181" i="5" l="1"/>
  <c r="M180" i="5"/>
  <c r="Q188" i="6"/>
  <c r="N188" i="6" s="1"/>
  <c r="R188" i="6" s="1"/>
  <c r="S188" i="6" s="1"/>
  <c r="M187" i="6"/>
  <c r="P85" i="6"/>
  <c r="L84" i="6"/>
  <c r="I178" i="5"/>
  <c r="L178" i="5" s="1"/>
  <c r="N180" i="5" l="1"/>
  <c r="M179" i="5"/>
  <c r="P84" i="6"/>
  <c r="L83" i="6"/>
  <c r="Q187" i="6"/>
  <c r="N187" i="6" s="1"/>
  <c r="R187" i="6" s="1"/>
  <c r="S187" i="6" s="1"/>
  <c r="M186" i="6"/>
  <c r="I177" i="5"/>
  <c r="L177" i="5" s="1"/>
  <c r="N179" i="5" l="1"/>
  <c r="M178" i="5"/>
  <c r="Q186" i="6"/>
  <c r="N186" i="6" s="1"/>
  <c r="R186" i="6" s="1"/>
  <c r="S186" i="6" s="1"/>
  <c r="M185" i="6"/>
  <c r="P83" i="6"/>
  <c r="L82" i="6"/>
  <c r="I176" i="5"/>
  <c r="L176" i="5" s="1"/>
  <c r="N178" i="5" l="1"/>
  <c r="M177" i="5"/>
  <c r="P82" i="6"/>
  <c r="L81" i="6"/>
  <c r="Q185" i="6"/>
  <c r="N185" i="6" s="1"/>
  <c r="R185" i="6" s="1"/>
  <c r="S185" i="6" s="1"/>
  <c r="M184" i="6"/>
  <c r="I175" i="5"/>
  <c r="L175" i="5" s="1"/>
  <c r="M176" i="5" l="1"/>
  <c r="N177" i="5"/>
  <c r="Q184" i="6"/>
  <c r="N184" i="6" s="1"/>
  <c r="R184" i="6" s="1"/>
  <c r="S184" i="6" s="1"/>
  <c r="M183" i="6"/>
  <c r="P81" i="6"/>
  <c r="L80" i="6"/>
  <c r="I174" i="5"/>
  <c r="L174" i="5" s="1"/>
  <c r="M175" i="5" l="1"/>
  <c r="N176" i="5"/>
  <c r="P80" i="6"/>
  <c r="L79" i="6"/>
  <c r="Q183" i="6"/>
  <c r="N183" i="6" s="1"/>
  <c r="R183" i="6" s="1"/>
  <c r="S183" i="6" s="1"/>
  <c r="M182" i="6"/>
  <c r="I173" i="5"/>
  <c r="L173" i="5" s="1"/>
  <c r="N175" i="5" l="1"/>
  <c r="M174" i="5"/>
  <c r="Q182" i="6"/>
  <c r="N182" i="6" s="1"/>
  <c r="R182" i="6" s="1"/>
  <c r="S182" i="6" s="1"/>
  <c r="M181" i="6"/>
  <c r="P79" i="6"/>
  <c r="L78" i="6"/>
  <c r="I172" i="5"/>
  <c r="L172" i="5" s="1"/>
  <c r="N174" i="5" l="1"/>
  <c r="M173" i="5"/>
  <c r="P78" i="6"/>
  <c r="L77" i="6"/>
  <c r="Q181" i="6"/>
  <c r="N181" i="6" s="1"/>
  <c r="R181" i="6" s="1"/>
  <c r="S181" i="6" s="1"/>
  <c r="M180" i="6"/>
  <c r="I171" i="5"/>
  <c r="L171" i="5" s="1"/>
  <c r="M172" i="5" l="1"/>
  <c r="N173" i="5"/>
  <c r="Q180" i="6"/>
  <c r="N180" i="6" s="1"/>
  <c r="R180" i="6" s="1"/>
  <c r="S180" i="6" s="1"/>
  <c r="M179" i="6"/>
  <c r="P77" i="6"/>
  <c r="L76" i="6"/>
  <c r="I170" i="5"/>
  <c r="L170" i="5" s="1"/>
  <c r="N172" i="5" l="1"/>
  <c r="M171" i="5"/>
  <c r="P76" i="6"/>
  <c r="L75" i="6"/>
  <c r="Q179" i="6"/>
  <c r="N179" i="6" s="1"/>
  <c r="R179" i="6" s="1"/>
  <c r="S179" i="6" s="1"/>
  <c r="M178" i="6"/>
  <c r="I169" i="5"/>
  <c r="L169" i="5" s="1"/>
  <c r="M170" i="5" l="1"/>
  <c r="N171" i="5"/>
  <c r="Q178" i="6"/>
  <c r="N178" i="6" s="1"/>
  <c r="R178" i="6" s="1"/>
  <c r="S178" i="6" s="1"/>
  <c r="M177" i="6"/>
  <c r="P75" i="6"/>
  <c r="L74" i="6"/>
  <c r="I168" i="5"/>
  <c r="L168" i="5" s="1"/>
  <c r="N170" i="5" l="1"/>
  <c r="M169" i="5"/>
  <c r="P74" i="6"/>
  <c r="L73" i="6"/>
  <c r="Q177" i="6"/>
  <c r="N177" i="6" s="1"/>
  <c r="R177" i="6" s="1"/>
  <c r="S177" i="6" s="1"/>
  <c r="M176" i="6"/>
  <c r="I167" i="5"/>
  <c r="L167" i="5" s="1"/>
  <c r="N169" i="5" l="1"/>
  <c r="M168" i="5"/>
  <c r="Q176" i="6"/>
  <c r="N176" i="6" s="1"/>
  <c r="R176" i="6" s="1"/>
  <c r="S176" i="6" s="1"/>
  <c r="M175" i="6"/>
  <c r="P73" i="6"/>
  <c r="L72" i="6"/>
  <c r="I166" i="5"/>
  <c r="L166" i="5" s="1"/>
  <c r="N168" i="5" l="1"/>
  <c r="M167" i="5"/>
  <c r="P72" i="6"/>
  <c r="L71" i="6"/>
  <c r="Q175" i="6"/>
  <c r="N175" i="6" s="1"/>
  <c r="R175" i="6" s="1"/>
  <c r="S175" i="6" s="1"/>
  <c r="M174" i="6"/>
  <c r="I165" i="5"/>
  <c r="L165" i="5" s="1"/>
  <c r="N167" i="5" l="1"/>
  <c r="M166" i="5"/>
  <c r="Q174" i="6"/>
  <c r="N174" i="6" s="1"/>
  <c r="R174" i="6" s="1"/>
  <c r="S174" i="6" s="1"/>
  <c r="M173" i="6"/>
  <c r="P71" i="6"/>
  <c r="L70" i="6"/>
  <c r="I164" i="5"/>
  <c r="L164" i="5" s="1"/>
  <c r="N166" i="5" l="1"/>
  <c r="M165" i="5"/>
  <c r="P70" i="6"/>
  <c r="L69" i="6"/>
  <c r="Q173" i="6"/>
  <c r="N173" i="6" s="1"/>
  <c r="R173" i="6" s="1"/>
  <c r="S173" i="6" s="1"/>
  <c r="M172" i="6"/>
  <c r="I163" i="5"/>
  <c r="L163" i="5" s="1"/>
  <c r="M164" i="5" l="1"/>
  <c r="N165" i="5"/>
  <c r="Q172" i="6"/>
  <c r="N172" i="6" s="1"/>
  <c r="R172" i="6" s="1"/>
  <c r="S172" i="6" s="1"/>
  <c r="M171" i="6"/>
  <c r="P69" i="6"/>
  <c r="L68" i="6"/>
  <c r="I162" i="5"/>
  <c r="L162" i="5" s="1"/>
  <c r="M163" i="5" l="1"/>
  <c r="N164" i="5"/>
  <c r="P68" i="6"/>
  <c r="L67" i="6"/>
  <c r="Q171" i="6"/>
  <c r="N171" i="6" s="1"/>
  <c r="R171" i="6" s="1"/>
  <c r="S171" i="6" s="1"/>
  <c r="M170" i="6"/>
  <c r="I161" i="5"/>
  <c r="L161" i="5" s="1"/>
  <c r="M162" i="5" l="1"/>
  <c r="N163" i="5"/>
  <c r="Q170" i="6"/>
  <c r="N170" i="6" s="1"/>
  <c r="R170" i="6" s="1"/>
  <c r="S170" i="6" s="1"/>
  <c r="M169" i="6"/>
  <c r="P67" i="6"/>
  <c r="L66" i="6"/>
  <c r="I160" i="5"/>
  <c r="L160" i="5" s="1"/>
  <c r="M161" i="5" l="1"/>
  <c r="N162" i="5"/>
  <c r="Q169" i="6"/>
  <c r="N169" i="6" s="1"/>
  <c r="R169" i="6" s="1"/>
  <c r="S169" i="6" s="1"/>
  <c r="M168" i="6"/>
  <c r="P66" i="6"/>
  <c r="L65" i="6"/>
  <c r="I159" i="5"/>
  <c r="L159" i="5" s="1"/>
  <c r="N161" i="5" l="1"/>
  <c r="M160" i="5"/>
  <c r="P65" i="6"/>
  <c r="L64" i="6"/>
  <c r="Q168" i="6"/>
  <c r="N168" i="6" s="1"/>
  <c r="R168" i="6" s="1"/>
  <c r="S168" i="6" s="1"/>
  <c r="M167" i="6"/>
  <c r="I158" i="5"/>
  <c r="L158" i="5" s="1"/>
  <c r="M159" i="5" l="1"/>
  <c r="N160" i="5"/>
  <c r="Q167" i="6"/>
  <c r="N167" i="6" s="1"/>
  <c r="R167" i="6" s="1"/>
  <c r="S167" i="6" s="1"/>
  <c r="M166" i="6"/>
  <c r="P64" i="6"/>
  <c r="L63" i="6"/>
  <c r="I157" i="5"/>
  <c r="L157" i="5" s="1"/>
  <c r="M158" i="5" l="1"/>
  <c r="N159" i="5"/>
  <c r="P63" i="6"/>
  <c r="L62" i="6"/>
  <c r="Q166" i="6"/>
  <c r="N166" i="6" s="1"/>
  <c r="R166" i="6" s="1"/>
  <c r="S166" i="6" s="1"/>
  <c r="M165" i="6"/>
  <c r="I156" i="5"/>
  <c r="L156" i="5" s="1"/>
  <c r="N158" i="5" l="1"/>
  <c r="M157" i="5"/>
  <c r="Q165" i="6"/>
  <c r="N165" i="6" s="1"/>
  <c r="R165" i="6" s="1"/>
  <c r="S165" i="6" s="1"/>
  <c r="M164" i="6"/>
  <c r="P62" i="6"/>
  <c r="L61" i="6"/>
  <c r="I155" i="5"/>
  <c r="L155" i="5" s="1"/>
  <c r="M156" i="5" l="1"/>
  <c r="N157" i="5"/>
  <c r="P61" i="6"/>
  <c r="L60" i="6"/>
  <c r="Q164" i="6"/>
  <c r="N164" i="6" s="1"/>
  <c r="R164" i="6" s="1"/>
  <c r="S164" i="6" s="1"/>
  <c r="M163" i="6"/>
  <c r="I154" i="5"/>
  <c r="L154" i="5" s="1"/>
  <c r="N156" i="5" l="1"/>
  <c r="M155" i="5"/>
  <c r="Q163" i="6"/>
  <c r="N163" i="6" s="1"/>
  <c r="R163" i="6" s="1"/>
  <c r="S163" i="6" s="1"/>
  <c r="M162" i="6"/>
  <c r="P60" i="6"/>
  <c r="L59" i="6"/>
  <c r="I153" i="5"/>
  <c r="L153" i="5" s="1"/>
  <c r="N155" i="5" l="1"/>
  <c r="M154" i="5"/>
  <c r="P59" i="6"/>
  <c r="L58" i="6"/>
  <c r="Q162" i="6"/>
  <c r="N162" i="6" s="1"/>
  <c r="R162" i="6" s="1"/>
  <c r="S162" i="6" s="1"/>
  <c r="M161" i="6"/>
  <c r="I152" i="5"/>
  <c r="L152" i="5" s="1"/>
  <c r="N154" i="5" l="1"/>
  <c r="M153" i="5"/>
  <c r="Q161" i="6"/>
  <c r="N161" i="6" s="1"/>
  <c r="R161" i="6" s="1"/>
  <c r="S161" i="6" s="1"/>
  <c r="M160" i="6"/>
  <c r="P58" i="6"/>
  <c r="L57" i="6"/>
  <c r="I151" i="5"/>
  <c r="L151" i="5" s="1"/>
  <c r="N153" i="5" l="1"/>
  <c r="M152" i="5"/>
  <c r="P57" i="6"/>
  <c r="L56" i="6"/>
  <c r="Q160" i="6"/>
  <c r="N160" i="6" s="1"/>
  <c r="R160" i="6" s="1"/>
  <c r="S160" i="6" s="1"/>
  <c r="M159" i="6"/>
  <c r="I150" i="5"/>
  <c r="L150" i="5" s="1"/>
  <c r="N152" i="5" l="1"/>
  <c r="M151" i="5"/>
  <c r="Q159" i="6"/>
  <c r="N159" i="6" s="1"/>
  <c r="R159" i="6" s="1"/>
  <c r="S159" i="6" s="1"/>
  <c r="M158" i="6"/>
  <c r="P56" i="6"/>
  <c r="L55" i="6"/>
  <c r="I149" i="5"/>
  <c r="L149" i="5" s="1"/>
  <c r="M150" i="5" l="1"/>
  <c r="N151" i="5"/>
  <c r="P55" i="6"/>
  <c r="L54" i="6"/>
  <c r="Q158" i="6"/>
  <c r="N158" i="6" s="1"/>
  <c r="R158" i="6" s="1"/>
  <c r="S158" i="6" s="1"/>
  <c r="M157" i="6"/>
  <c r="I148" i="5"/>
  <c r="L148" i="5" s="1"/>
  <c r="M149" i="5" l="1"/>
  <c r="N150" i="5"/>
  <c r="Q157" i="6"/>
  <c r="N157" i="6" s="1"/>
  <c r="R157" i="6" s="1"/>
  <c r="S157" i="6" s="1"/>
  <c r="M156" i="6"/>
  <c r="P54" i="6"/>
  <c r="L53" i="6"/>
  <c r="I147" i="5"/>
  <c r="L147" i="5" s="1"/>
  <c r="N149" i="5" l="1"/>
  <c r="M148" i="5"/>
  <c r="P53" i="6"/>
  <c r="L52" i="6"/>
  <c r="Q156" i="6"/>
  <c r="N156" i="6" s="1"/>
  <c r="R156" i="6" s="1"/>
  <c r="S156" i="6" s="1"/>
  <c r="M155" i="6"/>
  <c r="I146" i="5"/>
  <c r="L146" i="5" s="1"/>
  <c r="N148" i="5" l="1"/>
  <c r="M147" i="5"/>
  <c r="Q155" i="6"/>
  <c r="N155" i="6" s="1"/>
  <c r="R155" i="6" s="1"/>
  <c r="S155" i="6" s="1"/>
  <c r="M154" i="6"/>
  <c r="P52" i="6"/>
  <c r="L51" i="6"/>
  <c r="I145" i="5"/>
  <c r="L145" i="5" s="1"/>
  <c r="N147" i="5" l="1"/>
  <c r="M146" i="5"/>
  <c r="P51" i="6"/>
  <c r="L50" i="6"/>
  <c r="Q154" i="6"/>
  <c r="N154" i="6" s="1"/>
  <c r="R154" i="6" s="1"/>
  <c r="S154" i="6" s="1"/>
  <c r="M153" i="6"/>
  <c r="I144" i="5"/>
  <c r="L144" i="5" s="1"/>
  <c r="N146" i="5" l="1"/>
  <c r="M145" i="5"/>
  <c r="Q153" i="6"/>
  <c r="N153" i="6" s="1"/>
  <c r="R153" i="6" s="1"/>
  <c r="S153" i="6" s="1"/>
  <c r="M152" i="6"/>
  <c r="P50" i="6"/>
  <c r="L49" i="6"/>
  <c r="I143" i="5"/>
  <c r="L143" i="5" s="1"/>
  <c r="N145" i="5" l="1"/>
  <c r="M144" i="5"/>
  <c r="P49" i="6"/>
  <c r="L48" i="6"/>
  <c r="Q152" i="6"/>
  <c r="N152" i="6" s="1"/>
  <c r="R152" i="6" s="1"/>
  <c r="S152" i="6" s="1"/>
  <c r="M151" i="6"/>
  <c r="I142" i="5"/>
  <c r="L142" i="5" s="1"/>
  <c r="N144" i="5" l="1"/>
  <c r="M143" i="5"/>
  <c r="Q151" i="6"/>
  <c r="N151" i="6" s="1"/>
  <c r="R151" i="6" s="1"/>
  <c r="S151" i="6" s="1"/>
  <c r="M150" i="6"/>
  <c r="P48" i="6"/>
  <c r="L47" i="6"/>
  <c r="I141" i="5"/>
  <c r="L141" i="5" s="1"/>
  <c r="N143" i="5" l="1"/>
  <c r="M142" i="5"/>
  <c r="P47" i="6"/>
  <c r="L46" i="6"/>
  <c r="Q150" i="6"/>
  <c r="N150" i="6" s="1"/>
  <c r="R150" i="6" s="1"/>
  <c r="S150" i="6" s="1"/>
  <c r="M149" i="6"/>
  <c r="I140" i="5"/>
  <c r="L140" i="5" s="1"/>
  <c r="N142" i="5" l="1"/>
  <c r="M141" i="5"/>
  <c r="Q149" i="6"/>
  <c r="N149" i="6" s="1"/>
  <c r="R149" i="6" s="1"/>
  <c r="S149" i="6" s="1"/>
  <c r="M148" i="6"/>
  <c r="P46" i="6"/>
  <c r="L45" i="6"/>
  <c r="I139" i="5"/>
  <c r="L139" i="5" s="1"/>
  <c r="N141" i="5" l="1"/>
  <c r="M140" i="5"/>
  <c r="P45" i="6"/>
  <c r="L44" i="6"/>
  <c r="Q148" i="6"/>
  <c r="N148" i="6" s="1"/>
  <c r="R148" i="6" s="1"/>
  <c r="S148" i="6" s="1"/>
  <c r="M147" i="6"/>
  <c r="I138" i="5"/>
  <c r="L138" i="5" s="1"/>
  <c r="M139" i="5" l="1"/>
  <c r="N140" i="5"/>
  <c r="Q147" i="6"/>
  <c r="N147" i="6" s="1"/>
  <c r="R147" i="6" s="1"/>
  <c r="S147" i="6" s="1"/>
  <c r="M146" i="6"/>
  <c r="P44" i="6"/>
  <c r="L43" i="6"/>
  <c r="I137" i="5"/>
  <c r="L137" i="5" s="1"/>
  <c r="N139" i="5" l="1"/>
  <c r="M138" i="5"/>
  <c r="P43" i="6"/>
  <c r="L42" i="6"/>
  <c r="Q146" i="6"/>
  <c r="N146" i="6" s="1"/>
  <c r="R146" i="6" s="1"/>
  <c r="S146" i="6" s="1"/>
  <c r="M145" i="6"/>
  <c r="I136" i="5"/>
  <c r="L136" i="5" s="1"/>
  <c r="N138" i="5" l="1"/>
  <c r="M137" i="5"/>
  <c r="Q145" i="6"/>
  <c r="N145" i="6" s="1"/>
  <c r="R145" i="6" s="1"/>
  <c r="S145" i="6" s="1"/>
  <c r="M144" i="6"/>
  <c r="P42" i="6"/>
  <c r="L41" i="6"/>
  <c r="I135" i="5"/>
  <c r="L135" i="5" s="1"/>
  <c r="N137" i="5" l="1"/>
  <c r="M136" i="5"/>
  <c r="P41" i="6"/>
  <c r="L40" i="6"/>
  <c r="Q144" i="6"/>
  <c r="N144" i="6" s="1"/>
  <c r="R144" i="6" s="1"/>
  <c r="S144" i="6" s="1"/>
  <c r="M143" i="6"/>
  <c r="I134" i="5"/>
  <c r="L134" i="5" s="1"/>
  <c r="N136" i="5" l="1"/>
  <c r="M135" i="5"/>
  <c r="Q143" i="6"/>
  <c r="N143" i="6" s="1"/>
  <c r="R143" i="6" s="1"/>
  <c r="S143" i="6" s="1"/>
  <c r="M142" i="6"/>
  <c r="P40" i="6"/>
  <c r="L39" i="6"/>
  <c r="I133" i="5"/>
  <c r="L133" i="5" s="1"/>
  <c r="M134" i="5" l="1"/>
  <c r="N135" i="5"/>
  <c r="P39" i="6"/>
  <c r="L38" i="6"/>
  <c r="Q142" i="6"/>
  <c r="N142" i="6" s="1"/>
  <c r="R142" i="6" s="1"/>
  <c r="S142" i="6" s="1"/>
  <c r="M141" i="6"/>
  <c r="I132" i="5"/>
  <c r="L132" i="5" s="1"/>
  <c r="N134" i="5" l="1"/>
  <c r="M133" i="5"/>
  <c r="Q141" i="6"/>
  <c r="N141" i="6" s="1"/>
  <c r="R141" i="6" s="1"/>
  <c r="S141" i="6" s="1"/>
  <c r="M140" i="6"/>
  <c r="P38" i="6"/>
  <c r="L37" i="6"/>
  <c r="I131" i="5"/>
  <c r="L131" i="5" s="1"/>
  <c r="M132" i="5" l="1"/>
  <c r="N133" i="5"/>
  <c r="P37" i="6"/>
  <c r="L36" i="6"/>
  <c r="Q140" i="6"/>
  <c r="N140" i="6" s="1"/>
  <c r="R140" i="6" s="1"/>
  <c r="S140" i="6" s="1"/>
  <c r="M139" i="6"/>
  <c r="I130" i="5"/>
  <c r="L130" i="5" s="1"/>
  <c r="N132" i="5" l="1"/>
  <c r="M131" i="5"/>
  <c r="Q139" i="6"/>
  <c r="N139" i="6" s="1"/>
  <c r="R139" i="6" s="1"/>
  <c r="S139" i="6" s="1"/>
  <c r="M138" i="6"/>
  <c r="P36" i="6"/>
  <c r="L35" i="6"/>
  <c r="I129" i="5"/>
  <c r="L129" i="5" s="1"/>
  <c r="N131" i="5" l="1"/>
  <c r="M130" i="5"/>
  <c r="P35" i="6"/>
  <c r="L34" i="6"/>
  <c r="Q138" i="6"/>
  <c r="N138" i="6" s="1"/>
  <c r="R138" i="6" s="1"/>
  <c r="S138" i="6" s="1"/>
  <c r="M137" i="6"/>
  <c r="I128" i="5"/>
  <c r="L128" i="5" s="1"/>
  <c r="N130" i="5" l="1"/>
  <c r="M129" i="5"/>
  <c r="Q137" i="6"/>
  <c r="N137" i="6" s="1"/>
  <c r="R137" i="6" s="1"/>
  <c r="S137" i="6" s="1"/>
  <c r="M136" i="6"/>
  <c r="L33" i="6"/>
  <c r="P34" i="6"/>
  <c r="I127" i="5"/>
  <c r="L127" i="5" s="1"/>
  <c r="M128" i="5" l="1"/>
  <c r="N129" i="5"/>
  <c r="Q136" i="6"/>
  <c r="N136" i="6" s="1"/>
  <c r="R136" i="6" s="1"/>
  <c r="S136" i="6" s="1"/>
  <c r="M135" i="6"/>
  <c r="L32" i="6"/>
  <c r="P33" i="6"/>
  <c r="I126" i="5"/>
  <c r="L126" i="5" s="1"/>
  <c r="N128" i="5" l="1"/>
  <c r="M127" i="5"/>
  <c r="Q135" i="6"/>
  <c r="N135" i="6" s="1"/>
  <c r="R135" i="6" s="1"/>
  <c r="S135" i="6" s="1"/>
  <c r="M134" i="6"/>
  <c r="L31" i="6"/>
  <c r="P32" i="6"/>
  <c r="I125" i="5"/>
  <c r="L125" i="5" s="1"/>
  <c r="N127" i="5" l="1"/>
  <c r="M126" i="5"/>
  <c r="Q134" i="6"/>
  <c r="N134" i="6" s="1"/>
  <c r="R134" i="6" s="1"/>
  <c r="S134" i="6" s="1"/>
  <c r="M133" i="6"/>
  <c r="L30" i="6"/>
  <c r="P31" i="6"/>
  <c r="I124" i="5"/>
  <c r="L124" i="5" s="1"/>
  <c r="N126" i="5" l="1"/>
  <c r="M125" i="5"/>
  <c r="M132" i="6"/>
  <c r="Q133" i="6"/>
  <c r="N133" i="6" s="1"/>
  <c r="R133" i="6" s="1"/>
  <c r="S133" i="6" s="1"/>
  <c r="L29" i="6"/>
  <c r="P30" i="6"/>
  <c r="I123" i="5"/>
  <c r="L123" i="5" s="1"/>
  <c r="N125" i="5" l="1"/>
  <c r="M124" i="5"/>
  <c r="M131" i="6"/>
  <c r="Q132" i="6"/>
  <c r="N132" i="6" s="1"/>
  <c r="R132" i="6" s="1"/>
  <c r="S132" i="6" s="1"/>
  <c r="L28" i="6"/>
  <c r="P29" i="6"/>
  <c r="I122" i="5"/>
  <c r="L122" i="5" s="1"/>
  <c r="N124" i="5" l="1"/>
  <c r="M123" i="5"/>
  <c r="L27" i="6"/>
  <c r="P28" i="6"/>
  <c r="M130" i="6"/>
  <c r="Q131" i="6"/>
  <c r="N131" i="6" s="1"/>
  <c r="R131" i="6" s="1"/>
  <c r="S131" i="6" s="1"/>
  <c r="I121" i="5"/>
  <c r="L121" i="5" s="1"/>
  <c r="N123" i="5" l="1"/>
  <c r="M122" i="5"/>
  <c r="M129" i="6"/>
  <c r="Q130" i="6"/>
  <c r="N130" i="6" s="1"/>
  <c r="R130" i="6" s="1"/>
  <c r="S130" i="6" s="1"/>
  <c r="L26" i="6"/>
  <c r="P27" i="6"/>
  <c r="I120" i="5"/>
  <c r="L120" i="5" s="1"/>
  <c r="N122" i="5" l="1"/>
  <c r="M121" i="5"/>
  <c r="L25" i="6"/>
  <c r="P26" i="6"/>
  <c r="M128" i="6"/>
  <c r="Q129" i="6"/>
  <c r="N129" i="6" s="1"/>
  <c r="R129" i="6" s="1"/>
  <c r="S129" i="6" s="1"/>
  <c r="I119" i="5"/>
  <c r="L119" i="5" s="1"/>
  <c r="N121" i="5" l="1"/>
  <c r="M120" i="5"/>
  <c r="M127" i="6"/>
  <c r="Q128" i="6"/>
  <c r="N128" i="6" s="1"/>
  <c r="R128" i="6" s="1"/>
  <c r="S128" i="6" s="1"/>
  <c r="L24" i="6"/>
  <c r="P25" i="6"/>
  <c r="I118" i="5"/>
  <c r="L118" i="5" s="1"/>
  <c r="M119" i="5" l="1"/>
  <c r="N120" i="5"/>
  <c r="L23" i="6"/>
  <c r="P24" i="6"/>
  <c r="M126" i="6"/>
  <c r="Q127" i="6"/>
  <c r="N127" i="6" s="1"/>
  <c r="R127" i="6" s="1"/>
  <c r="S127" i="6" s="1"/>
  <c r="I117" i="5"/>
  <c r="L117" i="5" s="1"/>
  <c r="N119" i="5" l="1"/>
  <c r="M118" i="5"/>
  <c r="M125" i="6"/>
  <c r="Q126" i="6"/>
  <c r="N126" i="6" s="1"/>
  <c r="R126" i="6" s="1"/>
  <c r="S126" i="6" s="1"/>
  <c r="L22" i="6"/>
  <c r="P23" i="6"/>
  <c r="I116" i="5"/>
  <c r="L116" i="5" s="1"/>
  <c r="N118" i="5" l="1"/>
  <c r="M117" i="5"/>
  <c r="L21" i="6"/>
  <c r="P22" i="6"/>
  <c r="M124" i="6"/>
  <c r="Q125" i="6"/>
  <c r="N125" i="6" s="1"/>
  <c r="R125" i="6" s="1"/>
  <c r="S125" i="6" s="1"/>
  <c r="I115" i="5"/>
  <c r="L115" i="5" s="1"/>
  <c r="N117" i="5" l="1"/>
  <c r="M116" i="5"/>
  <c r="M123" i="6"/>
  <c r="Q124" i="6"/>
  <c r="N124" i="6" s="1"/>
  <c r="R124" i="6" s="1"/>
  <c r="S124" i="6" s="1"/>
  <c r="L20" i="6"/>
  <c r="P21" i="6"/>
  <c r="I114" i="5"/>
  <c r="L114" i="5" s="1"/>
  <c r="N116" i="5" l="1"/>
  <c r="M115" i="5"/>
  <c r="L19" i="6"/>
  <c r="P20" i="6"/>
  <c r="M122" i="6"/>
  <c r="Q123" i="6"/>
  <c r="N123" i="6" s="1"/>
  <c r="R123" i="6" s="1"/>
  <c r="S123" i="6" s="1"/>
  <c r="I113" i="5"/>
  <c r="L113" i="5" s="1"/>
  <c r="M114" i="5" l="1"/>
  <c r="N115" i="5"/>
  <c r="M121" i="6"/>
  <c r="Q122" i="6"/>
  <c r="N122" i="6" s="1"/>
  <c r="R122" i="6" s="1"/>
  <c r="S122" i="6" s="1"/>
  <c r="L18" i="6"/>
  <c r="P19" i="6"/>
  <c r="I112" i="5"/>
  <c r="L112" i="5" s="1"/>
  <c r="M113" i="5" l="1"/>
  <c r="N114" i="5"/>
  <c r="M120" i="6"/>
  <c r="Q121" i="6"/>
  <c r="N121" i="6" s="1"/>
  <c r="R121" i="6" s="1"/>
  <c r="S121" i="6" s="1"/>
  <c r="L17" i="6"/>
  <c r="P18" i="6"/>
  <c r="I111" i="5"/>
  <c r="L111" i="5" s="1"/>
  <c r="M112" i="5" l="1"/>
  <c r="N113" i="5"/>
  <c r="L16" i="6"/>
  <c r="P17" i="6"/>
  <c r="M119" i="6"/>
  <c r="Q120" i="6"/>
  <c r="N120" i="6" s="1"/>
  <c r="R120" i="6" s="1"/>
  <c r="S120" i="6" s="1"/>
  <c r="I110" i="5"/>
  <c r="L110" i="5" s="1"/>
  <c r="M111" i="5" l="1"/>
  <c r="N112" i="5"/>
  <c r="L15" i="6"/>
  <c r="P16" i="6"/>
  <c r="M118" i="6"/>
  <c r="Q119" i="6"/>
  <c r="N119" i="6" s="1"/>
  <c r="R119" i="6" s="1"/>
  <c r="S119" i="6" s="1"/>
  <c r="I109" i="5"/>
  <c r="L109" i="5" s="1"/>
  <c r="N111" i="5" l="1"/>
  <c r="M110" i="5"/>
  <c r="M117" i="6"/>
  <c r="Q118" i="6"/>
  <c r="N118" i="6" s="1"/>
  <c r="R118" i="6" s="1"/>
  <c r="S118" i="6" s="1"/>
  <c r="L14" i="6"/>
  <c r="P15" i="6"/>
  <c r="I108" i="5"/>
  <c r="L108" i="5" s="1"/>
  <c r="N110" i="5" l="1"/>
  <c r="M109" i="5"/>
  <c r="L13" i="6"/>
  <c r="P14" i="6"/>
  <c r="M116" i="6"/>
  <c r="Q117" i="6"/>
  <c r="N117" i="6" s="1"/>
  <c r="R117" i="6" s="1"/>
  <c r="S117" i="6" s="1"/>
  <c r="I107" i="5"/>
  <c r="L107" i="5" s="1"/>
  <c r="M108" i="5" l="1"/>
  <c r="N109" i="5"/>
  <c r="M115" i="6"/>
  <c r="Q116" i="6"/>
  <c r="N116" i="6" s="1"/>
  <c r="R116" i="6" s="1"/>
  <c r="S116" i="6" s="1"/>
  <c r="L12" i="6"/>
  <c r="P13" i="6"/>
  <c r="I106" i="5"/>
  <c r="L106" i="5" s="1"/>
  <c r="M107" i="5" l="1"/>
  <c r="N108" i="5"/>
  <c r="L11" i="6"/>
  <c r="P12" i="6"/>
  <c r="M114" i="6"/>
  <c r="Q115" i="6"/>
  <c r="N115" i="6" s="1"/>
  <c r="R115" i="6" s="1"/>
  <c r="S115" i="6" s="1"/>
  <c r="I105" i="5"/>
  <c r="L105" i="5" s="1"/>
  <c r="N107" i="5" l="1"/>
  <c r="M106" i="5"/>
  <c r="M113" i="6"/>
  <c r="Q114" i="6"/>
  <c r="N114" i="6" s="1"/>
  <c r="R114" i="6" s="1"/>
  <c r="S114" i="6" s="1"/>
  <c r="L10" i="6"/>
  <c r="P11" i="6"/>
  <c r="I104" i="5"/>
  <c r="L104" i="5" s="1"/>
  <c r="N106" i="5" l="1"/>
  <c r="M105" i="5"/>
  <c r="L9" i="6"/>
  <c r="P10" i="6"/>
  <c r="M112" i="6"/>
  <c r="Q113" i="6"/>
  <c r="N113" i="6" s="1"/>
  <c r="R113" i="6" s="1"/>
  <c r="S113" i="6" s="1"/>
  <c r="I103" i="5"/>
  <c r="L103" i="5" s="1"/>
  <c r="N105" i="5" l="1"/>
  <c r="M104" i="5"/>
  <c r="M111" i="6"/>
  <c r="Q112" i="6"/>
  <c r="N112" i="6" s="1"/>
  <c r="R112" i="6" s="1"/>
  <c r="S112" i="6" s="1"/>
  <c r="L8" i="6"/>
  <c r="P9" i="6"/>
  <c r="I102" i="5"/>
  <c r="L102" i="5" s="1"/>
  <c r="N104" i="5" l="1"/>
  <c r="M103" i="5"/>
  <c r="M110" i="6"/>
  <c r="Q111" i="6"/>
  <c r="N111" i="6" s="1"/>
  <c r="R111" i="6" s="1"/>
  <c r="S111" i="6" s="1"/>
  <c r="L7" i="6"/>
  <c r="P8" i="6"/>
  <c r="I101" i="5"/>
  <c r="L101" i="5" s="1"/>
  <c r="M102" i="5" l="1"/>
  <c r="N103" i="5"/>
  <c r="M109" i="6"/>
  <c r="Q110" i="6"/>
  <c r="N110" i="6" s="1"/>
  <c r="R110" i="6" s="1"/>
  <c r="S110" i="6" s="1"/>
  <c r="L6" i="6"/>
  <c r="P7" i="6"/>
  <c r="I100" i="5"/>
  <c r="L100" i="5" s="1"/>
  <c r="M101" i="5" l="1"/>
  <c r="N102" i="5"/>
  <c r="L5" i="6"/>
  <c r="P6" i="6"/>
  <c r="M108" i="6"/>
  <c r="Q109" i="6"/>
  <c r="N109" i="6" s="1"/>
  <c r="R109" i="6" s="1"/>
  <c r="S109" i="6" s="1"/>
  <c r="I99" i="5"/>
  <c r="L99" i="5" s="1"/>
  <c r="N101" i="5" l="1"/>
  <c r="M100" i="5"/>
  <c r="M107" i="6"/>
  <c r="Q108" i="6"/>
  <c r="N108" i="6" s="1"/>
  <c r="R108" i="6" s="1"/>
  <c r="S108" i="6" s="1"/>
  <c r="P5" i="6"/>
  <c r="L4" i="6"/>
  <c r="P4" i="6" s="1"/>
  <c r="I98" i="5"/>
  <c r="L98" i="5" s="1"/>
  <c r="N100" i="5" l="1"/>
  <c r="M99" i="5"/>
  <c r="M106" i="6"/>
  <c r="Q107" i="6"/>
  <c r="N107" i="6" s="1"/>
  <c r="R107" i="6" s="1"/>
  <c r="S107" i="6" s="1"/>
  <c r="I97" i="5"/>
  <c r="L97" i="5" s="1"/>
  <c r="M98" i="5" l="1"/>
  <c r="N99" i="5"/>
  <c r="M105" i="6"/>
  <c r="Q106" i="6"/>
  <c r="N106" i="6" s="1"/>
  <c r="R106" i="6" s="1"/>
  <c r="S106" i="6" s="1"/>
  <c r="I96" i="5"/>
  <c r="L96" i="5" s="1"/>
  <c r="N98" i="5" l="1"/>
  <c r="M97" i="5"/>
  <c r="M104" i="6"/>
  <c r="Q105" i="6"/>
  <c r="N105" i="6" s="1"/>
  <c r="R105" i="6" s="1"/>
  <c r="S105" i="6" s="1"/>
  <c r="I95" i="5"/>
  <c r="L95" i="5" s="1"/>
  <c r="M96" i="5" l="1"/>
  <c r="N97" i="5"/>
  <c r="M103" i="6"/>
  <c r="Q104" i="6"/>
  <c r="N104" i="6" s="1"/>
  <c r="R104" i="6" s="1"/>
  <c r="S104" i="6" s="1"/>
  <c r="I94" i="5"/>
  <c r="L94" i="5" s="1"/>
  <c r="M95" i="5" l="1"/>
  <c r="N96" i="5"/>
  <c r="M102" i="6"/>
  <c r="Q103" i="6"/>
  <c r="N103" i="6" s="1"/>
  <c r="R103" i="6" s="1"/>
  <c r="S103" i="6" s="1"/>
  <c r="I93" i="5"/>
  <c r="L93" i="5" s="1"/>
  <c r="M94" i="5" l="1"/>
  <c r="N95" i="5"/>
  <c r="M101" i="6"/>
  <c r="Q102" i="6"/>
  <c r="N102" i="6" s="1"/>
  <c r="R102" i="6" s="1"/>
  <c r="S102" i="6" s="1"/>
  <c r="I92" i="5"/>
  <c r="L92" i="5" s="1"/>
  <c r="N94" i="5" l="1"/>
  <c r="M93" i="5"/>
  <c r="M100" i="6"/>
  <c r="Q101" i="6"/>
  <c r="N101" i="6" s="1"/>
  <c r="R101" i="6" s="1"/>
  <c r="S101" i="6" s="1"/>
  <c r="I91" i="5"/>
  <c r="L91" i="5" s="1"/>
  <c r="N93" i="5" l="1"/>
  <c r="M92" i="5"/>
  <c r="M99" i="6"/>
  <c r="Q100" i="6"/>
  <c r="N100" i="6" s="1"/>
  <c r="R100" i="6" s="1"/>
  <c r="S100" i="6" s="1"/>
  <c r="I90" i="5"/>
  <c r="L90" i="5" s="1"/>
  <c r="N92" i="5" l="1"/>
  <c r="M91" i="5"/>
  <c r="M98" i="6"/>
  <c r="Q99" i="6"/>
  <c r="N99" i="6" s="1"/>
  <c r="R99" i="6" s="1"/>
  <c r="S99" i="6" s="1"/>
  <c r="I89" i="5"/>
  <c r="L89" i="5" s="1"/>
  <c r="N91" i="5" l="1"/>
  <c r="M90" i="5"/>
  <c r="M97" i="6"/>
  <c r="Q98" i="6"/>
  <c r="N98" i="6" s="1"/>
  <c r="R98" i="6" s="1"/>
  <c r="S98" i="6" s="1"/>
  <c r="I88" i="5"/>
  <c r="L88" i="5" s="1"/>
  <c r="N90" i="5" l="1"/>
  <c r="M89" i="5"/>
  <c r="M96" i="6"/>
  <c r="Q97" i="6"/>
  <c r="N97" i="6" s="1"/>
  <c r="R97" i="6" s="1"/>
  <c r="S97" i="6" s="1"/>
  <c r="I87" i="5"/>
  <c r="L87" i="5" s="1"/>
  <c r="N89" i="5" l="1"/>
  <c r="M88" i="5"/>
  <c r="M95" i="6"/>
  <c r="Q96" i="6"/>
  <c r="N96" i="6" s="1"/>
  <c r="R96" i="6" s="1"/>
  <c r="S96" i="6" s="1"/>
  <c r="I86" i="5"/>
  <c r="L86" i="5" s="1"/>
  <c r="N88" i="5" l="1"/>
  <c r="M87" i="5"/>
  <c r="M94" i="6"/>
  <c r="Q95" i="6"/>
  <c r="N95" i="6" s="1"/>
  <c r="R95" i="6" s="1"/>
  <c r="S95" i="6" s="1"/>
  <c r="I85" i="5"/>
  <c r="L85" i="5" s="1"/>
  <c r="N87" i="5" l="1"/>
  <c r="M86" i="5"/>
  <c r="M93" i="6"/>
  <c r="Q94" i="6"/>
  <c r="N94" i="6" s="1"/>
  <c r="R94" i="6" s="1"/>
  <c r="S94" i="6" s="1"/>
  <c r="I84" i="5"/>
  <c r="L84" i="5" s="1"/>
  <c r="N86" i="5" l="1"/>
  <c r="M85" i="5"/>
  <c r="M92" i="6"/>
  <c r="Q93" i="6"/>
  <c r="N93" i="6" s="1"/>
  <c r="R93" i="6" s="1"/>
  <c r="S93" i="6" s="1"/>
  <c r="I83" i="5"/>
  <c r="L83" i="5" s="1"/>
  <c r="M84" i="5" l="1"/>
  <c r="N85" i="5"/>
  <c r="M91" i="6"/>
  <c r="Q92" i="6"/>
  <c r="N92" i="6" s="1"/>
  <c r="R92" i="6" s="1"/>
  <c r="S92" i="6" s="1"/>
  <c r="I82" i="5"/>
  <c r="L82" i="5" s="1"/>
  <c r="N84" i="5" l="1"/>
  <c r="M83" i="5"/>
  <c r="M90" i="6"/>
  <c r="Q91" i="6"/>
  <c r="N91" i="6" s="1"/>
  <c r="R91" i="6" s="1"/>
  <c r="S91" i="6" s="1"/>
  <c r="I81" i="5"/>
  <c r="L81" i="5" s="1"/>
  <c r="M82" i="5" l="1"/>
  <c r="N83" i="5"/>
  <c r="M89" i="6"/>
  <c r="Q90" i="6"/>
  <c r="N90" i="6" s="1"/>
  <c r="R90" i="6" s="1"/>
  <c r="S90" i="6" s="1"/>
  <c r="I80" i="5"/>
  <c r="L80" i="5" s="1"/>
  <c r="N82" i="5" l="1"/>
  <c r="M81" i="5"/>
  <c r="M88" i="6"/>
  <c r="Q89" i="6"/>
  <c r="N89" i="6" s="1"/>
  <c r="R89" i="6" s="1"/>
  <c r="S89" i="6" s="1"/>
  <c r="I79" i="5"/>
  <c r="L79" i="5" s="1"/>
  <c r="M80" i="5" l="1"/>
  <c r="N81" i="5"/>
  <c r="M87" i="6"/>
  <c r="Q88" i="6"/>
  <c r="N88" i="6" s="1"/>
  <c r="R88" i="6" s="1"/>
  <c r="S88" i="6" s="1"/>
  <c r="I78" i="5"/>
  <c r="L78" i="5" s="1"/>
  <c r="M79" i="5" l="1"/>
  <c r="N80" i="5"/>
  <c r="M86" i="6"/>
  <c r="Q87" i="6"/>
  <c r="N87" i="6" s="1"/>
  <c r="R87" i="6" s="1"/>
  <c r="S87" i="6" s="1"/>
  <c r="I77" i="5"/>
  <c r="L77" i="5" s="1"/>
  <c r="M78" i="5" l="1"/>
  <c r="N79" i="5"/>
  <c r="M85" i="6"/>
  <c r="Q86" i="6"/>
  <c r="N86" i="6" s="1"/>
  <c r="R86" i="6" s="1"/>
  <c r="S86" i="6" s="1"/>
  <c r="I76" i="5"/>
  <c r="L76" i="5" s="1"/>
  <c r="M77" i="5" l="1"/>
  <c r="N78" i="5"/>
  <c r="M84" i="6"/>
  <c r="Q85" i="6"/>
  <c r="N85" i="6" s="1"/>
  <c r="R85" i="6" s="1"/>
  <c r="S85" i="6" s="1"/>
  <c r="I75" i="5"/>
  <c r="L75" i="5" s="1"/>
  <c r="M76" i="5" l="1"/>
  <c r="N77" i="5"/>
  <c r="M83" i="6"/>
  <c r="Q84" i="6"/>
  <c r="N84" i="6" s="1"/>
  <c r="R84" i="6" s="1"/>
  <c r="S84" i="6" s="1"/>
  <c r="I74" i="5"/>
  <c r="L74" i="5" s="1"/>
  <c r="N76" i="5" l="1"/>
  <c r="M75" i="5"/>
  <c r="M82" i="6"/>
  <c r="Q83" i="6"/>
  <c r="N83" i="6" s="1"/>
  <c r="R83" i="6" s="1"/>
  <c r="S83" i="6" s="1"/>
  <c r="I73" i="5"/>
  <c r="L73" i="5" s="1"/>
  <c r="N75" i="5" l="1"/>
  <c r="M74" i="5"/>
  <c r="M81" i="6"/>
  <c r="Q82" i="6"/>
  <c r="N82" i="6" s="1"/>
  <c r="R82" i="6" s="1"/>
  <c r="S82" i="6" s="1"/>
  <c r="I72" i="5"/>
  <c r="L72" i="5" s="1"/>
  <c r="M73" i="5" l="1"/>
  <c r="N74" i="5"/>
  <c r="M80" i="6"/>
  <c r="Q81" i="6"/>
  <c r="N81" i="6" s="1"/>
  <c r="R81" i="6" s="1"/>
  <c r="S81" i="6" s="1"/>
  <c r="I71" i="5"/>
  <c r="L71" i="5" s="1"/>
  <c r="N73" i="5" l="1"/>
  <c r="M72" i="5"/>
  <c r="M79" i="6"/>
  <c r="Q80" i="6"/>
  <c r="N80" i="6" s="1"/>
  <c r="R80" i="6" s="1"/>
  <c r="S80" i="6" s="1"/>
  <c r="I70" i="5"/>
  <c r="L70" i="5" s="1"/>
  <c r="M71" i="5" l="1"/>
  <c r="N72" i="5"/>
  <c r="M78" i="6"/>
  <c r="Q79" i="6"/>
  <c r="N79" i="6" s="1"/>
  <c r="R79" i="6" s="1"/>
  <c r="S79" i="6" s="1"/>
  <c r="I69" i="5"/>
  <c r="L69" i="5" s="1"/>
  <c r="M70" i="5" l="1"/>
  <c r="N71" i="5"/>
  <c r="M77" i="6"/>
  <c r="Q78" i="6"/>
  <c r="N78" i="6" s="1"/>
  <c r="R78" i="6" s="1"/>
  <c r="S78" i="6" s="1"/>
  <c r="I68" i="5"/>
  <c r="L68" i="5" s="1"/>
  <c r="M69" i="5" l="1"/>
  <c r="N70" i="5"/>
  <c r="M76" i="6"/>
  <c r="Q77" i="6"/>
  <c r="N77" i="6" s="1"/>
  <c r="R77" i="6" s="1"/>
  <c r="S77" i="6" s="1"/>
  <c r="I67" i="5"/>
  <c r="L67" i="5" s="1"/>
  <c r="M68" i="5" l="1"/>
  <c r="N69" i="5"/>
  <c r="M75" i="6"/>
  <c r="Q76" i="6"/>
  <c r="N76" i="6" s="1"/>
  <c r="R76" i="6" s="1"/>
  <c r="S76" i="6" s="1"/>
  <c r="I66" i="5"/>
  <c r="L66" i="5" s="1"/>
  <c r="M67" i="5" l="1"/>
  <c r="N68" i="5"/>
  <c r="M74" i="6"/>
  <c r="Q75" i="6"/>
  <c r="N75" i="6" s="1"/>
  <c r="R75" i="6" s="1"/>
  <c r="S75" i="6" s="1"/>
  <c r="I65" i="5"/>
  <c r="L65" i="5" s="1"/>
  <c r="M66" i="5" l="1"/>
  <c r="N67" i="5"/>
  <c r="M73" i="6"/>
  <c r="Q74" i="6"/>
  <c r="N74" i="6" s="1"/>
  <c r="R74" i="6" s="1"/>
  <c r="S74" i="6" s="1"/>
  <c r="I64" i="5"/>
  <c r="L64" i="5" s="1"/>
  <c r="M65" i="5" l="1"/>
  <c r="N66" i="5"/>
  <c r="M72" i="6"/>
  <c r="Q73" i="6"/>
  <c r="N73" i="6" s="1"/>
  <c r="R73" i="6" s="1"/>
  <c r="S73" i="6" s="1"/>
  <c r="I63" i="5"/>
  <c r="L63" i="5" s="1"/>
  <c r="M64" i="5" l="1"/>
  <c r="N65" i="5"/>
  <c r="M71" i="6"/>
  <c r="Q72" i="6"/>
  <c r="N72" i="6" s="1"/>
  <c r="R72" i="6" s="1"/>
  <c r="S72" i="6" s="1"/>
  <c r="I62" i="5"/>
  <c r="L62" i="5" s="1"/>
  <c r="N64" i="5" l="1"/>
  <c r="M63" i="5"/>
  <c r="M70" i="6"/>
  <c r="Q71" i="6"/>
  <c r="N71" i="6" s="1"/>
  <c r="R71" i="6" s="1"/>
  <c r="S71" i="6" s="1"/>
  <c r="I61" i="5"/>
  <c r="L61" i="5" s="1"/>
  <c r="N63" i="5" l="1"/>
  <c r="M62" i="5"/>
  <c r="M69" i="6"/>
  <c r="Q70" i="6"/>
  <c r="N70" i="6" s="1"/>
  <c r="R70" i="6" s="1"/>
  <c r="S70" i="6" s="1"/>
  <c r="I60" i="5"/>
  <c r="L60" i="5" s="1"/>
  <c r="N62" i="5" l="1"/>
  <c r="M61" i="5"/>
  <c r="M68" i="6"/>
  <c r="Q69" i="6"/>
  <c r="N69" i="6" s="1"/>
  <c r="R69" i="6" s="1"/>
  <c r="S69" i="6" s="1"/>
  <c r="I59" i="5"/>
  <c r="L59" i="5" s="1"/>
  <c r="M60" i="5" l="1"/>
  <c r="N61" i="5"/>
  <c r="M67" i="6"/>
  <c r="Q68" i="6"/>
  <c r="N68" i="6" s="1"/>
  <c r="R68" i="6" s="1"/>
  <c r="S68" i="6" s="1"/>
  <c r="I58" i="5"/>
  <c r="L58" i="5" s="1"/>
  <c r="M59" i="5" l="1"/>
  <c r="N60" i="5"/>
  <c r="M66" i="6"/>
  <c r="Q67" i="6"/>
  <c r="N67" i="6" s="1"/>
  <c r="R67" i="6" s="1"/>
  <c r="S67" i="6" s="1"/>
  <c r="I57" i="5"/>
  <c r="L57" i="5" s="1"/>
  <c r="M58" i="5" l="1"/>
  <c r="N59" i="5"/>
  <c r="M65" i="6"/>
  <c r="Q66" i="6"/>
  <c r="N66" i="6" s="1"/>
  <c r="R66" i="6" s="1"/>
  <c r="S66" i="6" s="1"/>
  <c r="I56" i="5"/>
  <c r="L56" i="5" s="1"/>
  <c r="M57" i="5" l="1"/>
  <c r="N58" i="5"/>
  <c r="M64" i="6"/>
  <c r="Q65" i="6"/>
  <c r="N65" i="6" s="1"/>
  <c r="R65" i="6" s="1"/>
  <c r="S65" i="6" s="1"/>
  <c r="I55" i="5"/>
  <c r="L55" i="5" s="1"/>
  <c r="M56" i="5" l="1"/>
  <c r="N57" i="5"/>
  <c r="M63" i="6"/>
  <c r="Q64" i="6"/>
  <c r="N64" i="6" s="1"/>
  <c r="R64" i="6" s="1"/>
  <c r="S64" i="6" s="1"/>
  <c r="I54" i="5"/>
  <c r="L54" i="5" s="1"/>
  <c r="M55" i="5" l="1"/>
  <c r="N56" i="5"/>
  <c r="M62" i="6"/>
  <c r="Q63" i="6"/>
  <c r="N63" i="6" s="1"/>
  <c r="R63" i="6" s="1"/>
  <c r="S63" i="6" s="1"/>
  <c r="I53" i="5"/>
  <c r="L53" i="5" s="1"/>
  <c r="N55" i="5" l="1"/>
  <c r="M54" i="5"/>
  <c r="M61" i="6"/>
  <c r="Q62" i="6"/>
  <c r="N62" i="6" s="1"/>
  <c r="R62" i="6" s="1"/>
  <c r="S62" i="6" s="1"/>
  <c r="I52" i="5"/>
  <c r="L52" i="5" s="1"/>
  <c r="N54" i="5" l="1"/>
  <c r="M53" i="5"/>
  <c r="M60" i="6"/>
  <c r="Q61" i="6"/>
  <c r="N61" i="6" s="1"/>
  <c r="R61" i="6" s="1"/>
  <c r="S61" i="6" s="1"/>
  <c r="I51" i="5"/>
  <c r="L51" i="5" s="1"/>
  <c r="M52" i="5" l="1"/>
  <c r="N53" i="5"/>
  <c r="M59" i="6"/>
  <c r="Q60" i="6"/>
  <c r="N60" i="6" s="1"/>
  <c r="R60" i="6" s="1"/>
  <c r="S60" i="6" s="1"/>
  <c r="I50" i="5"/>
  <c r="L50" i="5" s="1"/>
  <c r="M51" i="5" l="1"/>
  <c r="N52" i="5"/>
  <c r="M58" i="6"/>
  <c r="Q59" i="6"/>
  <c r="N59" i="6" s="1"/>
  <c r="R59" i="6" s="1"/>
  <c r="S59" i="6" s="1"/>
  <c r="I49" i="5"/>
  <c r="L49" i="5" s="1"/>
  <c r="M50" i="5" l="1"/>
  <c r="N51" i="5"/>
  <c r="M57" i="6"/>
  <c r="Q58" i="6"/>
  <c r="N58" i="6" s="1"/>
  <c r="R58" i="6" s="1"/>
  <c r="S58" i="6" s="1"/>
  <c r="I48" i="5"/>
  <c r="L48" i="5" s="1"/>
  <c r="M49" i="5" l="1"/>
  <c r="N50" i="5"/>
  <c r="M56" i="6"/>
  <c r="Q57" i="6"/>
  <c r="N57" i="6" s="1"/>
  <c r="R57" i="6" s="1"/>
  <c r="S57" i="6" s="1"/>
  <c r="I47" i="5"/>
  <c r="L47" i="5" s="1"/>
  <c r="M48" i="5" l="1"/>
  <c r="N49" i="5"/>
  <c r="M55" i="6"/>
  <c r="Q56" i="6"/>
  <c r="N56" i="6" s="1"/>
  <c r="R56" i="6" s="1"/>
  <c r="S56" i="6" s="1"/>
  <c r="I46" i="5"/>
  <c r="L46" i="5" s="1"/>
  <c r="N48" i="5" l="1"/>
  <c r="M47" i="5"/>
  <c r="M54" i="6"/>
  <c r="Q55" i="6"/>
  <c r="N55" i="6" s="1"/>
  <c r="R55" i="6" s="1"/>
  <c r="S55" i="6" s="1"/>
  <c r="I45" i="5"/>
  <c r="L45" i="5" s="1"/>
  <c r="N47" i="5" l="1"/>
  <c r="M46" i="5"/>
  <c r="M53" i="6"/>
  <c r="Q54" i="6"/>
  <c r="N54" i="6" s="1"/>
  <c r="R54" i="6" s="1"/>
  <c r="S54" i="6" s="1"/>
  <c r="I44" i="5"/>
  <c r="L44" i="5" s="1"/>
  <c r="M45" i="5" l="1"/>
  <c r="N46" i="5"/>
  <c r="M52" i="6"/>
  <c r="Q53" i="6"/>
  <c r="N53" i="6" s="1"/>
  <c r="R53" i="6" s="1"/>
  <c r="S53" i="6" s="1"/>
  <c r="I43" i="5"/>
  <c r="L43" i="5" s="1"/>
  <c r="M44" i="5" l="1"/>
  <c r="N45" i="5"/>
  <c r="M51" i="6"/>
  <c r="Q52" i="6"/>
  <c r="N52" i="6" s="1"/>
  <c r="R52" i="6" s="1"/>
  <c r="S52" i="6" s="1"/>
  <c r="I42" i="5"/>
  <c r="L42" i="5" s="1"/>
  <c r="M43" i="5" l="1"/>
  <c r="N44" i="5"/>
  <c r="M50" i="6"/>
  <c r="Q51" i="6"/>
  <c r="N51" i="6" s="1"/>
  <c r="R51" i="6" s="1"/>
  <c r="S51" i="6" s="1"/>
  <c r="I41" i="5"/>
  <c r="L41" i="5" s="1"/>
  <c r="N43" i="5" l="1"/>
  <c r="M42" i="5"/>
  <c r="M49" i="6"/>
  <c r="Q50" i="6"/>
  <c r="N50" i="6" s="1"/>
  <c r="R50" i="6" s="1"/>
  <c r="S50" i="6" s="1"/>
  <c r="I40" i="5"/>
  <c r="L40" i="5" s="1"/>
  <c r="N42" i="5" l="1"/>
  <c r="M41" i="5"/>
  <c r="M48" i="6"/>
  <c r="Q49" i="6"/>
  <c r="N49" i="6" s="1"/>
  <c r="R49" i="6" s="1"/>
  <c r="S49" i="6" s="1"/>
  <c r="I39" i="5"/>
  <c r="L39" i="5" s="1"/>
  <c r="N41" i="5" l="1"/>
  <c r="M40" i="5"/>
  <c r="M47" i="6"/>
  <c r="Q48" i="6"/>
  <c r="N48" i="6" s="1"/>
  <c r="R48" i="6" s="1"/>
  <c r="S48" i="6" s="1"/>
  <c r="I38" i="5"/>
  <c r="L38" i="5" s="1"/>
  <c r="M39" i="5" l="1"/>
  <c r="N40" i="5"/>
  <c r="M46" i="6"/>
  <c r="Q47" i="6"/>
  <c r="N47" i="6" s="1"/>
  <c r="R47" i="6" s="1"/>
  <c r="S47" i="6" s="1"/>
  <c r="I37" i="5"/>
  <c r="L37" i="5" s="1"/>
  <c r="M38" i="5" l="1"/>
  <c r="N39" i="5"/>
  <c r="M45" i="6"/>
  <c r="Q46" i="6"/>
  <c r="N46" i="6" s="1"/>
  <c r="R46" i="6" s="1"/>
  <c r="S46" i="6" s="1"/>
  <c r="I36" i="5"/>
  <c r="L36" i="5" s="1"/>
  <c r="M37" i="5" l="1"/>
  <c r="N38" i="5"/>
  <c r="M44" i="6"/>
  <c r="Q45" i="6"/>
  <c r="N45" i="6" s="1"/>
  <c r="R45" i="6" s="1"/>
  <c r="S45" i="6" s="1"/>
  <c r="I35" i="5"/>
  <c r="L35" i="5" s="1"/>
  <c r="M36" i="5" l="1"/>
  <c r="N37" i="5"/>
  <c r="M43" i="6"/>
  <c r="Q44" i="6"/>
  <c r="N44" i="6" s="1"/>
  <c r="R44" i="6" s="1"/>
  <c r="S44" i="6" s="1"/>
  <c r="I34" i="5"/>
  <c r="L34" i="5" s="1"/>
  <c r="M35" i="5" l="1"/>
  <c r="N36" i="5"/>
  <c r="M42" i="6"/>
  <c r="Q43" i="6"/>
  <c r="N43" i="6" s="1"/>
  <c r="R43" i="6" s="1"/>
  <c r="S43" i="6" s="1"/>
  <c r="I33" i="5"/>
  <c r="L33" i="5" s="1"/>
  <c r="M34" i="5" l="1"/>
  <c r="N35" i="5"/>
  <c r="M41" i="6"/>
  <c r="Q42" i="6"/>
  <c r="N42" i="6" s="1"/>
  <c r="R42" i="6" s="1"/>
  <c r="S42" i="6" s="1"/>
  <c r="I32" i="5"/>
  <c r="L32" i="5" s="1"/>
  <c r="M33" i="5" l="1"/>
  <c r="N34" i="5"/>
  <c r="M40" i="6"/>
  <c r="Q41" i="6"/>
  <c r="N41" i="6" s="1"/>
  <c r="R41" i="6" s="1"/>
  <c r="S41" i="6" s="1"/>
  <c r="I31" i="5"/>
  <c r="L31" i="5" s="1"/>
  <c r="M32" i="5" l="1"/>
  <c r="N33" i="5"/>
  <c r="M39" i="6"/>
  <c r="Q40" i="6"/>
  <c r="N40" i="6" s="1"/>
  <c r="R40" i="6" s="1"/>
  <c r="S40" i="6" s="1"/>
  <c r="I30" i="5"/>
  <c r="L30" i="5" s="1"/>
  <c r="M31" i="5" l="1"/>
  <c r="N32" i="5"/>
  <c r="M38" i="6"/>
  <c r="Q39" i="6"/>
  <c r="N39" i="6" s="1"/>
  <c r="R39" i="6" s="1"/>
  <c r="S39" i="6" s="1"/>
  <c r="I29" i="5"/>
  <c r="L29" i="5" s="1"/>
  <c r="M30" i="5" l="1"/>
  <c r="N31" i="5"/>
  <c r="M37" i="6"/>
  <c r="Q38" i="6"/>
  <c r="N38" i="6" s="1"/>
  <c r="R38" i="6" s="1"/>
  <c r="S38" i="6" s="1"/>
  <c r="I28" i="5"/>
  <c r="L28" i="5" s="1"/>
  <c r="M29" i="5" l="1"/>
  <c r="N30" i="5"/>
  <c r="M36" i="6"/>
  <c r="Q37" i="6"/>
  <c r="N37" i="6" s="1"/>
  <c r="R37" i="6" s="1"/>
  <c r="S37" i="6" s="1"/>
  <c r="I27" i="5"/>
  <c r="L27" i="5" s="1"/>
  <c r="M28" i="5" l="1"/>
  <c r="N29" i="5"/>
  <c r="M35" i="6"/>
  <c r="Q36" i="6"/>
  <c r="N36" i="6" s="1"/>
  <c r="R36" i="6" s="1"/>
  <c r="S36" i="6" s="1"/>
  <c r="I26" i="5"/>
  <c r="L26" i="5" s="1"/>
  <c r="M27" i="5" l="1"/>
  <c r="N28" i="5"/>
  <c r="M34" i="6"/>
  <c r="Q35" i="6"/>
  <c r="N35" i="6" s="1"/>
  <c r="R35" i="6" s="1"/>
  <c r="S35" i="6" s="1"/>
  <c r="I25" i="5"/>
  <c r="L25" i="5" s="1"/>
  <c r="M26" i="5" l="1"/>
  <c r="N27" i="5"/>
  <c r="M33" i="6"/>
  <c r="Q34" i="6"/>
  <c r="N34" i="6" s="1"/>
  <c r="R34" i="6" s="1"/>
  <c r="S34" i="6" s="1"/>
  <c r="I24" i="5"/>
  <c r="L24" i="5" s="1"/>
  <c r="M25" i="5" l="1"/>
  <c r="N26" i="5"/>
  <c r="M32" i="6"/>
  <c r="Q33" i="6"/>
  <c r="N33" i="6" s="1"/>
  <c r="R33" i="6" s="1"/>
  <c r="S33" i="6" s="1"/>
  <c r="I23" i="5"/>
  <c r="L23" i="5" s="1"/>
  <c r="M24" i="5" l="1"/>
  <c r="N25" i="5"/>
  <c r="Q32" i="6"/>
  <c r="N32" i="6" s="1"/>
  <c r="R32" i="6" s="1"/>
  <c r="S32" i="6" s="1"/>
  <c r="M31" i="6"/>
  <c r="I22" i="5"/>
  <c r="L22" i="5" s="1"/>
  <c r="N24" i="5" l="1"/>
  <c r="M23" i="5"/>
  <c r="Q31" i="6"/>
  <c r="N31" i="6" s="1"/>
  <c r="R31" i="6" s="1"/>
  <c r="S31" i="6" s="1"/>
  <c r="M30" i="6"/>
  <c r="I21" i="5"/>
  <c r="L21" i="5" s="1"/>
  <c r="M22" i="5" l="1"/>
  <c r="N23" i="5"/>
  <c r="Q30" i="6"/>
  <c r="N30" i="6" s="1"/>
  <c r="R30" i="6" s="1"/>
  <c r="S30" i="6" s="1"/>
  <c r="M29" i="6"/>
  <c r="I20" i="5"/>
  <c r="L20" i="5" s="1"/>
  <c r="M21" i="5" l="1"/>
  <c r="N22" i="5"/>
  <c r="Q29" i="6"/>
  <c r="N29" i="6" s="1"/>
  <c r="R29" i="6" s="1"/>
  <c r="S29" i="6" s="1"/>
  <c r="M28" i="6"/>
  <c r="I19" i="5"/>
  <c r="L19" i="5" s="1"/>
  <c r="M20" i="5" l="1"/>
  <c r="N21" i="5"/>
  <c r="Q28" i="6"/>
  <c r="N28" i="6" s="1"/>
  <c r="R28" i="6" s="1"/>
  <c r="S28" i="6" s="1"/>
  <c r="M27" i="6"/>
  <c r="I18" i="5"/>
  <c r="L18" i="5" s="1"/>
  <c r="N20" i="5" l="1"/>
  <c r="M19" i="5"/>
  <c r="Q27" i="6"/>
  <c r="N27" i="6" s="1"/>
  <c r="R27" i="6" s="1"/>
  <c r="S27" i="6" s="1"/>
  <c r="M26" i="6"/>
  <c r="I17" i="5"/>
  <c r="L17" i="5" s="1"/>
  <c r="M18" i="5" l="1"/>
  <c r="N19" i="5"/>
  <c r="Q26" i="6"/>
  <c r="N26" i="6" s="1"/>
  <c r="R26" i="6" s="1"/>
  <c r="S26" i="6" s="1"/>
  <c r="M25" i="6"/>
  <c r="I16" i="5"/>
  <c r="L16" i="5" s="1"/>
  <c r="N18" i="5" l="1"/>
  <c r="M17" i="5"/>
  <c r="Q25" i="6"/>
  <c r="N25" i="6" s="1"/>
  <c r="R25" i="6" s="1"/>
  <c r="S25" i="6" s="1"/>
  <c r="M24" i="6"/>
  <c r="I15" i="5"/>
  <c r="L15" i="5" s="1"/>
  <c r="M16" i="5" l="1"/>
  <c r="N17" i="5"/>
  <c r="Q24" i="6"/>
  <c r="N24" i="6" s="1"/>
  <c r="R24" i="6" s="1"/>
  <c r="S24" i="6" s="1"/>
  <c r="M23" i="6"/>
  <c r="I14" i="5"/>
  <c r="L14" i="5" s="1"/>
  <c r="N16" i="5" l="1"/>
  <c r="M15" i="5"/>
  <c r="Q23" i="6"/>
  <c r="N23" i="6" s="1"/>
  <c r="R23" i="6" s="1"/>
  <c r="S23" i="6" s="1"/>
  <c r="M22" i="6"/>
  <c r="I13" i="5"/>
  <c r="L13" i="5" s="1"/>
  <c r="M14" i="5" l="1"/>
  <c r="N15" i="5"/>
  <c r="Q22" i="6"/>
  <c r="N22" i="6" s="1"/>
  <c r="R22" i="6" s="1"/>
  <c r="S22" i="6" s="1"/>
  <c r="M21" i="6"/>
  <c r="I12" i="5"/>
  <c r="L12" i="5" s="1"/>
  <c r="M13" i="5" l="1"/>
  <c r="N14" i="5"/>
  <c r="Q21" i="6"/>
  <c r="N21" i="6" s="1"/>
  <c r="R21" i="6" s="1"/>
  <c r="S21" i="6" s="1"/>
  <c r="M20" i="6"/>
  <c r="I11" i="5"/>
  <c r="L11" i="5" s="1"/>
  <c r="M12" i="5" l="1"/>
  <c r="N13" i="5"/>
  <c r="Q20" i="6"/>
  <c r="N20" i="6" s="1"/>
  <c r="R20" i="6" s="1"/>
  <c r="S20" i="6" s="1"/>
  <c r="M19" i="6"/>
  <c r="I10" i="5"/>
  <c r="L10" i="5" s="1"/>
  <c r="N12" i="5" l="1"/>
  <c r="M11" i="5"/>
  <c r="Q19" i="6"/>
  <c r="N19" i="6" s="1"/>
  <c r="R19" i="6" s="1"/>
  <c r="S19" i="6" s="1"/>
  <c r="M18" i="6"/>
  <c r="I9" i="5"/>
  <c r="L9" i="5" s="1"/>
  <c r="N11" i="5" l="1"/>
  <c r="M10" i="5"/>
  <c r="Q18" i="6"/>
  <c r="N18" i="6" s="1"/>
  <c r="R18" i="6" s="1"/>
  <c r="S18" i="6" s="1"/>
  <c r="M17" i="6"/>
  <c r="I8" i="5"/>
  <c r="L8" i="5" s="1"/>
  <c r="M9" i="5" l="1"/>
  <c r="N10" i="5"/>
  <c r="Q17" i="6"/>
  <c r="N17" i="6" s="1"/>
  <c r="R17" i="6" s="1"/>
  <c r="S17" i="6" s="1"/>
  <c r="M16" i="6"/>
  <c r="I7" i="5"/>
  <c r="L7" i="5" s="1"/>
  <c r="M8" i="5" l="1"/>
  <c r="N9" i="5"/>
  <c r="Q16" i="6"/>
  <c r="N16" i="6" s="1"/>
  <c r="R16" i="6" s="1"/>
  <c r="S16" i="6" s="1"/>
  <c r="M15" i="6"/>
  <c r="I6" i="5"/>
  <c r="L6" i="5" s="1"/>
  <c r="N8" i="5" l="1"/>
  <c r="M7" i="5"/>
  <c r="Q15" i="6"/>
  <c r="N15" i="6" s="1"/>
  <c r="R15" i="6" s="1"/>
  <c r="S15" i="6" s="1"/>
  <c r="M14" i="6"/>
  <c r="I5" i="5"/>
  <c r="L5" i="5" s="1"/>
  <c r="N7" i="5" l="1"/>
  <c r="M6" i="5"/>
  <c r="Q14" i="6"/>
  <c r="N14" i="6" s="1"/>
  <c r="R14" i="6" s="1"/>
  <c r="S14" i="6" s="1"/>
  <c r="M13" i="6"/>
  <c r="N6" i="5" l="1"/>
  <c r="M5" i="5"/>
  <c r="N5" i="5" s="1"/>
  <c r="Q13" i="6"/>
  <c r="N13" i="6" s="1"/>
  <c r="R13" i="6" s="1"/>
  <c r="S13" i="6" s="1"/>
  <c r="M12" i="6"/>
  <c r="Q12" i="6" l="1"/>
  <c r="N12" i="6" s="1"/>
  <c r="R12" i="6" s="1"/>
  <c r="S12" i="6" s="1"/>
  <c r="M11" i="6"/>
  <c r="H4" i="5"/>
  <c r="J4" i="5" l="1"/>
  <c r="I4" i="5"/>
  <c r="Q11" i="6"/>
  <c r="N11" i="6" s="1"/>
  <c r="R11" i="6" s="1"/>
  <c r="S11" i="6" s="1"/>
  <c r="M10" i="6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I111" i="3"/>
  <c r="H112" i="3"/>
  <c r="I112" i="3"/>
  <c r="H113" i="3"/>
  <c r="I113" i="3"/>
  <c r="H114" i="3"/>
  <c r="I114" i="3"/>
  <c r="H115" i="3"/>
  <c r="I115" i="3"/>
  <c r="H116" i="3"/>
  <c r="I116" i="3"/>
  <c r="H117" i="3"/>
  <c r="I117" i="3"/>
  <c r="H118" i="3"/>
  <c r="I118" i="3"/>
  <c r="H119" i="3"/>
  <c r="I119" i="3"/>
  <c r="H120" i="3"/>
  <c r="I120" i="3"/>
  <c r="H121" i="3"/>
  <c r="I121" i="3"/>
  <c r="H122" i="3"/>
  <c r="I122" i="3"/>
  <c r="H123" i="3"/>
  <c r="I123" i="3"/>
  <c r="H124" i="3"/>
  <c r="I124" i="3"/>
  <c r="H125" i="3"/>
  <c r="I125" i="3"/>
  <c r="H126" i="3"/>
  <c r="I126" i="3"/>
  <c r="H127" i="3"/>
  <c r="I127" i="3"/>
  <c r="H128" i="3"/>
  <c r="I128" i="3"/>
  <c r="H129" i="3"/>
  <c r="I129" i="3"/>
  <c r="H130" i="3"/>
  <c r="I130" i="3"/>
  <c r="H131" i="3"/>
  <c r="I131" i="3"/>
  <c r="H132" i="3"/>
  <c r="I132" i="3"/>
  <c r="H133" i="3"/>
  <c r="I133" i="3"/>
  <c r="H134" i="3"/>
  <c r="I134" i="3"/>
  <c r="H135" i="3"/>
  <c r="I135" i="3"/>
  <c r="H136" i="3"/>
  <c r="I136" i="3"/>
  <c r="H137" i="3"/>
  <c r="I137" i="3"/>
  <c r="H138" i="3"/>
  <c r="I138" i="3"/>
  <c r="H139" i="3"/>
  <c r="I139" i="3"/>
  <c r="H140" i="3"/>
  <c r="I140" i="3"/>
  <c r="H141" i="3"/>
  <c r="I141" i="3"/>
  <c r="H142" i="3"/>
  <c r="I142" i="3"/>
  <c r="H143" i="3"/>
  <c r="I143" i="3"/>
  <c r="H144" i="3"/>
  <c r="I144" i="3"/>
  <c r="H145" i="3"/>
  <c r="I145" i="3"/>
  <c r="H146" i="3"/>
  <c r="I146" i="3"/>
  <c r="H147" i="3"/>
  <c r="I147" i="3"/>
  <c r="H148" i="3"/>
  <c r="I148" i="3"/>
  <c r="H149" i="3"/>
  <c r="I149" i="3"/>
  <c r="H150" i="3"/>
  <c r="I150" i="3"/>
  <c r="H151" i="3"/>
  <c r="I151" i="3"/>
  <c r="H152" i="3"/>
  <c r="I152" i="3"/>
  <c r="H153" i="3"/>
  <c r="I153" i="3"/>
  <c r="H154" i="3"/>
  <c r="I154" i="3"/>
  <c r="H155" i="3"/>
  <c r="I155" i="3"/>
  <c r="H156" i="3"/>
  <c r="I156" i="3"/>
  <c r="H157" i="3"/>
  <c r="I157" i="3"/>
  <c r="H158" i="3"/>
  <c r="I158" i="3"/>
  <c r="H159" i="3"/>
  <c r="I159" i="3"/>
  <c r="H160" i="3"/>
  <c r="I160" i="3"/>
  <c r="H161" i="3"/>
  <c r="I161" i="3"/>
  <c r="H162" i="3"/>
  <c r="I162" i="3"/>
  <c r="H163" i="3"/>
  <c r="I163" i="3"/>
  <c r="H164" i="3"/>
  <c r="I164" i="3"/>
  <c r="H165" i="3"/>
  <c r="I165" i="3"/>
  <c r="H166" i="3"/>
  <c r="I166" i="3"/>
  <c r="H167" i="3"/>
  <c r="I167" i="3"/>
  <c r="H168" i="3"/>
  <c r="I168" i="3"/>
  <c r="H169" i="3"/>
  <c r="I169" i="3"/>
  <c r="H170" i="3"/>
  <c r="I170" i="3"/>
  <c r="H171" i="3"/>
  <c r="I171" i="3"/>
  <c r="H172" i="3"/>
  <c r="I172" i="3"/>
  <c r="H173" i="3"/>
  <c r="I173" i="3"/>
  <c r="H174" i="3"/>
  <c r="I174" i="3"/>
  <c r="H175" i="3"/>
  <c r="I175" i="3"/>
  <c r="H176" i="3"/>
  <c r="I176" i="3"/>
  <c r="H177" i="3"/>
  <c r="I177" i="3"/>
  <c r="H178" i="3"/>
  <c r="I178" i="3"/>
  <c r="H179" i="3"/>
  <c r="I179" i="3"/>
  <c r="H180" i="3"/>
  <c r="I180" i="3"/>
  <c r="H181" i="3"/>
  <c r="I181" i="3"/>
  <c r="H182" i="3"/>
  <c r="I182" i="3"/>
  <c r="H183" i="3"/>
  <c r="I183" i="3"/>
  <c r="H184" i="3"/>
  <c r="I184" i="3"/>
  <c r="H185" i="3"/>
  <c r="I185" i="3"/>
  <c r="H186" i="3"/>
  <c r="I186" i="3"/>
  <c r="H187" i="3"/>
  <c r="I187" i="3"/>
  <c r="H188" i="3"/>
  <c r="I188" i="3"/>
  <c r="H189" i="3"/>
  <c r="I189" i="3"/>
  <c r="H190" i="3"/>
  <c r="I190" i="3"/>
  <c r="H191" i="3"/>
  <c r="I191" i="3"/>
  <c r="H192" i="3"/>
  <c r="I192" i="3"/>
  <c r="H193" i="3"/>
  <c r="I193" i="3"/>
  <c r="H194" i="3"/>
  <c r="I194" i="3"/>
  <c r="H195" i="3"/>
  <c r="I195" i="3"/>
  <c r="H196" i="3"/>
  <c r="I196" i="3"/>
  <c r="H197" i="3"/>
  <c r="I197" i="3"/>
  <c r="H198" i="3"/>
  <c r="I198" i="3"/>
  <c r="H199" i="3"/>
  <c r="I199" i="3"/>
  <c r="H200" i="3"/>
  <c r="I200" i="3"/>
  <c r="H201" i="3"/>
  <c r="I201" i="3"/>
  <c r="H202" i="3"/>
  <c r="I202" i="3"/>
  <c r="H203" i="3"/>
  <c r="I203" i="3"/>
  <c r="H204" i="3"/>
  <c r="I204" i="3"/>
  <c r="H205" i="3"/>
  <c r="I205" i="3"/>
  <c r="H206" i="3"/>
  <c r="I206" i="3"/>
  <c r="H207" i="3"/>
  <c r="I207" i="3"/>
  <c r="H208" i="3"/>
  <c r="I208" i="3"/>
  <c r="H209" i="3"/>
  <c r="I209" i="3"/>
  <c r="H210" i="3"/>
  <c r="I210" i="3"/>
  <c r="H211" i="3"/>
  <c r="I211" i="3"/>
  <c r="H212" i="3"/>
  <c r="I212" i="3"/>
  <c r="H213" i="3"/>
  <c r="I213" i="3"/>
  <c r="H214" i="3"/>
  <c r="I214" i="3"/>
  <c r="H215" i="3"/>
  <c r="I215" i="3"/>
  <c r="H216" i="3"/>
  <c r="I216" i="3"/>
  <c r="H217" i="3"/>
  <c r="I217" i="3"/>
  <c r="H218" i="3"/>
  <c r="I218" i="3"/>
  <c r="H219" i="3"/>
  <c r="I219" i="3"/>
  <c r="H220" i="3"/>
  <c r="I220" i="3"/>
  <c r="H221" i="3"/>
  <c r="I221" i="3"/>
  <c r="H222" i="3"/>
  <c r="I222" i="3"/>
  <c r="H223" i="3"/>
  <c r="I223" i="3"/>
  <c r="H224" i="3"/>
  <c r="I224" i="3"/>
  <c r="H225" i="3"/>
  <c r="I225" i="3"/>
  <c r="H226" i="3"/>
  <c r="I226" i="3"/>
  <c r="H227" i="3"/>
  <c r="I227" i="3"/>
  <c r="H228" i="3"/>
  <c r="I228" i="3"/>
  <c r="H229" i="3"/>
  <c r="I229" i="3"/>
  <c r="H230" i="3"/>
  <c r="I230" i="3"/>
  <c r="H231" i="3"/>
  <c r="I231" i="3"/>
  <c r="H232" i="3"/>
  <c r="I232" i="3"/>
  <c r="H233" i="3"/>
  <c r="I233" i="3"/>
  <c r="H234" i="3"/>
  <c r="I234" i="3"/>
  <c r="H235" i="3"/>
  <c r="I235" i="3"/>
  <c r="H236" i="3"/>
  <c r="I236" i="3"/>
  <c r="H237" i="3"/>
  <c r="I237" i="3"/>
  <c r="H238" i="3"/>
  <c r="I238" i="3"/>
  <c r="H239" i="3"/>
  <c r="I239" i="3"/>
  <c r="H240" i="3"/>
  <c r="I240" i="3"/>
  <c r="H241" i="3"/>
  <c r="I241" i="3"/>
  <c r="H242" i="3"/>
  <c r="I242" i="3"/>
  <c r="H243" i="3"/>
  <c r="I243" i="3"/>
  <c r="H244" i="3"/>
  <c r="I244" i="3"/>
  <c r="H245" i="3"/>
  <c r="I245" i="3"/>
  <c r="H246" i="3"/>
  <c r="I246" i="3"/>
  <c r="H247" i="3"/>
  <c r="I247" i="3"/>
  <c r="H248" i="3"/>
  <c r="I248" i="3"/>
  <c r="H249" i="3"/>
  <c r="I249" i="3"/>
  <c r="H250" i="3"/>
  <c r="I250" i="3"/>
  <c r="H251" i="3"/>
  <c r="I251" i="3"/>
  <c r="H252" i="3"/>
  <c r="I252" i="3"/>
  <c r="H253" i="3"/>
  <c r="I253" i="3"/>
  <c r="H254" i="3"/>
  <c r="I254" i="3"/>
  <c r="H255" i="3"/>
  <c r="I255" i="3"/>
  <c r="H256" i="3"/>
  <c r="I256" i="3"/>
  <c r="H257" i="3"/>
  <c r="I257" i="3"/>
  <c r="H258" i="3"/>
  <c r="I258" i="3"/>
  <c r="H259" i="3"/>
  <c r="I259" i="3"/>
  <c r="H260" i="3"/>
  <c r="I260" i="3"/>
  <c r="H261" i="3"/>
  <c r="I261" i="3"/>
  <c r="H262" i="3"/>
  <c r="I262" i="3"/>
  <c r="H263" i="3"/>
  <c r="I263" i="3"/>
  <c r="H264" i="3"/>
  <c r="I264" i="3"/>
  <c r="H265" i="3"/>
  <c r="I265" i="3"/>
  <c r="H266" i="3"/>
  <c r="I266" i="3"/>
  <c r="H267" i="3"/>
  <c r="I267" i="3"/>
  <c r="H268" i="3"/>
  <c r="I268" i="3"/>
  <c r="H269" i="3"/>
  <c r="I269" i="3"/>
  <c r="H270" i="3"/>
  <c r="I270" i="3"/>
  <c r="H271" i="3"/>
  <c r="I271" i="3"/>
  <c r="H272" i="3"/>
  <c r="I272" i="3"/>
  <c r="H273" i="3"/>
  <c r="I273" i="3"/>
  <c r="H274" i="3"/>
  <c r="I274" i="3"/>
  <c r="H275" i="3"/>
  <c r="I275" i="3"/>
  <c r="H276" i="3"/>
  <c r="I276" i="3"/>
  <c r="H277" i="3"/>
  <c r="I277" i="3"/>
  <c r="H278" i="3"/>
  <c r="I278" i="3"/>
  <c r="H279" i="3"/>
  <c r="I279" i="3"/>
  <c r="H280" i="3"/>
  <c r="I280" i="3"/>
  <c r="H281" i="3"/>
  <c r="I281" i="3"/>
  <c r="H282" i="3"/>
  <c r="I282" i="3"/>
  <c r="H283" i="3"/>
  <c r="I283" i="3"/>
  <c r="H284" i="3"/>
  <c r="I284" i="3"/>
  <c r="H285" i="3"/>
  <c r="I285" i="3"/>
  <c r="H286" i="3"/>
  <c r="I286" i="3"/>
  <c r="H287" i="3"/>
  <c r="I287" i="3"/>
  <c r="H288" i="3"/>
  <c r="I288" i="3"/>
  <c r="H289" i="3"/>
  <c r="I289" i="3"/>
  <c r="H290" i="3"/>
  <c r="I290" i="3"/>
  <c r="H291" i="3"/>
  <c r="I291" i="3"/>
  <c r="H292" i="3"/>
  <c r="I292" i="3"/>
  <c r="H293" i="3"/>
  <c r="I293" i="3"/>
  <c r="H294" i="3"/>
  <c r="I294" i="3"/>
  <c r="H295" i="3"/>
  <c r="I295" i="3"/>
  <c r="H296" i="3"/>
  <c r="I296" i="3"/>
  <c r="H297" i="3"/>
  <c r="I297" i="3"/>
  <c r="H298" i="3"/>
  <c r="I298" i="3"/>
  <c r="H299" i="3"/>
  <c r="I299" i="3"/>
  <c r="H300" i="3"/>
  <c r="I300" i="3"/>
  <c r="H301" i="3"/>
  <c r="I301" i="3"/>
  <c r="H302" i="3"/>
  <c r="I302" i="3"/>
  <c r="H303" i="3"/>
  <c r="I303" i="3"/>
  <c r="H304" i="3"/>
  <c r="I304" i="3"/>
  <c r="H305" i="3"/>
  <c r="I305" i="3"/>
  <c r="H306" i="3"/>
  <c r="I306" i="3"/>
  <c r="H307" i="3"/>
  <c r="I307" i="3"/>
  <c r="H308" i="3"/>
  <c r="I308" i="3"/>
  <c r="H309" i="3"/>
  <c r="I309" i="3"/>
  <c r="H310" i="3"/>
  <c r="I310" i="3"/>
  <c r="H311" i="3"/>
  <c r="I311" i="3"/>
  <c r="H312" i="3"/>
  <c r="I312" i="3"/>
  <c r="H313" i="3"/>
  <c r="I313" i="3"/>
  <c r="H314" i="3"/>
  <c r="I314" i="3"/>
  <c r="H315" i="3"/>
  <c r="I315" i="3"/>
  <c r="H316" i="3"/>
  <c r="I316" i="3"/>
  <c r="H317" i="3"/>
  <c r="I317" i="3"/>
  <c r="H318" i="3"/>
  <c r="I318" i="3"/>
  <c r="H319" i="3"/>
  <c r="I319" i="3"/>
  <c r="H320" i="3"/>
  <c r="I320" i="3"/>
  <c r="H321" i="3"/>
  <c r="I321" i="3"/>
  <c r="H322" i="3"/>
  <c r="I322" i="3"/>
  <c r="H323" i="3"/>
  <c r="I323" i="3"/>
  <c r="H324" i="3"/>
  <c r="I324" i="3"/>
  <c r="H325" i="3"/>
  <c r="I325" i="3"/>
  <c r="H326" i="3"/>
  <c r="I326" i="3"/>
  <c r="H327" i="3"/>
  <c r="I327" i="3"/>
  <c r="H328" i="3"/>
  <c r="I328" i="3"/>
  <c r="H329" i="3"/>
  <c r="I329" i="3"/>
  <c r="H330" i="3"/>
  <c r="I330" i="3"/>
  <c r="H331" i="3"/>
  <c r="I331" i="3"/>
  <c r="H332" i="3"/>
  <c r="I332" i="3"/>
  <c r="H333" i="3"/>
  <c r="I333" i="3"/>
  <c r="H334" i="3"/>
  <c r="I334" i="3"/>
  <c r="H335" i="3"/>
  <c r="I335" i="3"/>
  <c r="H336" i="3"/>
  <c r="I336" i="3"/>
  <c r="H337" i="3"/>
  <c r="I337" i="3"/>
  <c r="H338" i="3"/>
  <c r="I338" i="3"/>
  <c r="H339" i="3"/>
  <c r="I339" i="3"/>
  <c r="H340" i="3"/>
  <c r="I340" i="3"/>
  <c r="H341" i="3"/>
  <c r="I341" i="3"/>
  <c r="H342" i="3"/>
  <c r="I342" i="3"/>
  <c r="H343" i="3"/>
  <c r="I343" i="3"/>
  <c r="H344" i="3"/>
  <c r="I344" i="3"/>
  <c r="H345" i="3"/>
  <c r="I345" i="3"/>
  <c r="H346" i="3"/>
  <c r="I346" i="3"/>
  <c r="H347" i="3"/>
  <c r="I347" i="3"/>
  <c r="H348" i="3"/>
  <c r="I348" i="3"/>
  <c r="H349" i="3"/>
  <c r="I349" i="3"/>
  <c r="H350" i="3"/>
  <c r="I350" i="3"/>
  <c r="H351" i="3"/>
  <c r="I351" i="3"/>
  <c r="H352" i="3"/>
  <c r="I352" i="3"/>
  <c r="H353" i="3"/>
  <c r="I353" i="3"/>
  <c r="H354" i="3"/>
  <c r="I354" i="3"/>
  <c r="H355" i="3"/>
  <c r="I355" i="3"/>
  <c r="H356" i="3"/>
  <c r="I356" i="3"/>
  <c r="H357" i="3"/>
  <c r="I357" i="3"/>
  <c r="H358" i="3"/>
  <c r="I358" i="3"/>
  <c r="H359" i="3"/>
  <c r="I359" i="3"/>
  <c r="H360" i="3"/>
  <c r="I360" i="3"/>
  <c r="H361" i="3"/>
  <c r="I361" i="3"/>
  <c r="H362" i="3"/>
  <c r="I362" i="3"/>
  <c r="H363" i="3"/>
  <c r="I363" i="3"/>
  <c r="H364" i="3"/>
  <c r="I364" i="3"/>
  <c r="H365" i="3"/>
  <c r="I365" i="3"/>
  <c r="H366" i="3"/>
  <c r="I366" i="3"/>
  <c r="H367" i="3"/>
  <c r="I367" i="3"/>
  <c r="H368" i="3"/>
  <c r="I368" i="3"/>
  <c r="H369" i="3"/>
  <c r="I369" i="3"/>
  <c r="H370" i="3"/>
  <c r="I370" i="3"/>
  <c r="H371" i="3"/>
  <c r="I371" i="3"/>
  <c r="H372" i="3"/>
  <c r="I372" i="3"/>
  <c r="H373" i="3"/>
  <c r="I373" i="3"/>
  <c r="H374" i="3"/>
  <c r="I374" i="3"/>
  <c r="H375" i="3"/>
  <c r="I375" i="3"/>
  <c r="H376" i="3"/>
  <c r="I376" i="3"/>
  <c r="H377" i="3"/>
  <c r="I377" i="3"/>
  <c r="H378" i="3"/>
  <c r="I378" i="3"/>
  <c r="H379" i="3"/>
  <c r="I379" i="3"/>
  <c r="H380" i="3"/>
  <c r="I380" i="3"/>
  <c r="H381" i="3"/>
  <c r="I381" i="3"/>
  <c r="H382" i="3"/>
  <c r="I382" i="3"/>
  <c r="H383" i="3"/>
  <c r="I383" i="3"/>
  <c r="H384" i="3"/>
  <c r="I384" i="3"/>
  <c r="H385" i="3"/>
  <c r="I385" i="3"/>
  <c r="H386" i="3"/>
  <c r="I386" i="3"/>
  <c r="H387" i="3"/>
  <c r="I387" i="3"/>
  <c r="H388" i="3"/>
  <c r="I388" i="3"/>
  <c r="H389" i="3"/>
  <c r="I389" i="3"/>
  <c r="H390" i="3"/>
  <c r="I390" i="3"/>
  <c r="H391" i="3"/>
  <c r="I391" i="3"/>
  <c r="H392" i="3"/>
  <c r="I392" i="3"/>
  <c r="H393" i="3"/>
  <c r="I393" i="3"/>
  <c r="H394" i="3"/>
  <c r="I394" i="3"/>
  <c r="H395" i="3"/>
  <c r="I395" i="3"/>
  <c r="H396" i="3"/>
  <c r="I396" i="3"/>
  <c r="H397" i="3"/>
  <c r="I397" i="3"/>
  <c r="H398" i="3"/>
  <c r="I398" i="3"/>
  <c r="H399" i="3"/>
  <c r="I399" i="3"/>
  <c r="H400" i="3"/>
  <c r="I400" i="3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I4" i="3"/>
  <c r="H4" i="3"/>
  <c r="K4" i="3" s="1"/>
  <c r="L4" i="5" l="1"/>
  <c r="M4" i="5" s="1"/>
  <c r="N4" i="5" s="1"/>
  <c r="K430" i="3"/>
  <c r="L430" i="3"/>
  <c r="K429" i="3"/>
  <c r="L429" i="3"/>
  <c r="K428" i="3"/>
  <c r="L428" i="3"/>
  <c r="K427" i="3"/>
  <c r="L427" i="3"/>
  <c r="K426" i="3"/>
  <c r="L426" i="3"/>
  <c r="K425" i="3"/>
  <c r="L425" i="3"/>
  <c r="K424" i="3"/>
  <c r="L424" i="3"/>
  <c r="K423" i="3"/>
  <c r="L423" i="3"/>
  <c r="K422" i="3"/>
  <c r="L422" i="3"/>
  <c r="K421" i="3"/>
  <c r="L421" i="3"/>
  <c r="K420" i="3"/>
  <c r="L420" i="3"/>
  <c r="K419" i="3"/>
  <c r="L419" i="3"/>
  <c r="K418" i="3"/>
  <c r="L418" i="3"/>
  <c r="K417" i="3"/>
  <c r="L417" i="3"/>
  <c r="K416" i="3"/>
  <c r="L416" i="3"/>
  <c r="K415" i="3"/>
  <c r="L415" i="3"/>
  <c r="K414" i="3"/>
  <c r="L414" i="3"/>
  <c r="K413" i="3"/>
  <c r="L413" i="3"/>
  <c r="K412" i="3"/>
  <c r="L412" i="3"/>
  <c r="K411" i="3"/>
  <c r="L411" i="3"/>
  <c r="K410" i="3"/>
  <c r="L410" i="3"/>
  <c r="K409" i="3"/>
  <c r="L409" i="3"/>
  <c r="K408" i="3"/>
  <c r="L408" i="3"/>
  <c r="K407" i="3"/>
  <c r="L407" i="3"/>
  <c r="K406" i="3"/>
  <c r="L406" i="3"/>
  <c r="K405" i="3"/>
  <c r="L405" i="3"/>
  <c r="K404" i="3"/>
  <c r="L404" i="3"/>
  <c r="K403" i="3"/>
  <c r="L403" i="3"/>
  <c r="K402" i="3"/>
  <c r="L402" i="3"/>
  <c r="K401" i="3"/>
  <c r="L401" i="3"/>
  <c r="K400" i="3"/>
  <c r="L400" i="3"/>
  <c r="K399" i="3"/>
  <c r="L399" i="3"/>
  <c r="K398" i="3"/>
  <c r="L398" i="3"/>
  <c r="K397" i="3"/>
  <c r="L397" i="3"/>
  <c r="K396" i="3"/>
  <c r="L396" i="3"/>
  <c r="K395" i="3"/>
  <c r="L395" i="3"/>
  <c r="K394" i="3"/>
  <c r="L394" i="3"/>
  <c r="K393" i="3"/>
  <c r="L393" i="3"/>
  <c r="K392" i="3"/>
  <c r="L392" i="3"/>
  <c r="K391" i="3"/>
  <c r="L391" i="3"/>
  <c r="K390" i="3"/>
  <c r="L390" i="3"/>
  <c r="K389" i="3"/>
  <c r="L389" i="3"/>
  <c r="K388" i="3"/>
  <c r="L388" i="3"/>
  <c r="K387" i="3"/>
  <c r="L387" i="3"/>
  <c r="K386" i="3"/>
  <c r="L386" i="3"/>
  <c r="K385" i="3"/>
  <c r="L385" i="3"/>
  <c r="K384" i="3"/>
  <c r="L384" i="3"/>
  <c r="K383" i="3"/>
  <c r="L383" i="3"/>
  <c r="K382" i="3"/>
  <c r="L382" i="3"/>
  <c r="K381" i="3"/>
  <c r="L381" i="3"/>
  <c r="K380" i="3"/>
  <c r="L380" i="3"/>
  <c r="K379" i="3"/>
  <c r="L379" i="3"/>
  <c r="K378" i="3"/>
  <c r="L378" i="3"/>
  <c r="K377" i="3"/>
  <c r="L377" i="3"/>
  <c r="K376" i="3"/>
  <c r="L376" i="3"/>
  <c r="K375" i="3"/>
  <c r="L375" i="3"/>
  <c r="K374" i="3"/>
  <c r="L374" i="3"/>
  <c r="K373" i="3"/>
  <c r="L373" i="3"/>
  <c r="K372" i="3"/>
  <c r="L372" i="3"/>
  <c r="K371" i="3"/>
  <c r="L371" i="3"/>
  <c r="K370" i="3"/>
  <c r="L370" i="3"/>
  <c r="K369" i="3"/>
  <c r="L369" i="3"/>
  <c r="K368" i="3"/>
  <c r="L368" i="3"/>
  <c r="K367" i="3"/>
  <c r="L367" i="3"/>
  <c r="K366" i="3"/>
  <c r="L366" i="3"/>
  <c r="K365" i="3"/>
  <c r="L365" i="3"/>
  <c r="K364" i="3"/>
  <c r="L364" i="3"/>
  <c r="K363" i="3"/>
  <c r="L363" i="3"/>
  <c r="K362" i="3"/>
  <c r="L362" i="3"/>
  <c r="K361" i="3"/>
  <c r="L361" i="3"/>
  <c r="K360" i="3"/>
  <c r="L360" i="3"/>
  <c r="K359" i="3"/>
  <c r="L359" i="3"/>
  <c r="K358" i="3"/>
  <c r="L358" i="3"/>
  <c r="K357" i="3"/>
  <c r="L357" i="3"/>
  <c r="K356" i="3"/>
  <c r="L356" i="3"/>
  <c r="K355" i="3"/>
  <c r="L355" i="3"/>
  <c r="K354" i="3"/>
  <c r="L354" i="3"/>
  <c r="K353" i="3"/>
  <c r="L353" i="3"/>
  <c r="K352" i="3"/>
  <c r="L352" i="3"/>
  <c r="K351" i="3"/>
  <c r="L351" i="3"/>
  <c r="K350" i="3"/>
  <c r="L350" i="3"/>
  <c r="K349" i="3"/>
  <c r="L349" i="3"/>
  <c r="K348" i="3"/>
  <c r="L348" i="3"/>
  <c r="K347" i="3"/>
  <c r="L347" i="3"/>
  <c r="K346" i="3"/>
  <c r="L346" i="3"/>
  <c r="K345" i="3"/>
  <c r="L345" i="3"/>
  <c r="K344" i="3"/>
  <c r="L344" i="3"/>
  <c r="K343" i="3"/>
  <c r="L343" i="3"/>
  <c r="K342" i="3"/>
  <c r="L342" i="3"/>
  <c r="K341" i="3"/>
  <c r="L341" i="3"/>
  <c r="K340" i="3"/>
  <c r="L340" i="3"/>
  <c r="K339" i="3"/>
  <c r="L339" i="3"/>
  <c r="K338" i="3"/>
  <c r="L338" i="3"/>
  <c r="K337" i="3"/>
  <c r="L337" i="3"/>
  <c r="K336" i="3"/>
  <c r="L336" i="3"/>
  <c r="K335" i="3"/>
  <c r="L335" i="3"/>
  <c r="K334" i="3"/>
  <c r="L334" i="3"/>
  <c r="K333" i="3"/>
  <c r="L333" i="3"/>
  <c r="K332" i="3"/>
  <c r="L332" i="3"/>
  <c r="K331" i="3"/>
  <c r="L331" i="3"/>
  <c r="K330" i="3"/>
  <c r="L330" i="3"/>
  <c r="K329" i="3"/>
  <c r="L329" i="3"/>
  <c r="K328" i="3"/>
  <c r="L328" i="3"/>
  <c r="K327" i="3"/>
  <c r="L327" i="3"/>
  <c r="K326" i="3"/>
  <c r="L326" i="3"/>
  <c r="K325" i="3"/>
  <c r="L325" i="3"/>
  <c r="K324" i="3"/>
  <c r="L324" i="3"/>
  <c r="K323" i="3"/>
  <c r="L323" i="3"/>
  <c r="K322" i="3"/>
  <c r="L322" i="3"/>
  <c r="K321" i="3"/>
  <c r="L321" i="3"/>
  <c r="K320" i="3"/>
  <c r="L320" i="3"/>
  <c r="K319" i="3"/>
  <c r="L319" i="3"/>
  <c r="K318" i="3"/>
  <c r="L318" i="3"/>
  <c r="K317" i="3"/>
  <c r="L317" i="3"/>
  <c r="K316" i="3"/>
  <c r="L316" i="3"/>
  <c r="K315" i="3"/>
  <c r="L315" i="3"/>
  <c r="K314" i="3"/>
  <c r="L314" i="3"/>
  <c r="K313" i="3"/>
  <c r="L313" i="3"/>
  <c r="K312" i="3"/>
  <c r="L312" i="3"/>
  <c r="K311" i="3"/>
  <c r="L311" i="3"/>
  <c r="K310" i="3"/>
  <c r="L310" i="3"/>
  <c r="K309" i="3"/>
  <c r="L309" i="3"/>
  <c r="K308" i="3"/>
  <c r="L308" i="3"/>
  <c r="K307" i="3"/>
  <c r="L307" i="3"/>
  <c r="K306" i="3"/>
  <c r="L306" i="3"/>
  <c r="K305" i="3"/>
  <c r="L305" i="3"/>
  <c r="K304" i="3"/>
  <c r="L304" i="3"/>
  <c r="K303" i="3"/>
  <c r="L303" i="3"/>
  <c r="K302" i="3"/>
  <c r="L302" i="3"/>
  <c r="K301" i="3"/>
  <c r="L301" i="3"/>
  <c r="K300" i="3"/>
  <c r="L300" i="3"/>
  <c r="K299" i="3"/>
  <c r="L299" i="3"/>
  <c r="K298" i="3"/>
  <c r="L298" i="3"/>
  <c r="K297" i="3"/>
  <c r="L297" i="3"/>
  <c r="K296" i="3"/>
  <c r="L296" i="3"/>
  <c r="K295" i="3"/>
  <c r="L295" i="3"/>
  <c r="K294" i="3"/>
  <c r="L294" i="3"/>
  <c r="K293" i="3"/>
  <c r="L293" i="3"/>
  <c r="K292" i="3"/>
  <c r="L292" i="3"/>
  <c r="K291" i="3"/>
  <c r="L291" i="3"/>
  <c r="K290" i="3"/>
  <c r="L290" i="3"/>
  <c r="K289" i="3"/>
  <c r="L289" i="3"/>
  <c r="K288" i="3"/>
  <c r="L288" i="3"/>
  <c r="K287" i="3"/>
  <c r="L287" i="3"/>
  <c r="K286" i="3"/>
  <c r="L286" i="3"/>
  <c r="K285" i="3"/>
  <c r="L285" i="3"/>
  <c r="K284" i="3"/>
  <c r="L284" i="3"/>
  <c r="K283" i="3"/>
  <c r="L283" i="3"/>
  <c r="K282" i="3"/>
  <c r="L282" i="3"/>
  <c r="K281" i="3"/>
  <c r="L281" i="3"/>
  <c r="K280" i="3"/>
  <c r="L280" i="3"/>
  <c r="K279" i="3"/>
  <c r="L279" i="3"/>
  <c r="K278" i="3"/>
  <c r="L278" i="3"/>
  <c r="K277" i="3"/>
  <c r="L277" i="3"/>
  <c r="K276" i="3"/>
  <c r="L276" i="3"/>
  <c r="K275" i="3"/>
  <c r="L275" i="3"/>
  <c r="K274" i="3"/>
  <c r="L274" i="3"/>
  <c r="K273" i="3"/>
  <c r="L273" i="3"/>
  <c r="K272" i="3"/>
  <c r="L272" i="3"/>
  <c r="K271" i="3"/>
  <c r="L271" i="3"/>
  <c r="K270" i="3"/>
  <c r="L270" i="3"/>
  <c r="K269" i="3"/>
  <c r="L269" i="3"/>
  <c r="K268" i="3"/>
  <c r="L268" i="3"/>
  <c r="K267" i="3"/>
  <c r="L267" i="3"/>
  <c r="K266" i="3"/>
  <c r="L266" i="3"/>
  <c r="K265" i="3"/>
  <c r="L265" i="3"/>
  <c r="K264" i="3"/>
  <c r="L264" i="3"/>
  <c r="K263" i="3"/>
  <c r="L263" i="3"/>
  <c r="K262" i="3"/>
  <c r="L262" i="3"/>
  <c r="K261" i="3"/>
  <c r="L261" i="3"/>
  <c r="K260" i="3"/>
  <c r="L260" i="3"/>
  <c r="K259" i="3"/>
  <c r="L259" i="3"/>
  <c r="L258" i="3"/>
  <c r="K258" i="3"/>
  <c r="L257" i="3"/>
  <c r="K257" i="3"/>
  <c r="L256" i="3"/>
  <c r="K256" i="3"/>
  <c r="L255" i="3"/>
  <c r="K255" i="3"/>
  <c r="L254" i="3"/>
  <c r="K254" i="3"/>
  <c r="L253" i="3"/>
  <c r="K253" i="3"/>
  <c r="L252" i="3"/>
  <c r="K252" i="3"/>
  <c r="L251" i="3"/>
  <c r="K251" i="3"/>
  <c r="L250" i="3"/>
  <c r="K250" i="3"/>
  <c r="L249" i="3"/>
  <c r="K249" i="3"/>
  <c r="L248" i="3"/>
  <c r="K248" i="3"/>
  <c r="L247" i="3"/>
  <c r="K247" i="3"/>
  <c r="L246" i="3"/>
  <c r="K246" i="3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5" i="3"/>
  <c r="K185" i="3"/>
  <c r="L184" i="3"/>
  <c r="K184" i="3"/>
  <c r="L183" i="3"/>
  <c r="K183" i="3"/>
  <c r="L182" i="3"/>
  <c r="K182" i="3"/>
  <c r="L181" i="3"/>
  <c r="K181" i="3"/>
  <c r="L180" i="3"/>
  <c r="K180" i="3"/>
  <c r="L179" i="3"/>
  <c r="K179" i="3"/>
  <c r="L178" i="3"/>
  <c r="K178" i="3"/>
  <c r="L177" i="3"/>
  <c r="K177" i="3"/>
  <c r="L176" i="3"/>
  <c r="K176" i="3"/>
  <c r="L175" i="3"/>
  <c r="K175" i="3"/>
  <c r="L174" i="3"/>
  <c r="K174" i="3"/>
  <c r="L173" i="3"/>
  <c r="K173" i="3"/>
  <c r="L172" i="3"/>
  <c r="K172" i="3"/>
  <c r="L171" i="3"/>
  <c r="K171" i="3"/>
  <c r="L170" i="3"/>
  <c r="K170" i="3"/>
  <c r="L169" i="3"/>
  <c r="K169" i="3"/>
  <c r="L168" i="3"/>
  <c r="K168" i="3"/>
  <c r="L167" i="3"/>
  <c r="K167" i="3"/>
  <c r="L166" i="3"/>
  <c r="K166" i="3"/>
  <c r="L165" i="3"/>
  <c r="K165" i="3"/>
  <c r="L164" i="3"/>
  <c r="K164" i="3"/>
  <c r="L163" i="3"/>
  <c r="K163" i="3"/>
  <c r="L162" i="3"/>
  <c r="K162" i="3"/>
  <c r="L161" i="3"/>
  <c r="K161" i="3"/>
  <c r="L160" i="3"/>
  <c r="K160" i="3"/>
  <c r="L159" i="3"/>
  <c r="K159" i="3"/>
  <c r="L158" i="3"/>
  <c r="K158" i="3"/>
  <c r="L157" i="3"/>
  <c r="K157" i="3"/>
  <c r="L156" i="3"/>
  <c r="K156" i="3"/>
  <c r="L155" i="3"/>
  <c r="K155" i="3"/>
  <c r="L154" i="3"/>
  <c r="K154" i="3"/>
  <c r="L153" i="3"/>
  <c r="K153" i="3"/>
  <c r="L152" i="3"/>
  <c r="K152" i="3"/>
  <c r="L151" i="3"/>
  <c r="K151" i="3"/>
  <c r="L150" i="3"/>
  <c r="K150" i="3"/>
  <c r="L149" i="3"/>
  <c r="K149" i="3"/>
  <c r="L148" i="3"/>
  <c r="K148" i="3"/>
  <c r="L147" i="3"/>
  <c r="K147" i="3"/>
  <c r="L146" i="3"/>
  <c r="K146" i="3"/>
  <c r="L145" i="3"/>
  <c r="K145" i="3"/>
  <c r="L144" i="3"/>
  <c r="K144" i="3"/>
  <c r="L143" i="3"/>
  <c r="K143" i="3"/>
  <c r="L142" i="3"/>
  <c r="K142" i="3"/>
  <c r="L141" i="3"/>
  <c r="K141" i="3"/>
  <c r="L140" i="3"/>
  <c r="K140" i="3"/>
  <c r="L139" i="3"/>
  <c r="K139" i="3"/>
  <c r="L138" i="3"/>
  <c r="K138" i="3"/>
  <c r="L137" i="3"/>
  <c r="K137" i="3"/>
  <c r="L136" i="3"/>
  <c r="K136" i="3"/>
  <c r="L135" i="3"/>
  <c r="K135" i="3"/>
  <c r="L134" i="3"/>
  <c r="K134" i="3"/>
  <c r="L133" i="3"/>
  <c r="K133" i="3"/>
  <c r="L132" i="3"/>
  <c r="K132" i="3"/>
  <c r="L131" i="3"/>
  <c r="K131" i="3"/>
  <c r="L130" i="3"/>
  <c r="K130" i="3"/>
  <c r="L129" i="3"/>
  <c r="K129" i="3"/>
  <c r="L128" i="3"/>
  <c r="K128" i="3"/>
  <c r="L127" i="3"/>
  <c r="K127" i="3"/>
  <c r="L126" i="3"/>
  <c r="K126" i="3"/>
  <c r="L125" i="3"/>
  <c r="K125" i="3"/>
  <c r="L124" i="3"/>
  <c r="K124" i="3"/>
  <c r="L123" i="3"/>
  <c r="K123" i="3"/>
  <c r="L122" i="3"/>
  <c r="K122" i="3"/>
  <c r="L121" i="3"/>
  <c r="K121" i="3"/>
  <c r="L120" i="3"/>
  <c r="K120" i="3"/>
  <c r="L119" i="3"/>
  <c r="K119" i="3"/>
  <c r="L118" i="3"/>
  <c r="K118" i="3"/>
  <c r="L117" i="3"/>
  <c r="K117" i="3"/>
  <c r="L116" i="3"/>
  <c r="K116" i="3"/>
  <c r="L115" i="3"/>
  <c r="K115" i="3"/>
  <c r="L114" i="3"/>
  <c r="K114" i="3"/>
  <c r="L113" i="3"/>
  <c r="K113" i="3"/>
  <c r="L112" i="3"/>
  <c r="K112" i="3"/>
  <c r="L111" i="3"/>
  <c r="K111" i="3"/>
  <c r="L110" i="3"/>
  <c r="K110" i="3"/>
  <c r="L109" i="3"/>
  <c r="K109" i="3"/>
  <c r="L108" i="3"/>
  <c r="K108" i="3"/>
  <c r="L107" i="3"/>
  <c r="K107" i="3"/>
  <c r="L106" i="3"/>
  <c r="K106" i="3"/>
  <c r="L105" i="3"/>
  <c r="K105" i="3"/>
  <c r="L104" i="3"/>
  <c r="K104" i="3"/>
  <c r="L103" i="3"/>
  <c r="K103" i="3"/>
  <c r="L102" i="3"/>
  <c r="K102" i="3"/>
  <c r="L101" i="3"/>
  <c r="K101" i="3"/>
  <c r="L100" i="3"/>
  <c r="K100" i="3"/>
  <c r="L99" i="3"/>
  <c r="K99" i="3"/>
  <c r="L98" i="3"/>
  <c r="K98" i="3"/>
  <c r="L97" i="3"/>
  <c r="K97" i="3"/>
  <c r="L96" i="3"/>
  <c r="K96" i="3"/>
  <c r="L95" i="3"/>
  <c r="K95" i="3"/>
  <c r="L94" i="3"/>
  <c r="K94" i="3"/>
  <c r="L93" i="3"/>
  <c r="K93" i="3"/>
  <c r="L92" i="3"/>
  <c r="K92" i="3"/>
  <c r="L91" i="3"/>
  <c r="K91" i="3"/>
  <c r="L90" i="3"/>
  <c r="K90" i="3"/>
  <c r="L89" i="3"/>
  <c r="K89" i="3"/>
  <c r="L88" i="3"/>
  <c r="K88" i="3"/>
  <c r="L87" i="3"/>
  <c r="K87" i="3"/>
  <c r="L86" i="3"/>
  <c r="K86" i="3"/>
  <c r="L85" i="3"/>
  <c r="K85" i="3"/>
  <c r="L84" i="3"/>
  <c r="K84" i="3"/>
  <c r="L83" i="3"/>
  <c r="K83" i="3"/>
  <c r="L82" i="3"/>
  <c r="K82" i="3"/>
  <c r="L81" i="3"/>
  <c r="K81" i="3"/>
  <c r="L80" i="3"/>
  <c r="K80" i="3"/>
  <c r="L79" i="3"/>
  <c r="K79" i="3"/>
  <c r="L78" i="3"/>
  <c r="K78" i="3"/>
  <c r="L77" i="3"/>
  <c r="K77" i="3"/>
  <c r="L76" i="3"/>
  <c r="K76" i="3"/>
  <c r="L75" i="3"/>
  <c r="K75" i="3"/>
  <c r="L74" i="3"/>
  <c r="K74" i="3"/>
  <c r="L73" i="3"/>
  <c r="K73" i="3"/>
  <c r="L72" i="3"/>
  <c r="K72" i="3"/>
  <c r="L71" i="3"/>
  <c r="K71" i="3"/>
  <c r="L70" i="3"/>
  <c r="K70" i="3"/>
  <c r="L69" i="3"/>
  <c r="K69" i="3"/>
  <c r="L68" i="3"/>
  <c r="K68" i="3"/>
  <c r="L67" i="3"/>
  <c r="K67" i="3"/>
  <c r="L66" i="3"/>
  <c r="K66" i="3"/>
  <c r="L65" i="3"/>
  <c r="K65" i="3"/>
  <c r="L64" i="3"/>
  <c r="K64" i="3"/>
  <c r="L63" i="3"/>
  <c r="K63" i="3"/>
  <c r="L62" i="3"/>
  <c r="K62" i="3"/>
  <c r="L61" i="3"/>
  <c r="K61" i="3"/>
  <c r="L60" i="3"/>
  <c r="K60" i="3"/>
  <c r="L59" i="3"/>
  <c r="K59" i="3"/>
  <c r="L58" i="3"/>
  <c r="K58" i="3"/>
  <c r="L57" i="3"/>
  <c r="K57" i="3"/>
  <c r="L56" i="3"/>
  <c r="K56" i="3"/>
  <c r="L55" i="3"/>
  <c r="K55" i="3"/>
  <c r="L54" i="3"/>
  <c r="K54" i="3"/>
  <c r="L53" i="3"/>
  <c r="K53" i="3"/>
  <c r="L52" i="3"/>
  <c r="K52" i="3"/>
  <c r="L51" i="3"/>
  <c r="K51" i="3"/>
  <c r="L50" i="3"/>
  <c r="K50" i="3"/>
  <c r="L49" i="3"/>
  <c r="K49" i="3"/>
  <c r="L48" i="3"/>
  <c r="K48" i="3"/>
  <c r="L47" i="3"/>
  <c r="K47" i="3"/>
  <c r="L46" i="3"/>
  <c r="K46" i="3"/>
  <c r="L45" i="3"/>
  <c r="K45" i="3"/>
  <c r="L44" i="3"/>
  <c r="K44" i="3"/>
  <c r="L43" i="3"/>
  <c r="K43" i="3"/>
  <c r="L42" i="3"/>
  <c r="K42" i="3"/>
  <c r="L41" i="3"/>
  <c r="K41" i="3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K29" i="3"/>
  <c r="L28" i="3"/>
  <c r="K28" i="3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Q10" i="6"/>
  <c r="N10" i="6" s="1"/>
  <c r="R10" i="6" s="1"/>
  <c r="S10" i="6" s="1"/>
  <c r="M9" i="6"/>
  <c r="L4" i="3"/>
  <c r="H5" i="4"/>
  <c r="K5" i="4"/>
  <c r="M5" i="4"/>
  <c r="O5" i="4"/>
  <c r="P5" i="4"/>
  <c r="H6" i="4"/>
  <c r="K6" i="4"/>
  <c r="M6" i="4"/>
  <c r="O6" i="4"/>
  <c r="P6" i="4"/>
  <c r="H7" i="4"/>
  <c r="K7" i="4"/>
  <c r="M7" i="4"/>
  <c r="O7" i="4"/>
  <c r="P7" i="4"/>
  <c r="H8" i="4"/>
  <c r="K8" i="4"/>
  <c r="M8" i="4"/>
  <c r="O8" i="4"/>
  <c r="P8" i="4"/>
  <c r="H9" i="4"/>
  <c r="K9" i="4"/>
  <c r="M9" i="4"/>
  <c r="O9" i="4"/>
  <c r="P9" i="4"/>
  <c r="H10" i="4"/>
  <c r="K10" i="4"/>
  <c r="M10" i="4"/>
  <c r="O10" i="4"/>
  <c r="P10" i="4"/>
  <c r="H11" i="4"/>
  <c r="K11" i="4"/>
  <c r="M11" i="4"/>
  <c r="O11" i="4"/>
  <c r="P11" i="4"/>
  <c r="H12" i="4"/>
  <c r="K12" i="4"/>
  <c r="M12" i="4"/>
  <c r="O12" i="4"/>
  <c r="P12" i="4"/>
  <c r="H13" i="4"/>
  <c r="K13" i="4"/>
  <c r="M13" i="4"/>
  <c r="O13" i="4"/>
  <c r="P13" i="4"/>
  <c r="H14" i="4"/>
  <c r="K14" i="4"/>
  <c r="M14" i="4"/>
  <c r="O14" i="4"/>
  <c r="P14" i="4"/>
  <c r="H15" i="4"/>
  <c r="K15" i="4"/>
  <c r="M15" i="4"/>
  <c r="O15" i="4"/>
  <c r="P15" i="4"/>
  <c r="H16" i="4"/>
  <c r="K16" i="4"/>
  <c r="M16" i="4"/>
  <c r="O16" i="4"/>
  <c r="P16" i="4"/>
  <c r="H17" i="4"/>
  <c r="K17" i="4"/>
  <c r="M17" i="4"/>
  <c r="O17" i="4"/>
  <c r="P17" i="4"/>
  <c r="H18" i="4"/>
  <c r="K18" i="4"/>
  <c r="M18" i="4"/>
  <c r="O18" i="4"/>
  <c r="P18" i="4"/>
  <c r="H19" i="4"/>
  <c r="K19" i="4"/>
  <c r="M19" i="4"/>
  <c r="O19" i="4"/>
  <c r="P19" i="4"/>
  <c r="H20" i="4"/>
  <c r="K20" i="4"/>
  <c r="M20" i="4"/>
  <c r="O20" i="4"/>
  <c r="P20" i="4"/>
  <c r="H21" i="4"/>
  <c r="K21" i="4"/>
  <c r="M21" i="4"/>
  <c r="O21" i="4"/>
  <c r="P21" i="4"/>
  <c r="H22" i="4"/>
  <c r="K22" i="4"/>
  <c r="M22" i="4"/>
  <c r="O22" i="4"/>
  <c r="P22" i="4"/>
  <c r="H23" i="4"/>
  <c r="K23" i="4"/>
  <c r="M23" i="4"/>
  <c r="O23" i="4"/>
  <c r="P23" i="4"/>
  <c r="H24" i="4"/>
  <c r="K24" i="4"/>
  <c r="M24" i="4"/>
  <c r="O24" i="4"/>
  <c r="P24" i="4"/>
  <c r="H25" i="4"/>
  <c r="K25" i="4"/>
  <c r="M25" i="4"/>
  <c r="O25" i="4"/>
  <c r="P25" i="4"/>
  <c r="H26" i="4"/>
  <c r="K26" i="4"/>
  <c r="M26" i="4"/>
  <c r="O26" i="4"/>
  <c r="P26" i="4"/>
  <c r="H27" i="4"/>
  <c r="K27" i="4"/>
  <c r="M27" i="4"/>
  <c r="O27" i="4"/>
  <c r="P27" i="4"/>
  <c r="H28" i="4"/>
  <c r="K28" i="4"/>
  <c r="M28" i="4"/>
  <c r="O28" i="4"/>
  <c r="P28" i="4"/>
  <c r="H29" i="4"/>
  <c r="K29" i="4"/>
  <c r="M29" i="4"/>
  <c r="O29" i="4"/>
  <c r="P29" i="4"/>
  <c r="H30" i="4"/>
  <c r="K30" i="4"/>
  <c r="M30" i="4"/>
  <c r="O30" i="4"/>
  <c r="P30" i="4"/>
  <c r="H31" i="4"/>
  <c r="K31" i="4"/>
  <c r="M31" i="4"/>
  <c r="O31" i="4"/>
  <c r="P31" i="4"/>
  <c r="H32" i="4"/>
  <c r="K32" i="4"/>
  <c r="M32" i="4"/>
  <c r="O32" i="4"/>
  <c r="P32" i="4"/>
  <c r="H33" i="4"/>
  <c r="K33" i="4"/>
  <c r="M33" i="4"/>
  <c r="O33" i="4"/>
  <c r="P33" i="4"/>
  <c r="H34" i="4"/>
  <c r="K34" i="4"/>
  <c r="M34" i="4"/>
  <c r="O34" i="4"/>
  <c r="P34" i="4"/>
  <c r="H35" i="4"/>
  <c r="K35" i="4"/>
  <c r="M35" i="4"/>
  <c r="O35" i="4"/>
  <c r="P35" i="4"/>
  <c r="H36" i="4"/>
  <c r="K36" i="4"/>
  <c r="M36" i="4"/>
  <c r="O36" i="4"/>
  <c r="P36" i="4"/>
  <c r="H37" i="4"/>
  <c r="K37" i="4"/>
  <c r="M37" i="4"/>
  <c r="O37" i="4"/>
  <c r="P37" i="4"/>
  <c r="H38" i="4"/>
  <c r="K38" i="4"/>
  <c r="M38" i="4"/>
  <c r="O38" i="4"/>
  <c r="P38" i="4"/>
  <c r="H39" i="4"/>
  <c r="K39" i="4"/>
  <c r="M39" i="4"/>
  <c r="O39" i="4"/>
  <c r="P39" i="4"/>
  <c r="H40" i="4"/>
  <c r="K40" i="4"/>
  <c r="M40" i="4"/>
  <c r="O40" i="4"/>
  <c r="P40" i="4"/>
  <c r="H41" i="4"/>
  <c r="K41" i="4"/>
  <c r="M41" i="4"/>
  <c r="O41" i="4"/>
  <c r="P41" i="4"/>
  <c r="H42" i="4"/>
  <c r="K42" i="4"/>
  <c r="M42" i="4"/>
  <c r="O42" i="4"/>
  <c r="P42" i="4"/>
  <c r="H43" i="4"/>
  <c r="K43" i="4"/>
  <c r="M43" i="4"/>
  <c r="O43" i="4"/>
  <c r="P43" i="4"/>
  <c r="H44" i="4"/>
  <c r="K44" i="4"/>
  <c r="M44" i="4"/>
  <c r="O44" i="4"/>
  <c r="P44" i="4"/>
  <c r="H45" i="4"/>
  <c r="K45" i="4"/>
  <c r="M45" i="4"/>
  <c r="O45" i="4"/>
  <c r="P45" i="4"/>
  <c r="H46" i="4"/>
  <c r="K46" i="4"/>
  <c r="M46" i="4"/>
  <c r="O46" i="4"/>
  <c r="P46" i="4"/>
  <c r="H47" i="4"/>
  <c r="K47" i="4"/>
  <c r="M47" i="4"/>
  <c r="O47" i="4"/>
  <c r="P47" i="4"/>
  <c r="H48" i="4"/>
  <c r="K48" i="4"/>
  <c r="M48" i="4"/>
  <c r="O48" i="4"/>
  <c r="P48" i="4"/>
  <c r="H49" i="4"/>
  <c r="K49" i="4"/>
  <c r="M49" i="4"/>
  <c r="O49" i="4"/>
  <c r="P49" i="4"/>
  <c r="H50" i="4"/>
  <c r="K50" i="4"/>
  <c r="M50" i="4"/>
  <c r="O50" i="4"/>
  <c r="P50" i="4"/>
  <c r="H51" i="4"/>
  <c r="K51" i="4"/>
  <c r="M51" i="4"/>
  <c r="O51" i="4"/>
  <c r="P51" i="4"/>
  <c r="H52" i="4"/>
  <c r="K52" i="4"/>
  <c r="M52" i="4"/>
  <c r="O52" i="4"/>
  <c r="P52" i="4"/>
  <c r="H53" i="4"/>
  <c r="K53" i="4"/>
  <c r="M53" i="4"/>
  <c r="O53" i="4"/>
  <c r="P53" i="4"/>
  <c r="H54" i="4"/>
  <c r="K54" i="4"/>
  <c r="M54" i="4"/>
  <c r="O54" i="4"/>
  <c r="P54" i="4"/>
  <c r="H55" i="4"/>
  <c r="K55" i="4"/>
  <c r="M55" i="4"/>
  <c r="O55" i="4"/>
  <c r="P55" i="4"/>
  <c r="H56" i="4"/>
  <c r="K56" i="4"/>
  <c r="M56" i="4"/>
  <c r="O56" i="4"/>
  <c r="P56" i="4"/>
  <c r="H57" i="4"/>
  <c r="K57" i="4"/>
  <c r="M57" i="4"/>
  <c r="O57" i="4"/>
  <c r="P57" i="4"/>
  <c r="H58" i="4"/>
  <c r="K58" i="4"/>
  <c r="M58" i="4"/>
  <c r="O58" i="4"/>
  <c r="P58" i="4"/>
  <c r="H59" i="4"/>
  <c r="K59" i="4"/>
  <c r="M59" i="4"/>
  <c r="O59" i="4"/>
  <c r="P59" i="4"/>
  <c r="H60" i="4"/>
  <c r="K60" i="4"/>
  <c r="M60" i="4"/>
  <c r="O60" i="4"/>
  <c r="P60" i="4"/>
  <c r="H61" i="4"/>
  <c r="K61" i="4"/>
  <c r="M61" i="4"/>
  <c r="O61" i="4"/>
  <c r="P61" i="4"/>
  <c r="H62" i="4"/>
  <c r="K62" i="4"/>
  <c r="M62" i="4"/>
  <c r="O62" i="4"/>
  <c r="P62" i="4"/>
  <c r="H63" i="4"/>
  <c r="K63" i="4"/>
  <c r="M63" i="4"/>
  <c r="O63" i="4"/>
  <c r="P63" i="4"/>
  <c r="H64" i="4"/>
  <c r="K64" i="4"/>
  <c r="M64" i="4"/>
  <c r="O64" i="4"/>
  <c r="P64" i="4"/>
  <c r="H65" i="4"/>
  <c r="K65" i="4"/>
  <c r="M65" i="4"/>
  <c r="O65" i="4"/>
  <c r="P65" i="4"/>
  <c r="H66" i="4"/>
  <c r="K66" i="4"/>
  <c r="M66" i="4"/>
  <c r="O66" i="4"/>
  <c r="P66" i="4"/>
  <c r="H67" i="4"/>
  <c r="K67" i="4"/>
  <c r="M67" i="4"/>
  <c r="O67" i="4"/>
  <c r="P67" i="4"/>
  <c r="H68" i="4"/>
  <c r="K68" i="4"/>
  <c r="M68" i="4"/>
  <c r="O68" i="4"/>
  <c r="P68" i="4"/>
  <c r="H69" i="4"/>
  <c r="K69" i="4"/>
  <c r="M69" i="4"/>
  <c r="O69" i="4"/>
  <c r="P69" i="4"/>
  <c r="H70" i="4"/>
  <c r="K70" i="4"/>
  <c r="M70" i="4"/>
  <c r="O70" i="4"/>
  <c r="P70" i="4"/>
  <c r="H71" i="4"/>
  <c r="K71" i="4"/>
  <c r="M71" i="4"/>
  <c r="O71" i="4"/>
  <c r="P71" i="4"/>
  <c r="H72" i="4"/>
  <c r="K72" i="4"/>
  <c r="M72" i="4"/>
  <c r="O72" i="4"/>
  <c r="P72" i="4"/>
  <c r="H73" i="4"/>
  <c r="K73" i="4"/>
  <c r="M73" i="4"/>
  <c r="O73" i="4"/>
  <c r="P73" i="4"/>
  <c r="H74" i="4"/>
  <c r="K74" i="4"/>
  <c r="M74" i="4"/>
  <c r="O74" i="4"/>
  <c r="P74" i="4"/>
  <c r="H75" i="4"/>
  <c r="K75" i="4"/>
  <c r="M75" i="4"/>
  <c r="O75" i="4"/>
  <c r="P75" i="4"/>
  <c r="H76" i="4"/>
  <c r="K76" i="4"/>
  <c r="M76" i="4"/>
  <c r="O76" i="4"/>
  <c r="P76" i="4"/>
  <c r="H77" i="4"/>
  <c r="K77" i="4"/>
  <c r="M77" i="4"/>
  <c r="O77" i="4"/>
  <c r="P77" i="4"/>
  <c r="H78" i="4"/>
  <c r="K78" i="4"/>
  <c r="M78" i="4"/>
  <c r="O78" i="4"/>
  <c r="P78" i="4"/>
  <c r="H79" i="4"/>
  <c r="K79" i="4"/>
  <c r="M79" i="4"/>
  <c r="O79" i="4"/>
  <c r="P79" i="4"/>
  <c r="H80" i="4"/>
  <c r="K80" i="4"/>
  <c r="M80" i="4"/>
  <c r="O80" i="4"/>
  <c r="P80" i="4"/>
  <c r="H81" i="4"/>
  <c r="K81" i="4"/>
  <c r="M81" i="4"/>
  <c r="O81" i="4"/>
  <c r="P81" i="4"/>
  <c r="H82" i="4"/>
  <c r="K82" i="4"/>
  <c r="M82" i="4"/>
  <c r="O82" i="4"/>
  <c r="P82" i="4"/>
  <c r="H83" i="4"/>
  <c r="K83" i="4"/>
  <c r="M83" i="4"/>
  <c r="O83" i="4"/>
  <c r="P83" i="4"/>
  <c r="H84" i="4"/>
  <c r="K84" i="4"/>
  <c r="M84" i="4"/>
  <c r="O84" i="4"/>
  <c r="P84" i="4"/>
  <c r="H85" i="4"/>
  <c r="K85" i="4"/>
  <c r="M85" i="4"/>
  <c r="O85" i="4"/>
  <c r="P85" i="4"/>
  <c r="H86" i="4"/>
  <c r="K86" i="4"/>
  <c r="M86" i="4"/>
  <c r="O86" i="4"/>
  <c r="P86" i="4"/>
  <c r="H87" i="4"/>
  <c r="K87" i="4"/>
  <c r="M87" i="4"/>
  <c r="O87" i="4"/>
  <c r="P87" i="4"/>
  <c r="H88" i="4"/>
  <c r="K88" i="4"/>
  <c r="M88" i="4"/>
  <c r="O88" i="4"/>
  <c r="P88" i="4"/>
  <c r="H89" i="4"/>
  <c r="K89" i="4"/>
  <c r="M89" i="4"/>
  <c r="O89" i="4"/>
  <c r="P89" i="4"/>
  <c r="H90" i="4"/>
  <c r="K90" i="4"/>
  <c r="M90" i="4"/>
  <c r="O90" i="4"/>
  <c r="P90" i="4"/>
  <c r="H91" i="4"/>
  <c r="K91" i="4"/>
  <c r="M91" i="4"/>
  <c r="O91" i="4"/>
  <c r="P91" i="4"/>
  <c r="H92" i="4"/>
  <c r="K92" i="4"/>
  <c r="M92" i="4"/>
  <c r="O92" i="4"/>
  <c r="P92" i="4"/>
  <c r="H93" i="4"/>
  <c r="K93" i="4"/>
  <c r="M93" i="4"/>
  <c r="O93" i="4"/>
  <c r="P93" i="4"/>
  <c r="H94" i="4"/>
  <c r="K94" i="4"/>
  <c r="M94" i="4"/>
  <c r="O94" i="4"/>
  <c r="P94" i="4"/>
  <c r="H95" i="4"/>
  <c r="K95" i="4"/>
  <c r="M95" i="4"/>
  <c r="O95" i="4"/>
  <c r="P95" i="4"/>
  <c r="H96" i="4"/>
  <c r="K96" i="4"/>
  <c r="M96" i="4"/>
  <c r="O96" i="4"/>
  <c r="P96" i="4"/>
  <c r="H97" i="4"/>
  <c r="K97" i="4"/>
  <c r="M97" i="4"/>
  <c r="O97" i="4"/>
  <c r="P97" i="4"/>
  <c r="H98" i="4"/>
  <c r="K98" i="4"/>
  <c r="M98" i="4"/>
  <c r="O98" i="4"/>
  <c r="P98" i="4"/>
  <c r="H99" i="4"/>
  <c r="K99" i="4"/>
  <c r="M99" i="4"/>
  <c r="O99" i="4"/>
  <c r="P99" i="4"/>
  <c r="H100" i="4"/>
  <c r="K100" i="4"/>
  <c r="M100" i="4"/>
  <c r="O100" i="4"/>
  <c r="P100" i="4"/>
  <c r="H101" i="4"/>
  <c r="K101" i="4"/>
  <c r="M101" i="4"/>
  <c r="O101" i="4"/>
  <c r="P101" i="4"/>
  <c r="H102" i="4"/>
  <c r="K102" i="4"/>
  <c r="M102" i="4"/>
  <c r="O102" i="4"/>
  <c r="P102" i="4"/>
  <c r="H103" i="4"/>
  <c r="K103" i="4"/>
  <c r="M103" i="4"/>
  <c r="O103" i="4"/>
  <c r="P103" i="4"/>
  <c r="H104" i="4"/>
  <c r="K104" i="4"/>
  <c r="M104" i="4"/>
  <c r="O104" i="4"/>
  <c r="P104" i="4"/>
  <c r="H105" i="4"/>
  <c r="K105" i="4"/>
  <c r="M105" i="4"/>
  <c r="O105" i="4"/>
  <c r="P105" i="4"/>
  <c r="H106" i="4"/>
  <c r="K106" i="4"/>
  <c r="M106" i="4"/>
  <c r="O106" i="4"/>
  <c r="P106" i="4"/>
  <c r="H107" i="4"/>
  <c r="K107" i="4"/>
  <c r="M107" i="4"/>
  <c r="O107" i="4"/>
  <c r="P107" i="4"/>
  <c r="H108" i="4"/>
  <c r="K108" i="4"/>
  <c r="M108" i="4"/>
  <c r="O108" i="4"/>
  <c r="P108" i="4"/>
  <c r="H109" i="4"/>
  <c r="K109" i="4"/>
  <c r="M109" i="4"/>
  <c r="O109" i="4"/>
  <c r="P109" i="4"/>
  <c r="H110" i="4"/>
  <c r="K110" i="4"/>
  <c r="M110" i="4"/>
  <c r="O110" i="4"/>
  <c r="P110" i="4"/>
  <c r="H111" i="4"/>
  <c r="K111" i="4"/>
  <c r="M111" i="4"/>
  <c r="O111" i="4"/>
  <c r="P111" i="4"/>
  <c r="H112" i="4"/>
  <c r="K112" i="4"/>
  <c r="M112" i="4"/>
  <c r="O112" i="4"/>
  <c r="P112" i="4"/>
  <c r="H113" i="4"/>
  <c r="K113" i="4"/>
  <c r="M113" i="4"/>
  <c r="O113" i="4"/>
  <c r="P113" i="4"/>
  <c r="H114" i="4"/>
  <c r="K114" i="4"/>
  <c r="M114" i="4"/>
  <c r="O114" i="4"/>
  <c r="P114" i="4"/>
  <c r="H115" i="4"/>
  <c r="K115" i="4"/>
  <c r="M115" i="4"/>
  <c r="O115" i="4"/>
  <c r="P115" i="4"/>
  <c r="H116" i="4"/>
  <c r="K116" i="4"/>
  <c r="M116" i="4"/>
  <c r="O116" i="4"/>
  <c r="P116" i="4"/>
  <c r="H117" i="4"/>
  <c r="K117" i="4"/>
  <c r="M117" i="4"/>
  <c r="O117" i="4"/>
  <c r="P117" i="4"/>
  <c r="H118" i="4"/>
  <c r="K118" i="4"/>
  <c r="M118" i="4"/>
  <c r="O118" i="4"/>
  <c r="P118" i="4"/>
  <c r="H119" i="4"/>
  <c r="K119" i="4"/>
  <c r="M119" i="4"/>
  <c r="O119" i="4"/>
  <c r="P119" i="4"/>
  <c r="H120" i="4"/>
  <c r="K120" i="4"/>
  <c r="M120" i="4"/>
  <c r="O120" i="4"/>
  <c r="P120" i="4"/>
  <c r="H121" i="4"/>
  <c r="K121" i="4"/>
  <c r="M121" i="4"/>
  <c r="O121" i="4"/>
  <c r="P121" i="4"/>
  <c r="H122" i="4"/>
  <c r="K122" i="4"/>
  <c r="M122" i="4"/>
  <c r="O122" i="4"/>
  <c r="P122" i="4"/>
  <c r="H123" i="4"/>
  <c r="K123" i="4"/>
  <c r="M123" i="4"/>
  <c r="O123" i="4"/>
  <c r="P123" i="4"/>
  <c r="H124" i="4"/>
  <c r="K124" i="4"/>
  <c r="M124" i="4"/>
  <c r="O124" i="4"/>
  <c r="P124" i="4"/>
  <c r="H125" i="4"/>
  <c r="K125" i="4"/>
  <c r="M125" i="4"/>
  <c r="O125" i="4"/>
  <c r="P125" i="4"/>
  <c r="H126" i="4"/>
  <c r="K126" i="4"/>
  <c r="M126" i="4"/>
  <c r="O126" i="4"/>
  <c r="P126" i="4"/>
  <c r="H127" i="4"/>
  <c r="K127" i="4"/>
  <c r="M127" i="4"/>
  <c r="O127" i="4"/>
  <c r="P127" i="4"/>
  <c r="H128" i="4"/>
  <c r="K128" i="4"/>
  <c r="M128" i="4"/>
  <c r="O128" i="4"/>
  <c r="P128" i="4"/>
  <c r="H129" i="4"/>
  <c r="K129" i="4"/>
  <c r="M129" i="4"/>
  <c r="O129" i="4"/>
  <c r="P129" i="4"/>
  <c r="H130" i="4"/>
  <c r="K130" i="4"/>
  <c r="M130" i="4"/>
  <c r="O130" i="4"/>
  <c r="P130" i="4"/>
  <c r="H131" i="4"/>
  <c r="K131" i="4"/>
  <c r="M131" i="4"/>
  <c r="O131" i="4"/>
  <c r="P131" i="4"/>
  <c r="H132" i="4"/>
  <c r="K132" i="4"/>
  <c r="M132" i="4"/>
  <c r="O132" i="4"/>
  <c r="P132" i="4"/>
  <c r="H133" i="4"/>
  <c r="K133" i="4"/>
  <c r="M133" i="4"/>
  <c r="O133" i="4"/>
  <c r="P133" i="4"/>
  <c r="H134" i="4"/>
  <c r="K134" i="4"/>
  <c r="M134" i="4"/>
  <c r="O134" i="4"/>
  <c r="P134" i="4"/>
  <c r="H135" i="4"/>
  <c r="K135" i="4"/>
  <c r="M135" i="4"/>
  <c r="O135" i="4"/>
  <c r="P135" i="4"/>
  <c r="H136" i="4"/>
  <c r="K136" i="4"/>
  <c r="M136" i="4"/>
  <c r="O136" i="4"/>
  <c r="P136" i="4"/>
  <c r="H137" i="4"/>
  <c r="K137" i="4"/>
  <c r="M137" i="4"/>
  <c r="O137" i="4"/>
  <c r="P137" i="4"/>
  <c r="H138" i="4"/>
  <c r="K138" i="4"/>
  <c r="M138" i="4"/>
  <c r="O138" i="4"/>
  <c r="P138" i="4"/>
  <c r="H139" i="4"/>
  <c r="K139" i="4"/>
  <c r="M139" i="4"/>
  <c r="O139" i="4"/>
  <c r="P139" i="4"/>
  <c r="H140" i="4"/>
  <c r="K140" i="4"/>
  <c r="M140" i="4"/>
  <c r="O140" i="4"/>
  <c r="P140" i="4"/>
  <c r="H141" i="4"/>
  <c r="K141" i="4"/>
  <c r="M141" i="4"/>
  <c r="O141" i="4"/>
  <c r="P141" i="4"/>
  <c r="H142" i="4"/>
  <c r="K142" i="4"/>
  <c r="M142" i="4"/>
  <c r="O142" i="4"/>
  <c r="P142" i="4"/>
  <c r="H143" i="4"/>
  <c r="K143" i="4"/>
  <c r="M143" i="4"/>
  <c r="O143" i="4"/>
  <c r="P143" i="4"/>
  <c r="H144" i="4"/>
  <c r="K144" i="4"/>
  <c r="M144" i="4"/>
  <c r="O144" i="4"/>
  <c r="P144" i="4"/>
  <c r="H145" i="4"/>
  <c r="K145" i="4"/>
  <c r="M145" i="4"/>
  <c r="O145" i="4"/>
  <c r="P145" i="4"/>
  <c r="H146" i="4"/>
  <c r="K146" i="4"/>
  <c r="M146" i="4"/>
  <c r="O146" i="4"/>
  <c r="P146" i="4"/>
  <c r="H147" i="4"/>
  <c r="K147" i="4"/>
  <c r="M147" i="4"/>
  <c r="O147" i="4"/>
  <c r="P147" i="4"/>
  <c r="H148" i="4"/>
  <c r="K148" i="4"/>
  <c r="M148" i="4"/>
  <c r="O148" i="4"/>
  <c r="P148" i="4"/>
  <c r="H149" i="4"/>
  <c r="K149" i="4"/>
  <c r="M149" i="4"/>
  <c r="O149" i="4"/>
  <c r="P149" i="4"/>
  <c r="H150" i="4"/>
  <c r="K150" i="4"/>
  <c r="M150" i="4"/>
  <c r="O150" i="4"/>
  <c r="P150" i="4"/>
  <c r="H151" i="4"/>
  <c r="K151" i="4"/>
  <c r="M151" i="4"/>
  <c r="O151" i="4"/>
  <c r="P151" i="4"/>
  <c r="H152" i="4"/>
  <c r="K152" i="4"/>
  <c r="M152" i="4"/>
  <c r="O152" i="4"/>
  <c r="P152" i="4"/>
  <c r="H153" i="4"/>
  <c r="K153" i="4"/>
  <c r="M153" i="4"/>
  <c r="O153" i="4"/>
  <c r="P153" i="4"/>
  <c r="H154" i="4"/>
  <c r="K154" i="4"/>
  <c r="M154" i="4"/>
  <c r="O154" i="4"/>
  <c r="P154" i="4"/>
  <c r="H155" i="4"/>
  <c r="K155" i="4"/>
  <c r="M155" i="4"/>
  <c r="O155" i="4"/>
  <c r="P155" i="4"/>
  <c r="H156" i="4"/>
  <c r="K156" i="4"/>
  <c r="M156" i="4"/>
  <c r="O156" i="4"/>
  <c r="P156" i="4"/>
  <c r="H157" i="4"/>
  <c r="K157" i="4"/>
  <c r="M157" i="4"/>
  <c r="O157" i="4"/>
  <c r="P157" i="4"/>
  <c r="H158" i="4"/>
  <c r="K158" i="4"/>
  <c r="M158" i="4"/>
  <c r="O158" i="4"/>
  <c r="P158" i="4"/>
  <c r="H159" i="4"/>
  <c r="K159" i="4"/>
  <c r="M159" i="4"/>
  <c r="O159" i="4"/>
  <c r="P159" i="4"/>
  <c r="H160" i="4"/>
  <c r="K160" i="4"/>
  <c r="M160" i="4"/>
  <c r="O160" i="4"/>
  <c r="P160" i="4"/>
  <c r="H161" i="4"/>
  <c r="K161" i="4"/>
  <c r="M161" i="4"/>
  <c r="O161" i="4"/>
  <c r="P161" i="4"/>
  <c r="H162" i="4"/>
  <c r="K162" i="4"/>
  <c r="M162" i="4"/>
  <c r="O162" i="4"/>
  <c r="P162" i="4"/>
  <c r="H163" i="4"/>
  <c r="K163" i="4"/>
  <c r="M163" i="4"/>
  <c r="O163" i="4"/>
  <c r="P163" i="4"/>
  <c r="H164" i="4"/>
  <c r="K164" i="4"/>
  <c r="M164" i="4"/>
  <c r="O164" i="4"/>
  <c r="P164" i="4"/>
  <c r="H165" i="4"/>
  <c r="K165" i="4"/>
  <c r="M165" i="4"/>
  <c r="O165" i="4"/>
  <c r="P165" i="4"/>
  <c r="H166" i="4"/>
  <c r="K166" i="4"/>
  <c r="M166" i="4"/>
  <c r="O166" i="4"/>
  <c r="P166" i="4"/>
  <c r="H167" i="4"/>
  <c r="K167" i="4"/>
  <c r="M167" i="4"/>
  <c r="O167" i="4"/>
  <c r="P167" i="4"/>
  <c r="H168" i="4"/>
  <c r="K168" i="4"/>
  <c r="M168" i="4"/>
  <c r="O168" i="4"/>
  <c r="P168" i="4"/>
  <c r="H169" i="4"/>
  <c r="K169" i="4"/>
  <c r="M169" i="4"/>
  <c r="O169" i="4"/>
  <c r="P169" i="4"/>
  <c r="H170" i="4"/>
  <c r="K170" i="4"/>
  <c r="M170" i="4"/>
  <c r="O170" i="4"/>
  <c r="P170" i="4"/>
  <c r="H171" i="4"/>
  <c r="K171" i="4"/>
  <c r="M171" i="4"/>
  <c r="O171" i="4"/>
  <c r="P171" i="4"/>
  <c r="H172" i="4"/>
  <c r="K172" i="4"/>
  <c r="M172" i="4"/>
  <c r="O172" i="4"/>
  <c r="P172" i="4"/>
  <c r="H173" i="4"/>
  <c r="K173" i="4"/>
  <c r="M173" i="4"/>
  <c r="O173" i="4"/>
  <c r="P173" i="4"/>
  <c r="H174" i="4"/>
  <c r="K174" i="4"/>
  <c r="M174" i="4"/>
  <c r="O174" i="4"/>
  <c r="P174" i="4"/>
  <c r="H175" i="4"/>
  <c r="K175" i="4"/>
  <c r="M175" i="4"/>
  <c r="O175" i="4"/>
  <c r="P175" i="4"/>
  <c r="H176" i="4"/>
  <c r="K176" i="4"/>
  <c r="M176" i="4"/>
  <c r="O176" i="4"/>
  <c r="P176" i="4"/>
  <c r="H177" i="4"/>
  <c r="K177" i="4"/>
  <c r="M177" i="4"/>
  <c r="O177" i="4"/>
  <c r="P177" i="4"/>
  <c r="H178" i="4"/>
  <c r="K178" i="4"/>
  <c r="M178" i="4"/>
  <c r="O178" i="4"/>
  <c r="P178" i="4"/>
  <c r="H179" i="4"/>
  <c r="K179" i="4"/>
  <c r="M179" i="4"/>
  <c r="O179" i="4"/>
  <c r="P179" i="4"/>
  <c r="H180" i="4"/>
  <c r="K180" i="4"/>
  <c r="M180" i="4"/>
  <c r="O180" i="4"/>
  <c r="P180" i="4"/>
  <c r="H181" i="4"/>
  <c r="K181" i="4"/>
  <c r="M181" i="4"/>
  <c r="O181" i="4"/>
  <c r="P181" i="4"/>
  <c r="H182" i="4"/>
  <c r="K182" i="4"/>
  <c r="M182" i="4"/>
  <c r="O182" i="4"/>
  <c r="P182" i="4"/>
  <c r="H183" i="4"/>
  <c r="K183" i="4"/>
  <c r="M183" i="4"/>
  <c r="O183" i="4"/>
  <c r="P183" i="4"/>
  <c r="H184" i="4"/>
  <c r="K184" i="4"/>
  <c r="M184" i="4"/>
  <c r="O184" i="4"/>
  <c r="P184" i="4"/>
  <c r="H185" i="4"/>
  <c r="K185" i="4"/>
  <c r="M185" i="4"/>
  <c r="O185" i="4"/>
  <c r="P185" i="4"/>
  <c r="H186" i="4"/>
  <c r="K186" i="4"/>
  <c r="M186" i="4"/>
  <c r="O186" i="4"/>
  <c r="P186" i="4"/>
  <c r="H187" i="4"/>
  <c r="K187" i="4"/>
  <c r="M187" i="4"/>
  <c r="O187" i="4"/>
  <c r="P187" i="4"/>
  <c r="H188" i="4"/>
  <c r="K188" i="4"/>
  <c r="M188" i="4"/>
  <c r="O188" i="4"/>
  <c r="P188" i="4"/>
  <c r="H189" i="4"/>
  <c r="K189" i="4"/>
  <c r="M189" i="4"/>
  <c r="O189" i="4"/>
  <c r="P189" i="4"/>
  <c r="H190" i="4"/>
  <c r="K190" i="4"/>
  <c r="M190" i="4"/>
  <c r="O190" i="4"/>
  <c r="P190" i="4"/>
  <c r="H191" i="4"/>
  <c r="K191" i="4"/>
  <c r="M191" i="4"/>
  <c r="O191" i="4"/>
  <c r="P191" i="4"/>
  <c r="H192" i="4"/>
  <c r="K192" i="4"/>
  <c r="M192" i="4"/>
  <c r="O192" i="4"/>
  <c r="P192" i="4"/>
  <c r="H193" i="4"/>
  <c r="K193" i="4"/>
  <c r="M193" i="4"/>
  <c r="O193" i="4"/>
  <c r="P193" i="4"/>
  <c r="H194" i="4"/>
  <c r="K194" i="4"/>
  <c r="M194" i="4"/>
  <c r="O194" i="4"/>
  <c r="P194" i="4"/>
  <c r="H195" i="4"/>
  <c r="K195" i="4"/>
  <c r="M195" i="4"/>
  <c r="O195" i="4"/>
  <c r="P195" i="4"/>
  <c r="H196" i="4"/>
  <c r="K196" i="4"/>
  <c r="M196" i="4"/>
  <c r="O196" i="4"/>
  <c r="P196" i="4"/>
  <c r="H197" i="4"/>
  <c r="K197" i="4"/>
  <c r="M197" i="4"/>
  <c r="O197" i="4"/>
  <c r="P197" i="4"/>
  <c r="H198" i="4"/>
  <c r="K198" i="4"/>
  <c r="M198" i="4"/>
  <c r="O198" i="4"/>
  <c r="P198" i="4"/>
  <c r="H199" i="4"/>
  <c r="K199" i="4"/>
  <c r="M199" i="4"/>
  <c r="O199" i="4"/>
  <c r="P199" i="4"/>
  <c r="H200" i="4"/>
  <c r="K200" i="4"/>
  <c r="M200" i="4"/>
  <c r="O200" i="4"/>
  <c r="P200" i="4"/>
  <c r="H201" i="4"/>
  <c r="K201" i="4"/>
  <c r="M201" i="4"/>
  <c r="O201" i="4"/>
  <c r="P201" i="4"/>
  <c r="H202" i="4"/>
  <c r="K202" i="4"/>
  <c r="M202" i="4"/>
  <c r="O202" i="4"/>
  <c r="P202" i="4"/>
  <c r="H203" i="4"/>
  <c r="K203" i="4"/>
  <c r="M203" i="4"/>
  <c r="O203" i="4"/>
  <c r="P203" i="4"/>
  <c r="H204" i="4"/>
  <c r="K204" i="4"/>
  <c r="M204" i="4"/>
  <c r="O204" i="4"/>
  <c r="P204" i="4"/>
  <c r="H205" i="4"/>
  <c r="K205" i="4"/>
  <c r="M205" i="4"/>
  <c r="O205" i="4"/>
  <c r="P205" i="4"/>
  <c r="H206" i="4"/>
  <c r="K206" i="4"/>
  <c r="M206" i="4"/>
  <c r="O206" i="4"/>
  <c r="P206" i="4"/>
  <c r="H207" i="4"/>
  <c r="K207" i="4"/>
  <c r="M207" i="4"/>
  <c r="O207" i="4"/>
  <c r="P207" i="4"/>
  <c r="H208" i="4"/>
  <c r="K208" i="4"/>
  <c r="M208" i="4"/>
  <c r="O208" i="4"/>
  <c r="P208" i="4"/>
  <c r="H209" i="4"/>
  <c r="K209" i="4"/>
  <c r="M209" i="4"/>
  <c r="O209" i="4"/>
  <c r="P209" i="4"/>
  <c r="H210" i="4"/>
  <c r="K210" i="4"/>
  <c r="M210" i="4"/>
  <c r="O210" i="4"/>
  <c r="P210" i="4"/>
  <c r="H211" i="4"/>
  <c r="K211" i="4"/>
  <c r="M211" i="4"/>
  <c r="O211" i="4"/>
  <c r="P211" i="4"/>
  <c r="H212" i="4"/>
  <c r="K212" i="4"/>
  <c r="M212" i="4"/>
  <c r="O212" i="4"/>
  <c r="P212" i="4"/>
  <c r="H213" i="4"/>
  <c r="K213" i="4"/>
  <c r="M213" i="4"/>
  <c r="O213" i="4"/>
  <c r="P213" i="4"/>
  <c r="H214" i="4"/>
  <c r="K214" i="4"/>
  <c r="M214" i="4"/>
  <c r="O214" i="4"/>
  <c r="P214" i="4"/>
  <c r="H215" i="4"/>
  <c r="K215" i="4"/>
  <c r="M215" i="4"/>
  <c r="O215" i="4"/>
  <c r="P215" i="4"/>
  <c r="H216" i="4"/>
  <c r="K216" i="4"/>
  <c r="M216" i="4"/>
  <c r="O216" i="4"/>
  <c r="P216" i="4"/>
  <c r="H217" i="4"/>
  <c r="K217" i="4"/>
  <c r="M217" i="4"/>
  <c r="O217" i="4"/>
  <c r="P217" i="4"/>
  <c r="H218" i="4"/>
  <c r="K218" i="4"/>
  <c r="M218" i="4"/>
  <c r="O218" i="4"/>
  <c r="P218" i="4"/>
  <c r="H219" i="4"/>
  <c r="K219" i="4"/>
  <c r="M219" i="4"/>
  <c r="O219" i="4"/>
  <c r="P219" i="4"/>
  <c r="H220" i="4"/>
  <c r="K220" i="4"/>
  <c r="M220" i="4"/>
  <c r="O220" i="4"/>
  <c r="P220" i="4"/>
  <c r="H221" i="4"/>
  <c r="K221" i="4"/>
  <c r="M221" i="4"/>
  <c r="O221" i="4"/>
  <c r="P221" i="4"/>
  <c r="H222" i="4"/>
  <c r="K222" i="4"/>
  <c r="M222" i="4"/>
  <c r="O222" i="4"/>
  <c r="P222" i="4"/>
  <c r="H223" i="4"/>
  <c r="K223" i="4"/>
  <c r="M223" i="4"/>
  <c r="O223" i="4"/>
  <c r="P223" i="4"/>
  <c r="H224" i="4"/>
  <c r="K224" i="4"/>
  <c r="M224" i="4"/>
  <c r="O224" i="4"/>
  <c r="P224" i="4"/>
  <c r="H225" i="4"/>
  <c r="K225" i="4"/>
  <c r="M225" i="4"/>
  <c r="O225" i="4"/>
  <c r="P225" i="4"/>
  <c r="H226" i="4"/>
  <c r="K226" i="4"/>
  <c r="M226" i="4"/>
  <c r="O226" i="4"/>
  <c r="P226" i="4"/>
  <c r="H227" i="4"/>
  <c r="K227" i="4"/>
  <c r="M227" i="4"/>
  <c r="O227" i="4"/>
  <c r="P227" i="4"/>
  <c r="H228" i="4"/>
  <c r="K228" i="4"/>
  <c r="M228" i="4"/>
  <c r="O228" i="4"/>
  <c r="P228" i="4"/>
  <c r="H229" i="4"/>
  <c r="K229" i="4"/>
  <c r="M229" i="4"/>
  <c r="O229" i="4"/>
  <c r="P229" i="4"/>
  <c r="H230" i="4"/>
  <c r="K230" i="4"/>
  <c r="M230" i="4"/>
  <c r="O230" i="4"/>
  <c r="P230" i="4"/>
  <c r="H231" i="4"/>
  <c r="K231" i="4"/>
  <c r="M231" i="4"/>
  <c r="O231" i="4"/>
  <c r="P231" i="4"/>
  <c r="H232" i="4"/>
  <c r="K232" i="4"/>
  <c r="M232" i="4"/>
  <c r="O232" i="4"/>
  <c r="P232" i="4"/>
  <c r="H233" i="4"/>
  <c r="K233" i="4"/>
  <c r="M233" i="4"/>
  <c r="O233" i="4"/>
  <c r="P233" i="4"/>
  <c r="H234" i="4"/>
  <c r="K234" i="4"/>
  <c r="M234" i="4"/>
  <c r="O234" i="4"/>
  <c r="P234" i="4"/>
  <c r="H235" i="4"/>
  <c r="K235" i="4"/>
  <c r="M235" i="4"/>
  <c r="O235" i="4"/>
  <c r="P235" i="4"/>
  <c r="H236" i="4"/>
  <c r="K236" i="4"/>
  <c r="M236" i="4"/>
  <c r="O236" i="4"/>
  <c r="P236" i="4"/>
  <c r="H237" i="4"/>
  <c r="K237" i="4"/>
  <c r="M237" i="4"/>
  <c r="O237" i="4"/>
  <c r="P237" i="4"/>
  <c r="H238" i="4"/>
  <c r="K238" i="4"/>
  <c r="M238" i="4"/>
  <c r="O238" i="4"/>
  <c r="P238" i="4"/>
  <c r="H239" i="4"/>
  <c r="K239" i="4"/>
  <c r="M239" i="4"/>
  <c r="O239" i="4"/>
  <c r="P239" i="4"/>
  <c r="H240" i="4"/>
  <c r="K240" i="4"/>
  <c r="M240" i="4"/>
  <c r="O240" i="4"/>
  <c r="P240" i="4"/>
  <c r="H241" i="4"/>
  <c r="K241" i="4"/>
  <c r="M241" i="4"/>
  <c r="O241" i="4"/>
  <c r="P241" i="4"/>
  <c r="H242" i="4"/>
  <c r="K242" i="4"/>
  <c r="M242" i="4"/>
  <c r="O242" i="4"/>
  <c r="P242" i="4"/>
  <c r="H243" i="4"/>
  <c r="K243" i="4"/>
  <c r="M243" i="4"/>
  <c r="O243" i="4"/>
  <c r="P243" i="4"/>
  <c r="H244" i="4"/>
  <c r="K244" i="4"/>
  <c r="M244" i="4"/>
  <c r="O244" i="4"/>
  <c r="P244" i="4"/>
  <c r="H245" i="4"/>
  <c r="K245" i="4"/>
  <c r="M245" i="4"/>
  <c r="O245" i="4"/>
  <c r="P245" i="4"/>
  <c r="H246" i="4"/>
  <c r="K246" i="4"/>
  <c r="M246" i="4"/>
  <c r="O246" i="4"/>
  <c r="P246" i="4"/>
  <c r="H247" i="4"/>
  <c r="K247" i="4"/>
  <c r="M247" i="4"/>
  <c r="O247" i="4"/>
  <c r="P247" i="4"/>
  <c r="H248" i="4"/>
  <c r="K248" i="4"/>
  <c r="M248" i="4"/>
  <c r="O248" i="4"/>
  <c r="P248" i="4"/>
  <c r="H249" i="4"/>
  <c r="K249" i="4"/>
  <c r="M249" i="4"/>
  <c r="O249" i="4"/>
  <c r="P249" i="4"/>
  <c r="H250" i="4"/>
  <c r="K250" i="4"/>
  <c r="M250" i="4"/>
  <c r="O250" i="4"/>
  <c r="P250" i="4"/>
  <c r="H251" i="4"/>
  <c r="K251" i="4"/>
  <c r="M251" i="4"/>
  <c r="O251" i="4"/>
  <c r="P251" i="4"/>
  <c r="H252" i="4"/>
  <c r="K252" i="4"/>
  <c r="M252" i="4"/>
  <c r="O252" i="4"/>
  <c r="P252" i="4"/>
  <c r="H253" i="4"/>
  <c r="K253" i="4"/>
  <c r="M253" i="4"/>
  <c r="O253" i="4"/>
  <c r="P253" i="4"/>
  <c r="H254" i="4"/>
  <c r="K254" i="4"/>
  <c r="M254" i="4"/>
  <c r="O254" i="4"/>
  <c r="P254" i="4"/>
  <c r="H255" i="4"/>
  <c r="K255" i="4"/>
  <c r="M255" i="4"/>
  <c r="O255" i="4"/>
  <c r="P255" i="4"/>
  <c r="H256" i="4"/>
  <c r="K256" i="4"/>
  <c r="M256" i="4"/>
  <c r="O256" i="4"/>
  <c r="P256" i="4"/>
  <c r="H257" i="4"/>
  <c r="K257" i="4"/>
  <c r="M257" i="4"/>
  <c r="O257" i="4"/>
  <c r="P257" i="4"/>
  <c r="H258" i="4"/>
  <c r="K258" i="4"/>
  <c r="M258" i="4"/>
  <c r="O258" i="4"/>
  <c r="P258" i="4"/>
  <c r="H259" i="4"/>
  <c r="K259" i="4"/>
  <c r="M259" i="4"/>
  <c r="O259" i="4"/>
  <c r="P259" i="4"/>
  <c r="H260" i="4"/>
  <c r="K260" i="4"/>
  <c r="M260" i="4"/>
  <c r="O260" i="4"/>
  <c r="P260" i="4"/>
  <c r="H261" i="4"/>
  <c r="K261" i="4"/>
  <c r="M261" i="4"/>
  <c r="O261" i="4"/>
  <c r="P261" i="4"/>
  <c r="H262" i="4"/>
  <c r="K262" i="4"/>
  <c r="M262" i="4"/>
  <c r="O262" i="4"/>
  <c r="P262" i="4"/>
  <c r="H263" i="4"/>
  <c r="K263" i="4"/>
  <c r="M263" i="4"/>
  <c r="O263" i="4"/>
  <c r="P263" i="4"/>
  <c r="H264" i="4"/>
  <c r="K264" i="4"/>
  <c r="M264" i="4"/>
  <c r="O264" i="4"/>
  <c r="P264" i="4"/>
  <c r="H265" i="4"/>
  <c r="K265" i="4"/>
  <c r="M265" i="4"/>
  <c r="O265" i="4"/>
  <c r="P265" i="4"/>
  <c r="H266" i="4"/>
  <c r="K266" i="4"/>
  <c r="M266" i="4"/>
  <c r="O266" i="4"/>
  <c r="P266" i="4"/>
  <c r="H267" i="4"/>
  <c r="K267" i="4"/>
  <c r="M267" i="4"/>
  <c r="O267" i="4"/>
  <c r="P267" i="4"/>
  <c r="H268" i="4"/>
  <c r="K268" i="4"/>
  <c r="M268" i="4"/>
  <c r="O268" i="4"/>
  <c r="P268" i="4"/>
  <c r="H269" i="4"/>
  <c r="K269" i="4"/>
  <c r="M269" i="4"/>
  <c r="O269" i="4"/>
  <c r="P269" i="4"/>
  <c r="H270" i="4"/>
  <c r="K270" i="4"/>
  <c r="M270" i="4"/>
  <c r="O270" i="4"/>
  <c r="P270" i="4"/>
  <c r="H271" i="4"/>
  <c r="K271" i="4"/>
  <c r="M271" i="4"/>
  <c r="O271" i="4"/>
  <c r="P271" i="4"/>
  <c r="H272" i="4"/>
  <c r="K272" i="4"/>
  <c r="M272" i="4"/>
  <c r="O272" i="4"/>
  <c r="P272" i="4"/>
  <c r="H273" i="4"/>
  <c r="K273" i="4"/>
  <c r="M273" i="4"/>
  <c r="O273" i="4"/>
  <c r="P273" i="4"/>
  <c r="H274" i="4"/>
  <c r="K274" i="4"/>
  <c r="M274" i="4"/>
  <c r="O274" i="4"/>
  <c r="P274" i="4"/>
  <c r="H275" i="4"/>
  <c r="K275" i="4"/>
  <c r="M275" i="4"/>
  <c r="O275" i="4"/>
  <c r="P275" i="4"/>
  <c r="H276" i="4"/>
  <c r="K276" i="4"/>
  <c r="M276" i="4"/>
  <c r="O276" i="4"/>
  <c r="P276" i="4"/>
  <c r="H277" i="4"/>
  <c r="K277" i="4"/>
  <c r="M277" i="4"/>
  <c r="O277" i="4"/>
  <c r="P277" i="4"/>
  <c r="H278" i="4"/>
  <c r="K278" i="4"/>
  <c r="M278" i="4"/>
  <c r="O278" i="4"/>
  <c r="P278" i="4"/>
  <c r="H279" i="4"/>
  <c r="K279" i="4"/>
  <c r="M279" i="4"/>
  <c r="O279" i="4"/>
  <c r="P279" i="4"/>
  <c r="H280" i="4"/>
  <c r="K280" i="4"/>
  <c r="M280" i="4"/>
  <c r="O280" i="4"/>
  <c r="P280" i="4"/>
  <c r="H281" i="4"/>
  <c r="K281" i="4"/>
  <c r="M281" i="4"/>
  <c r="O281" i="4"/>
  <c r="P281" i="4"/>
  <c r="H282" i="4"/>
  <c r="K282" i="4"/>
  <c r="M282" i="4"/>
  <c r="O282" i="4"/>
  <c r="P282" i="4"/>
  <c r="H283" i="4"/>
  <c r="K283" i="4"/>
  <c r="M283" i="4"/>
  <c r="O283" i="4"/>
  <c r="P283" i="4"/>
  <c r="H284" i="4"/>
  <c r="K284" i="4"/>
  <c r="M284" i="4"/>
  <c r="O284" i="4"/>
  <c r="P284" i="4"/>
  <c r="H285" i="4"/>
  <c r="K285" i="4"/>
  <c r="M285" i="4"/>
  <c r="O285" i="4"/>
  <c r="P285" i="4"/>
  <c r="H286" i="4"/>
  <c r="K286" i="4"/>
  <c r="M286" i="4"/>
  <c r="O286" i="4"/>
  <c r="P286" i="4"/>
  <c r="H287" i="4"/>
  <c r="K287" i="4"/>
  <c r="M287" i="4"/>
  <c r="O287" i="4"/>
  <c r="P287" i="4"/>
  <c r="H288" i="4"/>
  <c r="K288" i="4"/>
  <c r="M288" i="4"/>
  <c r="O288" i="4"/>
  <c r="P288" i="4"/>
  <c r="H289" i="4"/>
  <c r="K289" i="4"/>
  <c r="M289" i="4"/>
  <c r="O289" i="4"/>
  <c r="P289" i="4"/>
  <c r="H290" i="4"/>
  <c r="K290" i="4"/>
  <c r="M290" i="4"/>
  <c r="O290" i="4"/>
  <c r="P290" i="4"/>
  <c r="H291" i="4"/>
  <c r="K291" i="4"/>
  <c r="M291" i="4"/>
  <c r="O291" i="4"/>
  <c r="P291" i="4"/>
  <c r="H292" i="4"/>
  <c r="K292" i="4"/>
  <c r="M292" i="4"/>
  <c r="O292" i="4"/>
  <c r="P292" i="4"/>
  <c r="H293" i="4"/>
  <c r="K293" i="4"/>
  <c r="M293" i="4"/>
  <c r="O293" i="4"/>
  <c r="P293" i="4"/>
  <c r="H294" i="4"/>
  <c r="K294" i="4"/>
  <c r="M294" i="4"/>
  <c r="O294" i="4"/>
  <c r="P294" i="4"/>
  <c r="H295" i="4"/>
  <c r="K295" i="4"/>
  <c r="M295" i="4"/>
  <c r="O295" i="4"/>
  <c r="P295" i="4"/>
  <c r="H296" i="4"/>
  <c r="K296" i="4"/>
  <c r="M296" i="4"/>
  <c r="O296" i="4"/>
  <c r="P296" i="4"/>
  <c r="H297" i="4"/>
  <c r="K297" i="4"/>
  <c r="M297" i="4"/>
  <c r="O297" i="4"/>
  <c r="P297" i="4"/>
  <c r="H298" i="4"/>
  <c r="K298" i="4"/>
  <c r="M298" i="4"/>
  <c r="O298" i="4"/>
  <c r="P298" i="4"/>
  <c r="H299" i="4"/>
  <c r="K299" i="4"/>
  <c r="M299" i="4"/>
  <c r="O299" i="4"/>
  <c r="P299" i="4"/>
  <c r="H300" i="4"/>
  <c r="K300" i="4"/>
  <c r="M300" i="4"/>
  <c r="O300" i="4"/>
  <c r="P300" i="4"/>
  <c r="H301" i="4"/>
  <c r="K301" i="4"/>
  <c r="M301" i="4"/>
  <c r="O301" i="4"/>
  <c r="P301" i="4"/>
  <c r="H302" i="4"/>
  <c r="K302" i="4"/>
  <c r="M302" i="4"/>
  <c r="O302" i="4"/>
  <c r="P302" i="4"/>
  <c r="H303" i="4"/>
  <c r="K303" i="4"/>
  <c r="M303" i="4"/>
  <c r="O303" i="4"/>
  <c r="P303" i="4"/>
  <c r="H304" i="4"/>
  <c r="K304" i="4"/>
  <c r="M304" i="4"/>
  <c r="O304" i="4"/>
  <c r="P304" i="4"/>
  <c r="H305" i="4"/>
  <c r="K305" i="4"/>
  <c r="M305" i="4"/>
  <c r="O305" i="4"/>
  <c r="P305" i="4"/>
  <c r="H306" i="4"/>
  <c r="K306" i="4"/>
  <c r="M306" i="4"/>
  <c r="O306" i="4"/>
  <c r="P306" i="4"/>
  <c r="H307" i="4"/>
  <c r="K307" i="4"/>
  <c r="M307" i="4"/>
  <c r="O307" i="4"/>
  <c r="P307" i="4"/>
  <c r="H308" i="4"/>
  <c r="K308" i="4"/>
  <c r="M308" i="4"/>
  <c r="O308" i="4"/>
  <c r="P308" i="4"/>
  <c r="H309" i="4"/>
  <c r="K309" i="4"/>
  <c r="M309" i="4"/>
  <c r="O309" i="4"/>
  <c r="P309" i="4"/>
  <c r="H310" i="4"/>
  <c r="K310" i="4"/>
  <c r="M310" i="4"/>
  <c r="O310" i="4"/>
  <c r="P310" i="4"/>
  <c r="H311" i="4"/>
  <c r="K311" i="4"/>
  <c r="M311" i="4"/>
  <c r="O311" i="4"/>
  <c r="P311" i="4"/>
  <c r="H312" i="4"/>
  <c r="K312" i="4"/>
  <c r="M312" i="4"/>
  <c r="O312" i="4"/>
  <c r="P312" i="4"/>
  <c r="H313" i="4"/>
  <c r="K313" i="4"/>
  <c r="M313" i="4"/>
  <c r="O313" i="4"/>
  <c r="P313" i="4"/>
  <c r="H314" i="4"/>
  <c r="K314" i="4"/>
  <c r="M314" i="4"/>
  <c r="O314" i="4"/>
  <c r="P314" i="4"/>
  <c r="H315" i="4"/>
  <c r="K315" i="4"/>
  <c r="M315" i="4"/>
  <c r="O315" i="4"/>
  <c r="P315" i="4"/>
  <c r="H316" i="4"/>
  <c r="K316" i="4"/>
  <c r="M316" i="4"/>
  <c r="O316" i="4"/>
  <c r="P316" i="4"/>
  <c r="H317" i="4"/>
  <c r="K317" i="4"/>
  <c r="M317" i="4"/>
  <c r="O317" i="4"/>
  <c r="P317" i="4"/>
  <c r="H318" i="4"/>
  <c r="K318" i="4"/>
  <c r="M318" i="4"/>
  <c r="O318" i="4"/>
  <c r="P318" i="4"/>
  <c r="H319" i="4"/>
  <c r="K319" i="4"/>
  <c r="M319" i="4"/>
  <c r="O319" i="4"/>
  <c r="P319" i="4"/>
  <c r="H320" i="4"/>
  <c r="K320" i="4"/>
  <c r="M320" i="4"/>
  <c r="O320" i="4"/>
  <c r="P320" i="4"/>
  <c r="H321" i="4"/>
  <c r="K321" i="4"/>
  <c r="M321" i="4"/>
  <c r="O321" i="4"/>
  <c r="P321" i="4"/>
  <c r="H322" i="4"/>
  <c r="K322" i="4"/>
  <c r="M322" i="4"/>
  <c r="O322" i="4"/>
  <c r="P322" i="4"/>
  <c r="H323" i="4"/>
  <c r="K323" i="4"/>
  <c r="M323" i="4"/>
  <c r="O323" i="4"/>
  <c r="P323" i="4"/>
  <c r="H324" i="4"/>
  <c r="K324" i="4"/>
  <c r="M324" i="4"/>
  <c r="O324" i="4"/>
  <c r="P324" i="4"/>
  <c r="H325" i="4"/>
  <c r="K325" i="4"/>
  <c r="M325" i="4"/>
  <c r="O325" i="4"/>
  <c r="P325" i="4"/>
  <c r="H326" i="4"/>
  <c r="K326" i="4"/>
  <c r="M326" i="4"/>
  <c r="O326" i="4"/>
  <c r="P326" i="4"/>
  <c r="H327" i="4"/>
  <c r="K327" i="4"/>
  <c r="M327" i="4"/>
  <c r="O327" i="4"/>
  <c r="P327" i="4"/>
  <c r="H328" i="4"/>
  <c r="K328" i="4"/>
  <c r="M328" i="4"/>
  <c r="O328" i="4"/>
  <c r="P328" i="4"/>
  <c r="H329" i="4"/>
  <c r="K329" i="4"/>
  <c r="M329" i="4"/>
  <c r="O329" i="4"/>
  <c r="P329" i="4"/>
  <c r="H330" i="4"/>
  <c r="K330" i="4"/>
  <c r="M330" i="4"/>
  <c r="O330" i="4"/>
  <c r="P330" i="4"/>
  <c r="H331" i="4"/>
  <c r="K331" i="4"/>
  <c r="M331" i="4"/>
  <c r="O331" i="4"/>
  <c r="P331" i="4"/>
  <c r="H332" i="4"/>
  <c r="K332" i="4"/>
  <c r="M332" i="4"/>
  <c r="O332" i="4"/>
  <c r="P332" i="4"/>
  <c r="H333" i="4"/>
  <c r="K333" i="4"/>
  <c r="M333" i="4"/>
  <c r="O333" i="4"/>
  <c r="P333" i="4"/>
  <c r="H334" i="4"/>
  <c r="K334" i="4"/>
  <c r="M334" i="4"/>
  <c r="O334" i="4"/>
  <c r="P334" i="4"/>
  <c r="H335" i="4"/>
  <c r="K335" i="4"/>
  <c r="M335" i="4"/>
  <c r="O335" i="4"/>
  <c r="P335" i="4"/>
  <c r="H336" i="4"/>
  <c r="K336" i="4"/>
  <c r="M336" i="4"/>
  <c r="O336" i="4"/>
  <c r="P336" i="4"/>
  <c r="H337" i="4"/>
  <c r="K337" i="4"/>
  <c r="M337" i="4"/>
  <c r="O337" i="4"/>
  <c r="P337" i="4"/>
  <c r="H338" i="4"/>
  <c r="K338" i="4"/>
  <c r="M338" i="4"/>
  <c r="O338" i="4"/>
  <c r="P338" i="4"/>
  <c r="H339" i="4"/>
  <c r="K339" i="4"/>
  <c r="M339" i="4"/>
  <c r="O339" i="4"/>
  <c r="P339" i="4"/>
  <c r="H340" i="4"/>
  <c r="K340" i="4"/>
  <c r="M340" i="4"/>
  <c r="O340" i="4"/>
  <c r="P340" i="4"/>
  <c r="H341" i="4"/>
  <c r="K341" i="4"/>
  <c r="M341" i="4"/>
  <c r="O341" i="4"/>
  <c r="P341" i="4"/>
  <c r="H342" i="4"/>
  <c r="K342" i="4"/>
  <c r="M342" i="4"/>
  <c r="O342" i="4"/>
  <c r="P342" i="4"/>
  <c r="H343" i="4"/>
  <c r="K343" i="4"/>
  <c r="M343" i="4"/>
  <c r="O343" i="4"/>
  <c r="P343" i="4"/>
  <c r="H344" i="4"/>
  <c r="K344" i="4"/>
  <c r="M344" i="4"/>
  <c r="O344" i="4"/>
  <c r="P344" i="4"/>
  <c r="H345" i="4"/>
  <c r="K345" i="4"/>
  <c r="M345" i="4"/>
  <c r="O345" i="4"/>
  <c r="P345" i="4"/>
  <c r="H346" i="4"/>
  <c r="K346" i="4"/>
  <c r="M346" i="4"/>
  <c r="O346" i="4"/>
  <c r="P346" i="4"/>
  <c r="H347" i="4"/>
  <c r="K347" i="4"/>
  <c r="M347" i="4"/>
  <c r="O347" i="4"/>
  <c r="P347" i="4"/>
  <c r="H348" i="4"/>
  <c r="K348" i="4"/>
  <c r="M348" i="4"/>
  <c r="O348" i="4"/>
  <c r="P348" i="4"/>
  <c r="H349" i="4"/>
  <c r="K349" i="4"/>
  <c r="M349" i="4"/>
  <c r="O349" i="4"/>
  <c r="P349" i="4"/>
  <c r="H350" i="4"/>
  <c r="K350" i="4"/>
  <c r="M350" i="4"/>
  <c r="O350" i="4"/>
  <c r="P350" i="4"/>
  <c r="H351" i="4"/>
  <c r="K351" i="4"/>
  <c r="M351" i="4"/>
  <c r="O351" i="4"/>
  <c r="P351" i="4"/>
  <c r="H352" i="4"/>
  <c r="K352" i="4"/>
  <c r="M352" i="4"/>
  <c r="O352" i="4"/>
  <c r="P352" i="4"/>
  <c r="H353" i="4"/>
  <c r="K353" i="4"/>
  <c r="M353" i="4"/>
  <c r="O353" i="4"/>
  <c r="P353" i="4"/>
  <c r="H354" i="4"/>
  <c r="K354" i="4"/>
  <c r="M354" i="4"/>
  <c r="O354" i="4"/>
  <c r="P354" i="4"/>
  <c r="H355" i="4"/>
  <c r="K355" i="4"/>
  <c r="M355" i="4"/>
  <c r="O355" i="4"/>
  <c r="P355" i="4"/>
  <c r="H356" i="4"/>
  <c r="K356" i="4"/>
  <c r="M356" i="4"/>
  <c r="O356" i="4"/>
  <c r="P356" i="4"/>
  <c r="H357" i="4"/>
  <c r="K357" i="4"/>
  <c r="M357" i="4"/>
  <c r="O357" i="4"/>
  <c r="P357" i="4"/>
  <c r="H358" i="4"/>
  <c r="K358" i="4"/>
  <c r="M358" i="4"/>
  <c r="O358" i="4"/>
  <c r="P358" i="4"/>
  <c r="H359" i="4"/>
  <c r="K359" i="4"/>
  <c r="M359" i="4"/>
  <c r="O359" i="4"/>
  <c r="P359" i="4"/>
  <c r="H360" i="4"/>
  <c r="K360" i="4"/>
  <c r="M360" i="4"/>
  <c r="O360" i="4"/>
  <c r="P360" i="4"/>
  <c r="H361" i="4"/>
  <c r="K361" i="4"/>
  <c r="M361" i="4"/>
  <c r="O361" i="4"/>
  <c r="P361" i="4"/>
  <c r="H362" i="4"/>
  <c r="K362" i="4"/>
  <c r="M362" i="4"/>
  <c r="O362" i="4"/>
  <c r="P362" i="4"/>
  <c r="H363" i="4"/>
  <c r="K363" i="4"/>
  <c r="M363" i="4"/>
  <c r="O363" i="4"/>
  <c r="P363" i="4"/>
  <c r="H364" i="4"/>
  <c r="K364" i="4"/>
  <c r="M364" i="4"/>
  <c r="O364" i="4"/>
  <c r="P364" i="4"/>
  <c r="H365" i="4"/>
  <c r="K365" i="4"/>
  <c r="M365" i="4"/>
  <c r="O365" i="4"/>
  <c r="P365" i="4"/>
  <c r="H366" i="4"/>
  <c r="K366" i="4"/>
  <c r="M366" i="4"/>
  <c r="O366" i="4"/>
  <c r="P366" i="4"/>
  <c r="H367" i="4"/>
  <c r="K367" i="4"/>
  <c r="M367" i="4"/>
  <c r="O367" i="4"/>
  <c r="P367" i="4"/>
  <c r="H368" i="4"/>
  <c r="K368" i="4"/>
  <c r="M368" i="4"/>
  <c r="O368" i="4"/>
  <c r="P368" i="4"/>
  <c r="H369" i="4"/>
  <c r="K369" i="4"/>
  <c r="M369" i="4"/>
  <c r="O369" i="4"/>
  <c r="P369" i="4"/>
  <c r="H370" i="4"/>
  <c r="K370" i="4"/>
  <c r="M370" i="4"/>
  <c r="O370" i="4"/>
  <c r="P370" i="4"/>
  <c r="H371" i="4"/>
  <c r="K371" i="4"/>
  <c r="M371" i="4"/>
  <c r="O371" i="4"/>
  <c r="P371" i="4"/>
  <c r="H372" i="4"/>
  <c r="K372" i="4"/>
  <c r="M372" i="4"/>
  <c r="O372" i="4"/>
  <c r="P372" i="4"/>
  <c r="H373" i="4"/>
  <c r="K373" i="4"/>
  <c r="M373" i="4"/>
  <c r="O373" i="4"/>
  <c r="P373" i="4"/>
  <c r="H374" i="4"/>
  <c r="K374" i="4"/>
  <c r="M374" i="4"/>
  <c r="O374" i="4"/>
  <c r="P374" i="4"/>
  <c r="H375" i="4"/>
  <c r="K375" i="4"/>
  <c r="M375" i="4"/>
  <c r="O375" i="4"/>
  <c r="P375" i="4"/>
  <c r="H376" i="4"/>
  <c r="K376" i="4"/>
  <c r="M376" i="4"/>
  <c r="O376" i="4"/>
  <c r="P376" i="4"/>
  <c r="H377" i="4"/>
  <c r="K377" i="4"/>
  <c r="M377" i="4"/>
  <c r="O377" i="4"/>
  <c r="P377" i="4"/>
  <c r="H378" i="4"/>
  <c r="K378" i="4"/>
  <c r="M378" i="4"/>
  <c r="O378" i="4"/>
  <c r="P378" i="4"/>
  <c r="H379" i="4"/>
  <c r="K379" i="4"/>
  <c r="M379" i="4"/>
  <c r="O379" i="4"/>
  <c r="P379" i="4"/>
  <c r="H380" i="4"/>
  <c r="K380" i="4"/>
  <c r="M380" i="4"/>
  <c r="O380" i="4"/>
  <c r="P380" i="4"/>
  <c r="H381" i="4"/>
  <c r="K381" i="4"/>
  <c r="M381" i="4"/>
  <c r="O381" i="4"/>
  <c r="P381" i="4"/>
  <c r="H382" i="4"/>
  <c r="K382" i="4"/>
  <c r="M382" i="4"/>
  <c r="O382" i="4"/>
  <c r="P382" i="4"/>
  <c r="H383" i="4"/>
  <c r="K383" i="4"/>
  <c r="M383" i="4"/>
  <c r="O383" i="4"/>
  <c r="P383" i="4"/>
  <c r="H384" i="4"/>
  <c r="K384" i="4"/>
  <c r="M384" i="4"/>
  <c r="O384" i="4"/>
  <c r="P384" i="4"/>
  <c r="H385" i="4"/>
  <c r="K385" i="4"/>
  <c r="M385" i="4"/>
  <c r="O385" i="4"/>
  <c r="P385" i="4"/>
  <c r="H386" i="4"/>
  <c r="K386" i="4"/>
  <c r="M386" i="4"/>
  <c r="O386" i="4"/>
  <c r="P386" i="4"/>
  <c r="H387" i="4"/>
  <c r="K387" i="4"/>
  <c r="M387" i="4"/>
  <c r="O387" i="4"/>
  <c r="P387" i="4"/>
  <c r="H388" i="4"/>
  <c r="K388" i="4"/>
  <c r="M388" i="4"/>
  <c r="O388" i="4"/>
  <c r="P388" i="4"/>
  <c r="H389" i="4"/>
  <c r="K389" i="4"/>
  <c r="M389" i="4"/>
  <c r="O389" i="4"/>
  <c r="P389" i="4"/>
  <c r="H390" i="4"/>
  <c r="K390" i="4"/>
  <c r="M390" i="4"/>
  <c r="O390" i="4"/>
  <c r="P390" i="4"/>
  <c r="H391" i="4"/>
  <c r="K391" i="4"/>
  <c r="M391" i="4"/>
  <c r="O391" i="4"/>
  <c r="P391" i="4"/>
  <c r="H392" i="4"/>
  <c r="K392" i="4"/>
  <c r="M392" i="4"/>
  <c r="O392" i="4"/>
  <c r="P392" i="4"/>
  <c r="H393" i="4"/>
  <c r="K393" i="4"/>
  <c r="M393" i="4"/>
  <c r="O393" i="4"/>
  <c r="P393" i="4"/>
  <c r="H394" i="4"/>
  <c r="K394" i="4"/>
  <c r="M394" i="4"/>
  <c r="O394" i="4"/>
  <c r="P394" i="4"/>
  <c r="H395" i="4"/>
  <c r="K395" i="4"/>
  <c r="M395" i="4"/>
  <c r="O395" i="4"/>
  <c r="P395" i="4"/>
  <c r="H396" i="4"/>
  <c r="K396" i="4"/>
  <c r="M396" i="4"/>
  <c r="O396" i="4"/>
  <c r="P396" i="4"/>
  <c r="H397" i="4"/>
  <c r="K397" i="4"/>
  <c r="M397" i="4"/>
  <c r="O397" i="4"/>
  <c r="P397" i="4"/>
  <c r="H398" i="4"/>
  <c r="K398" i="4"/>
  <c r="M398" i="4"/>
  <c r="O398" i="4"/>
  <c r="P398" i="4"/>
  <c r="H399" i="4"/>
  <c r="K399" i="4"/>
  <c r="M399" i="4"/>
  <c r="O399" i="4"/>
  <c r="P399" i="4"/>
  <c r="H400" i="4"/>
  <c r="K400" i="4"/>
  <c r="M400" i="4"/>
  <c r="O400" i="4"/>
  <c r="P400" i="4"/>
  <c r="H401" i="4"/>
  <c r="K401" i="4"/>
  <c r="M401" i="4"/>
  <c r="O401" i="4"/>
  <c r="P401" i="4"/>
  <c r="H402" i="4"/>
  <c r="K402" i="4"/>
  <c r="M402" i="4"/>
  <c r="O402" i="4"/>
  <c r="P402" i="4"/>
  <c r="H403" i="4"/>
  <c r="K403" i="4"/>
  <c r="M403" i="4"/>
  <c r="O403" i="4"/>
  <c r="P403" i="4"/>
  <c r="H404" i="4"/>
  <c r="K404" i="4"/>
  <c r="M404" i="4"/>
  <c r="O404" i="4"/>
  <c r="P404" i="4"/>
  <c r="H405" i="4"/>
  <c r="K405" i="4"/>
  <c r="M405" i="4"/>
  <c r="O405" i="4"/>
  <c r="P405" i="4"/>
  <c r="H406" i="4"/>
  <c r="K406" i="4"/>
  <c r="M406" i="4"/>
  <c r="O406" i="4"/>
  <c r="P406" i="4"/>
  <c r="H407" i="4"/>
  <c r="K407" i="4"/>
  <c r="M407" i="4"/>
  <c r="O407" i="4"/>
  <c r="P407" i="4"/>
  <c r="H408" i="4"/>
  <c r="K408" i="4"/>
  <c r="M408" i="4"/>
  <c r="O408" i="4"/>
  <c r="P408" i="4"/>
  <c r="H409" i="4"/>
  <c r="K409" i="4"/>
  <c r="M409" i="4"/>
  <c r="O409" i="4"/>
  <c r="P409" i="4"/>
  <c r="H410" i="4"/>
  <c r="K410" i="4"/>
  <c r="M410" i="4"/>
  <c r="O410" i="4"/>
  <c r="P410" i="4"/>
  <c r="H411" i="4"/>
  <c r="K411" i="4"/>
  <c r="M411" i="4"/>
  <c r="O411" i="4"/>
  <c r="P411" i="4"/>
  <c r="H412" i="4"/>
  <c r="K412" i="4"/>
  <c r="M412" i="4"/>
  <c r="O412" i="4"/>
  <c r="P412" i="4"/>
  <c r="H413" i="4"/>
  <c r="K413" i="4"/>
  <c r="M413" i="4"/>
  <c r="O413" i="4"/>
  <c r="P413" i="4"/>
  <c r="H414" i="4"/>
  <c r="K414" i="4"/>
  <c r="M414" i="4"/>
  <c r="O414" i="4"/>
  <c r="P414" i="4"/>
  <c r="H415" i="4"/>
  <c r="K415" i="4"/>
  <c r="M415" i="4"/>
  <c r="O415" i="4"/>
  <c r="P415" i="4"/>
  <c r="H416" i="4"/>
  <c r="K416" i="4"/>
  <c r="M416" i="4"/>
  <c r="O416" i="4"/>
  <c r="P416" i="4"/>
  <c r="H417" i="4"/>
  <c r="K417" i="4"/>
  <c r="M417" i="4"/>
  <c r="O417" i="4"/>
  <c r="P417" i="4"/>
  <c r="H418" i="4"/>
  <c r="K418" i="4"/>
  <c r="M418" i="4"/>
  <c r="O418" i="4"/>
  <c r="P418" i="4"/>
  <c r="H419" i="4"/>
  <c r="K419" i="4"/>
  <c r="M419" i="4"/>
  <c r="O419" i="4"/>
  <c r="P419" i="4"/>
  <c r="H420" i="4"/>
  <c r="K420" i="4"/>
  <c r="M420" i="4"/>
  <c r="O420" i="4"/>
  <c r="P420" i="4"/>
  <c r="H421" i="4"/>
  <c r="K421" i="4"/>
  <c r="M421" i="4"/>
  <c r="O421" i="4"/>
  <c r="P421" i="4"/>
  <c r="H422" i="4"/>
  <c r="K422" i="4"/>
  <c r="M422" i="4"/>
  <c r="O422" i="4"/>
  <c r="P422" i="4"/>
  <c r="H423" i="4"/>
  <c r="K423" i="4"/>
  <c r="M423" i="4"/>
  <c r="O423" i="4"/>
  <c r="P423" i="4"/>
  <c r="H424" i="4"/>
  <c r="K424" i="4"/>
  <c r="M424" i="4"/>
  <c r="O424" i="4"/>
  <c r="P424" i="4"/>
  <c r="H425" i="4"/>
  <c r="K425" i="4"/>
  <c r="M425" i="4"/>
  <c r="O425" i="4"/>
  <c r="P425" i="4"/>
  <c r="H426" i="4"/>
  <c r="K426" i="4"/>
  <c r="M426" i="4"/>
  <c r="O426" i="4"/>
  <c r="P426" i="4"/>
  <c r="H427" i="4"/>
  <c r="K427" i="4"/>
  <c r="M427" i="4"/>
  <c r="O427" i="4"/>
  <c r="P427" i="4"/>
  <c r="H428" i="4"/>
  <c r="K428" i="4"/>
  <c r="M428" i="4"/>
  <c r="O428" i="4"/>
  <c r="P428" i="4"/>
  <c r="H429" i="4"/>
  <c r="K429" i="4"/>
  <c r="M429" i="4"/>
  <c r="O429" i="4"/>
  <c r="P429" i="4"/>
  <c r="H430" i="4"/>
  <c r="I430" i="4"/>
  <c r="K430" i="4"/>
  <c r="M430" i="4"/>
  <c r="O430" i="4"/>
  <c r="P430" i="4"/>
  <c r="K4" i="4"/>
  <c r="P4" i="4"/>
  <c r="O4" i="4"/>
  <c r="M4" i="4"/>
  <c r="H4" i="4"/>
  <c r="Q9" i="6" l="1"/>
  <c r="N9" i="6" s="1"/>
  <c r="R9" i="6" s="1"/>
  <c r="S9" i="6" s="1"/>
  <c r="M8" i="6"/>
  <c r="I429" i="4"/>
  <c r="J430" i="4"/>
  <c r="J429" i="4" s="1"/>
  <c r="Q8" i="6" l="1"/>
  <c r="N8" i="6" s="1"/>
  <c r="R8" i="6" s="1"/>
  <c r="S8" i="6" s="1"/>
  <c r="M7" i="6"/>
  <c r="N430" i="4"/>
  <c r="Q430" i="4" s="1"/>
  <c r="J428" i="4"/>
  <c r="N429" i="4"/>
  <c r="Q429" i="4" s="1"/>
  <c r="I428" i="4"/>
  <c r="Q7" i="6" l="1"/>
  <c r="N7" i="6" s="1"/>
  <c r="R7" i="6" s="1"/>
  <c r="S7" i="6" s="1"/>
  <c r="M6" i="6"/>
  <c r="J427" i="4"/>
  <c r="N428" i="4"/>
  <c r="Q428" i="4" s="1"/>
  <c r="I427" i="4"/>
  <c r="Q6" i="6" l="1"/>
  <c r="N6" i="6" s="1"/>
  <c r="R6" i="6" s="1"/>
  <c r="S6" i="6" s="1"/>
  <c r="M5" i="6"/>
  <c r="J426" i="4"/>
  <c r="N427" i="4"/>
  <c r="Q427" i="4" s="1"/>
  <c r="I426" i="4"/>
  <c r="Q5" i="6" l="1"/>
  <c r="N5" i="6" s="1"/>
  <c r="R5" i="6" s="1"/>
  <c r="S5" i="6" s="1"/>
  <c r="M4" i="6"/>
  <c r="Q4" i="6" s="1"/>
  <c r="N4" i="6" s="1"/>
  <c r="J425" i="4"/>
  <c r="N426" i="4"/>
  <c r="Q426" i="4" s="1"/>
  <c r="I425" i="4"/>
  <c r="R4" i="6" l="1"/>
  <c r="S4" i="6" s="1"/>
  <c r="J424" i="4"/>
  <c r="N425" i="4"/>
  <c r="Q425" i="4" s="1"/>
  <c r="I424" i="4"/>
  <c r="J423" i="4" l="1"/>
  <c r="N424" i="4"/>
  <c r="Q424" i="4" s="1"/>
  <c r="I423" i="4"/>
  <c r="J422" i="4" l="1"/>
  <c r="N423" i="4"/>
  <c r="Q423" i="4" s="1"/>
  <c r="I422" i="4"/>
  <c r="J421" i="4" l="1"/>
  <c r="N422" i="4"/>
  <c r="Q422" i="4" s="1"/>
  <c r="I421" i="4"/>
  <c r="J420" i="4" l="1"/>
  <c r="N421" i="4"/>
  <c r="Q421" i="4" s="1"/>
  <c r="I420" i="4"/>
  <c r="J419" i="4" l="1"/>
  <c r="N420" i="4"/>
  <c r="Q420" i="4" s="1"/>
  <c r="I419" i="4"/>
  <c r="J418" i="4" l="1"/>
  <c r="N419" i="4"/>
  <c r="Q419" i="4" s="1"/>
  <c r="I418" i="4"/>
  <c r="J417" i="4" l="1"/>
  <c r="N418" i="4"/>
  <c r="Q418" i="4" s="1"/>
  <c r="I417" i="4"/>
  <c r="J416" i="4" l="1"/>
  <c r="N417" i="4"/>
  <c r="Q417" i="4" s="1"/>
  <c r="I416" i="4"/>
  <c r="J415" i="4" l="1"/>
  <c r="N416" i="4"/>
  <c r="Q416" i="4" s="1"/>
  <c r="I415" i="4"/>
  <c r="J414" i="4" l="1"/>
  <c r="N415" i="4"/>
  <c r="Q415" i="4" s="1"/>
  <c r="I414" i="4"/>
  <c r="J413" i="4" l="1"/>
  <c r="N414" i="4"/>
  <c r="Q414" i="4" s="1"/>
  <c r="I413" i="4"/>
  <c r="J412" i="4" l="1"/>
  <c r="N413" i="4"/>
  <c r="Q413" i="4" s="1"/>
  <c r="I412" i="4"/>
  <c r="J411" i="4" l="1"/>
  <c r="N412" i="4"/>
  <c r="Q412" i="4" s="1"/>
  <c r="I411" i="4"/>
  <c r="J410" i="4" l="1"/>
  <c r="N411" i="4"/>
  <c r="Q411" i="4" s="1"/>
  <c r="I410" i="4"/>
  <c r="J409" i="4" l="1"/>
  <c r="N410" i="4"/>
  <c r="Q410" i="4" s="1"/>
  <c r="I409" i="4"/>
  <c r="J408" i="4" l="1"/>
  <c r="N409" i="4"/>
  <c r="Q409" i="4" s="1"/>
  <c r="I408" i="4"/>
  <c r="J407" i="4" l="1"/>
  <c r="N408" i="4"/>
  <c r="Q408" i="4" s="1"/>
  <c r="I407" i="4"/>
  <c r="J406" i="4" l="1"/>
  <c r="N407" i="4"/>
  <c r="Q407" i="4" s="1"/>
  <c r="I406" i="4"/>
  <c r="J405" i="4" l="1"/>
  <c r="N406" i="4"/>
  <c r="Q406" i="4" s="1"/>
  <c r="I405" i="4"/>
  <c r="J404" i="4" l="1"/>
  <c r="N405" i="4"/>
  <c r="Q405" i="4" s="1"/>
  <c r="I404" i="4"/>
  <c r="J403" i="4" l="1"/>
  <c r="N404" i="4"/>
  <c r="Q404" i="4" s="1"/>
  <c r="I403" i="4"/>
  <c r="J402" i="4" l="1"/>
  <c r="N403" i="4"/>
  <c r="Q403" i="4" s="1"/>
  <c r="I402" i="4"/>
  <c r="J401" i="4" l="1"/>
  <c r="N402" i="4"/>
  <c r="Q402" i="4" s="1"/>
  <c r="I401" i="4"/>
  <c r="J400" i="4" l="1"/>
  <c r="N401" i="4"/>
  <c r="Q401" i="4" s="1"/>
  <c r="I400" i="4"/>
  <c r="J399" i="4" l="1"/>
  <c r="N400" i="4"/>
  <c r="Q400" i="4" s="1"/>
  <c r="I399" i="4"/>
  <c r="J398" i="4" l="1"/>
  <c r="N399" i="4"/>
  <c r="Q399" i="4" s="1"/>
  <c r="I398" i="4"/>
  <c r="J397" i="4" l="1"/>
  <c r="N398" i="4"/>
  <c r="Q398" i="4" s="1"/>
  <c r="I397" i="4"/>
  <c r="J396" i="4" l="1"/>
  <c r="N397" i="4"/>
  <c r="Q397" i="4" s="1"/>
  <c r="I396" i="4"/>
  <c r="J395" i="4" l="1"/>
  <c r="N396" i="4"/>
  <c r="Q396" i="4" s="1"/>
  <c r="I395" i="4"/>
  <c r="J394" i="4" l="1"/>
  <c r="N395" i="4"/>
  <c r="Q395" i="4" s="1"/>
  <c r="I394" i="4"/>
  <c r="J393" i="4" l="1"/>
  <c r="N394" i="4"/>
  <c r="Q394" i="4" s="1"/>
  <c r="I393" i="4"/>
  <c r="J392" i="4" l="1"/>
  <c r="N393" i="4"/>
  <c r="Q393" i="4" s="1"/>
  <c r="I392" i="4"/>
  <c r="J391" i="4" l="1"/>
  <c r="N392" i="4"/>
  <c r="Q392" i="4" s="1"/>
  <c r="I391" i="4"/>
  <c r="J390" i="4" l="1"/>
  <c r="N391" i="4"/>
  <c r="Q391" i="4" s="1"/>
  <c r="I390" i="4"/>
  <c r="J389" i="4" l="1"/>
  <c r="N390" i="4"/>
  <c r="Q390" i="4" s="1"/>
  <c r="I389" i="4"/>
  <c r="J388" i="4" l="1"/>
  <c r="N389" i="4"/>
  <c r="Q389" i="4" s="1"/>
  <c r="I388" i="4"/>
  <c r="J387" i="4" l="1"/>
  <c r="N388" i="4"/>
  <c r="Q388" i="4" s="1"/>
  <c r="I387" i="4"/>
  <c r="J386" i="4" l="1"/>
  <c r="N387" i="4"/>
  <c r="Q387" i="4" s="1"/>
  <c r="I386" i="4"/>
  <c r="J385" i="4" l="1"/>
  <c r="N386" i="4"/>
  <c r="Q386" i="4" s="1"/>
  <c r="I385" i="4"/>
  <c r="J384" i="4" l="1"/>
  <c r="N385" i="4"/>
  <c r="Q385" i="4" s="1"/>
  <c r="I384" i="4"/>
  <c r="J383" i="4" l="1"/>
  <c r="N384" i="4"/>
  <c r="Q384" i="4" s="1"/>
  <c r="I383" i="4"/>
  <c r="J382" i="4" l="1"/>
  <c r="N383" i="4"/>
  <c r="Q383" i="4" s="1"/>
  <c r="I382" i="4"/>
  <c r="J381" i="4" l="1"/>
  <c r="N382" i="4"/>
  <c r="Q382" i="4" s="1"/>
  <c r="I381" i="4"/>
  <c r="J380" i="4" l="1"/>
  <c r="N381" i="4"/>
  <c r="Q381" i="4" s="1"/>
  <c r="I380" i="4"/>
  <c r="J379" i="4" l="1"/>
  <c r="N380" i="4"/>
  <c r="Q380" i="4" s="1"/>
  <c r="I379" i="4"/>
  <c r="J378" i="4" l="1"/>
  <c r="N379" i="4"/>
  <c r="Q379" i="4" s="1"/>
  <c r="I378" i="4"/>
  <c r="J377" i="4" l="1"/>
  <c r="N378" i="4"/>
  <c r="Q378" i="4" s="1"/>
  <c r="I377" i="4"/>
  <c r="J376" i="4" l="1"/>
  <c r="N377" i="4"/>
  <c r="Q377" i="4" s="1"/>
  <c r="I376" i="4"/>
  <c r="J375" i="4" l="1"/>
  <c r="N376" i="4"/>
  <c r="Q376" i="4" s="1"/>
  <c r="I375" i="4"/>
  <c r="J374" i="4" l="1"/>
  <c r="N375" i="4"/>
  <c r="Q375" i="4" s="1"/>
  <c r="I374" i="4"/>
  <c r="J373" i="4" l="1"/>
  <c r="N374" i="4"/>
  <c r="Q374" i="4" s="1"/>
  <c r="I373" i="4"/>
  <c r="J372" i="4" l="1"/>
  <c r="N373" i="4"/>
  <c r="Q373" i="4" s="1"/>
  <c r="I372" i="4"/>
  <c r="J371" i="4" l="1"/>
  <c r="N372" i="4"/>
  <c r="Q372" i="4" s="1"/>
  <c r="I371" i="4"/>
  <c r="J370" i="4" l="1"/>
  <c r="N371" i="4"/>
  <c r="Q371" i="4" s="1"/>
  <c r="I370" i="4"/>
  <c r="J369" i="4" l="1"/>
  <c r="N370" i="4"/>
  <c r="Q370" i="4" s="1"/>
  <c r="I369" i="4"/>
  <c r="J368" i="4" l="1"/>
  <c r="N369" i="4"/>
  <c r="Q369" i="4" s="1"/>
  <c r="I368" i="4"/>
  <c r="J367" i="4" l="1"/>
  <c r="N368" i="4"/>
  <c r="Q368" i="4" s="1"/>
  <c r="I367" i="4"/>
  <c r="J366" i="4" l="1"/>
  <c r="N367" i="4"/>
  <c r="Q367" i="4" s="1"/>
  <c r="I366" i="4"/>
  <c r="J365" i="4" l="1"/>
  <c r="N366" i="4"/>
  <c r="Q366" i="4" s="1"/>
  <c r="I365" i="4"/>
  <c r="J364" i="4" l="1"/>
  <c r="N365" i="4"/>
  <c r="Q365" i="4" s="1"/>
  <c r="I364" i="4"/>
  <c r="J363" i="4" l="1"/>
  <c r="N364" i="4"/>
  <c r="Q364" i="4" s="1"/>
  <c r="I363" i="4"/>
  <c r="J362" i="4" l="1"/>
  <c r="N363" i="4"/>
  <c r="Q363" i="4" s="1"/>
  <c r="I362" i="4"/>
  <c r="J361" i="4" l="1"/>
  <c r="N362" i="4"/>
  <c r="Q362" i="4" s="1"/>
  <c r="I361" i="4"/>
  <c r="J360" i="4" l="1"/>
  <c r="N361" i="4"/>
  <c r="Q361" i="4" s="1"/>
  <c r="I360" i="4"/>
  <c r="J359" i="4" l="1"/>
  <c r="N360" i="4"/>
  <c r="Q360" i="4" s="1"/>
  <c r="I359" i="4"/>
  <c r="J358" i="4" l="1"/>
  <c r="N359" i="4"/>
  <c r="Q359" i="4" s="1"/>
  <c r="I358" i="4"/>
  <c r="J357" i="4" l="1"/>
  <c r="N358" i="4"/>
  <c r="Q358" i="4" s="1"/>
  <c r="I357" i="4"/>
  <c r="J356" i="4" l="1"/>
  <c r="N357" i="4"/>
  <c r="Q357" i="4" s="1"/>
  <c r="I356" i="4"/>
  <c r="J355" i="4" l="1"/>
  <c r="N356" i="4"/>
  <c r="Q356" i="4" s="1"/>
  <c r="I355" i="4"/>
  <c r="J354" i="4" l="1"/>
  <c r="N355" i="4"/>
  <c r="Q355" i="4" s="1"/>
  <c r="I354" i="4"/>
  <c r="J353" i="4" l="1"/>
  <c r="N354" i="4"/>
  <c r="Q354" i="4" s="1"/>
  <c r="I353" i="4"/>
  <c r="J352" i="4" l="1"/>
  <c r="N353" i="4"/>
  <c r="Q353" i="4" s="1"/>
  <c r="I352" i="4"/>
  <c r="J351" i="4" l="1"/>
  <c r="N352" i="4"/>
  <c r="Q352" i="4" s="1"/>
  <c r="I351" i="4"/>
  <c r="J350" i="4" l="1"/>
  <c r="N351" i="4"/>
  <c r="Q351" i="4" s="1"/>
  <c r="I350" i="4"/>
  <c r="J349" i="4" l="1"/>
  <c r="N350" i="4"/>
  <c r="Q350" i="4" s="1"/>
  <c r="I349" i="4"/>
  <c r="J348" i="4" l="1"/>
  <c r="N349" i="4"/>
  <c r="Q349" i="4" s="1"/>
  <c r="I348" i="4"/>
  <c r="J347" i="4" l="1"/>
  <c r="N348" i="4"/>
  <c r="Q348" i="4" s="1"/>
  <c r="I347" i="4"/>
  <c r="J346" i="4" l="1"/>
  <c r="N347" i="4"/>
  <c r="Q347" i="4" s="1"/>
  <c r="I346" i="4"/>
  <c r="J345" i="4" l="1"/>
  <c r="N346" i="4"/>
  <c r="Q346" i="4" s="1"/>
  <c r="I345" i="4"/>
  <c r="J344" i="4" l="1"/>
  <c r="N345" i="4"/>
  <c r="Q345" i="4" s="1"/>
  <c r="I344" i="4"/>
  <c r="J343" i="4" l="1"/>
  <c r="N344" i="4"/>
  <c r="Q344" i="4" s="1"/>
  <c r="I343" i="4"/>
  <c r="J342" i="4" l="1"/>
  <c r="N343" i="4"/>
  <c r="Q343" i="4" s="1"/>
  <c r="I342" i="4"/>
  <c r="J341" i="4" l="1"/>
  <c r="N342" i="4"/>
  <c r="Q342" i="4" s="1"/>
  <c r="I341" i="4"/>
  <c r="J340" i="4" l="1"/>
  <c r="N341" i="4"/>
  <c r="Q341" i="4" s="1"/>
  <c r="I340" i="4"/>
  <c r="J339" i="4" l="1"/>
  <c r="N340" i="4"/>
  <c r="Q340" i="4" s="1"/>
  <c r="I339" i="4"/>
  <c r="J338" i="4" l="1"/>
  <c r="N339" i="4"/>
  <c r="Q339" i="4" s="1"/>
  <c r="I338" i="4"/>
  <c r="J337" i="4" l="1"/>
  <c r="N338" i="4"/>
  <c r="Q338" i="4" s="1"/>
  <c r="I337" i="4"/>
  <c r="J336" i="4" l="1"/>
  <c r="N337" i="4"/>
  <c r="Q337" i="4" s="1"/>
  <c r="I336" i="4"/>
  <c r="J335" i="4" l="1"/>
  <c r="N336" i="4"/>
  <c r="Q336" i="4" s="1"/>
  <c r="I335" i="4"/>
  <c r="J334" i="4" l="1"/>
  <c r="N335" i="4"/>
  <c r="Q335" i="4" s="1"/>
  <c r="I334" i="4"/>
  <c r="J333" i="4" l="1"/>
  <c r="N334" i="4"/>
  <c r="Q334" i="4" s="1"/>
  <c r="I333" i="4"/>
  <c r="J332" i="4" l="1"/>
  <c r="N333" i="4"/>
  <c r="Q333" i="4" s="1"/>
  <c r="I332" i="4"/>
  <c r="J331" i="4" l="1"/>
  <c r="N332" i="4"/>
  <c r="Q332" i="4" s="1"/>
  <c r="I331" i="4"/>
  <c r="J330" i="4" l="1"/>
  <c r="N331" i="4"/>
  <c r="Q331" i="4" s="1"/>
  <c r="I330" i="4"/>
  <c r="J329" i="4" l="1"/>
  <c r="N330" i="4"/>
  <c r="Q330" i="4" s="1"/>
  <c r="I329" i="4"/>
  <c r="J328" i="4" l="1"/>
  <c r="N329" i="4"/>
  <c r="Q329" i="4" s="1"/>
  <c r="I328" i="4"/>
  <c r="J327" i="4" l="1"/>
  <c r="N328" i="4"/>
  <c r="Q328" i="4" s="1"/>
  <c r="I327" i="4"/>
  <c r="J326" i="4" l="1"/>
  <c r="N327" i="4"/>
  <c r="Q327" i="4" s="1"/>
  <c r="I326" i="4"/>
  <c r="J325" i="4" l="1"/>
  <c r="N326" i="4"/>
  <c r="Q326" i="4" s="1"/>
  <c r="I325" i="4"/>
  <c r="J324" i="4" l="1"/>
  <c r="N325" i="4"/>
  <c r="Q325" i="4" s="1"/>
  <c r="I324" i="4"/>
  <c r="J323" i="4" l="1"/>
  <c r="N324" i="4"/>
  <c r="Q324" i="4" s="1"/>
  <c r="I323" i="4"/>
  <c r="J322" i="4" l="1"/>
  <c r="N323" i="4"/>
  <c r="Q323" i="4" s="1"/>
  <c r="I322" i="4"/>
  <c r="J321" i="4" l="1"/>
  <c r="N322" i="4"/>
  <c r="Q322" i="4" s="1"/>
  <c r="I321" i="4"/>
  <c r="J320" i="4" l="1"/>
  <c r="N321" i="4"/>
  <c r="Q321" i="4" s="1"/>
  <c r="I320" i="4"/>
  <c r="J319" i="4" l="1"/>
  <c r="N320" i="4"/>
  <c r="Q320" i="4" s="1"/>
  <c r="I319" i="4"/>
  <c r="J318" i="4" l="1"/>
  <c r="N319" i="4"/>
  <c r="Q319" i="4" s="1"/>
  <c r="I318" i="4"/>
  <c r="J317" i="4" l="1"/>
  <c r="N318" i="4"/>
  <c r="Q318" i="4" s="1"/>
  <c r="I317" i="4"/>
  <c r="J316" i="4" l="1"/>
  <c r="N317" i="4"/>
  <c r="Q317" i="4" s="1"/>
  <c r="I316" i="4"/>
  <c r="J315" i="4" l="1"/>
  <c r="N316" i="4"/>
  <c r="Q316" i="4" s="1"/>
  <c r="I315" i="4"/>
  <c r="J314" i="4" l="1"/>
  <c r="N315" i="4"/>
  <c r="Q315" i="4" s="1"/>
  <c r="I314" i="4"/>
  <c r="J313" i="4" l="1"/>
  <c r="N314" i="4"/>
  <c r="Q314" i="4" s="1"/>
  <c r="I313" i="4"/>
  <c r="J312" i="4" l="1"/>
  <c r="N313" i="4"/>
  <c r="Q313" i="4" s="1"/>
  <c r="I312" i="4"/>
  <c r="J311" i="4" l="1"/>
  <c r="N312" i="4"/>
  <c r="Q312" i="4" s="1"/>
  <c r="I311" i="4"/>
  <c r="J310" i="4" l="1"/>
  <c r="N311" i="4"/>
  <c r="Q311" i="4" s="1"/>
  <c r="I310" i="4"/>
  <c r="J309" i="4" l="1"/>
  <c r="N310" i="4"/>
  <c r="Q310" i="4" s="1"/>
  <c r="I309" i="4"/>
  <c r="J308" i="4" l="1"/>
  <c r="N309" i="4"/>
  <c r="Q309" i="4" s="1"/>
  <c r="I308" i="4"/>
  <c r="J307" i="4" l="1"/>
  <c r="N308" i="4"/>
  <c r="Q308" i="4" s="1"/>
  <c r="I307" i="4"/>
  <c r="J306" i="4" l="1"/>
  <c r="N307" i="4"/>
  <c r="Q307" i="4" s="1"/>
  <c r="I306" i="4"/>
  <c r="J305" i="4" l="1"/>
  <c r="N306" i="4"/>
  <c r="Q306" i="4" s="1"/>
  <c r="I305" i="4"/>
  <c r="J304" i="4" l="1"/>
  <c r="N305" i="4"/>
  <c r="Q305" i="4" s="1"/>
  <c r="I304" i="4"/>
  <c r="J303" i="4" l="1"/>
  <c r="N304" i="4"/>
  <c r="Q304" i="4" s="1"/>
  <c r="I303" i="4"/>
  <c r="I302" i="4" l="1"/>
  <c r="N303" i="4"/>
  <c r="Q303" i="4" s="1"/>
  <c r="J302" i="4"/>
  <c r="I301" i="4" l="1"/>
  <c r="J301" i="4"/>
  <c r="N302" i="4"/>
  <c r="Q302" i="4" s="1"/>
  <c r="I300" i="4" l="1"/>
  <c r="J300" i="4"/>
  <c r="N301" i="4"/>
  <c r="Q301" i="4" s="1"/>
  <c r="I299" i="4" l="1"/>
  <c r="J299" i="4"/>
  <c r="N300" i="4"/>
  <c r="Q300" i="4" s="1"/>
  <c r="I298" i="4" l="1"/>
  <c r="J298" i="4"/>
  <c r="N299" i="4"/>
  <c r="Q299" i="4" s="1"/>
  <c r="I297" i="4" l="1"/>
  <c r="J297" i="4"/>
  <c r="N298" i="4"/>
  <c r="Q298" i="4" s="1"/>
  <c r="I296" i="4" l="1"/>
  <c r="J296" i="4"/>
  <c r="N297" i="4"/>
  <c r="Q297" i="4" s="1"/>
  <c r="I295" i="4" l="1"/>
  <c r="J295" i="4"/>
  <c r="N296" i="4"/>
  <c r="Q296" i="4" s="1"/>
  <c r="I294" i="4" l="1"/>
  <c r="J294" i="4"/>
  <c r="N295" i="4"/>
  <c r="Q295" i="4" s="1"/>
  <c r="I293" i="4" l="1"/>
  <c r="J293" i="4"/>
  <c r="N294" i="4"/>
  <c r="Q294" i="4" s="1"/>
  <c r="I292" i="4" l="1"/>
  <c r="J292" i="4"/>
  <c r="N293" i="4"/>
  <c r="Q293" i="4" s="1"/>
  <c r="I291" i="4" l="1"/>
  <c r="J291" i="4"/>
  <c r="N292" i="4"/>
  <c r="Q292" i="4" s="1"/>
  <c r="I290" i="4" l="1"/>
  <c r="J290" i="4"/>
  <c r="N291" i="4"/>
  <c r="Q291" i="4" s="1"/>
  <c r="I289" i="4" l="1"/>
  <c r="J289" i="4"/>
  <c r="N290" i="4"/>
  <c r="Q290" i="4" s="1"/>
  <c r="I288" i="4" l="1"/>
  <c r="J288" i="4"/>
  <c r="N289" i="4"/>
  <c r="Q289" i="4" s="1"/>
  <c r="I287" i="4" l="1"/>
  <c r="J287" i="4"/>
  <c r="N288" i="4"/>
  <c r="Q288" i="4" s="1"/>
  <c r="I286" i="4" l="1"/>
  <c r="J286" i="4"/>
  <c r="N287" i="4"/>
  <c r="Q287" i="4" s="1"/>
  <c r="I285" i="4" l="1"/>
  <c r="J285" i="4"/>
  <c r="N286" i="4"/>
  <c r="Q286" i="4" s="1"/>
  <c r="I284" i="4" l="1"/>
  <c r="J284" i="4"/>
  <c r="N285" i="4"/>
  <c r="Q285" i="4" s="1"/>
  <c r="I283" i="4" l="1"/>
  <c r="J283" i="4"/>
  <c r="N284" i="4"/>
  <c r="Q284" i="4" s="1"/>
  <c r="I282" i="4" l="1"/>
  <c r="J282" i="4"/>
  <c r="N283" i="4"/>
  <c r="Q283" i="4" s="1"/>
  <c r="I281" i="4" l="1"/>
  <c r="J281" i="4"/>
  <c r="N282" i="4"/>
  <c r="Q282" i="4" s="1"/>
  <c r="I280" i="4" l="1"/>
  <c r="J280" i="4"/>
  <c r="N281" i="4"/>
  <c r="Q281" i="4" s="1"/>
  <c r="I279" i="4" l="1"/>
  <c r="J279" i="4"/>
  <c r="N280" i="4"/>
  <c r="Q280" i="4" s="1"/>
  <c r="I278" i="4" l="1"/>
  <c r="J278" i="4"/>
  <c r="N279" i="4"/>
  <c r="Q279" i="4" s="1"/>
  <c r="I277" i="4" l="1"/>
  <c r="J277" i="4"/>
  <c r="N278" i="4"/>
  <c r="Q278" i="4" s="1"/>
  <c r="I276" i="4" l="1"/>
  <c r="J276" i="4"/>
  <c r="N277" i="4"/>
  <c r="Q277" i="4" s="1"/>
  <c r="I275" i="4" l="1"/>
  <c r="J275" i="4"/>
  <c r="N276" i="4"/>
  <c r="Q276" i="4" s="1"/>
  <c r="I274" i="4" l="1"/>
  <c r="J274" i="4"/>
  <c r="N275" i="4"/>
  <c r="Q275" i="4" s="1"/>
  <c r="I273" i="4" l="1"/>
  <c r="J273" i="4"/>
  <c r="N274" i="4"/>
  <c r="Q274" i="4" s="1"/>
  <c r="I272" i="4" l="1"/>
  <c r="J272" i="4"/>
  <c r="N273" i="4"/>
  <c r="Q273" i="4" s="1"/>
  <c r="I271" i="4" l="1"/>
  <c r="J271" i="4"/>
  <c r="N272" i="4"/>
  <c r="Q272" i="4" s="1"/>
  <c r="I270" i="4" l="1"/>
  <c r="J270" i="4"/>
  <c r="N271" i="4"/>
  <c r="Q271" i="4" s="1"/>
  <c r="I269" i="4" l="1"/>
  <c r="J269" i="4"/>
  <c r="N270" i="4"/>
  <c r="Q270" i="4" s="1"/>
  <c r="I268" i="4" l="1"/>
  <c r="J268" i="4"/>
  <c r="N269" i="4"/>
  <c r="Q269" i="4" s="1"/>
  <c r="I267" i="4" l="1"/>
  <c r="J267" i="4"/>
  <c r="N268" i="4"/>
  <c r="Q268" i="4" s="1"/>
  <c r="I266" i="4" l="1"/>
  <c r="J266" i="4"/>
  <c r="N267" i="4"/>
  <c r="Q267" i="4" s="1"/>
  <c r="I265" i="4" l="1"/>
  <c r="J265" i="4"/>
  <c r="N266" i="4"/>
  <c r="Q266" i="4" s="1"/>
  <c r="I264" i="4" l="1"/>
  <c r="J264" i="4"/>
  <c r="N265" i="4"/>
  <c r="Q265" i="4" s="1"/>
  <c r="I263" i="4" l="1"/>
  <c r="J263" i="4"/>
  <c r="N264" i="4"/>
  <c r="Q264" i="4" s="1"/>
  <c r="I262" i="4" l="1"/>
  <c r="J262" i="4"/>
  <c r="N263" i="4"/>
  <c r="Q263" i="4" s="1"/>
  <c r="I261" i="4" l="1"/>
  <c r="J261" i="4"/>
  <c r="N262" i="4"/>
  <c r="Q262" i="4" s="1"/>
  <c r="I260" i="4" l="1"/>
  <c r="J260" i="4"/>
  <c r="N261" i="4"/>
  <c r="Q261" i="4" s="1"/>
  <c r="I259" i="4" l="1"/>
  <c r="J259" i="4"/>
  <c r="N260" i="4"/>
  <c r="Q260" i="4" s="1"/>
  <c r="I258" i="4" l="1"/>
  <c r="J258" i="4"/>
  <c r="N259" i="4"/>
  <c r="Q259" i="4" s="1"/>
  <c r="I257" i="4" l="1"/>
  <c r="J257" i="4"/>
  <c r="N258" i="4"/>
  <c r="Q258" i="4" s="1"/>
  <c r="I256" i="4" l="1"/>
  <c r="J256" i="4"/>
  <c r="N257" i="4"/>
  <c r="Q257" i="4" s="1"/>
  <c r="I255" i="4" l="1"/>
  <c r="J255" i="4"/>
  <c r="N256" i="4"/>
  <c r="Q256" i="4" s="1"/>
  <c r="I254" i="4" l="1"/>
  <c r="J254" i="4"/>
  <c r="N255" i="4"/>
  <c r="Q255" i="4" s="1"/>
  <c r="I253" i="4" l="1"/>
  <c r="J253" i="4"/>
  <c r="N254" i="4"/>
  <c r="Q254" i="4" s="1"/>
  <c r="I252" i="4" l="1"/>
  <c r="J252" i="4"/>
  <c r="N253" i="4"/>
  <c r="Q253" i="4" s="1"/>
  <c r="I251" i="4" l="1"/>
  <c r="J251" i="4"/>
  <c r="N252" i="4"/>
  <c r="Q252" i="4" s="1"/>
  <c r="I250" i="4" l="1"/>
  <c r="J250" i="4"/>
  <c r="N251" i="4"/>
  <c r="Q251" i="4" s="1"/>
  <c r="I249" i="4" l="1"/>
  <c r="J249" i="4"/>
  <c r="N250" i="4"/>
  <c r="Q250" i="4" s="1"/>
  <c r="I248" i="4" l="1"/>
  <c r="J248" i="4"/>
  <c r="N249" i="4"/>
  <c r="Q249" i="4" s="1"/>
  <c r="I247" i="4" l="1"/>
  <c r="J247" i="4"/>
  <c r="N248" i="4"/>
  <c r="Q248" i="4" s="1"/>
  <c r="I246" i="4" l="1"/>
  <c r="J246" i="4"/>
  <c r="N247" i="4"/>
  <c r="Q247" i="4" s="1"/>
  <c r="I245" i="4" l="1"/>
  <c r="J245" i="4"/>
  <c r="N246" i="4"/>
  <c r="Q246" i="4" s="1"/>
  <c r="I244" i="4" l="1"/>
  <c r="J244" i="4"/>
  <c r="N245" i="4"/>
  <c r="Q245" i="4" s="1"/>
  <c r="I243" i="4" l="1"/>
  <c r="J243" i="4"/>
  <c r="N244" i="4"/>
  <c r="Q244" i="4" s="1"/>
  <c r="I242" i="4" l="1"/>
  <c r="J242" i="4"/>
  <c r="N243" i="4"/>
  <c r="Q243" i="4" s="1"/>
  <c r="I241" i="4" l="1"/>
  <c r="J241" i="4"/>
  <c r="N242" i="4"/>
  <c r="Q242" i="4" s="1"/>
  <c r="I240" i="4" l="1"/>
  <c r="J240" i="4"/>
  <c r="N241" i="4"/>
  <c r="Q241" i="4" s="1"/>
  <c r="I239" i="4" l="1"/>
  <c r="J239" i="4"/>
  <c r="N240" i="4"/>
  <c r="Q240" i="4" s="1"/>
  <c r="I238" i="4" l="1"/>
  <c r="J238" i="4"/>
  <c r="N239" i="4"/>
  <c r="Q239" i="4" s="1"/>
  <c r="I237" i="4" l="1"/>
  <c r="J237" i="4"/>
  <c r="N238" i="4"/>
  <c r="Q238" i="4" s="1"/>
  <c r="I236" i="4" l="1"/>
  <c r="J236" i="4"/>
  <c r="N237" i="4"/>
  <c r="Q237" i="4" s="1"/>
  <c r="I235" i="4" l="1"/>
  <c r="J235" i="4"/>
  <c r="N236" i="4"/>
  <c r="Q236" i="4" s="1"/>
  <c r="I234" i="4" l="1"/>
  <c r="J234" i="4"/>
  <c r="N235" i="4"/>
  <c r="Q235" i="4" s="1"/>
  <c r="I233" i="4" l="1"/>
  <c r="J233" i="4"/>
  <c r="N234" i="4"/>
  <c r="Q234" i="4" s="1"/>
  <c r="I232" i="4" l="1"/>
  <c r="J232" i="4"/>
  <c r="N233" i="4"/>
  <c r="Q233" i="4" s="1"/>
  <c r="I231" i="4" l="1"/>
  <c r="J231" i="4"/>
  <c r="N232" i="4"/>
  <c r="Q232" i="4" s="1"/>
  <c r="I230" i="4" l="1"/>
  <c r="J230" i="4"/>
  <c r="N231" i="4"/>
  <c r="Q231" i="4" s="1"/>
  <c r="I229" i="4" l="1"/>
  <c r="J229" i="4"/>
  <c r="N230" i="4"/>
  <c r="Q230" i="4" s="1"/>
  <c r="I228" i="4" l="1"/>
  <c r="J228" i="4"/>
  <c r="N229" i="4"/>
  <c r="Q229" i="4" s="1"/>
  <c r="I227" i="4" l="1"/>
  <c r="J227" i="4"/>
  <c r="N228" i="4"/>
  <c r="Q228" i="4" s="1"/>
  <c r="I226" i="4" l="1"/>
  <c r="J226" i="4"/>
  <c r="N227" i="4"/>
  <c r="Q227" i="4" s="1"/>
  <c r="I225" i="4" l="1"/>
  <c r="J225" i="4"/>
  <c r="N226" i="4"/>
  <c r="Q226" i="4" s="1"/>
  <c r="I224" i="4" l="1"/>
  <c r="J224" i="4"/>
  <c r="N225" i="4"/>
  <c r="Q225" i="4" s="1"/>
  <c r="I223" i="4" l="1"/>
  <c r="J223" i="4"/>
  <c r="N224" i="4"/>
  <c r="Q224" i="4" s="1"/>
  <c r="I222" i="4" l="1"/>
  <c r="J222" i="4"/>
  <c r="N223" i="4"/>
  <c r="Q223" i="4" s="1"/>
  <c r="I221" i="4" l="1"/>
  <c r="J221" i="4"/>
  <c r="N222" i="4"/>
  <c r="Q222" i="4" s="1"/>
  <c r="I220" i="4" l="1"/>
  <c r="J220" i="4"/>
  <c r="N221" i="4"/>
  <c r="Q221" i="4" s="1"/>
  <c r="I219" i="4" l="1"/>
  <c r="J219" i="4"/>
  <c r="N220" i="4"/>
  <c r="Q220" i="4" s="1"/>
  <c r="I218" i="4" l="1"/>
  <c r="J218" i="4"/>
  <c r="N219" i="4"/>
  <c r="Q219" i="4" s="1"/>
  <c r="I217" i="4" l="1"/>
  <c r="J217" i="4"/>
  <c r="N218" i="4"/>
  <c r="Q218" i="4" s="1"/>
  <c r="I216" i="4" l="1"/>
  <c r="J216" i="4"/>
  <c r="N217" i="4"/>
  <c r="Q217" i="4" s="1"/>
  <c r="I215" i="4" l="1"/>
  <c r="J215" i="4"/>
  <c r="N216" i="4"/>
  <c r="Q216" i="4" s="1"/>
  <c r="I214" i="4" l="1"/>
  <c r="J214" i="4"/>
  <c r="N215" i="4"/>
  <c r="Q215" i="4" s="1"/>
  <c r="I213" i="4" l="1"/>
  <c r="J213" i="4"/>
  <c r="N214" i="4"/>
  <c r="Q214" i="4" s="1"/>
  <c r="I212" i="4" l="1"/>
  <c r="J212" i="4"/>
  <c r="N213" i="4"/>
  <c r="Q213" i="4" s="1"/>
  <c r="I211" i="4" l="1"/>
  <c r="J211" i="4"/>
  <c r="N212" i="4"/>
  <c r="Q212" i="4" s="1"/>
  <c r="I210" i="4" l="1"/>
  <c r="J210" i="4"/>
  <c r="N211" i="4"/>
  <c r="Q211" i="4" s="1"/>
  <c r="I209" i="4" l="1"/>
  <c r="J209" i="4"/>
  <c r="N210" i="4"/>
  <c r="Q210" i="4" s="1"/>
  <c r="I208" i="4" l="1"/>
  <c r="J208" i="4"/>
  <c r="N209" i="4"/>
  <c r="Q209" i="4" s="1"/>
  <c r="I207" i="4" l="1"/>
  <c r="J207" i="4"/>
  <c r="N208" i="4"/>
  <c r="Q208" i="4" s="1"/>
  <c r="I206" i="4" l="1"/>
  <c r="J206" i="4"/>
  <c r="N207" i="4"/>
  <c r="Q207" i="4" s="1"/>
  <c r="I205" i="4" l="1"/>
  <c r="J205" i="4"/>
  <c r="N206" i="4"/>
  <c r="Q206" i="4" s="1"/>
  <c r="I204" i="4" l="1"/>
  <c r="J204" i="4"/>
  <c r="N205" i="4"/>
  <c r="Q205" i="4" s="1"/>
  <c r="I203" i="4" l="1"/>
  <c r="J203" i="4"/>
  <c r="N204" i="4"/>
  <c r="Q204" i="4" s="1"/>
  <c r="I202" i="4" l="1"/>
  <c r="J202" i="4"/>
  <c r="N203" i="4"/>
  <c r="Q203" i="4" s="1"/>
  <c r="I201" i="4" l="1"/>
  <c r="J201" i="4"/>
  <c r="N202" i="4"/>
  <c r="Q202" i="4" s="1"/>
  <c r="I200" i="4" l="1"/>
  <c r="J200" i="4"/>
  <c r="N201" i="4"/>
  <c r="Q201" i="4" s="1"/>
  <c r="I199" i="4" l="1"/>
  <c r="J199" i="4"/>
  <c r="N200" i="4"/>
  <c r="Q200" i="4" s="1"/>
  <c r="I198" i="4" l="1"/>
  <c r="J198" i="4"/>
  <c r="N199" i="4"/>
  <c r="Q199" i="4" s="1"/>
  <c r="I197" i="4" l="1"/>
  <c r="J197" i="4"/>
  <c r="N198" i="4"/>
  <c r="Q198" i="4" s="1"/>
  <c r="I196" i="4" l="1"/>
  <c r="J196" i="4"/>
  <c r="N197" i="4"/>
  <c r="Q197" i="4" s="1"/>
  <c r="I195" i="4" l="1"/>
  <c r="J195" i="4"/>
  <c r="N196" i="4"/>
  <c r="Q196" i="4" s="1"/>
  <c r="I194" i="4" l="1"/>
  <c r="J194" i="4"/>
  <c r="N195" i="4"/>
  <c r="Q195" i="4" s="1"/>
  <c r="I193" i="4" l="1"/>
  <c r="J193" i="4"/>
  <c r="N194" i="4"/>
  <c r="Q194" i="4" s="1"/>
  <c r="I192" i="4" l="1"/>
  <c r="J192" i="4"/>
  <c r="N193" i="4"/>
  <c r="Q193" i="4" s="1"/>
  <c r="I191" i="4" l="1"/>
  <c r="J191" i="4"/>
  <c r="N192" i="4"/>
  <c r="Q192" i="4" s="1"/>
  <c r="I190" i="4" l="1"/>
  <c r="J190" i="4"/>
  <c r="N191" i="4"/>
  <c r="Q191" i="4" s="1"/>
  <c r="I189" i="4" l="1"/>
  <c r="J189" i="4"/>
  <c r="N190" i="4"/>
  <c r="Q190" i="4" s="1"/>
  <c r="I188" i="4" l="1"/>
  <c r="J188" i="4"/>
  <c r="N189" i="4"/>
  <c r="Q189" i="4" s="1"/>
  <c r="I187" i="4" l="1"/>
  <c r="J187" i="4"/>
  <c r="N188" i="4"/>
  <c r="Q188" i="4" s="1"/>
  <c r="I186" i="4" l="1"/>
  <c r="J186" i="4"/>
  <c r="N187" i="4"/>
  <c r="Q187" i="4" s="1"/>
  <c r="I185" i="4" l="1"/>
  <c r="J185" i="4"/>
  <c r="N186" i="4"/>
  <c r="Q186" i="4" s="1"/>
  <c r="I184" i="4" l="1"/>
  <c r="J184" i="4"/>
  <c r="N185" i="4"/>
  <c r="Q185" i="4" s="1"/>
  <c r="I183" i="4" l="1"/>
  <c r="J183" i="4"/>
  <c r="N184" i="4"/>
  <c r="Q184" i="4" s="1"/>
  <c r="I182" i="4" l="1"/>
  <c r="J182" i="4"/>
  <c r="N183" i="4"/>
  <c r="Q183" i="4" s="1"/>
  <c r="I181" i="4" l="1"/>
  <c r="J181" i="4"/>
  <c r="N182" i="4"/>
  <c r="Q182" i="4" s="1"/>
  <c r="I180" i="4" l="1"/>
  <c r="J180" i="4"/>
  <c r="N181" i="4"/>
  <c r="Q181" i="4" s="1"/>
  <c r="I179" i="4" l="1"/>
  <c r="J179" i="4"/>
  <c r="N180" i="4"/>
  <c r="Q180" i="4" s="1"/>
  <c r="I178" i="4" l="1"/>
  <c r="J178" i="4"/>
  <c r="N179" i="4"/>
  <c r="Q179" i="4" s="1"/>
  <c r="I177" i="4" l="1"/>
  <c r="J177" i="4"/>
  <c r="N178" i="4"/>
  <c r="Q178" i="4" s="1"/>
  <c r="I176" i="4" l="1"/>
  <c r="J176" i="4"/>
  <c r="N177" i="4"/>
  <c r="Q177" i="4" s="1"/>
  <c r="I175" i="4" l="1"/>
  <c r="J175" i="4"/>
  <c r="N176" i="4"/>
  <c r="Q176" i="4" s="1"/>
  <c r="I174" i="4" l="1"/>
  <c r="J174" i="4"/>
  <c r="N175" i="4"/>
  <c r="Q175" i="4" s="1"/>
  <c r="I173" i="4" l="1"/>
  <c r="J173" i="4"/>
  <c r="N174" i="4"/>
  <c r="Q174" i="4" s="1"/>
  <c r="I172" i="4" l="1"/>
  <c r="J172" i="4"/>
  <c r="N173" i="4"/>
  <c r="Q173" i="4" s="1"/>
  <c r="I171" i="4" l="1"/>
  <c r="J171" i="4"/>
  <c r="N172" i="4"/>
  <c r="Q172" i="4" s="1"/>
  <c r="I170" i="4" l="1"/>
  <c r="J170" i="4"/>
  <c r="N171" i="4"/>
  <c r="Q171" i="4" s="1"/>
  <c r="I169" i="4" l="1"/>
  <c r="J169" i="4"/>
  <c r="N170" i="4"/>
  <c r="Q170" i="4" s="1"/>
  <c r="I168" i="4" l="1"/>
  <c r="J168" i="4"/>
  <c r="N169" i="4"/>
  <c r="Q169" i="4" s="1"/>
  <c r="I167" i="4" l="1"/>
  <c r="J167" i="4"/>
  <c r="N168" i="4"/>
  <c r="Q168" i="4" s="1"/>
  <c r="I166" i="4" l="1"/>
  <c r="J166" i="4"/>
  <c r="N167" i="4"/>
  <c r="Q167" i="4" s="1"/>
  <c r="I165" i="4" l="1"/>
  <c r="J165" i="4"/>
  <c r="N166" i="4"/>
  <c r="Q166" i="4" s="1"/>
  <c r="I164" i="4" l="1"/>
  <c r="J164" i="4"/>
  <c r="N165" i="4"/>
  <c r="Q165" i="4" s="1"/>
  <c r="I163" i="4" l="1"/>
  <c r="J163" i="4"/>
  <c r="N164" i="4"/>
  <c r="Q164" i="4" s="1"/>
  <c r="I162" i="4" l="1"/>
  <c r="J162" i="4"/>
  <c r="N163" i="4"/>
  <c r="Q163" i="4" s="1"/>
  <c r="I161" i="4" l="1"/>
  <c r="J161" i="4"/>
  <c r="N162" i="4"/>
  <c r="Q162" i="4" s="1"/>
  <c r="I160" i="4" l="1"/>
  <c r="J160" i="4"/>
  <c r="N161" i="4"/>
  <c r="Q161" i="4" s="1"/>
  <c r="I159" i="4" l="1"/>
  <c r="J159" i="4"/>
  <c r="N160" i="4"/>
  <c r="Q160" i="4" s="1"/>
  <c r="I158" i="4" l="1"/>
  <c r="J158" i="4"/>
  <c r="N159" i="4"/>
  <c r="Q159" i="4" s="1"/>
  <c r="I157" i="4" l="1"/>
  <c r="J157" i="4"/>
  <c r="N158" i="4"/>
  <c r="Q158" i="4" s="1"/>
  <c r="I156" i="4" l="1"/>
  <c r="J156" i="4"/>
  <c r="N157" i="4"/>
  <c r="Q157" i="4" s="1"/>
  <c r="I155" i="4" l="1"/>
  <c r="J155" i="4"/>
  <c r="N156" i="4"/>
  <c r="Q156" i="4" s="1"/>
  <c r="I154" i="4" l="1"/>
  <c r="J154" i="4"/>
  <c r="N155" i="4"/>
  <c r="Q155" i="4" s="1"/>
  <c r="I153" i="4" l="1"/>
  <c r="J153" i="4"/>
  <c r="N154" i="4"/>
  <c r="Q154" i="4" s="1"/>
  <c r="I152" i="4" l="1"/>
  <c r="J152" i="4"/>
  <c r="N153" i="4"/>
  <c r="Q153" i="4" s="1"/>
  <c r="I151" i="4" l="1"/>
  <c r="J151" i="4"/>
  <c r="N152" i="4"/>
  <c r="Q152" i="4" s="1"/>
  <c r="I150" i="4" l="1"/>
  <c r="J150" i="4"/>
  <c r="N151" i="4"/>
  <c r="Q151" i="4" s="1"/>
  <c r="I149" i="4" l="1"/>
  <c r="J149" i="4"/>
  <c r="N150" i="4"/>
  <c r="Q150" i="4" s="1"/>
  <c r="I148" i="4" l="1"/>
  <c r="J148" i="4"/>
  <c r="N149" i="4"/>
  <c r="Q149" i="4" s="1"/>
  <c r="I147" i="4" l="1"/>
  <c r="J147" i="4"/>
  <c r="N148" i="4"/>
  <c r="Q148" i="4" s="1"/>
  <c r="I146" i="4" l="1"/>
  <c r="J146" i="4"/>
  <c r="N147" i="4"/>
  <c r="Q147" i="4" s="1"/>
  <c r="I145" i="4" l="1"/>
  <c r="J145" i="4"/>
  <c r="N146" i="4"/>
  <c r="Q146" i="4" s="1"/>
  <c r="I144" i="4" l="1"/>
  <c r="J144" i="4"/>
  <c r="N145" i="4"/>
  <c r="Q145" i="4" s="1"/>
  <c r="I143" i="4" l="1"/>
  <c r="J143" i="4"/>
  <c r="N144" i="4"/>
  <c r="Q144" i="4" s="1"/>
  <c r="I142" i="4" l="1"/>
  <c r="J142" i="4"/>
  <c r="N143" i="4"/>
  <c r="Q143" i="4" s="1"/>
  <c r="I141" i="4" l="1"/>
  <c r="J141" i="4"/>
  <c r="N142" i="4"/>
  <c r="Q142" i="4" s="1"/>
  <c r="I140" i="4" l="1"/>
  <c r="J140" i="4"/>
  <c r="N141" i="4"/>
  <c r="Q141" i="4" s="1"/>
  <c r="I139" i="4" l="1"/>
  <c r="J139" i="4"/>
  <c r="N140" i="4"/>
  <c r="Q140" i="4" s="1"/>
  <c r="I138" i="4" l="1"/>
  <c r="J138" i="4"/>
  <c r="N139" i="4"/>
  <c r="Q139" i="4" s="1"/>
  <c r="I137" i="4" l="1"/>
  <c r="J137" i="4"/>
  <c r="N138" i="4"/>
  <c r="Q138" i="4" s="1"/>
  <c r="I136" i="4" l="1"/>
  <c r="J136" i="4"/>
  <c r="N137" i="4"/>
  <c r="Q137" i="4" s="1"/>
  <c r="I135" i="4" l="1"/>
  <c r="J135" i="4"/>
  <c r="N136" i="4"/>
  <c r="Q136" i="4" s="1"/>
  <c r="I134" i="4" l="1"/>
  <c r="J134" i="4"/>
  <c r="N135" i="4"/>
  <c r="Q135" i="4" s="1"/>
  <c r="I133" i="4" l="1"/>
  <c r="J133" i="4"/>
  <c r="N134" i="4"/>
  <c r="Q134" i="4" s="1"/>
  <c r="I132" i="4" l="1"/>
  <c r="J132" i="4"/>
  <c r="N133" i="4"/>
  <c r="Q133" i="4" s="1"/>
  <c r="I131" i="4" l="1"/>
  <c r="J131" i="4"/>
  <c r="N132" i="4"/>
  <c r="Q132" i="4" s="1"/>
  <c r="I130" i="4" l="1"/>
  <c r="J130" i="4"/>
  <c r="N131" i="4"/>
  <c r="Q131" i="4" s="1"/>
  <c r="I129" i="4" l="1"/>
  <c r="J129" i="4"/>
  <c r="N130" i="4"/>
  <c r="Q130" i="4" s="1"/>
  <c r="I128" i="4" l="1"/>
  <c r="J128" i="4"/>
  <c r="N129" i="4"/>
  <c r="Q129" i="4" s="1"/>
  <c r="I127" i="4" l="1"/>
  <c r="J127" i="4"/>
  <c r="N128" i="4"/>
  <c r="Q128" i="4" s="1"/>
  <c r="I126" i="4" l="1"/>
  <c r="J126" i="4"/>
  <c r="N127" i="4"/>
  <c r="Q127" i="4" s="1"/>
  <c r="I125" i="4" l="1"/>
  <c r="J125" i="4"/>
  <c r="N126" i="4"/>
  <c r="Q126" i="4" s="1"/>
  <c r="I124" i="4" l="1"/>
  <c r="J124" i="4"/>
  <c r="N125" i="4"/>
  <c r="Q125" i="4" s="1"/>
  <c r="I123" i="4" l="1"/>
  <c r="J123" i="4"/>
  <c r="N124" i="4"/>
  <c r="Q124" i="4" s="1"/>
  <c r="I122" i="4" l="1"/>
  <c r="J122" i="4"/>
  <c r="N123" i="4"/>
  <c r="Q123" i="4" s="1"/>
  <c r="I121" i="4" l="1"/>
  <c r="J121" i="4"/>
  <c r="N122" i="4"/>
  <c r="Q122" i="4" s="1"/>
  <c r="I120" i="4" l="1"/>
  <c r="J120" i="4"/>
  <c r="N121" i="4"/>
  <c r="Q121" i="4" s="1"/>
  <c r="I119" i="4" l="1"/>
  <c r="J119" i="4"/>
  <c r="N120" i="4"/>
  <c r="Q120" i="4" s="1"/>
  <c r="I118" i="4" l="1"/>
  <c r="J118" i="4"/>
  <c r="N119" i="4"/>
  <c r="Q119" i="4" s="1"/>
  <c r="I117" i="4" l="1"/>
  <c r="J117" i="4"/>
  <c r="N118" i="4"/>
  <c r="Q118" i="4" s="1"/>
  <c r="I116" i="4" l="1"/>
  <c r="J116" i="4"/>
  <c r="N117" i="4"/>
  <c r="Q117" i="4" s="1"/>
  <c r="I115" i="4" l="1"/>
  <c r="J115" i="4"/>
  <c r="N116" i="4"/>
  <c r="Q116" i="4" s="1"/>
  <c r="I114" i="4" l="1"/>
  <c r="J114" i="4"/>
  <c r="N115" i="4"/>
  <c r="Q115" i="4" s="1"/>
  <c r="I113" i="4" l="1"/>
  <c r="J113" i="4"/>
  <c r="N114" i="4"/>
  <c r="Q114" i="4" s="1"/>
  <c r="I112" i="4" l="1"/>
  <c r="J112" i="4"/>
  <c r="N113" i="4"/>
  <c r="Q113" i="4" s="1"/>
  <c r="I111" i="4" l="1"/>
  <c r="J111" i="4"/>
  <c r="N112" i="4"/>
  <c r="Q112" i="4" s="1"/>
  <c r="I110" i="4" l="1"/>
  <c r="J110" i="4"/>
  <c r="N111" i="4"/>
  <c r="Q111" i="4" s="1"/>
  <c r="I109" i="4" l="1"/>
  <c r="J109" i="4"/>
  <c r="N110" i="4"/>
  <c r="Q110" i="4" s="1"/>
  <c r="I108" i="4" l="1"/>
  <c r="J108" i="4"/>
  <c r="N109" i="4"/>
  <c r="Q109" i="4" s="1"/>
  <c r="I107" i="4" l="1"/>
  <c r="J107" i="4"/>
  <c r="N108" i="4"/>
  <c r="Q108" i="4" s="1"/>
  <c r="I106" i="4" l="1"/>
  <c r="J106" i="4"/>
  <c r="N107" i="4"/>
  <c r="Q107" i="4" s="1"/>
  <c r="I105" i="4" l="1"/>
  <c r="J105" i="4"/>
  <c r="N106" i="4"/>
  <c r="Q106" i="4" s="1"/>
  <c r="I104" i="4" l="1"/>
  <c r="J104" i="4"/>
  <c r="N105" i="4"/>
  <c r="Q105" i="4" s="1"/>
  <c r="I103" i="4" l="1"/>
  <c r="J103" i="4"/>
  <c r="N104" i="4"/>
  <c r="Q104" i="4" s="1"/>
  <c r="I102" i="4" l="1"/>
  <c r="J102" i="4"/>
  <c r="N103" i="4"/>
  <c r="Q103" i="4" s="1"/>
  <c r="I101" i="4" l="1"/>
  <c r="J101" i="4"/>
  <c r="N102" i="4"/>
  <c r="Q102" i="4" s="1"/>
  <c r="I100" i="4" l="1"/>
  <c r="J100" i="4"/>
  <c r="N101" i="4"/>
  <c r="Q101" i="4" s="1"/>
  <c r="I99" i="4" l="1"/>
  <c r="J99" i="4"/>
  <c r="N100" i="4"/>
  <c r="Q100" i="4" s="1"/>
  <c r="I98" i="4" l="1"/>
  <c r="J98" i="4"/>
  <c r="N99" i="4"/>
  <c r="Q99" i="4" s="1"/>
  <c r="I97" i="4" l="1"/>
  <c r="J97" i="4"/>
  <c r="N98" i="4"/>
  <c r="Q98" i="4" s="1"/>
  <c r="I96" i="4" l="1"/>
  <c r="J96" i="4"/>
  <c r="N97" i="4"/>
  <c r="Q97" i="4" s="1"/>
  <c r="I95" i="4" l="1"/>
  <c r="J95" i="4"/>
  <c r="N96" i="4"/>
  <c r="Q96" i="4" s="1"/>
  <c r="I94" i="4" l="1"/>
  <c r="J94" i="4"/>
  <c r="N95" i="4"/>
  <c r="Q95" i="4" s="1"/>
  <c r="I93" i="4" l="1"/>
  <c r="J93" i="4"/>
  <c r="N94" i="4"/>
  <c r="Q94" i="4" s="1"/>
  <c r="I92" i="4" l="1"/>
  <c r="J92" i="4"/>
  <c r="N93" i="4"/>
  <c r="Q93" i="4" s="1"/>
  <c r="I91" i="4" l="1"/>
  <c r="J91" i="4"/>
  <c r="N92" i="4"/>
  <c r="Q92" i="4" s="1"/>
  <c r="I90" i="4" l="1"/>
  <c r="J90" i="4"/>
  <c r="N91" i="4"/>
  <c r="Q91" i="4" s="1"/>
  <c r="I89" i="4" l="1"/>
  <c r="J89" i="4"/>
  <c r="N90" i="4"/>
  <c r="Q90" i="4" s="1"/>
  <c r="I88" i="4" l="1"/>
  <c r="J88" i="4"/>
  <c r="N89" i="4"/>
  <c r="Q89" i="4" s="1"/>
  <c r="I87" i="4" l="1"/>
  <c r="J87" i="4"/>
  <c r="N88" i="4"/>
  <c r="Q88" i="4" s="1"/>
  <c r="I86" i="4" l="1"/>
  <c r="J86" i="4"/>
  <c r="N87" i="4"/>
  <c r="Q87" i="4" s="1"/>
  <c r="I85" i="4" l="1"/>
  <c r="J85" i="4"/>
  <c r="N86" i="4"/>
  <c r="Q86" i="4" s="1"/>
  <c r="I84" i="4" l="1"/>
  <c r="J84" i="4"/>
  <c r="N85" i="4"/>
  <c r="Q85" i="4" s="1"/>
  <c r="I83" i="4" l="1"/>
  <c r="J83" i="4"/>
  <c r="N84" i="4"/>
  <c r="Q84" i="4" s="1"/>
  <c r="I82" i="4" l="1"/>
  <c r="J82" i="4"/>
  <c r="N83" i="4"/>
  <c r="Q83" i="4" s="1"/>
  <c r="I81" i="4" l="1"/>
  <c r="J81" i="4"/>
  <c r="N82" i="4"/>
  <c r="Q82" i="4" s="1"/>
  <c r="I80" i="4" l="1"/>
  <c r="J80" i="4"/>
  <c r="N81" i="4"/>
  <c r="Q81" i="4" s="1"/>
  <c r="I79" i="4" l="1"/>
  <c r="J79" i="4"/>
  <c r="N80" i="4"/>
  <c r="Q80" i="4" s="1"/>
  <c r="I78" i="4" l="1"/>
  <c r="J78" i="4"/>
  <c r="N79" i="4"/>
  <c r="Q79" i="4" s="1"/>
  <c r="I77" i="4" l="1"/>
  <c r="J77" i="4"/>
  <c r="N78" i="4"/>
  <c r="Q78" i="4" s="1"/>
  <c r="I76" i="4" l="1"/>
  <c r="J76" i="4"/>
  <c r="N77" i="4"/>
  <c r="Q77" i="4" s="1"/>
  <c r="I75" i="4" l="1"/>
  <c r="J75" i="4"/>
  <c r="N76" i="4"/>
  <c r="Q76" i="4" s="1"/>
  <c r="I74" i="4" l="1"/>
  <c r="J74" i="4"/>
  <c r="N75" i="4"/>
  <c r="Q75" i="4" s="1"/>
  <c r="I73" i="4" l="1"/>
  <c r="J73" i="4"/>
  <c r="N74" i="4"/>
  <c r="Q74" i="4" s="1"/>
  <c r="I72" i="4" l="1"/>
  <c r="J72" i="4"/>
  <c r="N73" i="4"/>
  <c r="Q73" i="4" s="1"/>
  <c r="I71" i="4" l="1"/>
  <c r="J71" i="4"/>
  <c r="N72" i="4"/>
  <c r="Q72" i="4" s="1"/>
  <c r="I70" i="4" l="1"/>
  <c r="J70" i="4"/>
  <c r="N71" i="4"/>
  <c r="Q71" i="4" s="1"/>
  <c r="I69" i="4" l="1"/>
  <c r="J69" i="4"/>
  <c r="N70" i="4"/>
  <c r="Q70" i="4" s="1"/>
  <c r="I68" i="4" l="1"/>
  <c r="J68" i="4"/>
  <c r="N69" i="4"/>
  <c r="Q69" i="4" s="1"/>
  <c r="I67" i="4" l="1"/>
  <c r="J67" i="4"/>
  <c r="N68" i="4"/>
  <c r="Q68" i="4" s="1"/>
  <c r="I66" i="4" l="1"/>
  <c r="J66" i="4"/>
  <c r="N67" i="4"/>
  <c r="Q67" i="4" s="1"/>
  <c r="I65" i="4" l="1"/>
  <c r="J65" i="4"/>
  <c r="N66" i="4"/>
  <c r="Q66" i="4" s="1"/>
  <c r="I64" i="4" l="1"/>
  <c r="J64" i="4"/>
  <c r="N65" i="4"/>
  <c r="Q65" i="4" s="1"/>
  <c r="I63" i="4" l="1"/>
  <c r="J63" i="4"/>
  <c r="N64" i="4"/>
  <c r="Q64" i="4" s="1"/>
  <c r="I62" i="4" l="1"/>
  <c r="J62" i="4"/>
  <c r="N63" i="4"/>
  <c r="Q63" i="4" s="1"/>
  <c r="I61" i="4" l="1"/>
  <c r="J61" i="4"/>
  <c r="N62" i="4"/>
  <c r="Q62" i="4" s="1"/>
  <c r="I60" i="4" l="1"/>
  <c r="J60" i="4"/>
  <c r="N61" i="4"/>
  <c r="Q61" i="4" s="1"/>
  <c r="I59" i="4" l="1"/>
  <c r="J59" i="4"/>
  <c r="N60" i="4"/>
  <c r="Q60" i="4" s="1"/>
  <c r="I58" i="4" l="1"/>
  <c r="J58" i="4"/>
  <c r="N59" i="4"/>
  <c r="Q59" i="4" s="1"/>
  <c r="I57" i="4" l="1"/>
  <c r="J57" i="4"/>
  <c r="N58" i="4"/>
  <c r="Q58" i="4" s="1"/>
  <c r="I56" i="4" l="1"/>
  <c r="J56" i="4"/>
  <c r="N57" i="4"/>
  <c r="Q57" i="4" s="1"/>
  <c r="I55" i="4" l="1"/>
  <c r="J55" i="4"/>
  <c r="N56" i="4"/>
  <c r="Q56" i="4" s="1"/>
  <c r="I54" i="4" l="1"/>
  <c r="J54" i="4"/>
  <c r="N55" i="4"/>
  <c r="Q55" i="4" s="1"/>
  <c r="I53" i="4" l="1"/>
  <c r="J53" i="4"/>
  <c r="N54" i="4"/>
  <c r="Q54" i="4" s="1"/>
  <c r="I52" i="4" l="1"/>
  <c r="J52" i="4"/>
  <c r="N53" i="4"/>
  <c r="Q53" i="4" s="1"/>
  <c r="I51" i="4" l="1"/>
  <c r="J51" i="4"/>
  <c r="N52" i="4"/>
  <c r="Q52" i="4" s="1"/>
  <c r="I50" i="4" l="1"/>
  <c r="J50" i="4"/>
  <c r="N51" i="4"/>
  <c r="Q51" i="4" s="1"/>
  <c r="I49" i="4" l="1"/>
  <c r="J49" i="4"/>
  <c r="N50" i="4"/>
  <c r="Q50" i="4" s="1"/>
  <c r="I48" i="4" l="1"/>
  <c r="J48" i="4"/>
  <c r="N49" i="4"/>
  <c r="Q49" i="4" s="1"/>
  <c r="J47" i="4" l="1"/>
  <c r="I47" i="4"/>
  <c r="N48" i="4"/>
  <c r="Q48" i="4" s="1"/>
  <c r="J46" i="4" l="1"/>
  <c r="I46" i="4"/>
  <c r="N47" i="4"/>
  <c r="Q47" i="4" s="1"/>
  <c r="J45" i="4" l="1"/>
  <c r="N46" i="4"/>
  <c r="Q46" i="4" s="1"/>
  <c r="I45" i="4"/>
  <c r="J44" i="4" l="1"/>
  <c r="N45" i="4"/>
  <c r="Q45" i="4" s="1"/>
  <c r="I44" i="4"/>
  <c r="J43" i="4" l="1"/>
  <c r="N44" i="4"/>
  <c r="Q44" i="4" s="1"/>
  <c r="I43" i="4"/>
  <c r="J42" i="4" l="1"/>
  <c r="N43" i="4"/>
  <c r="Q43" i="4" s="1"/>
  <c r="I42" i="4"/>
  <c r="J41" i="4" l="1"/>
  <c r="N42" i="4"/>
  <c r="Q42" i="4" s="1"/>
  <c r="I41" i="4"/>
  <c r="J40" i="4" l="1"/>
  <c r="N41" i="4"/>
  <c r="Q41" i="4" s="1"/>
  <c r="I40" i="4"/>
  <c r="J39" i="4" l="1"/>
  <c r="N40" i="4"/>
  <c r="Q40" i="4" s="1"/>
  <c r="I39" i="4"/>
  <c r="J38" i="4" l="1"/>
  <c r="N39" i="4"/>
  <c r="Q39" i="4" s="1"/>
  <c r="I38" i="4"/>
  <c r="J37" i="4" l="1"/>
  <c r="N38" i="4"/>
  <c r="Q38" i="4" s="1"/>
  <c r="I37" i="4"/>
  <c r="J36" i="4" l="1"/>
  <c r="N37" i="4"/>
  <c r="Q37" i="4" s="1"/>
  <c r="I36" i="4"/>
  <c r="J35" i="4" l="1"/>
  <c r="N36" i="4"/>
  <c r="Q36" i="4" s="1"/>
  <c r="I35" i="4"/>
  <c r="J34" i="4" l="1"/>
  <c r="N35" i="4"/>
  <c r="Q35" i="4" s="1"/>
  <c r="I34" i="4"/>
  <c r="J33" i="4" l="1"/>
  <c r="N34" i="4"/>
  <c r="Q34" i="4" s="1"/>
  <c r="I33" i="4"/>
  <c r="J32" i="4" l="1"/>
  <c r="N33" i="4"/>
  <c r="Q33" i="4" s="1"/>
  <c r="I32" i="4"/>
  <c r="J31" i="4" l="1"/>
  <c r="N32" i="4"/>
  <c r="Q32" i="4" s="1"/>
  <c r="I31" i="4"/>
  <c r="J30" i="4" l="1"/>
  <c r="N31" i="4"/>
  <c r="Q31" i="4" s="1"/>
  <c r="I30" i="4"/>
  <c r="J29" i="4" l="1"/>
  <c r="N30" i="4"/>
  <c r="Q30" i="4" s="1"/>
  <c r="I29" i="4"/>
  <c r="J28" i="4" l="1"/>
  <c r="N29" i="4"/>
  <c r="Q29" i="4" s="1"/>
  <c r="I28" i="4"/>
  <c r="J27" i="4" l="1"/>
  <c r="N28" i="4"/>
  <c r="Q28" i="4" s="1"/>
  <c r="I27" i="4"/>
  <c r="J26" i="4" l="1"/>
  <c r="N27" i="4"/>
  <c r="Q27" i="4" s="1"/>
  <c r="I26" i="4"/>
  <c r="J25" i="4" l="1"/>
  <c r="N26" i="4"/>
  <c r="Q26" i="4" s="1"/>
  <c r="I25" i="4"/>
  <c r="J24" i="4" l="1"/>
  <c r="N25" i="4"/>
  <c r="Q25" i="4" s="1"/>
  <c r="I24" i="4"/>
  <c r="J23" i="4" l="1"/>
  <c r="N24" i="4"/>
  <c r="Q24" i="4" s="1"/>
  <c r="I23" i="4"/>
  <c r="J22" i="4" l="1"/>
  <c r="N23" i="4"/>
  <c r="Q23" i="4" s="1"/>
  <c r="I22" i="4"/>
  <c r="J21" i="4" l="1"/>
  <c r="N22" i="4"/>
  <c r="Q22" i="4" s="1"/>
  <c r="I21" i="4"/>
  <c r="J20" i="4" l="1"/>
  <c r="N21" i="4"/>
  <c r="Q21" i="4" s="1"/>
  <c r="I20" i="4"/>
  <c r="J19" i="4" l="1"/>
  <c r="N20" i="4"/>
  <c r="Q20" i="4" s="1"/>
  <c r="I19" i="4"/>
  <c r="J18" i="4" l="1"/>
  <c r="N19" i="4"/>
  <c r="Q19" i="4" s="1"/>
  <c r="I18" i="4"/>
  <c r="J17" i="4" l="1"/>
  <c r="N18" i="4"/>
  <c r="Q18" i="4" s="1"/>
  <c r="I17" i="4"/>
  <c r="J16" i="4" l="1"/>
  <c r="N17" i="4"/>
  <c r="Q17" i="4" s="1"/>
  <c r="I16" i="4"/>
  <c r="J15" i="4" l="1"/>
  <c r="N16" i="4"/>
  <c r="Q16" i="4" s="1"/>
  <c r="I15" i="4"/>
  <c r="J14" i="4" l="1"/>
  <c r="N15" i="4"/>
  <c r="Q15" i="4" s="1"/>
  <c r="I14" i="4"/>
  <c r="J13" i="4" l="1"/>
  <c r="N14" i="4"/>
  <c r="Q14" i="4" s="1"/>
  <c r="I13" i="4"/>
  <c r="J12" i="4" l="1"/>
  <c r="N13" i="4"/>
  <c r="Q13" i="4" s="1"/>
  <c r="I12" i="4"/>
  <c r="J11" i="4" l="1"/>
  <c r="N12" i="4"/>
  <c r="Q12" i="4" s="1"/>
  <c r="I11" i="4"/>
  <c r="J10" i="4" l="1"/>
  <c r="N11" i="4"/>
  <c r="Q11" i="4" s="1"/>
  <c r="I10" i="4"/>
  <c r="J9" i="4" l="1"/>
  <c r="N10" i="4"/>
  <c r="Q10" i="4" s="1"/>
  <c r="I9" i="4"/>
  <c r="J8" i="4" l="1"/>
  <c r="N9" i="4"/>
  <c r="Q9" i="4" s="1"/>
  <c r="I8" i="4"/>
  <c r="J7" i="4" l="1"/>
  <c r="N8" i="4"/>
  <c r="Q8" i="4" s="1"/>
  <c r="I7" i="4"/>
  <c r="J6" i="4" l="1"/>
  <c r="N7" i="4"/>
  <c r="Q7" i="4" s="1"/>
  <c r="I6" i="4"/>
  <c r="J5" i="4" l="1"/>
  <c r="N6" i="4"/>
  <c r="Q6" i="4" s="1"/>
  <c r="I5" i="4"/>
  <c r="N5" i="4" l="1"/>
  <c r="Q5" i="4" s="1"/>
  <c r="J4" i="4"/>
  <c r="I4" i="4"/>
  <c r="N4" i="4" l="1"/>
  <c r="Q4" i="4" s="1"/>
  <c r="AB6" i="2"/>
  <c r="AB5" i="2"/>
  <c r="AB4" i="2"/>
  <c r="AA6" i="2"/>
  <c r="AA5" i="2"/>
  <c r="AA4" i="2"/>
  <c r="Z6" i="2"/>
  <c r="Z5" i="2"/>
  <c r="Z4" i="2"/>
  <c r="Y6" i="2"/>
  <c r="Y5" i="2"/>
  <c r="Y4" i="2"/>
  <c r="AG9" i="2"/>
  <c r="AF9" i="2"/>
  <c r="AE9" i="2"/>
  <c r="AD9" i="2"/>
  <c r="AG8" i="2"/>
  <c r="AF8" i="2"/>
  <c r="AE8" i="2"/>
  <c r="AD8" i="2"/>
  <c r="AF7" i="2"/>
  <c r="AD7" i="2"/>
  <c r="AB7" i="2"/>
  <c r="AG7" i="2" s="1"/>
  <c r="AF6" i="2"/>
  <c r="AF5" i="2"/>
  <c r="AF4" i="2"/>
  <c r="T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S16" i="2"/>
  <c r="T16" i="2"/>
  <c r="U16" i="2"/>
  <c r="V16" i="2"/>
  <c r="S17" i="2"/>
  <c r="T17" i="2"/>
  <c r="U17" i="2"/>
  <c r="V17" i="2"/>
  <c r="S18" i="2"/>
  <c r="T18" i="2"/>
  <c r="U18" i="2"/>
  <c r="V18" i="2"/>
  <c r="S19" i="2"/>
  <c r="T19" i="2"/>
  <c r="U19" i="2"/>
  <c r="V19" i="2"/>
  <c r="S20" i="2"/>
  <c r="T20" i="2"/>
  <c r="U20" i="2"/>
  <c r="V20" i="2"/>
  <c r="S21" i="2"/>
  <c r="T21" i="2"/>
  <c r="U21" i="2"/>
  <c r="V21" i="2"/>
  <c r="S22" i="2"/>
  <c r="T22" i="2"/>
  <c r="U22" i="2"/>
  <c r="V22" i="2"/>
  <c r="S23" i="2"/>
  <c r="T23" i="2"/>
  <c r="U23" i="2"/>
  <c r="V23" i="2"/>
  <c r="S24" i="2"/>
  <c r="T24" i="2"/>
  <c r="U24" i="2"/>
  <c r="V24" i="2"/>
  <c r="S25" i="2"/>
  <c r="T25" i="2"/>
  <c r="U25" i="2"/>
  <c r="V25" i="2"/>
  <c r="S26" i="2"/>
  <c r="T26" i="2"/>
  <c r="U26" i="2"/>
  <c r="V26" i="2"/>
  <c r="S27" i="2"/>
  <c r="T27" i="2"/>
  <c r="U27" i="2"/>
  <c r="V27" i="2"/>
  <c r="S28" i="2"/>
  <c r="T28" i="2"/>
  <c r="U28" i="2"/>
  <c r="V28" i="2"/>
  <c r="S29" i="2"/>
  <c r="T29" i="2"/>
  <c r="U29" i="2"/>
  <c r="V29" i="2"/>
  <c r="S30" i="2"/>
  <c r="T30" i="2"/>
  <c r="U30" i="2"/>
  <c r="V30" i="2"/>
  <c r="S31" i="2"/>
  <c r="T31" i="2"/>
  <c r="U31" i="2"/>
  <c r="V31" i="2"/>
  <c r="S32" i="2"/>
  <c r="T32" i="2"/>
  <c r="U32" i="2"/>
  <c r="V32" i="2"/>
  <c r="S33" i="2"/>
  <c r="T33" i="2"/>
  <c r="U33" i="2"/>
  <c r="V33" i="2"/>
  <c r="S34" i="2"/>
  <c r="T34" i="2"/>
  <c r="U34" i="2"/>
  <c r="V34" i="2"/>
  <c r="S35" i="2"/>
  <c r="T35" i="2"/>
  <c r="U35" i="2"/>
  <c r="V35" i="2"/>
  <c r="S36" i="2"/>
  <c r="T36" i="2"/>
  <c r="U36" i="2"/>
  <c r="V36" i="2"/>
  <c r="S37" i="2"/>
  <c r="T37" i="2"/>
  <c r="U37" i="2"/>
  <c r="V37" i="2"/>
  <c r="S38" i="2"/>
  <c r="T38" i="2"/>
  <c r="U38" i="2"/>
  <c r="V38" i="2"/>
  <c r="S39" i="2"/>
  <c r="T39" i="2"/>
  <c r="U39" i="2"/>
  <c r="V39" i="2"/>
  <c r="S40" i="2"/>
  <c r="T40" i="2"/>
  <c r="U40" i="2"/>
  <c r="V40" i="2"/>
  <c r="S41" i="2"/>
  <c r="T41" i="2"/>
  <c r="U41" i="2"/>
  <c r="V41" i="2"/>
  <c r="S42" i="2"/>
  <c r="T42" i="2"/>
  <c r="U42" i="2"/>
  <c r="V42" i="2"/>
  <c r="S43" i="2"/>
  <c r="T43" i="2"/>
  <c r="U43" i="2"/>
  <c r="V43" i="2"/>
  <c r="S44" i="2"/>
  <c r="T44" i="2"/>
  <c r="U44" i="2"/>
  <c r="V44" i="2"/>
  <c r="S45" i="2"/>
  <c r="T45" i="2"/>
  <c r="U45" i="2"/>
  <c r="V45" i="2"/>
  <c r="S46" i="2"/>
  <c r="T46" i="2"/>
  <c r="U46" i="2"/>
  <c r="V46" i="2"/>
  <c r="S47" i="2"/>
  <c r="T47" i="2"/>
  <c r="U47" i="2"/>
  <c r="V47" i="2"/>
  <c r="S48" i="2"/>
  <c r="T48" i="2"/>
  <c r="U48" i="2"/>
  <c r="V48" i="2"/>
  <c r="S49" i="2"/>
  <c r="T49" i="2"/>
  <c r="U49" i="2"/>
  <c r="V49" i="2"/>
  <c r="S50" i="2"/>
  <c r="T50" i="2"/>
  <c r="U50" i="2"/>
  <c r="V50" i="2"/>
  <c r="S51" i="2"/>
  <c r="T51" i="2"/>
  <c r="U51" i="2"/>
  <c r="V51" i="2"/>
  <c r="S52" i="2"/>
  <c r="T52" i="2"/>
  <c r="U52" i="2"/>
  <c r="V52" i="2"/>
  <c r="S53" i="2"/>
  <c r="T53" i="2"/>
  <c r="U53" i="2"/>
  <c r="V53" i="2"/>
  <c r="S54" i="2"/>
  <c r="T54" i="2"/>
  <c r="U54" i="2"/>
  <c r="V54" i="2"/>
  <c r="S55" i="2"/>
  <c r="T55" i="2"/>
  <c r="U55" i="2"/>
  <c r="V55" i="2"/>
  <c r="S56" i="2"/>
  <c r="T56" i="2"/>
  <c r="U56" i="2"/>
  <c r="V56" i="2"/>
  <c r="S57" i="2"/>
  <c r="T57" i="2"/>
  <c r="U57" i="2"/>
  <c r="V57" i="2"/>
  <c r="S58" i="2"/>
  <c r="T58" i="2"/>
  <c r="U58" i="2"/>
  <c r="V58" i="2"/>
  <c r="S59" i="2"/>
  <c r="T59" i="2"/>
  <c r="U59" i="2"/>
  <c r="V59" i="2"/>
  <c r="S60" i="2"/>
  <c r="T60" i="2"/>
  <c r="U60" i="2"/>
  <c r="V60" i="2"/>
  <c r="S61" i="2"/>
  <c r="T61" i="2"/>
  <c r="U61" i="2"/>
  <c r="V61" i="2"/>
  <c r="S62" i="2"/>
  <c r="T62" i="2"/>
  <c r="U62" i="2"/>
  <c r="V62" i="2"/>
  <c r="S63" i="2"/>
  <c r="T63" i="2"/>
  <c r="U63" i="2"/>
  <c r="V63" i="2"/>
  <c r="S64" i="2"/>
  <c r="T64" i="2"/>
  <c r="U64" i="2"/>
  <c r="V64" i="2"/>
  <c r="S65" i="2"/>
  <c r="T65" i="2"/>
  <c r="U65" i="2"/>
  <c r="V65" i="2"/>
  <c r="S66" i="2"/>
  <c r="T66" i="2"/>
  <c r="U66" i="2"/>
  <c r="V66" i="2"/>
  <c r="S67" i="2"/>
  <c r="T67" i="2"/>
  <c r="U67" i="2"/>
  <c r="V67" i="2"/>
  <c r="S68" i="2"/>
  <c r="T68" i="2"/>
  <c r="U68" i="2"/>
  <c r="V68" i="2"/>
  <c r="S69" i="2"/>
  <c r="T69" i="2"/>
  <c r="U69" i="2"/>
  <c r="V69" i="2"/>
  <c r="S70" i="2"/>
  <c r="T70" i="2"/>
  <c r="U70" i="2"/>
  <c r="V70" i="2"/>
  <c r="S71" i="2"/>
  <c r="T71" i="2"/>
  <c r="U71" i="2"/>
  <c r="V71" i="2"/>
  <c r="S72" i="2"/>
  <c r="T72" i="2"/>
  <c r="U72" i="2"/>
  <c r="V72" i="2"/>
  <c r="S73" i="2"/>
  <c r="T73" i="2"/>
  <c r="U73" i="2"/>
  <c r="V73" i="2"/>
  <c r="S74" i="2"/>
  <c r="T74" i="2"/>
  <c r="U74" i="2"/>
  <c r="V74" i="2"/>
  <c r="S75" i="2"/>
  <c r="T75" i="2"/>
  <c r="U75" i="2"/>
  <c r="V75" i="2"/>
  <c r="S76" i="2"/>
  <c r="T76" i="2"/>
  <c r="U76" i="2"/>
  <c r="V76" i="2"/>
  <c r="S77" i="2"/>
  <c r="T77" i="2"/>
  <c r="U77" i="2"/>
  <c r="V77" i="2"/>
  <c r="S78" i="2"/>
  <c r="T78" i="2"/>
  <c r="U78" i="2"/>
  <c r="V78" i="2"/>
  <c r="S79" i="2"/>
  <c r="T79" i="2"/>
  <c r="U79" i="2"/>
  <c r="V79" i="2"/>
  <c r="S80" i="2"/>
  <c r="T80" i="2"/>
  <c r="U80" i="2"/>
  <c r="V80" i="2"/>
  <c r="S81" i="2"/>
  <c r="T81" i="2"/>
  <c r="U81" i="2"/>
  <c r="V81" i="2"/>
  <c r="S82" i="2"/>
  <c r="T82" i="2"/>
  <c r="U82" i="2"/>
  <c r="V82" i="2"/>
  <c r="S83" i="2"/>
  <c r="T83" i="2"/>
  <c r="U83" i="2"/>
  <c r="V83" i="2"/>
  <c r="S84" i="2"/>
  <c r="T84" i="2"/>
  <c r="U84" i="2"/>
  <c r="V84" i="2"/>
  <c r="S85" i="2"/>
  <c r="T85" i="2"/>
  <c r="U85" i="2"/>
  <c r="V85" i="2"/>
  <c r="S86" i="2"/>
  <c r="T86" i="2"/>
  <c r="U86" i="2"/>
  <c r="V86" i="2"/>
  <c r="S87" i="2"/>
  <c r="T87" i="2"/>
  <c r="U87" i="2"/>
  <c r="V87" i="2"/>
  <c r="S88" i="2"/>
  <c r="T88" i="2"/>
  <c r="U88" i="2"/>
  <c r="V88" i="2"/>
  <c r="S89" i="2"/>
  <c r="T89" i="2"/>
  <c r="U89" i="2"/>
  <c r="V89" i="2"/>
  <c r="S90" i="2"/>
  <c r="T90" i="2"/>
  <c r="U90" i="2"/>
  <c r="V90" i="2"/>
  <c r="S91" i="2"/>
  <c r="T91" i="2"/>
  <c r="U91" i="2"/>
  <c r="V91" i="2"/>
  <c r="S92" i="2"/>
  <c r="T92" i="2"/>
  <c r="U92" i="2"/>
  <c r="V92" i="2"/>
  <c r="S93" i="2"/>
  <c r="T93" i="2"/>
  <c r="U93" i="2"/>
  <c r="V93" i="2"/>
  <c r="S94" i="2"/>
  <c r="T94" i="2"/>
  <c r="U94" i="2"/>
  <c r="V94" i="2"/>
  <c r="S95" i="2"/>
  <c r="T95" i="2"/>
  <c r="U95" i="2"/>
  <c r="V95" i="2"/>
  <c r="S96" i="2"/>
  <c r="T96" i="2"/>
  <c r="U96" i="2"/>
  <c r="V96" i="2"/>
  <c r="S97" i="2"/>
  <c r="T97" i="2"/>
  <c r="U97" i="2"/>
  <c r="V97" i="2"/>
  <c r="S98" i="2"/>
  <c r="T98" i="2"/>
  <c r="U98" i="2"/>
  <c r="V98" i="2"/>
  <c r="S99" i="2"/>
  <c r="T99" i="2"/>
  <c r="U99" i="2"/>
  <c r="V99" i="2"/>
  <c r="S100" i="2"/>
  <c r="T100" i="2"/>
  <c r="U100" i="2"/>
  <c r="V100" i="2"/>
  <c r="S101" i="2"/>
  <c r="T101" i="2"/>
  <c r="U101" i="2"/>
  <c r="V101" i="2"/>
  <c r="S102" i="2"/>
  <c r="T102" i="2"/>
  <c r="U102" i="2"/>
  <c r="V102" i="2"/>
  <c r="S103" i="2"/>
  <c r="T103" i="2"/>
  <c r="U103" i="2"/>
  <c r="V103" i="2"/>
  <c r="S104" i="2"/>
  <c r="T104" i="2"/>
  <c r="U104" i="2"/>
  <c r="V104" i="2"/>
  <c r="S105" i="2"/>
  <c r="T105" i="2"/>
  <c r="U105" i="2"/>
  <c r="V105" i="2"/>
  <c r="S106" i="2"/>
  <c r="T106" i="2"/>
  <c r="U106" i="2"/>
  <c r="V106" i="2"/>
  <c r="S107" i="2"/>
  <c r="T107" i="2"/>
  <c r="U107" i="2"/>
  <c r="V107" i="2"/>
  <c r="S108" i="2"/>
  <c r="T108" i="2"/>
  <c r="U108" i="2"/>
  <c r="V108" i="2"/>
  <c r="S109" i="2"/>
  <c r="T109" i="2"/>
  <c r="U109" i="2"/>
  <c r="V109" i="2"/>
  <c r="S110" i="2"/>
  <c r="T110" i="2"/>
  <c r="U110" i="2"/>
  <c r="V110" i="2"/>
  <c r="S111" i="2"/>
  <c r="T111" i="2"/>
  <c r="U111" i="2"/>
  <c r="V111" i="2"/>
  <c r="S112" i="2"/>
  <c r="T112" i="2"/>
  <c r="U112" i="2"/>
  <c r="V112" i="2"/>
  <c r="S113" i="2"/>
  <c r="T113" i="2"/>
  <c r="U113" i="2"/>
  <c r="V113" i="2"/>
  <c r="S114" i="2"/>
  <c r="T114" i="2"/>
  <c r="U114" i="2"/>
  <c r="V114" i="2"/>
  <c r="S115" i="2"/>
  <c r="T115" i="2"/>
  <c r="U115" i="2"/>
  <c r="V115" i="2"/>
  <c r="S116" i="2"/>
  <c r="T116" i="2"/>
  <c r="U116" i="2"/>
  <c r="V116" i="2"/>
  <c r="S117" i="2"/>
  <c r="T117" i="2"/>
  <c r="U117" i="2"/>
  <c r="V117" i="2"/>
  <c r="S118" i="2"/>
  <c r="T118" i="2"/>
  <c r="U118" i="2"/>
  <c r="V118" i="2"/>
  <c r="S119" i="2"/>
  <c r="T119" i="2"/>
  <c r="U119" i="2"/>
  <c r="V119" i="2"/>
  <c r="S120" i="2"/>
  <c r="T120" i="2"/>
  <c r="U120" i="2"/>
  <c r="V120" i="2"/>
  <c r="S121" i="2"/>
  <c r="T121" i="2"/>
  <c r="U121" i="2"/>
  <c r="V121" i="2"/>
  <c r="S122" i="2"/>
  <c r="T122" i="2"/>
  <c r="U122" i="2"/>
  <c r="V122" i="2"/>
  <c r="S123" i="2"/>
  <c r="T123" i="2"/>
  <c r="U123" i="2"/>
  <c r="V123" i="2"/>
  <c r="S124" i="2"/>
  <c r="T124" i="2"/>
  <c r="U124" i="2"/>
  <c r="V124" i="2"/>
  <c r="S125" i="2"/>
  <c r="T125" i="2"/>
  <c r="U125" i="2"/>
  <c r="V125" i="2"/>
  <c r="S126" i="2"/>
  <c r="T126" i="2"/>
  <c r="U126" i="2"/>
  <c r="V126" i="2"/>
  <c r="S127" i="2"/>
  <c r="T127" i="2"/>
  <c r="U127" i="2"/>
  <c r="V127" i="2"/>
  <c r="S128" i="2"/>
  <c r="T128" i="2"/>
  <c r="U128" i="2"/>
  <c r="V128" i="2"/>
  <c r="S129" i="2"/>
  <c r="T129" i="2"/>
  <c r="U129" i="2"/>
  <c r="V129" i="2"/>
  <c r="S130" i="2"/>
  <c r="T130" i="2"/>
  <c r="U130" i="2"/>
  <c r="V130" i="2"/>
  <c r="S131" i="2"/>
  <c r="T131" i="2"/>
  <c r="U131" i="2"/>
  <c r="V131" i="2"/>
  <c r="S132" i="2"/>
  <c r="T132" i="2"/>
  <c r="U132" i="2"/>
  <c r="V132" i="2"/>
  <c r="S133" i="2"/>
  <c r="T133" i="2"/>
  <c r="U133" i="2"/>
  <c r="V133" i="2"/>
  <c r="S134" i="2"/>
  <c r="T134" i="2"/>
  <c r="U134" i="2"/>
  <c r="V134" i="2"/>
  <c r="S135" i="2"/>
  <c r="T135" i="2"/>
  <c r="U135" i="2"/>
  <c r="V135" i="2"/>
  <c r="S136" i="2"/>
  <c r="T136" i="2"/>
  <c r="U136" i="2"/>
  <c r="V136" i="2"/>
  <c r="S137" i="2"/>
  <c r="T137" i="2"/>
  <c r="U137" i="2"/>
  <c r="V137" i="2"/>
  <c r="S138" i="2"/>
  <c r="T138" i="2"/>
  <c r="U138" i="2"/>
  <c r="V138" i="2"/>
  <c r="S139" i="2"/>
  <c r="T139" i="2"/>
  <c r="U139" i="2"/>
  <c r="V139" i="2"/>
  <c r="S140" i="2"/>
  <c r="T140" i="2"/>
  <c r="U140" i="2"/>
  <c r="V140" i="2"/>
  <c r="S141" i="2"/>
  <c r="T141" i="2"/>
  <c r="U141" i="2"/>
  <c r="V141" i="2"/>
  <c r="S142" i="2"/>
  <c r="T142" i="2"/>
  <c r="U142" i="2"/>
  <c r="V142" i="2"/>
  <c r="S143" i="2"/>
  <c r="T143" i="2"/>
  <c r="U143" i="2"/>
  <c r="V143" i="2"/>
  <c r="S144" i="2"/>
  <c r="T144" i="2"/>
  <c r="U144" i="2"/>
  <c r="V144" i="2"/>
  <c r="S145" i="2"/>
  <c r="T145" i="2"/>
  <c r="U145" i="2"/>
  <c r="V145" i="2"/>
  <c r="S146" i="2"/>
  <c r="T146" i="2"/>
  <c r="U146" i="2"/>
  <c r="V146" i="2"/>
  <c r="S147" i="2"/>
  <c r="T147" i="2"/>
  <c r="U147" i="2"/>
  <c r="V147" i="2"/>
  <c r="S148" i="2"/>
  <c r="T148" i="2"/>
  <c r="U148" i="2"/>
  <c r="V148" i="2"/>
  <c r="S149" i="2"/>
  <c r="T149" i="2"/>
  <c r="U149" i="2"/>
  <c r="V149" i="2"/>
  <c r="S150" i="2"/>
  <c r="T150" i="2"/>
  <c r="U150" i="2"/>
  <c r="V150" i="2"/>
  <c r="S151" i="2"/>
  <c r="T151" i="2"/>
  <c r="U151" i="2"/>
  <c r="V151" i="2"/>
  <c r="S152" i="2"/>
  <c r="T152" i="2"/>
  <c r="U152" i="2"/>
  <c r="V152" i="2"/>
  <c r="S153" i="2"/>
  <c r="T153" i="2"/>
  <c r="U153" i="2"/>
  <c r="V153" i="2"/>
  <c r="S154" i="2"/>
  <c r="T154" i="2"/>
  <c r="U154" i="2"/>
  <c r="V154" i="2"/>
  <c r="S155" i="2"/>
  <c r="T155" i="2"/>
  <c r="U155" i="2"/>
  <c r="V155" i="2"/>
  <c r="S156" i="2"/>
  <c r="T156" i="2"/>
  <c r="U156" i="2"/>
  <c r="V156" i="2"/>
  <c r="S157" i="2"/>
  <c r="T157" i="2"/>
  <c r="U157" i="2"/>
  <c r="V157" i="2"/>
  <c r="S158" i="2"/>
  <c r="T158" i="2"/>
  <c r="U158" i="2"/>
  <c r="V158" i="2"/>
  <c r="S159" i="2"/>
  <c r="T159" i="2"/>
  <c r="U159" i="2"/>
  <c r="V159" i="2"/>
  <c r="S160" i="2"/>
  <c r="T160" i="2"/>
  <c r="U160" i="2"/>
  <c r="V160" i="2"/>
  <c r="S161" i="2"/>
  <c r="T161" i="2"/>
  <c r="U161" i="2"/>
  <c r="V161" i="2"/>
  <c r="S162" i="2"/>
  <c r="T162" i="2"/>
  <c r="U162" i="2"/>
  <c r="V162" i="2"/>
  <c r="S163" i="2"/>
  <c r="T163" i="2"/>
  <c r="U163" i="2"/>
  <c r="V163" i="2"/>
  <c r="S164" i="2"/>
  <c r="T164" i="2"/>
  <c r="U164" i="2"/>
  <c r="V164" i="2"/>
  <c r="S165" i="2"/>
  <c r="T165" i="2"/>
  <c r="U165" i="2"/>
  <c r="V165" i="2"/>
  <c r="S166" i="2"/>
  <c r="T166" i="2"/>
  <c r="U166" i="2"/>
  <c r="V166" i="2"/>
  <c r="S167" i="2"/>
  <c r="T167" i="2"/>
  <c r="U167" i="2"/>
  <c r="V167" i="2"/>
  <c r="S168" i="2"/>
  <c r="T168" i="2"/>
  <c r="U168" i="2"/>
  <c r="V168" i="2"/>
  <c r="S169" i="2"/>
  <c r="T169" i="2"/>
  <c r="U169" i="2"/>
  <c r="V169" i="2"/>
  <c r="S170" i="2"/>
  <c r="T170" i="2"/>
  <c r="U170" i="2"/>
  <c r="V170" i="2"/>
  <c r="S171" i="2"/>
  <c r="T171" i="2"/>
  <c r="U171" i="2"/>
  <c r="V171" i="2"/>
  <c r="S172" i="2"/>
  <c r="T172" i="2"/>
  <c r="U172" i="2"/>
  <c r="V172" i="2"/>
  <c r="S173" i="2"/>
  <c r="T173" i="2"/>
  <c r="U173" i="2"/>
  <c r="V173" i="2"/>
  <c r="S174" i="2"/>
  <c r="T174" i="2"/>
  <c r="U174" i="2"/>
  <c r="V174" i="2"/>
  <c r="S175" i="2"/>
  <c r="T175" i="2"/>
  <c r="U175" i="2"/>
  <c r="V175" i="2"/>
  <c r="S176" i="2"/>
  <c r="T176" i="2"/>
  <c r="U176" i="2"/>
  <c r="V176" i="2"/>
  <c r="S177" i="2"/>
  <c r="T177" i="2"/>
  <c r="U177" i="2"/>
  <c r="V177" i="2"/>
  <c r="S178" i="2"/>
  <c r="T178" i="2"/>
  <c r="U178" i="2"/>
  <c r="V178" i="2"/>
  <c r="S179" i="2"/>
  <c r="T179" i="2"/>
  <c r="U179" i="2"/>
  <c r="V179" i="2"/>
  <c r="S180" i="2"/>
  <c r="T180" i="2"/>
  <c r="U180" i="2"/>
  <c r="V180" i="2"/>
  <c r="S181" i="2"/>
  <c r="T181" i="2"/>
  <c r="U181" i="2"/>
  <c r="V181" i="2"/>
  <c r="S182" i="2"/>
  <c r="T182" i="2"/>
  <c r="U182" i="2"/>
  <c r="V182" i="2"/>
  <c r="S183" i="2"/>
  <c r="T183" i="2"/>
  <c r="U183" i="2"/>
  <c r="V183" i="2"/>
  <c r="S184" i="2"/>
  <c r="T184" i="2"/>
  <c r="U184" i="2"/>
  <c r="V184" i="2"/>
  <c r="S185" i="2"/>
  <c r="T185" i="2"/>
  <c r="U185" i="2"/>
  <c r="V185" i="2"/>
  <c r="S186" i="2"/>
  <c r="T186" i="2"/>
  <c r="U186" i="2"/>
  <c r="V186" i="2"/>
  <c r="S187" i="2"/>
  <c r="T187" i="2"/>
  <c r="U187" i="2"/>
  <c r="V187" i="2"/>
  <c r="S188" i="2"/>
  <c r="T188" i="2"/>
  <c r="U188" i="2"/>
  <c r="V188" i="2"/>
  <c r="S189" i="2"/>
  <c r="T189" i="2"/>
  <c r="U189" i="2"/>
  <c r="V189" i="2"/>
  <c r="S190" i="2"/>
  <c r="T190" i="2"/>
  <c r="U190" i="2"/>
  <c r="V190" i="2"/>
  <c r="S191" i="2"/>
  <c r="T191" i="2"/>
  <c r="U191" i="2"/>
  <c r="V191" i="2"/>
  <c r="S192" i="2"/>
  <c r="T192" i="2"/>
  <c r="U192" i="2"/>
  <c r="V192" i="2"/>
  <c r="S193" i="2"/>
  <c r="T193" i="2"/>
  <c r="U193" i="2"/>
  <c r="V193" i="2"/>
  <c r="S194" i="2"/>
  <c r="T194" i="2"/>
  <c r="U194" i="2"/>
  <c r="V194" i="2"/>
  <c r="S195" i="2"/>
  <c r="T195" i="2"/>
  <c r="U195" i="2"/>
  <c r="V195" i="2"/>
  <c r="S196" i="2"/>
  <c r="T196" i="2"/>
  <c r="U196" i="2"/>
  <c r="V196" i="2"/>
  <c r="S197" i="2"/>
  <c r="T197" i="2"/>
  <c r="U197" i="2"/>
  <c r="V197" i="2"/>
  <c r="S198" i="2"/>
  <c r="T198" i="2"/>
  <c r="U198" i="2"/>
  <c r="V198" i="2"/>
  <c r="S199" i="2"/>
  <c r="T199" i="2"/>
  <c r="U199" i="2"/>
  <c r="V199" i="2"/>
  <c r="S200" i="2"/>
  <c r="T200" i="2"/>
  <c r="U200" i="2"/>
  <c r="V200" i="2"/>
  <c r="S201" i="2"/>
  <c r="T201" i="2"/>
  <c r="U201" i="2"/>
  <c r="V201" i="2"/>
  <c r="S202" i="2"/>
  <c r="T202" i="2"/>
  <c r="U202" i="2"/>
  <c r="V202" i="2"/>
  <c r="S203" i="2"/>
  <c r="T203" i="2"/>
  <c r="U203" i="2"/>
  <c r="V203" i="2"/>
  <c r="S204" i="2"/>
  <c r="T204" i="2"/>
  <c r="U204" i="2"/>
  <c r="V204" i="2"/>
  <c r="S205" i="2"/>
  <c r="T205" i="2"/>
  <c r="U205" i="2"/>
  <c r="V205" i="2"/>
  <c r="S206" i="2"/>
  <c r="T206" i="2"/>
  <c r="U206" i="2"/>
  <c r="V206" i="2"/>
  <c r="S207" i="2"/>
  <c r="T207" i="2"/>
  <c r="U207" i="2"/>
  <c r="V207" i="2"/>
  <c r="S208" i="2"/>
  <c r="T208" i="2"/>
  <c r="U208" i="2"/>
  <c r="V208" i="2"/>
  <c r="S209" i="2"/>
  <c r="T209" i="2"/>
  <c r="U209" i="2"/>
  <c r="V209" i="2"/>
  <c r="S210" i="2"/>
  <c r="T210" i="2"/>
  <c r="U210" i="2"/>
  <c r="V210" i="2"/>
  <c r="S211" i="2"/>
  <c r="T211" i="2"/>
  <c r="U211" i="2"/>
  <c r="V211" i="2"/>
  <c r="S212" i="2"/>
  <c r="T212" i="2"/>
  <c r="U212" i="2"/>
  <c r="V212" i="2"/>
  <c r="S213" i="2"/>
  <c r="T213" i="2"/>
  <c r="U213" i="2"/>
  <c r="V213" i="2"/>
  <c r="S214" i="2"/>
  <c r="T214" i="2"/>
  <c r="U214" i="2"/>
  <c r="V214" i="2"/>
  <c r="S215" i="2"/>
  <c r="T215" i="2"/>
  <c r="U215" i="2"/>
  <c r="V215" i="2"/>
  <c r="S216" i="2"/>
  <c r="T216" i="2"/>
  <c r="U216" i="2"/>
  <c r="V216" i="2"/>
  <c r="S217" i="2"/>
  <c r="T217" i="2"/>
  <c r="U217" i="2"/>
  <c r="V217" i="2"/>
  <c r="S218" i="2"/>
  <c r="T218" i="2"/>
  <c r="U218" i="2"/>
  <c r="V218" i="2"/>
  <c r="S219" i="2"/>
  <c r="T219" i="2"/>
  <c r="U219" i="2"/>
  <c r="V219" i="2"/>
  <c r="S220" i="2"/>
  <c r="T220" i="2"/>
  <c r="U220" i="2"/>
  <c r="V220" i="2"/>
  <c r="S221" i="2"/>
  <c r="T221" i="2"/>
  <c r="U221" i="2"/>
  <c r="V221" i="2"/>
  <c r="S222" i="2"/>
  <c r="T222" i="2"/>
  <c r="U222" i="2"/>
  <c r="V222" i="2"/>
  <c r="S223" i="2"/>
  <c r="T223" i="2"/>
  <c r="U223" i="2"/>
  <c r="V223" i="2"/>
  <c r="S224" i="2"/>
  <c r="T224" i="2"/>
  <c r="U224" i="2"/>
  <c r="V224" i="2"/>
  <c r="S225" i="2"/>
  <c r="T225" i="2"/>
  <c r="U225" i="2"/>
  <c r="V225" i="2"/>
  <c r="S226" i="2"/>
  <c r="T226" i="2"/>
  <c r="U226" i="2"/>
  <c r="V226" i="2"/>
  <c r="S227" i="2"/>
  <c r="T227" i="2"/>
  <c r="U227" i="2"/>
  <c r="V227" i="2"/>
  <c r="S228" i="2"/>
  <c r="T228" i="2"/>
  <c r="U228" i="2"/>
  <c r="V228" i="2"/>
  <c r="S229" i="2"/>
  <c r="T229" i="2"/>
  <c r="U229" i="2"/>
  <c r="V229" i="2"/>
  <c r="S230" i="2"/>
  <c r="T230" i="2"/>
  <c r="U230" i="2"/>
  <c r="V230" i="2"/>
  <c r="S231" i="2"/>
  <c r="T231" i="2"/>
  <c r="U231" i="2"/>
  <c r="V231" i="2"/>
  <c r="S232" i="2"/>
  <c r="T232" i="2"/>
  <c r="U232" i="2"/>
  <c r="V232" i="2"/>
  <c r="S233" i="2"/>
  <c r="T233" i="2"/>
  <c r="U233" i="2"/>
  <c r="V233" i="2"/>
  <c r="S234" i="2"/>
  <c r="T234" i="2"/>
  <c r="U234" i="2"/>
  <c r="V234" i="2"/>
  <c r="S235" i="2"/>
  <c r="T235" i="2"/>
  <c r="U235" i="2"/>
  <c r="V235" i="2"/>
  <c r="S236" i="2"/>
  <c r="T236" i="2"/>
  <c r="U236" i="2"/>
  <c r="V236" i="2"/>
  <c r="S237" i="2"/>
  <c r="T237" i="2"/>
  <c r="U237" i="2"/>
  <c r="V237" i="2"/>
  <c r="S238" i="2"/>
  <c r="T238" i="2"/>
  <c r="U238" i="2"/>
  <c r="V238" i="2"/>
  <c r="S239" i="2"/>
  <c r="T239" i="2"/>
  <c r="U239" i="2"/>
  <c r="V239" i="2"/>
  <c r="S240" i="2"/>
  <c r="T240" i="2"/>
  <c r="U240" i="2"/>
  <c r="V240" i="2"/>
  <c r="S241" i="2"/>
  <c r="T241" i="2"/>
  <c r="U241" i="2"/>
  <c r="V241" i="2"/>
  <c r="S242" i="2"/>
  <c r="T242" i="2"/>
  <c r="U242" i="2"/>
  <c r="V242" i="2"/>
  <c r="S243" i="2"/>
  <c r="T243" i="2"/>
  <c r="U243" i="2"/>
  <c r="V243" i="2"/>
  <c r="S244" i="2"/>
  <c r="T244" i="2"/>
  <c r="U244" i="2"/>
  <c r="V244" i="2"/>
  <c r="S245" i="2"/>
  <c r="T245" i="2"/>
  <c r="U245" i="2"/>
  <c r="V245" i="2"/>
  <c r="S246" i="2"/>
  <c r="T246" i="2"/>
  <c r="U246" i="2"/>
  <c r="V246" i="2"/>
  <c r="S247" i="2"/>
  <c r="T247" i="2"/>
  <c r="U247" i="2"/>
  <c r="V247" i="2"/>
  <c r="S248" i="2"/>
  <c r="T248" i="2"/>
  <c r="U248" i="2"/>
  <c r="V248" i="2"/>
  <c r="S249" i="2"/>
  <c r="T249" i="2"/>
  <c r="U249" i="2"/>
  <c r="V249" i="2"/>
  <c r="S250" i="2"/>
  <c r="T250" i="2"/>
  <c r="U250" i="2"/>
  <c r="V250" i="2"/>
  <c r="S251" i="2"/>
  <c r="T251" i="2"/>
  <c r="U251" i="2"/>
  <c r="V251" i="2"/>
  <c r="S252" i="2"/>
  <c r="T252" i="2"/>
  <c r="U252" i="2"/>
  <c r="V252" i="2"/>
  <c r="S253" i="2"/>
  <c r="T253" i="2"/>
  <c r="U253" i="2"/>
  <c r="V253" i="2"/>
  <c r="S254" i="2"/>
  <c r="T254" i="2"/>
  <c r="U254" i="2"/>
  <c r="V254" i="2"/>
  <c r="S255" i="2"/>
  <c r="T255" i="2"/>
  <c r="U255" i="2"/>
  <c r="V255" i="2"/>
  <c r="S256" i="2"/>
  <c r="T256" i="2"/>
  <c r="U256" i="2"/>
  <c r="V256" i="2"/>
  <c r="S257" i="2"/>
  <c r="T257" i="2"/>
  <c r="U257" i="2"/>
  <c r="V257" i="2"/>
  <c r="S258" i="2"/>
  <c r="T258" i="2"/>
  <c r="U258" i="2"/>
  <c r="V258" i="2"/>
  <c r="S259" i="2"/>
  <c r="T259" i="2"/>
  <c r="U259" i="2"/>
  <c r="V259" i="2"/>
  <c r="S260" i="2"/>
  <c r="T260" i="2"/>
  <c r="U260" i="2"/>
  <c r="V260" i="2"/>
  <c r="S261" i="2"/>
  <c r="T261" i="2"/>
  <c r="U261" i="2"/>
  <c r="V261" i="2"/>
  <c r="S262" i="2"/>
  <c r="T262" i="2"/>
  <c r="U262" i="2"/>
  <c r="V262" i="2"/>
  <c r="S263" i="2"/>
  <c r="T263" i="2"/>
  <c r="U263" i="2"/>
  <c r="V263" i="2"/>
  <c r="S264" i="2"/>
  <c r="T264" i="2"/>
  <c r="U264" i="2"/>
  <c r="V264" i="2"/>
  <c r="S265" i="2"/>
  <c r="T265" i="2"/>
  <c r="U265" i="2"/>
  <c r="V265" i="2"/>
  <c r="S266" i="2"/>
  <c r="T266" i="2"/>
  <c r="U266" i="2"/>
  <c r="V266" i="2"/>
  <c r="S267" i="2"/>
  <c r="T267" i="2"/>
  <c r="U267" i="2"/>
  <c r="V267" i="2"/>
  <c r="S268" i="2"/>
  <c r="T268" i="2"/>
  <c r="U268" i="2"/>
  <c r="V268" i="2"/>
  <c r="S269" i="2"/>
  <c r="T269" i="2"/>
  <c r="U269" i="2"/>
  <c r="V269" i="2"/>
  <c r="S270" i="2"/>
  <c r="T270" i="2"/>
  <c r="U270" i="2"/>
  <c r="V270" i="2"/>
  <c r="S271" i="2"/>
  <c r="T271" i="2"/>
  <c r="U271" i="2"/>
  <c r="V271" i="2"/>
  <c r="S272" i="2"/>
  <c r="T272" i="2"/>
  <c r="U272" i="2"/>
  <c r="V272" i="2"/>
  <c r="S273" i="2"/>
  <c r="T273" i="2"/>
  <c r="U273" i="2"/>
  <c r="V273" i="2"/>
  <c r="S274" i="2"/>
  <c r="T274" i="2"/>
  <c r="U274" i="2"/>
  <c r="V274" i="2"/>
  <c r="S275" i="2"/>
  <c r="T275" i="2"/>
  <c r="U275" i="2"/>
  <c r="V275" i="2"/>
  <c r="S276" i="2"/>
  <c r="T276" i="2"/>
  <c r="U276" i="2"/>
  <c r="V276" i="2"/>
  <c r="S277" i="2"/>
  <c r="T277" i="2"/>
  <c r="U277" i="2"/>
  <c r="V277" i="2"/>
  <c r="S278" i="2"/>
  <c r="T278" i="2"/>
  <c r="U278" i="2"/>
  <c r="V278" i="2"/>
  <c r="S279" i="2"/>
  <c r="T279" i="2"/>
  <c r="U279" i="2"/>
  <c r="V279" i="2"/>
  <c r="S280" i="2"/>
  <c r="T280" i="2"/>
  <c r="U280" i="2"/>
  <c r="V280" i="2"/>
  <c r="S281" i="2"/>
  <c r="T281" i="2"/>
  <c r="U281" i="2"/>
  <c r="V281" i="2"/>
  <c r="S282" i="2"/>
  <c r="T282" i="2"/>
  <c r="U282" i="2"/>
  <c r="V282" i="2"/>
  <c r="S283" i="2"/>
  <c r="T283" i="2"/>
  <c r="U283" i="2"/>
  <c r="V283" i="2"/>
  <c r="S284" i="2"/>
  <c r="T284" i="2"/>
  <c r="U284" i="2"/>
  <c r="V284" i="2"/>
  <c r="S285" i="2"/>
  <c r="T285" i="2"/>
  <c r="U285" i="2"/>
  <c r="V285" i="2"/>
  <c r="S286" i="2"/>
  <c r="T286" i="2"/>
  <c r="U286" i="2"/>
  <c r="V286" i="2"/>
  <c r="S287" i="2"/>
  <c r="T287" i="2"/>
  <c r="U287" i="2"/>
  <c r="V287" i="2"/>
  <c r="S288" i="2"/>
  <c r="T288" i="2"/>
  <c r="U288" i="2"/>
  <c r="V288" i="2"/>
  <c r="S289" i="2"/>
  <c r="T289" i="2"/>
  <c r="U289" i="2"/>
  <c r="V289" i="2"/>
  <c r="S290" i="2"/>
  <c r="T290" i="2"/>
  <c r="U290" i="2"/>
  <c r="V290" i="2"/>
  <c r="S291" i="2"/>
  <c r="T291" i="2"/>
  <c r="U291" i="2"/>
  <c r="V291" i="2"/>
  <c r="S292" i="2"/>
  <c r="T292" i="2"/>
  <c r="U292" i="2"/>
  <c r="V292" i="2"/>
  <c r="S293" i="2"/>
  <c r="T293" i="2"/>
  <c r="U293" i="2"/>
  <c r="V293" i="2"/>
  <c r="S294" i="2"/>
  <c r="T294" i="2"/>
  <c r="U294" i="2"/>
  <c r="V294" i="2"/>
  <c r="S295" i="2"/>
  <c r="T295" i="2"/>
  <c r="U295" i="2"/>
  <c r="V295" i="2"/>
  <c r="S296" i="2"/>
  <c r="T296" i="2"/>
  <c r="U296" i="2"/>
  <c r="V296" i="2"/>
  <c r="S297" i="2"/>
  <c r="T297" i="2"/>
  <c r="U297" i="2"/>
  <c r="V297" i="2"/>
  <c r="S298" i="2"/>
  <c r="T298" i="2"/>
  <c r="U298" i="2"/>
  <c r="V298" i="2"/>
  <c r="S299" i="2"/>
  <c r="T299" i="2"/>
  <c r="U299" i="2"/>
  <c r="V299" i="2"/>
  <c r="S300" i="2"/>
  <c r="T300" i="2"/>
  <c r="U300" i="2"/>
  <c r="V300" i="2"/>
  <c r="S301" i="2"/>
  <c r="T301" i="2"/>
  <c r="U301" i="2"/>
  <c r="V301" i="2"/>
  <c r="S302" i="2"/>
  <c r="T302" i="2"/>
  <c r="U302" i="2"/>
  <c r="V302" i="2"/>
  <c r="S303" i="2"/>
  <c r="T303" i="2"/>
  <c r="U303" i="2"/>
  <c r="V303" i="2"/>
  <c r="S304" i="2"/>
  <c r="T304" i="2"/>
  <c r="U304" i="2"/>
  <c r="V304" i="2"/>
  <c r="S305" i="2"/>
  <c r="T305" i="2"/>
  <c r="U305" i="2"/>
  <c r="V305" i="2"/>
  <c r="S306" i="2"/>
  <c r="T306" i="2"/>
  <c r="U306" i="2"/>
  <c r="V306" i="2"/>
  <c r="S307" i="2"/>
  <c r="T307" i="2"/>
  <c r="U307" i="2"/>
  <c r="V307" i="2"/>
  <c r="S308" i="2"/>
  <c r="T308" i="2"/>
  <c r="U308" i="2"/>
  <c r="V308" i="2"/>
  <c r="S309" i="2"/>
  <c r="T309" i="2"/>
  <c r="U309" i="2"/>
  <c r="V309" i="2"/>
  <c r="S310" i="2"/>
  <c r="T310" i="2"/>
  <c r="U310" i="2"/>
  <c r="V310" i="2"/>
  <c r="S311" i="2"/>
  <c r="T311" i="2"/>
  <c r="U311" i="2"/>
  <c r="V311" i="2"/>
  <c r="S312" i="2"/>
  <c r="T312" i="2"/>
  <c r="U312" i="2"/>
  <c r="V312" i="2"/>
  <c r="S313" i="2"/>
  <c r="T313" i="2"/>
  <c r="U313" i="2"/>
  <c r="V313" i="2"/>
  <c r="S314" i="2"/>
  <c r="T314" i="2"/>
  <c r="U314" i="2"/>
  <c r="V314" i="2"/>
  <c r="S315" i="2"/>
  <c r="T315" i="2"/>
  <c r="U315" i="2"/>
  <c r="V315" i="2"/>
  <c r="S316" i="2"/>
  <c r="T316" i="2"/>
  <c r="U316" i="2"/>
  <c r="V316" i="2"/>
  <c r="S317" i="2"/>
  <c r="T317" i="2"/>
  <c r="U317" i="2"/>
  <c r="V317" i="2"/>
  <c r="S318" i="2"/>
  <c r="T318" i="2"/>
  <c r="U318" i="2"/>
  <c r="V318" i="2"/>
  <c r="S319" i="2"/>
  <c r="T319" i="2"/>
  <c r="U319" i="2"/>
  <c r="V319" i="2"/>
  <c r="S320" i="2"/>
  <c r="T320" i="2"/>
  <c r="U320" i="2"/>
  <c r="V320" i="2"/>
  <c r="S321" i="2"/>
  <c r="T321" i="2"/>
  <c r="U321" i="2"/>
  <c r="V321" i="2"/>
  <c r="S322" i="2"/>
  <c r="T322" i="2"/>
  <c r="U322" i="2"/>
  <c r="V322" i="2"/>
  <c r="S323" i="2"/>
  <c r="T323" i="2"/>
  <c r="U323" i="2"/>
  <c r="V323" i="2"/>
  <c r="S324" i="2"/>
  <c r="T324" i="2"/>
  <c r="U324" i="2"/>
  <c r="V324" i="2"/>
  <c r="S325" i="2"/>
  <c r="T325" i="2"/>
  <c r="U325" i="2"/>
  <c r="V325" i="2"/>
  <c r="S326" i="2"/>
  <c r="T326" i="2"/>
  <c r="U326" i="2"/>
  <c r="V326" i="2"/>
  <c r="S327" i="2"/>
  <c r="T327" i="2"/>
  <c r="U327" i="2"/>
  <c r="V327" i="2"/>
  <c r="S328" i="2"/>
  <c r="T328" i="2"/>
  <c r="U328" i="2"/>
  <c r="V328" i="2"/>
  <c r="S329" i="2"/>
  <c r="T329" i="2"/>
  <c r="U329" i="2"/>
  <c r="V329" i="2"/>
  <c r="S330" i="2"/>
  <c r="T330" i="2"/>
  <c r="U330" i="2"/>
  <c r="V330" i="2"/>
  <c r="S331" i="2"/>
  <c r="T331" i="2"/>
  <c r="U331" i="2"/>
  <c r="V331" i="2"/>
  <c r="S332" i="2"/>
  <c r="T332" i="2"/>
  <c r="U332" i="2"/>
  <c r="V332" i="2"/>
  <c r="S333" i="2"/>
  <c r="T333" i="2"/>
  <c r="U333" i="2"/>
  <c r="V333" i="2"/>
  <c r="S334" i="2"/>
  <c r="T334" i="2"/>
  <c r="U334" i="2"/>
  <c r="V334" i="2"/>
  <c r="S335" i="2"/>
  <c r="T335" i="2"/>
  <c r="U335" i="2"/>
  <c r="V335" i="2"/>
  <c r="S336" i="2"/>
  <c r="T336" i="2"/>
  <c r="U336" i="2"/>
  <c r="V336" i="2"/>
  <c r="S337" i="2"/>
  <c r="T337" i="2"/>
  <c r="U337" i="2"/>
  <c r="V337" i="2"/>
  <c r="S338" i="2"/>
  <c r="T338" i="2"/>
  <c r="U338" i="2"/>
  <c r="V338" i="2"/>
  <c r="S339" i="2"/>
  <c r="T339" i="2"/>
  <c r="U339" i="2"/>
  <c r="V339" i="2"/>
  <c r="S340" i="2"/>
  <c r="T340" i="2"/>
  <c r="U340" i="2"/>
  <c r="V340" i="2"/>
  <c r="S341" i="2"/>
  <c r="T341" i="2"/>
  <c r="U341" i="2"/>
  <c r="V341" i="2"/>
  <c r="S342" i="2"/>
  <c r="T342" i="2"/>
  <c r="U342" i="2"/>
  <c r="V342" i="2"/>
  <c r="S343" i="2"/>
  <c r="T343" i="2"/>
  <c r="U343" i="2"/>
  <c r="V343" i="2"/>
  <c r="S344" i="2"/>
  <c r="T344" i="2"/>
  <c r="U344" i="2"/>
  <c r="V344" i="2"/>
  <c r="S345" i="2"/>
  <c r="T345" i="2"/>
  <c r="U345" i="2"/>
  <c r="V345" i="2"/>
  <c r="S346" i="2"/>
  <c r="T346" i="2"/>
  <c r="U346" i="2"/>
  <c r="V346" i="2"/>
  <c r="S347" i="2"/>
  <c r="T347" i="2"/>
  <c r="U347" i="2"/>
  <c r="V347" i="2"/>
  <c r="S348" i="2"/>
  <c r="T348" i="2"/>
  <c r="U348" i="2"/>
  <c r="V348" i="2"/>
  <c r="S349" i="2"/>
  <c r="T349" i="2"/>
  <c r="U349" i="2"/>
  <c r="V349" i="2"/>
  <c r="S350" i="2"/>
  <c r="T350" i="2"/>
  <c r="U350" i="2"/>
  <c r="V350" i="2"/>
  <c r="S351" i="2"/>
  <c r="T351" i="2"/>
  <c r="U351" i="2"/>
  <c r="V351" i="2"/>
  <c r="S352" i="2"/>
  <c r="T352" i="2"/>
  <c r="U352" i="2"/>
  <c r="V352" i="2"/>
  <c r="S353" i="2"/>
  <c r="T353" i="2"/>
  <c r="U353" i="2"/>
  <c r="V353" i="2"/>
  <c r="S354" i="2"/>
  <c r="T354" i="2"/>
  <c r="U354" i="2"/>
  <c r="V354" i="2"/>
  <c r="S355" i="2"/>
  <c r="T355" i="2"/>
  <c r="U355" i="2"/>
  <c r="V355" i="2"/>
  <c r="S356" i="2"/>
  <c r="T356" i="2"/>
  <c r="U356" i="2"/>
  <c r="V356" i="2"/>
  <c r="S357" i="2"/>
  <c r="T357" i="2"/>
  <c r="U357" i="2"/>
  <c r="V357" i="2"/>
  <c r="S358" i="2"/>
  <c r="T358" i="2"/>
  <c r="U358" i="2"/>
  <c r="V358" i="2"/>
  <c r="S359" i="2"/>
  <c r="T359" i="2"/>
  <c r="U359" i="2"/>
  <c r="V359" i="2"/>
  <c r="S360" i="2"/>
  <c r="T360" i="2"/>
  <c r="U360" i="2"/>
  <c r="V360" i="2"/>
  <c r="S361" i="2"/>
  <c r="T361" i="2"/>
  <c r="U361" i="2"/>
  <c r="V361" i="2"/>
  <c r="S362" i="2"/>
  <c r="T362" i="2"/>
  <c r="U362" i="2"/>
  <c r="V362" i="2"/>
  <c r="S363" i="2"/>
  <c r="T363" i="2"/>
  <c r="U363" i="2"/>
  <c r="V363" i="2"/>
  <c r="S364" i="2"/>
  <c r="T364" i="2"/>
  <c r="U364" i="2"/>
  <c r="V364" i="2"/>
  <c r="S365" i="2"/>
  <c r="T365" i="2"/>
  <c r="U365" i="2"/>
  <c r="V365" i="2"/>
  <c r="S366" i="2"/>
  <c r="T366" i="2"/>
  <c r="U366" i="2"/>
  <c r="V366" i="2"/>
  <c r="S367" i="2"/>
  <c r="T367" i="2"/>
  <c r="U367" i="2"/>
  <c r="V367" i="2"/>
  <c r="S368" i="2"/>
  <c r="T368" i="2"/>
  <c r="U368" i="2"/>
  <c r="V368" i="2"/>
  <c r="S369" i="2"/>
  <c r="T369" i="2"/>
  <c r="U369" i="2"/>
  <c r="V369" i="2"/>
  <c r="S370" i="2"/>
  <c r="T370" i="2"/>
  <c r="U370" i="2"/>
  <c r="V370" i="2"/>
  <c r="S371" i="2"/>
  <c r="T371" i="2"/>
  <c r="U371" i="2"/>
  <c r="V371" i="2"/>
  <c r="S372" i="2"/>
  <c r="T372" i="2"/>
  <c r="U372" i="2"/>
  <c r="V372" i="2"/>
  <c r="S373" i="2"/>
  <c r="T373" i="2"/>
  <c r="U373" i="2"/>
  <c r="V373" i="2"/>
  <c r="S374" i="2"/>
  <c r="T374" i="2"/>
  <c r="U374" i="2"/>
  <c r="V374" i="2"/>
  <c r="S375" i="2"/>
  <c r="T375" i="2"/>
  <c r="U375" i="2"/>
  <c r="V375" i="2"/>
  <c r="S376" i="2"/>
  <c r="T376" i="2"/>
  <c r="U376" i="2"/>
  <c r="V376" i="2"/>
  <c r="S377" i="2"/>
  <c r="T377" i="2"/>
  <c r="U377" i="2"/>
  <c r="V377" i="2"/>
  <c r="S378" i="2"/>
  <c r="T378" i="2"/>
  <c r="U378" i="2"/>
  <c r="V378" i="2"/>
  <c r="S379" i="2"/>
  <c r="T379" i="2"/>
  <c r="U379" i="2"/>
  <c r="V379" i="2"/>
  <c r="S380" i="2"/>
  <c r="T380" i="2"/>
  <c r="U380" i="2"/>
  <c r="V380" i="2"/>
  <c r="S381" i="2"/>
  <c r="T381" i="2"/>
  <c r="U381" i="2"/>
  <c r="V381" i="2"/>
  <c r="S382" i="2"/>
  <c r="T382" i="2"/>
  <c r="U382" i="2"/>
  <c r="V382" i="2"/>
  <c r="S383" i="2"/>
  <c r="T383" i="2"/>
  <c r="U383" i="2"/>
  <c r="V383" i="2"/>
  <c r="S384" i="2"/>
  <c r="T384" i="2"/>
  <c r="U384" i="2"/>
  <c r="V384" i="2"/>
  <c r="S385" i="2"/>
  <c r="T385" i="2"/>
  <c r="U385" i="2"/>
  <c r="V385" i="2"/>
  <c r="S386" i="2"/>
  <c r="T386" i="2"/>
  <c r="U386" i="2"/>
  <c r="V386" i="2"/>
  <c r="S387" i="2"/>
  <c r="T387" i="2"/>
  <c r="U387" i="2"/>
  <c r="V387" i="2"/>
  <c r="S388" i="2"/>
  <c r="T388" i="2"/>
  <c r="U388" i="2"/>
  <c r="V388" i="2"/>
  <c r="S389" i="2"/>
  <c r="T389" i="2"/>
  <c r="U389" i="2"/>
  <c r="V389" i="2"/>
  <c r="S390" i="2"/>
  <c r="T390" i="2"/>
  <c r="U390" i="2"/>
  <c r="V390" i="2"/>
  <c r="S391" i="2"/>
  <c r="T391" i="2"/>
  <c r="U391" i="2"/>
  <c r="V391" i="2"/>
  <c r="S392" i="2"/>
  <c r="T392" i="2"/>
  <c r="U392" i="2"/>
  <c r="V392" i="2"/>
  <c r="S393" i="2"/>
  <c r="T393" i="2"/>
  <c r="U393" i="2"/>
  <c r="V393" i="2"/>
  <c r="S394" i="2"/>
  <c r="T394" i="2"/>
  <c r="U394" i="2"/>
  <c r="V394" i="2"/>
  <c r="S395" i="2"/>
  <c r="T395" i="2"/>
  <c r="U395" i="2"/>
  <c r="V395" i="2"/>
  <c r="S396" i="2"/>
  <c r="T396" i="2"/>
  <c r="U396" i="2"/>
  <c r="V396" i="2"/>
  <c r="S397" i="2"/>
  <c r="T397" i="2"/>
  <c r="U397" i="2"/>
  <c r="V397" i="2"/>
  <c r="S398" i="2"/>
  <c r="T398" i="2"/>
  <c r="U398" i="2"/>
  <c r="V398" i="2"/>
  <c r="S399" i="2"/>
  <c r="T399" i="2"/>
  <c r="U399" i="2"/>
  <c r="V399" i="2"/>
  <c r="S400" i="2"/>
  <c r="T400" i="2"/>
  <c r="U400" i="2"/>
  <c r="V400" i="2"/>
  <c r="S401" i="2"/>
  <c r="T401" i="2"/>
  <c r="U401" i="2"/>
  <c r="V401" i="2"/>
  <c r="S402" i="2"/>
  <c r="T402" i="2"/>
  <c r="U402" i="2"/>
  <c r="V402" i="2"/>
  <c r="S403" i="2"/>
  <c r="T403" i="2"/>
  <c r="U403" i="2"/>
  <c r="V403" i="2"/>
  <c r="S404" i="2"/>
  <c r="T404" i="2"/>
  <c r="U404" i="2"/>
  <c r="V404" i="2"/>
  <c r="S405" i="2"/>
  <c r="T405" i="2"/>
  <c r="U405" i="2"/>
  <c r="V405" i="2"/>
  <c r="S406" i="2"/>
  <c r="T406" i="2"/>
  <c r="U406" i="2"/>
  <c r="V406" i="2"/>
  <c r="S407" i="2"/>
  <c r="T407" i="2"/>
  <c r="U407" i="2"/>
  <c r="V407" i="2"/>
  <c r="S408" i="2"/>
  <c r="T408" i="2"/>
  <c r="U408" i="2"/>
  <c r="V408" i="2"/>
  <c r="Q7" i="2"/>
  <c r="S7" i="2" s="1"/>
  <c r="Q6" i="2"/>
  <c r="S6" i="2" s="1"/>
  <c r="Q5" i="2"/>
  <c r="S5" i="2" s="1"/>
  <c r="Q4" i="2"/>
  <c r="U4" i="2" s="1"/>
  <c r="P6" i="2"/>
  <c r="P5" i="2"/>
  <c r="P4" i="2"/>
  <c r="O6" i="2"/>
  <c r="O5" i="2"/>
  <c r="O4" i="2"/>
  <c r="N6" i="2"/>
  <c r="N5" i="2"/>
  <c r="N4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V4" i="2" l="1"/>
  <c r="T4" i="2"/>
  <c r="V6" i="2"/>
  <c r="T6" i="2"/>
  <c r="V5" i="2"/>
  <c r="T5" i="2"/>
  <c r="S4" i="2"/>
  <c r="U7" i="2"/>
  <c r="U6" i="2"/>
  <c r="U5" i="2"/>
  <c r="AE4" i="2"/>
  <c r="AG4" i="2"/>
  <c r="AE5" i="2"/>
  <c r="AG5" i="2"/>
  <c r="AE6" i="2"/>
  <c r="AG6" i="2"/>
  <c r="AD4" i="2"/>
  <c r="AD5" i="2"/>
  <c r="AD6" i="2"/>
  <c r="AE7" i="2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M142" i="1"/>
  <c r="N142" i="1"/>
  <c r="O142" i="1"/>
  <c r="P142" i="1"/>
  <c r="M143" i="1"/>
  <c r="N143" i="1"/>
  <c r="O143" i="1"/>
  <c r="P143" i="1"/>
  <c r="M144" i="1"/>
  <c r="N144" i="1"/>
  <c r="O144" i="1"/>
  <c r="P144" i="1"/>
  <c r="M145" i="1"/>
  <c r="N145" i="1"/>
  <c r="O145" i="1"/>
  <c r="P145" i="1"/>
  <c r="M146" i="1"/>
  <c r="N146" i="1"/>
  <c r="O146" i="1"/>
  <c r="P146" i="1"/>
  <c r="M147" i="1"/>
  <c r="N147" i="1"/>
  <c r="O147" i="1"/>
  <c r="P147" i="1"/>
  <c r="M148" i="1"/>
  <c r="N148" i="1"/>
  <c r="O148" i="1"/>
  <c r="P148" i="1"/>
  <c r="M149" i="1"/>
  <c r="N149" i="1"/>
  <c r="O149" i="1"/>
  <c r="P149" i="1"/>
  <c r="M150" i="1"/>
  <c r="N150" i="1"/>
  <c r="O150" i="1"/>
  <c r="P150" i="1"/>
  <c r="M151" i="1"/>
  <c r="N151" i="1"/>
  <c r="O151" i="1"/>
  <c r="P151" i="1"/>
  <c r="M152" i="1"/>
  <c r="N152" i="1"/>
  <c r="O152" i="1"/>
  <c r="P152" i="1"/>
  <c r="M153" i="1"/>
  <c r="N153" i="1"/>
  <c r="O153" i="1"/>
  <c r="P153" i="1"/>
  <c r="M154" i="1"/>
  <c r="N154" i="1"/>
  <c r="O154" i="1"/>
  <c r="P154" i="1"/>
  <c r="M155" i="1"/>
  <c r="N155" i="1"/>
  <c r="O155" i="1"/>
  <c r="P155" i="1"/>
  <c r="M156" i="1"/>
  <c r="N156" i="1"/>
  <c r="O156" i="1"/>
  <c r="P156" i="1"/>
  <c r="M157" i="1"/>
  <c r="N157" i="1"/>
  <c r="O157" i="1"/>
  <c r="P157" i="1"/>
  <c r="M158" i="1"/>
  <c r="N158" i="1"/>
  <c r="O158" i="1"/>
  <c r="P158" i="1"/>
  <c r="M159" i="1"/>
  <c r="N159" i="1"/>
  <c r="O159" i="1"/>
  <c r="P159" i="1"/>
  <c r="M160" i="1"/>
  <c r="N160" i="1"/>
  <c r="O160" i="1"/>
  <c r="P160" i="1"/>
  <c r="M161" i="1"/>
  <c r="N161" i="1"/>
  <c r="O161" i="1"/>
  <c r="P161" i="1"/>
  <c r="M162" i="1"/>
  <c r="N162" i="1"/>
  <c r="O162" i="1"/>
  <c r="P162" i="1"/>
  <c r="M163" i="1"/>
  <c r="N163" i="1"/>
  <c r="O163" i="1"/>
  <c r="P163" i="1"/>
  <c r="M164" i="1"/>
  <c r="N164" i="1"/>
  <c r="O164" i="1"/>
  <c r="P164" i="1"/>
  <c r="M165" i="1"/>
  <c r="N165" i="1"/>
  <c r="O165" i="1"/>
  <c r="P165" i="1"/>
  <c r="M166" i="1"/>
  <c r="N166" i="1"/>
  <c r="O166" i="1"/>
  <c r="P166" i="1"/>
  <c r="M167" i="1"/>
  <c r="N167" i="1"/>
  <c r="O167" i="1"/>
  <c r="P167" i="1"/>
  <c r="M168" i="1"/>
  <c r="N168" i="1"/>
  <c r="O168" i="1"/>
  <c r="P168" i="1"/>
  <c r="M169" i="1"/>
  <c r="N169" i="1"/>
  <c r="O169" i="1"/>
  <c r="P169" i="1"/>
  <c r="M170" i="1"/>
  <c r="N170" i="1"/>
  <c r="O170" i="1"/>
  <c r="P170" i="1"/>
  <c r="M171" i="1"/>
  <c r="N171" i="1"/>
  <c r="O171" i="1"/>
  <c r="P171" i="1"/>
  <c r="M172" i="1"/>
  <c r="N172" i="1"/>
  <c r="O172" i="1"/>
  <c r="P172" i="1"/>
  <c r="M173" i="1"/>
  <c r="N173" i="1"/>
  <c r="O173" i="1"/>
  <c r="P173" i="1"/>
  <c r="M174" i="1"/>
  <c r="N174" i="1"/>
  <c r="O174" i="1"/>
  <c r="P174" i="1"/>
  <c r="M175" i="1"/>
  <c r="N175" i="1"/>
  <c r="O175" i="1"/>
  <c r="P175" i="1"/>
  <c r="M176" i="1"/>
  <c r="N176" i="1"/>
  <c r="O176" i="1"/>
  <c r="P176" i="1"/>
  <c r="M177" i="1"/>
  <c r="N177" i="1"/>
  <c r="O177" i="1"/>
  <c r="P177" i="1"/>
  <c r="M178" i="1"/>
  <c r="N178" i="1"/>
  <c r="O178" i="1"/>
  <c r="P178" i="1"/>
  <c r="M179" i="1"/>
  <c r="N179" i="1"/>
  <c r="O179" i="1"/>
  <c r="P179" i="1"/>
  <c r="M180" i="1"/>
  <c r="N180" i="1"/>
  <c r="O180" i="1"/>
  <c r="P180" i="1"/>
  <c r="M181" i="1"/>
  <c r="N181" i="1"/>
  <c r="O181" i="1"/>
  <c r="P181" i="1"/>
  <c r="M182" i="1"/>
  <c r="N182" i="1"/>
  <c r="O182" i="1"/>
  <c r="P182" i="1"/>
  <c r="M183" i="1"/>
  <c r="N183" i="1"/>
  <c r="O183" i="1"/>
  <c r="P183" i="1"/>
  <c r="M184" i="1"/>
  <c r="N184" i="1"/>
  <c r="O184" i="1"/>
  <c r="P184" i="1"/>
  <c r="M185" i="1"/>
  <c r="N185" i="1"/>
  <c r="O185" i="1"/>
  <c r="P185" i="1"/>
  <c r="M186" i="1"/>
  <c r="N186" i="1"/>
  <c r="O186" i="1"/>
  <c r="P186" i="1"/>
  <c r="M187" i="1"/>
  <c r="N187" i="1"/>
  <c r="O187" i="1"/>
  <c r="P187" i="1"/>
  <c r="M188" i="1"/>
  <c r="N188" i="1"/>
  <c r="O188" i="1"/>
  <c r="P188" i="1"/>
  <c r="M189" i="1"/>
  <c r="N189" i="1"/>
  <c r="O189" i="1"/>
  <c r="P189" i="1"/>
  <c r="M190" i="1"/>
  <c r="N190" i="1"/>
  <c r="O190" i="1"/>
  <c r="P190" i="1"/>
  <c r="M191" i="1"/>
  <c r="N191" i="1"/>
  <c r="O191" i="1"/>
  <c r="P191" i="1"/>
  <c r="M192" i="1"/>
  <c r="N192" i="1"/>
  <c r="O192" i="1"/>
  <c r="P192" i="1"/>
  <c r="M193" i="1"/>
  <c r="N193" i="1"/>
  <c r="O193" i="1"/>
  <c r="P193" i="1"/>
  <c r="M194" i="1"/>
  <c r="N194" i="1"/>
  <c r="O194" i="1"/>
  <c r="P194" i="1"/>
  <c r="M195" i="1"/>
  <c r="N195" i="1"/>
  <c r="O195" i="1"/>
  <c r="P195" i="1"/>
  <c r="M196" i="1"/>
  <c r="N196" i="1"/>
  <c r="O196" i="1"/>
  <c r="P196" i="1"/>
  <c r="M197" i="1"/>
  <c r="N197" i="1"/>
  <c r="O197" i="1"/>
  <c r="P197" i="1"/>
  <c r="M198" i="1"/>
  <c r="N198" i="1"/>
  <c r="O198" i="1"/>
  <c r="P198" i="1"/>
  <c r="M199" i="1"/>
  <c r="N199" i="1"/>
  <c r="O199" i="1"/>
  <c r="P199" i="1"/>
  <c r="M200" i="1"/>
  <c r="N200" i="1"/>
  <c r="O200" i="1"/>
  <c r="P200" i="1"/>
  <c r="M201" i="1"/>
  <c r="N201" i="1"/>
  <c r="O201" i="1"/>
  <c r="P201" i="1"/>
  <c r="M202" i="1"/>
  <c r="N202" i="1"/>
  <c r="O202" i="1"/>
  <c r="P202" i="1"/>
  <c r="M203" i="1"/>
  <c r="N203" i="1"/>
  <c r="O203" i="1"/>
  <c r="P203" i="1"/>
  <c r="M204" i="1"/>
  <c r="N204" i="1"/>
  <c r="O204" i="1"/>
  <c r="P204" i="1"/>
  <c r="M205" i="1"/>
  <c r="N205" i="1"/>
  <c r="O205" i="1"/>
  <c r="P205" i="1"/>
  <c r="M206" i="1"/>
  <c r="N206" i="1"/>
  <c r="O206" i="1"/>
  <c r="P206" i="1"/>
  <c r="M207" i="1"/>
  <c r="N207" i="1"/>
  <c r="O207" i="1"/>
  <c r="P207" i="1"/>
  <c r="M208" i="1"/>
  <c r="N208" i="1"/>
  <c r="O208" i="1"/>
  <c r="P208" i="1"/>
  <c r="M209" i="1"/>
  <c r="N209" i="1"/>
  <c r="O209" i="1"/>
  <c r="P209" i="1"/>
  <c r="M210" i="1"/>
  <c r="N210" i="1"/>
  <c r="O210" i="1"/>
  <c r="P210" i="1"/>
  <c r="M211" i="1"/>
  <c r="N211" i="1"/>
  <c r="O211" i="1"/>
  <c r="P211" i="1"/>
  <c r="M212" i="1"/>
  <c r="N212" i="1"/>
  <c r="O212" i="1"/>
  <c r="P212" i="1"/>
  <c r="M213" i="1"/>
  <c r="N213" i="1"/>
  <c r="O213" i="1"/>
  <c r="P213" i="1"/>
  <c r="M214" i="1"/>
  <c r="N214" i="1"/>
  <c r="O214" i="1"/>
  <c r="P214" i="1"/>
  <c r="M215" i="1"/>
  <c r="N215" i="1"/>
  <c r="O215" i="1"/>
  <c r="P215" i="1"/>
  <c r="M216" i="1"/>
  <c r="N216" i="1"/>
  <c r="O216" i="1"/>
  <c r="P216" i="1"/>
  <c r="M217" i="1"/>
  <c r="N217" i="1"/>
  <c r="O217" i="1"/>
  <c r="P217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M225" i="1"/>
  <c r="N225" i="1"/>
  <c r="O225" i="1"/>
  <c r="P225" i="1"/>
  <c r="M226" i="1"/>
  <c r="N226" i="1"/>
  <c r="O226" i="1"/>
  <c r="P226" i="1"/>
  <c r="M227" i="1"/>
  <c r="N227" i="1"/>
  <c r="O227" i="1"/>
  <c r="P227" i="1"/>
  <c r="M228" i="1"/>
  <c r="N228" i="1"/>
  <c r="O228" i="1"/>
  <c r="P228" i="1"/>
  <c r="M229" i="1"/>
  <c r="N229" i="1"/>
  <c r="O229" i="1"/>
  <c r="P229" i="1"/>
  <c r="M230" i="1"/>
  <c r="N230" i="1"/>
  <c r="O230" i="1"/>
  <c r="P230" i="1"/>
  <c r="M231" i="1"/>
  <c r="N231" i="1"/>
  <c r="O231" i="1"/>
  <c r="P231" i="1"/>
  <c r="M232" i="1"/>
  <c r="N232" i="1"/>
  <c r="O232" i="1"/>
  <c r="P232" i="1"/>
  <c r="M233" i="1"/>
  <c r="N233" i="1"/>
  <c r="O233" i="1"/>
  <c r="P233" i="1"/>
  <c r="M234" i="1"/>
  <c r="N234" i="1"/>
  <c r="O234" i="1"/>
  <c r="P234" i="1"/>
  <c r="M235" i="1"/>
  <c r="N235" i="1"/>
  <c r="O235" i="1"/>
  <c r="P235" i="1"/>
  <c r="M236" i="1"/>
  <c r="N236" i="1"/>
  <c r="O236" i="1"/>
  <c r="P236" i="1"/>
  <c r="M237" i="1"/>
  <c r="N237" i="1"/>
  <c r="O237" i="1"/>
  <c r="P237" i="1"/>
  <c r="M238" i="1"/>
  <c r="N238" i="1"/>
  <c r="O238" i="1"/>
  <c r="P238" i="1"/>
  <c r="M239" i="1"/>
  <c r="N239" i="1"/>
  <c r="O239" i="1"/>
  <c r="P239" i="1"/>
  <c r="M240" i="1"/>
  <c r="N240" i="1"/>
  <c r="O240" i="1"/>
  <c r="P240" i="1"/>
  <c r="M241" i="1"/>
  <c r="N241" i="1"/>
  <c r="O241" i="1"/>
  <c r="P241" i="1"/>
  <c r="M242" i="1"/>
  <c r="N242" i="1"/>
  <c r="O242" i="1"/>
  <c r="P242" i="1"/>
  <c r="M243" i="1"/>
  <c r="N243" i="1"/>
  <c r="O243" i="1"/>
  <c r="P243" i="1"/>
  <c r="M244" i="1"/>
  <c r="N244" i="1"/>
  <c r="O244" i="1"/>
  <c r="P244" i="1"/>
  <c r="M245" i="1"/>
  <c r="N245" i="1"/>
  <c r="O245" i="1"/>
  <c r="P245" i="1"/>
  <c r="M246" i="1"/>
  <c r="N246" i="1"/>
  <c r="O246" i="1"/>
  <c r="P246" i="1"/>
  <c r="M247" i="1"/>
  <c r="N247" i="1"/>
  <c r="O247" i="1"/>
  <c r="P247" i="1"/>
  <c r="M248" i="1"/>
  <c r="N248" i="1"/>
  <c r="O248" i="1"/>
  <c r="P248" i="1"/>
  <c r="M249" i="1"/>
  <c r="N249" i="1"/>
  <c r="O249" i="1"/>
  <c r="P249" i="1"/>
  <c r="M250" i="1"/>
  <c r="N250" i="1"/>
  <c r="O250" i="1"/>
  <c r="P250" i="1"/>
  <c r="M251" i="1"/>
  <c r="N251" i="1"/>
  <c r="O251" i="1"/>
  <c r="P251" i="1"/>
  <c r="M252" i="1"/>
  <c r="N252" i="1"/>
  <c r="O252" i="1"/>
  <c r="P252" i="1"/>
  <c r="M253" i="1"/>
  <c r="N253" i="1"/>
  <c r="O253" i="1"/>
  <c r="P253" i="1"/>
  <c r="M254" i="1"/>
  <c r="N254" i="1"/>
  <c r="O254" i="1"/>
  <c r="P254" i="1"/>
  <c r="M255" i="1"/>
  <c r="N255" i="1"/>
  <c r="O255" i="1"/>
  <c r="P255" i="1"/>
  <c r="M256" i="1"/>
  <c r="N256" i="1"/>
  <c r="O256" i="1"/>
  <c r="P256" i="1"/>
  <c r="M257" i="1"/>
  <c r="N257" i="1"/>
  <c r="O257" i="1"/>
  <c r="P257" i="1"/>
  <c r="M258" i="1"/>
  <c r="N258" i="1"/>
  <c r="O258" i="1"/>
  <c r="P258" i="1"/>
  <c r="M259" i="1"/>
  <c r="N259" i="1"/>
  <c r="O259" i="1"/>
  <c r="P259" i="1"/>
  <c r="M260" i="1"/>
  <c r="N260" i="1"/>
  <c r="O260" i="1"/>
  <c r="P260" i="1"/>
  <c r="M261" i="1"/>
  <c r="N261" i="1"/>
  <c r="O261" i="1"/>
  <c r="P261" i="1"/>
  <c r="M262" i="1"/>
  <c r="N262" i="1"/>
  <c r="O262" i="1"/>
  <c r="P262" i="1"/>
  <c r="M263" i="1"/>
  <c r="N263" i="1"/>
  <c r="O263" i="1"/>
  <c r="P263" i="1"/>
  <c r="M264" i="1"/>
  <c r="N264" i="1"/>
  <c r="O264" i="1"/>
  <c r="P264" i="1"/>
  <c r="M265" i="1"/>
  <c r="N265" i="1"/>
  <c r="O265" i="1"/>
  <c r="P265" i="1"/>
  <c r="M266" i="1"/>
  <c r="N266" i="1"/>
  <c r="O266" i="1"/>
  <c r="P266" i="1"/>
  <c r="M267" i="1"/>
  <c r="N267" i="1"/>
  <c r="O267" i="1"/>
  <c r="P267" i="1"/>
  <c r="M268" i="1"/>
  <c r="N268" i="1"/>
  <c r="O268" i="1"/>
  <c r="P268" i="1"/>
  <c r="M269" i="1"/>
  <c r="N269" i="1"/>
  <c r="O269" i="1"/>
  <c r="P269" i="1"/>
  <c r="M270" i="1"/>
  <c r="N270" i="1"/>
  <c r="O270" i="1"/>
  <c r="P270" i="1"/>
  <c r="M271" i="1"/>
  <c r="N271" i="1"/>
  <c r="O271" i="1"/>
  <c r="P271" i="1"/>
  <c r="M272" i="1"/>
  <c r="N272" i="1"/>
  <c r="O272" i="1"/>
  <c r="P272" i="1"/>
  <c r="M273" i="1"/>
  <c r="N273" i="1"/>
  <c r="O273" i="1"/>
  <c r="P273" i="1"/>
  <c r="M274" i="1"/>
  <c r="N274" i="1"/>
  <c r="O274" i="1"/>
  <c r="P274" i="1"/>
  <c r="M275" i="1"/>
  <c r="N275" i="1"/>
  <c r="O275" i="1"/>
  <c r="P275" i="1"/>
  <c r="M276" i="1"/>
  <c r="N276" i="1"/>
  <c r="O276" i="1"/>
  <c r="P276" i="1"/>
  <c r="M277" i="1"/>
  <c r="N277" i="1"/>
  <c r="O277" i="1"/>
  <c r="P277" i="1"/>
  <c r="M278" i="1"/>
  <c r="N278" i="1"/>
  <c r="O278" i="1"/>
  <c r="P278" i="1"/>
  <c r="M279" i="1"/>
  <c r="N279" i="1"/>
  <c r="O279" i="1"/>
  <c r="P279" i="1"/>
  <c r="M280" i="1"/>
  <c r="N280" i="1"/>
  <c r="O280" i="1"/>
  <c r="P280" i="1"/>
  <c r="M281" i="1"/>
  <c r="N281" i="1"/>
  <c r="O281" i="1"/>
  <c r="P281" i="1"/>
  <c r="M282" i="1"/>
  <c r="N282" i="1"/>
  <c r="O282" i="1"/>
  <c r="P282" i="1"/>
  <c r="M283" i="1"/>
  <c r="N283" i="1"/>
  <c r="O283" i="1"/>
  <c r="P283" i="1"/>
  <c r="M284" i="1"/>
  <c r="N284" i="1"/>
  <c r="O284" i="1"/>
  <c r="P284" i="1"/>
  <c r="M285" i="1"/>
  <c r="N285" i="1"/>
  <c r="O285" i="1"/>
  <c r="P285" i="1"/>
  <c r="M286" i="1"/>
  <c r="N286" i="1"/>
  <c r="O286" i="1"/>
  <c r="P286" i="1"/>
  <c r="M287" i="1"/>
  <c r="N287" i="1"/>
  <c r="O287" i="1"/>
  <c r="P287" i="1"/>
  <c r="M288" i="1"/>
  <c r="N288" i="1"/>
  <c r="O288" i="1"/>
  <c r="P288" i="1"/>
  <c r="M289" i="1"/>
  <c r="N289" i="1"/>
  <c r="O289" i="1"/>
  <c r="P289" i="1"/>
  <c r="M290" i="1"/>
  <c r="N290" i="1"/>
  <c r="O290" i="1"/>
  <c r="P290" i="1"/>
  <c r="M291" i="1"/>
  <c r="N291" i="1"/>
  <c r="O291" i="1"/>
  <c r="P291" i="1"/>
  <c r="M292" i="1"/>
  <c r="N292" i="1"/>
  <c r="O292" i="1"/>
  <c r="P292" i="1"/>
  <c r="M293" i="1"/>
  <c r="N293" i="1"/>
  <c r="O293" i="1"/>
  <c r="P293" i="1"/>
  <c r="M294" i="1"/>
  <c r="N294" i="1"/>
  <c r="O294" i="1"/>
  <c r="P294" i="1"/>
  <c r="M295" i="1"/>
  <c r="N295" i="1"/>
  <c r="O295" i="1"/>
  <c r="P295" i="1"/>
  <c r="M296" i="1"/>
  <c r="N296" i="1"/>
  <c r="O296" i="1"/>
  <c r="P296" i="1"/>
  <c r="M297" i="1"/>
  <c r="N297" i="1"/>
  <c r="O297" i="1"/>
  <c r="P297" i="1"/>
  <c r="M298" i="1"/>
  <c r="N298" i="1"/>
  <c r="O298" i="1"/>
  <c r="P298" i="1"/>
  <c r="M299" i="1"/>
  <c r="N299" i="1"/>
  <c r="O299" i="1"/>
  <c r="P299" i="1"/>
  <c r="M300" i="1"/>
  <c r="N300" i="1"/>
  <c r="O300" i="1"/>
  <c r="P300" i="1"/>
  <c r="M301" i="1"/>
  <c r="N301" i="1"/>
  <c r="O301" i="1"/>
  <c r="P301" i="1"/>
  <c r="M302" i="1"/>
  <c r="N302" i="1"/>
  <c r="O302" i="1"/>
  <c r="P302" i="1"/>
  <c r="M303" i="1"/>
  <c r="N303" i="1"/>
  <c r="O303" i="1"/>
  <c r="P303" i="1"/>
  <c r="M304" i="1"/>
  <c r="N304" i="1"/>
  <c r="O304" i="1"/>
  <c r="P304" i="1"/>
  <c r="M305" i="1"/>
  <c r="N305" i="1"/>
  <c r="O305" i="1"/>
  <c r="P305" i="1"/>
  <c r="M306" i="1"/>
  <c r="N306" i="1"/>
  <c r="O306" i="1"/>
  <c r="P306" i="1"/>
  <c r="M307" i="1"/>
  <c r="N307" i="1"/>
  <c r="O307" i="1"/>
  <c r="P307" i="1"/>
  <c r="M308" i="1"/>
  <c r="N308" i="1"/>
  <c r="O308" i="1"/>
  <c r="P308" i="1"/>
  <c r="M309" i="1"/>
  <c r="N309" i="1"/>
  <c r="O309" i="1"/>
  <c r="P309" i="1"/>
  <c r="M310" i="1"/>
  <c r="N310" i="1"/>
  <c r="O310" i="1"/>
  <c r="P310" i="1"/>
  <c r="M311" i="1"/>
  <c r="N311" i="1"/>
  <c r="O311" i="1"/>
  <c r="P311" i="1"/>
  <c r="M312" i="1"/>
  <c r="N312" i="1"/>
  <c r="O312" i="1"/>
  <c r="P312" i="1"/>
  <c r="M313" i="1"/>
  <c r="N313" i="1"/>
  <c r="O313" i="1"/>
  <c r="P313" i="1"/>
  <c r="M314" i="1"/>
  <c r="N314" i="1"/>
  <c r="O314" i="1"/>
  <c r="P314" i="1"/>
  <c r="M315" i="1"/>
  <c r="N315" i="1"/>
  <c r="O315" i="1"/>
  <c r="P315" i="1"/>
  <c r="M316" i="1"/>
  <c r="N316" i="1"/>
  <c r="O316" i="1"/>
  <c r="P316" i="1"/>
  <c r="M317" i="1"/>
  <c r="N317" i="1"/>
  <c r="O317" i="1"/>
  <c r="P317" i="1"/>
  <c r="M318" i="1"/>
  <c r="N318" i="1"/>
  <c r="O318" i="1"/>
  <c r="P318" i="1"/>
  <c r="M319" i="1"/>
  <c r="N319" i="1"/>
  <c r="O319" i="1"/>
  <c r="P319" i="1"/>
  <c r="M320" i="1"/>
  <c r="N320" i="1"/>
  <c r="O320" i="1"/>
  <c r="P320" i="1"/>
  <c r="M321" i="1"/>
  <c r="N321" i="1"/>
  <c r="O321" i="1"/>
  <c r="P321" i="1"/>
  <c r="M322" i="1"/>
  <c r="N322" i="1"/>
  <c r="O322" i="1"/>
  <c r="P322" i="1"/>
  <c r="M323" i="1"/>
  <c r="N323" i="1"/>
  <c r="O323" i="1"/>
  <c r="P323" i="1"/>
  <c r="M324" i="1"/>
  <c r="N324" i="1"/>
  <c r="O324" i="1"/>
  <c r="P324" i="1"/>
  <c r="M325" i="1"/>
  <c r="N325" i="1"/>
  <c r="O325" i="1"/>
  <c r="P325" i="1"/>
  <c r="M326" i="1"/>
  <c r="N326" i="1"/>
  <c r="O326" i="1"/>
  <c r="P326" i="1"/>
  <c r="M327" i="1"/>
  <c r="N327" i="1"/>
  <c r="O327" i="1"/>
  <c r="P327" i="1"/>
  <c r="M328" i="1"/>
  <c r="N328" i="1"/>
  <c r="O328" i="1"/>
  <c r="P328" i="1"/>
  <c r="M329" i="1"/>
  <c r="N329" i="1"/>
  <c r="O329" i="1"/>
  <c r="P329" i="1"/>
  <c r="M330" i="1"/>
  <c r="N330" i="1"/>
  <c r="O330" i="1"/>
  <c r="P330" i="1"/>
  <c r="M331" i="1"/>
  <c r="N331" i="1"/>
  <c r="O331" i="1"/>
  <c r="P331" i="1"/>
  <c r="M332" i="1"/>
  <c r="N332" i="1"/>
  <c r="O332" i="1"/>
  <c r="P332" i="1"/>
  <c r="M333" i="1"/>
  <c r="N333" i="1"/>
  <c r="O333" i="1"/>
  <c r="P333" i="1"/>
  <c r="M334" i="1"/>
  <c r="N334" i="1"/>
  <c r="O334" i="1"/>
  <c r="P334" i="1"/>
  <c r="M335" i="1"/>
  <c r="N335" i="1"/>
  <c r="O335" i="1"/>
  <c r="P335" i="1"/>
  <c r="M336" i="1"/>
  <c r="N336" i="1"/>
  <c r="O336" i="1"/>
  <c r="P336" i="1"/>
  <c r="M337" i="1"/>
  <c r="N337" i="1"/>
  <c r="O337" i="1"/>
  <c r="P337" i="1"/>
  <c r="M338" i="1"/>
  <c r="N338" i="1"/>
  <c r="O338" i="1"/>
  <c r="P338" i="1"/>
  <c r="M339" i="1"/>
  <c r="N339" i="1"/>
  <c r="O339" i="1"/>
  <c r="P339" i="1"/>
  <c r="M340" i="1"/>
  <c r="N340" i="1"/>
  <c r="O340" i="1"/>
  <c r="P340" i="1"/>
  <c r="M341" i="1"/>
  <c r="N341" i="1"/>
  <c r="O341" i="1"/>
  <c r="P341" i="1"/>
  <c r="M342" i="1"/>
  <c r="N342" i="1"/>
  <c r="O342" i="1"/>
  <c r="P342" i="1"/>
  <c r="M343" i="1"/>
  <c r="N343" i="1"/>
  <c r="O343" i="1"/>
  <c r="P343" i="1"/>
  <c r="M344" i="1"/>
  <c r="N344" i="1"/>
  <c r="O344" i="1"/>
  <c r="P344" i="1"/>
  <c r="M345" i="1"/>
  <c r="N345" i="1"/>
  <c r="O345" i="1"/>
  <c r="P345" i="1"/>
  <c r="M346" i="1"/>
  <c r="N346" i="1"/>
  <c r="O346" i="1"/>
  <c r="P346" i="1"/>
  <c r="M347" i="1"/>
  <c r="N347" i="1"/>
  <c r="O347" i="1"/>
  <c r="P347" i="1"/>
  <c r="M348" i="1"/>
  <c r="N348" i="1"/>
  <c r="O348" i="1"/>
  <c r="P348" i="1"/>
  <c r="M349" i="1"/>
  <c r="N349" i="1"/>
  <c r="O349" i="1"/>
  <c r="P349" i="1"/>
  <c r="M350" i="1"/>
  <c r="N350" i="1"/>
  <c r="O350" i="1"/>
  <c r="P350" i="1"/>
  <c r="M351" i="1"/>
  <c r="N351" i="1"/>
  <c r="O351" i="1"/>
  <c r="P351" i="1"/>
  <c r="M352" i="1"/>
  <c r="N352" i="1"/>
  <c r="O352" i="1"/>
  <c r="P352" i="1"/>
  <c r="M353" i="1"/>
  <c r="N353" i="1"/>
  <c r="O353" i="1"/>
  <c r="P353" i="1"/>
  <c r="M354" i="1"/>
  <c r="N354" i="1"/>
  <c r="O354" i="1"/>
  <c r="M355" i="1"/>
  <c r="N355" i="1"/>
  <c r="O355" i="1"/>
  <c r="M356" i="1"/>
  <c r="N356" i="1"/>
  <c r="O356" i="1"/>
  <c r="M357" i="1"/>
  <c r="N357" i="1"/>
  <c r="O357" i="1"/>
  <c r="M358" i="1"/>
  <c r="N358" i="1"/>
  <c r="O358" i="1"/>
  <c r="M359" i="1"/>
  <c r="N359" i="1"/>
  <c r="O359" i="1"/>
  <c r="M360" i="1"/>
  <c r="N360" i="1"/>
  <c r="O360" i="1"/>
  <c r="M361" i="1"/>
  <c r="N361" i="1"/>
  <c r="O361" i="1"/>
  <c r="M362" i="1"/>
  <c r="N362" i="1"/>
  <c r="O362" i="1"/>
  <c r="M363" i="1"/>
  <c r="N363" i="1"/>
  <c r="O363" i="1"/>
  <c r="M364" i="1"/>
  <c r="N364" i="1"/>
  <c r="O364" i="1"/>
  <c r="M365" i="1"/>
  <c r="N365" i="1"/>
  <c r="O365" i="1"/>
  <c r="M366" i="1"/>
  <c r="N366" i="1"/>
  <c r="O366" i="1"/>
  <c r="M367" i="1"/>
  <c r="N367" i="1"/>
  <c r="O367" i="1"/>
  <c r="M368" i="1"/>
  <c r="N368" i="1"/>
  <c r="O368" i="1"/>
  <c r="M369" i="1"/>
  <c r="N369" i="1"/>
  <c r="O369" i="1"/>
  <c r="M370" i="1"/>
  <c r="N370" i="1"/>
  <c r="O370" i="1"/>
  <c r="M371" i="1"/>
  <c r="N371" i="1"/>
  <c r="O371" i="1"/>
  <c r="M372" i="1"/>
  <c r="N372" i="1"/>
  <c r="O372" i="1"/>
  <c r="M373" i="1"/>
  <c r="N373" i="1"/>
  <c r="O373" i="1"/>
  <c r="M374" i="1"/>
  <c r="N374" i="1"/>
  <c r="O374" i="1"/>
  <c r="M375" i="1"/>
  <c r="N375" i="1"/>
  <c r="O375" i="1"/>
  <c r="M376" i="1"/>
  <c r="N376" i="1"/>
  <c r="O376" i="1"/>
  <c r="M377" i="1"/>
  <c r="N377" i="1"/>
  <c r="O377" i="1"/>
  <c r="M378" i="1"/>
  <c r="N378" i="1"/>
  <c r="O378" i="1"/>
  <c r="M379" i="1"/>
  <c r="N379" i="1"/>
  <c r="O379" i="1"/>
  <c r="M380" i="1"/>
  <c r="N380" i="1"/>
  <c r="O380" i="1"/>
  <c r="M381" i="1"/>
  <c r="N381" i="1"/>
  <c r="O381" i="1"/>
  <c r="M382" i="1"/>
  <c r="N382" i="1"/>
  <c r="O382" i="1"/>
  <c r="M383" i="1"/>
  <c r="N383" i="1"/>
  <c r="O383" i="1"/>
  <c r="M384" i="1"/>
  <c r="N384" i="1"/>
  <c r="O384" i="1"/>
  <c r="M385" i="1"/>
  <c r="N385" i="1"/>
  <c r="O385" i="1"/>
  <c r="M386" i="1"/>
  <c r="N386" i="1"/>
  <c r="O386" i="1"/>
  <c r="M387" i="1"/>
  <c r="N387" i="1"/>
  <c r="O387" i="1"/>
  <c r="M388" i="1"/>
  <c r="N388" i="1"/>
  <c r="O388" i="1"/>
  <c r="M389" i="1"/>
  <c r="N389" i="1"/>
  <c r="O389" i="1"/>
  <c r="M390" i="1"/>
  <c r="N390" i="1"/>
  <c r="O390" i="1"/>
  <c r="M391" i="1"/>
  <c r="N391" i="1"/>
  <c r="O391" i="1"/>
  <c r="M392" i="1"/>
  <c r="N392" i="1"/>
  <c r="O392" i="1"/>
  <c r="M393" i="1"/>
  <c r="N393" i="1"/>
  <c r="O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M405" i="1"/>
  <c r="M406" i="1"/>
  <c r="M407" i="1"/>
  <c r="M408" i="1"/>
  <c r="P4" i="1"/>
  <c r="O4" i="1"/>
  <c r="N4" i="1"/>
  <c r="M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" i="1"/>
</calcChain>
</file>

<file path=xl/sharedStrings.xml><?xml version="1.0" encoding="utf-8"?>
<sst xmlns="http://schemas.openxmlformats.org/spreadsheetml/2006/main" count="140" uniqueCount="73">
  <si>
    <t>日期</t>
  </si>
  <si>
    <t>開盤</t>
  </si>
  <si>
    <t>最高</t>
  </si>
  <si>
    <t>最低</t>
  </si>
  <si>
    <t>收盤</t>
  </si>
  <si>
    <t>漲跌</t>
  </si>
  <si>
    <t>漲%</t>
  </si>
  <si>
    <t>成交量</t>
  </si>
  <si>
    <t>成交金額</t>
  </si>
  <si>
    <t>本益比</t>
  </si>
  <si>
    <t>日K線圖</t>
    <phoneticPr fontId="4" type="noConversion"/>
  </si>
  <si>
    <t>5日均線</t>
    <phoneticPr fontId="4" type="noConversion"/>
  </si>
  <si>
    <t>10日均線</t>
    <phoneticPr fontId="4" type="noConversion"/>
  </si>
  <si>
    <t>20日均線</t>
    <phoneticPr fontId="4" type="noConversion"/>
  </si>
  <si>
    <t>60日均線</t>
    <phoneticPr fontId="4" type="noConversion"/>
  </si>
  <si>
    <t>上軌線</t>
    <phoneticPr fontId="4" type="noConversion"/>
  </si>
  <si>
    <t>下軌線</t>
    <phoneticPr fontId="4" type="noConversion"/>
  </si>
  <si>
    <t>5周均線</t>
    <phoneticPr fontId="4" type="noConversion"/>
  </si>
  <si>
    <t>10周均線</t>
    <phoneticPr fontId="4" type="noConversion"/>
  </si>
  <si>
    <t>20周均線</t>
    <phoneticPr fontId="4" type="noConversion"/>
  </si>
  <si>
    <t>60周均線</t>
    <phoneticPr fontId="4" type="noConversion"/>
  </si>
  <si>
    <t>週數</t>
    <phoneticPr fontId="4" type="noConversion"/>
  </si>
  <si>
    <t>周K線圖</t>
    <phoneticPr fontId="4" type="noConversion"/>
  </si>
  <si>
    <t>月K線圖</t>
    <phoneticPr fontId="4" type="noConversion"/>
  </si>
  <si>
    <t>月數</t>
    <phoneticPr fontId="4" type="noConversion"/>
  </si>
  <si>
    <t>5月均線</t>
    <phoneticPr fontId="4" type="noConversion"/>
  </si>
  <si>
    <t>10月均線</t>
    <phoneticPr fontId="4" type="noConversion"/>
  </si>
  <si>
    <t>20月均線</t>
    <phoneticPr fontId="4" type="noConversion"/>
  </si>
  <si>
    <t>60月均線</t>
    <phoneticPr fontId="4" type="noConversion"/>
  </si>
  <si>
    <t>每天漲幅AA</t>
    <phoneticPr fontId="4" type="noConversion"/>
  </si>
  <si>
    <t>每天跌幅BB</t>
    <phoneticPr fontId="4" type="noConversion"/>
  </si>
  <si>
    <t>橘子</t>
    <phoneticPr fontId="4" type="noConversion"/>
  </si>
  <si>
    <t>https://www.cnyes.com/twstock/ps_historyprice/6180.htm</t>
    <phoneticPr fontId="4" type="noConversion"/>
  </si>
  <si>
    <t>漲跌態</t>
    <phoneticPr fontId="4" type="noConversion"/>
  </si>
  <si>
    <t>紅黑態</t>
    <phoneticPr fontId="4" type="noConversion"/>
  </si>
  <si>
    <t>寶塔_開</t>
    <phoneticPr fontId="4" type="noConversion"/>
  </si>
  <si>
    <t>寶塔_收</t>
    <phoneticPr fontId="4" type="noConversion"/>
  </si>
  <si>
    <t>日期</t>
    <phoneticPr fontId="4" type="noConversion"/>
  </si>
  <si>
    <t>開盤價_寶塔</t>
    <phoneticPr fontId="4" type="noConversion"/>
  </si>
  <si>
    <t>最高價_寶塔</t>
    <phoneticPr fontId="4" type="noConversion"/>
  </si>
  <si>
    <t>最低價_寶塔</t>
    <phoneticPr fontId="4" type="noConversion"/>
  </si>
  <si>
    <t>收盤價_寶塔</t>
    <phoneticPr fontId="4" type="noConversion"/>
  </si>
  <si>
    <t>寶 塔 K線</t>
    <phoneticPr fontId="4" type="noConversion"/>
  </si>
  <si>
    <t>橘子</t>
    <phoneticPr fontId="4" type="noConversion"/>
  </si>
  <si>
    <t>RSI(12)</t>
    <phoneticPr fontId="4" type="noConversion"/>
  </si>
  <si>
    <t>RSI(100)</t>
    <phoneticPr fontId="4" type="noConversion"/>
  </si>
  <si>
    <t>寶塔線運算因子</t>
    <phoneticPr fontId="4" type="noConversion"/>
  </si>
  <si>
    <t>RSI 運算因子</t>
    <phoneticPr fontId="4" type="noConversion"/>
  </si>
  <si>
    <t>RSI 曲線</t>
    <phoneticPr fontId="4" type="noConversion"/>
  </si>
  <si>
    <t>https://www.cnyes.com/twstock/ps_historyprice/6180.htm</t>
    <phoneticPr fontId="4" type="noConversion"/>
  </si>
  <si>
    <t>MACD 運算因子</t>
    <phoneticPr fontId="4" type="noConversion"/>
  </si>
  <si>
    <t>DI</t>
    <phoneticPr fontId="4" type="noConversion"/>
  </si>
  <si>
    <t>EMA12</t>
    <phoneticPr fontId="4" type="noConversion"/>
  </si>
  <si>
    <t>EMA26</t>
    <phoneticPr fontId="4" type="noConversion"/>
  </si>
  <si>
    <t>DIF</t>
    <phoneticPr fontId="4" type="noConversion"/>
  </si>
  <si>
    <t>MACD</t>
    <phoneticPr fontId="4" type="noConversion"/>
  </si>
  <si>
    <t>OSC</t>
    <phoneticPr fontId="4" type="noConversion"/>
  </si>
  <si>
    <t>MACD 曲線</t>
    <phoneticPr fontId="4" type="noConversion"/>
  </si>
  <si>
    <t>TR</t>
    <phoneticPr fontId="4" type="noConversion"/>
  </si>
  <si>
    <t>+DI 14</t>
    <phoneticPr fontId="4" type="noConversion"/>
  </si>
  <si>
    <t>-DI 14</t>
    <phoneticPr fontId="4" type="noConversion"/>
  </si>
  <si>
    <t>DX</t>
    <phoneticPr fontId="4" type="noConversion"/>
  </si>
  <si>
    <t>DMI 運算因子</t>
    <phoneticPr fontId="4" type="noConversion"/>
  </si>
  <si>
    <t>DMI 曲線</t>
    <phoneticPr fontId="4" type="noConversion"/>
  </si>
  <si>
    <t>TR14</t>
    <phoneticPr fontId="4" type="noConversion"/>
  </si>
  <si>
    <t>+DM</t>
    <phoneticPr fontId="4" type="noConversion"/>
  </si>
  <si>
    <t>-DM</t>
    <phoneticPr fontId="4" type="noConversion"/>
  </si>
  <si>
    <t>+DM14</t>
    <phoneticPr fontId="4" type="noConversion"/>
  </si>
  <si>
    <t>-DM14</t>
    <phoneticPr fontId="4" type="noConversion"/>
  </si>
  <si>
    <t>&lt;img src="//b.scorecardresearch.com/p?c1=2&amp;c2=13087006&amp;cv=2.0&amp;cj=1" /&gt;</t>
  </si>
  <si>
    <t>ADX14</t>
    <phoneticPr fontId="4" type="noConversion"/>
  </si>
  <si>
    <t>ADXR14</t>
    <phoneticPr fontId="4" type="noConversion"/>
  </si>
  <si>
    <t>https://www.cnyes.com/twstock/ps_historyprice/6180.htm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</si>
</sst>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404]aaaa;@"/>
    <numFmt numFmtId="177" formatCode="0.00_ "/>
    <numFmt numFmtId="178" formatCode="0.00_);[Red]\(0.00\)"/>
    <numFmt numFmtId="179" formatCode="0.000_ "/>
  </numFmts>
  <fonts count="11">
    <font>
      <sz val="12"/>
      <color theme="1"/>
      <name val="新細明體"/>
      <family val="2"/>
      <charset val="136"/>
      <scheme val="minor"/>
    </font>
    <font>
      <sz val="9"/>
      <color rgb="FF333333"/>
      <name val="PMingLiU"/>
      <family val="1"/>
      <charset val="136"/>
    </font>
    <font>
      <sz val="8"/>
      <color rgb="FF333333"/>
      <name val="Arial"/>
      <family val="2"/>
    </font>
    <font>
      <sz val="9"/>
      <color rgb="FF333333"/>
      <name val="Arial"/>
      <family val="2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8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sz val="12"/>
      <color rgb="FF333333"/>
      <name val="PMingLiU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3F3F3"/>
        <bgColor indexed="64"/>
      </patternFill>
    </fill>
  </fills>
  <borders count="5">
    <border>
      <left/>
      <right/>
      <top/>
      <bottom/>
      <diagonal/>
    </border>
    <border>
      <left style="dotted">
        <color rgb="FFCCCCCC"/>
      </left>
      <right style="dotted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dotted">
        <color rgb="FFDDDDDD"/>
      </bottom>
      <diagonal/>
    </border>
    <border>
      <left style="dotted">
        <color rgb="FFCCCCCC"/>
      </left>
      <right/>
      <top/>
      <bottom/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6">
    <xf numFmtId="0" fontId="0" fillId="0" borderId="0" xfId="0">
      <alignment vertical="center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0" fontId="3" fillId="0" borderId="2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5" fillId="0" borderId="0" xfId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77" fontId="0" fillId="0" borderId="0" xfId="0" applyNumberForma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8" fillId="4" borderId="0" xfId="2" applyFont="1" applyFill="1" applyAlignment="1">
      <alignment horizontal="center" vertical="center" wrapText="1"/>
    </xf>
    <xf numFmtId="0" fontId="9" fillId="5" borderId="0" xfId="2" applyFont="1" applyFill="1" applyAlignment="1">
      <alignment horizontal="center" vertical="center" wrapText="1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4" xfId="0" applyBorder="1" applyAlignment="1">
      <alignment vertical="center"/>
    </xf>
  </cellXfs>
  <cellStyles count="3">
    <cellStyle name="一般" xfId="0" builtinId="0"/>
    <cellStyle name="一般 2" xfId="2"/>
    <cellStyle name="超連結" xfId="1" builtinId="8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504825</xdr:colOff>
      <xdr:row>2</xdr:row>
      <xdr:rowOff>38100</xdr:rowOff>
    </xdr:from>
    <xdr:to>
      <xdr:col>31</xdr:col>
      <xdr:colOff>433728</xdr:colOff>
      <xdr:row>32</xdr:row>
      <xdr:rowOff>55936</xdr:rowOff>
    </xdr:to>
    <xdr:grpSp>
      <xdr:nvGrpSpPr>
        <xdr:cNvPr id="3" name="群組 2"/>
        <xdr:cNvGrpSpPr/>
      </xdr:nvGrpSpPr>
      <xdr:grpSpPr>
        <a:xfrm>
          <a:off x="13649325" y="895350"/>
          <a:ext cx="8158503" cy="6313861"/>
          <a:chOff x="680698" y="412760"/>
          <a:chExt cx="8158503" cy="6313861"/>
        </a:xfrm>
      </xdr:grpSpPr>
      <xdr:pic>
        <xdr:nvPicPr>
          <xdr:cNvPr id="4" name="圖片 3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80698" y="412760"/>
            <a:ext cx="4669068" cy="6313861"/>
          </a:xfrm>
          <a:prstGeom prst="rect">
            <a:avLst/>
          </a:prstGeom>
        </xdr:spPr>
      </xdr:pic>
      <xdr:sp macro="" textlink="">
        <xdr:nvSpPr>
          <xdr:cNvPr id="5" name="直線圖說文字 1 4"/>
          <xdr:cNvSpPr/>
        </xdr:nvSpPr>
        <xdr:spPr>
          <a:xfrm>
            <a:off x="5581651" y="1968915"/>
            <a:ext cx="3257550" cy="400506"/>
          </a:xfrm>
          <a:prstGeom prst="borderCallout1">
            <a:avLst>
              <a:gd name="adj1" fmla="val 51839"/>
              <a:gd name="adj2" fmla="val -333"/>
              <a:gd name="adj3" fmla="val -5066"/>
              <a:gd name="adj4" fmla="val -4777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  <a:latin typeface="+mj-ea"/>
                <a:ea typeface="+mj-ea"/>
              </a:rPr>
              <a:t>5</a:t>
            </a:r>
            <a:r>
              <a:rPr lang="zh-TW" altLang="en-US">
                <a:solidFill>
                  <a:schemeClr val="tx1"/>
                </a:solidFill>
                <a:latin typeface="+mj-ea"/>
                <a:ea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  <a:ea typeface="+mj-ea"/>
              </a:rPr>
              <a:t>、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 10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20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</a:t>
            </a:r>
            <a:r>
              <a:rPr lang="zh-TW" altLang="zh-TW">
                <a:solidFill>
                  <a:schemeClr val="tx1"/>
                </a:solidFill>
                <a:latin typeface="+mj-ea"/>
              </a:rPr>
              <a:t>、 </a:t>
            </a:r>
            <a:r>
              <a:rPr lang="en-US" altLang="zh-TW">
                <a:solidFill>
                  <a:schemeClr val="tx1"/>
                </a:solidFill>
                <a:latin typeface="+mj-ea"/>
              </a:rPr>
              <a:t>60</a:t>
            </a:r>
            <a:r>
              <a:rPr lang="zh-TW" altLang="en-US">
                <a:solidFill>
                  <a:schemeClr val="tx1"/>
                </a:solidFill>
                <a:latin typeface="+mj-ea"/>
              </a:rPr>
              <a:t>日均線</a:t>
            </a:r>
            <a:endParaRPr lang="zh-TW" altLang="en-US">
              <a:solidFill>
                <a:schemeClr val="tx1"/>
              </a:solidFill>
              <a:latin typeface="+mj-ea"/>
              <a:ea typeface="+mj-ea"/>
            </a:endParaRPr>
          </a:p>
        </xdr:txBody>
      </xdr:sp>
    </xdr:grpSp>
    <xdr:clientData/>
  </xdr:twoCellAnchor>
  <xdr:twoCellAnchor editAs="oneCell">
    <xdr:from>
      <xdr:col>19</xdr:col>
      <xdr:colOff>238125</xdr:colOff>
      <xdr:row>34</xdr:row>
      <xdr:rowOff>152400</xdr:rowOff>
    </xdr:from>
    <xdr:to>
      <xdr:col>29</xdr:col>
      <xdr:colOff>17145</xdr:colOff>
      <xdr:row>50</xdr:row>
      <xdr:rowOff>118110</xdr:rowOff>
    </xdr:to>
    <xdr:pic>
      <xdr:nvPicPr>
        <xdr:cNvPr id="6" name="圖片 5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82625" y="7724775"/>
          <a:ext cx="6637020" cy="33185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314325</xdr:colOff>
      <xdr:row>1</xdr:row>
      <xdr:rowOff>28575</xdr:rowOff>
    </xdr:from>
    <xdr:to>
      <xdr:col>44</xdr:col>
      <xdr:colOff>301319</xdr:colOff>
      <xdr:row>23</xdr:row>
      <xdr:rowOff>48221</xdr:rowOff>
    </xdr:to>
    <xdr:grpSp>
      <xdr:nvGrpSpPr>
        <xdr:cNvPr id="3" name="群組 2"/>
        <xdr:cNvGrpSpPr/>
      </xdr:nvGrpSpPr>
      <xdr:grpSpPr>
        <a:xfrm>
          <a:off x="22983825" y="238125"/>
          <a:ext cx="7530794" cy="4925021"/>
          <a:chOff x="1445040" y="351172"/>
          <a:chExt cx="7530794" cy="4925021"/>
        </a:xfrm>
      </xdr:grpSpPr>
      <xdr:grpSp>
        <xdr:nvGrpSpPr>
          <xdr:cNvPr id="4" name="群組 3"/>
          <xdr:cNvGrpSpPr/>
        </xdr:nvGrpSpPr>
        <xdr:grpSpPr>
          <a:xfrm>
            <a:off x="1445040" y="1111811"/>
            <a:ext cx="7530794" cy="4164382"/>
            <a:chOff x="1445040" y="1111811"/>
            <a:chExt cx="7530794" cy="4164382"/>
          </a:xfrm>
        </xdr:grpSpPr>
        <xdr:pic>
          <xdr:nvPicPr>
            <xdr:cNvPr id="6" name="圖片 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445040" y="1111811"/>
              <a:ext cx="4596141" cy="4164382"/>
            </a:xfrm>
            <a:prstGeom prst="rect">
              <a:avLst/>
            </a:prstGeom>
          </xdr:spPr>
        </xdr:pic>
        <xdr:sp macro="" textlink="">
          <xdr:nvSpPr>
            <xdr:cNvPr id="7" name="直線圖說文字 1 6"/>
            <xdr:cNvSpPr/>
          </xdr:nvSpPr>
          <xdr:spPr>
            <a:xfrm>
              <a:off x="6336566" y="173963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8/26(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直線圖說文字 1 7"/>
            <xdr:cNvSpPr/>
          </xdr:nvSpPr>
          <xdr:spPr>
            <a:xfrm>
              <a:off x="6336566" y="232296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9/8(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直線圖說文字 1 8"/>
            <xdr:cNvSpPr/>
          </xdr:nvSpPr>
          <xdr:spPr>
            <a:xfrm>
              <a:off x="6336566" y="2906289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9/9(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9/15(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0" name="直線圖說文字 1 9"/>
            <xdr:cNvSpPr/>
          </xdr:nvSpPr>
          <xdr:spPr>
            <a:xfrm>
              <a:off x="6336566" y="3489614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9/16(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9/22(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1" name="直線圖說文字 1 10"/>
            <xdr:cNvSpPr/>
          </xdr:nvSpPr>
          <xdr:spPr>
            <a:xfrm>
              <a:off x="6336566" y="411571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9/23(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9/29(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2" name="直線圖說文字 1 11"/>
            <xdr:cNvSpPr/>
          </xdr:nvSpPr>
          <xdr:spPr>
            <a:xfrm>
              <a:off x="6336566" y="4651005"/>
              <a:ext cx="2124262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TW">
                  <a:solidFill>
                    <a:schemeClr val="tx1"/>
                  </a:solidFill>
                </a:rPr>
                <a:t>9/30(</a:t>
              </a:r>
              <a:r>
                <a:rPr lang="zh-TW" altLang="en-US">
                  <a:solidFill>
                    <a:schemeClr val="tx1"/>
                  </a:solidFill>
                </a:rPr>
                <a:t>日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r>
                <a:rPr lang="zh-TW" altLang="en-US">
                  <a:solidFill>
                    <a:schemeClr val="tx1"/>
                  </a:solidFill>
                </a:rPr>
                <a:t>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en-US" altLang="zh-TW">
                  <a:solidFill>
                    <a:schemeClr val="tx1"/>
                  </a:solidFill>
                </a:rPr>
                <a:t>10/6(</a:t>
              </a:r>
              <a:r>
                <a:rPr lang="zh-TW" altLang="en-US">
                  <a:solidFill>
                    <a:schemeClr val="tx1"/>
                  </a:solidFill>
                </a:rPr>
                <a:t>六</a:t>
              </a:r>
              <a:r>
                <a:rPr lang="en-US" altLang="zh-TW">
                  <a:solidFill>
                    <a:schemeClr val="tx1"/>
                  </a:solidFill>
                </a:rPr>
                <a:t>)</a:t>
              </a:r>
              <a:endParaRPr lang="zh-TW" altLang="en-US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13" name="直線圖說文字 1 12"/>
            <xdr:cNvSpPr/>
          </xdr:nvSpPr>
          <xdr:spPr>
            <a:xfrm>
              <a:off x="6436414" y="1204349"/>
              <a:ext cx="2539420" cy="400506"/>
            </a:xfrm>
            <a:prstGeom prst="borderCallout1">
              <a:avLst>
                <a:gd name="adj1" fmla="val 51839"/>
                <a:gd name="adj2" fmla="val -333"/>
                <a:gd name="adj3" fmla="val 54379"/>
                <a:gd name="adj4" fmla="val -17572"/>
              </a:avLst>
            </a:prstGeom>
            <a:solidFill>
              <a:schemeClr val="bg1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zh-TW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zh-TW" altLang="en-US">
                  <a:solidFill>
                    <a:schemeClr val="tx1"/>
                  </a:solidFill>
                </a:rPr>
                <a:t>每周 起始日 </a:t>
              </a:r>
              <a:r>
                <a:rPr lang="en-US" altLang="zh-TW">
                  <a:solidFill>
                    <a:schemeClr val="tx1"/>
                  </a:solidFill>
                  <a:latin typeface="新細明體" panose="02020500000000000000" pitchFamily="18" charset="-120"/>
                </a:rPr>
                <a:t>〜</a:t>
              </a:r>
              <a:r>
                <a:rPr lang="zh-TW" altLang="en-US">
                  <a:solidFill>
                    <a:schemeClr val="tx1"/>
                  </a:solidFill>
                  <a:latin typeface="新細明體" panose="02020500000000000000" pitchFamily="18" charset="-120"/>
                </a:rPr>
                <a:t> </a:t>
              </a:r>
              <a:r>
                <a:rPr lang="zh-TW" altLang="en-US">
                  <a:solidFill>
                    <a:schemeClr val="tx1"/>
                  </a:solidFill>
                </a:rPr>
                <a:t>終止日 </a:t>
              </a:r>
            </a:p>
          </xdr:txBody>
        </xdr:sp>
      </xdr:grpSp>
      <xdr:sp macro="" textlink="">
        <xdr:nvSpPr>
          <xdr:cNvPr id="5" name="矩形 4"/>
          <xdr:cNvSpPr/>
        </xdr:nvSpPr>
        <xdr:spPr>
          <a:xfrm>
            <a:off x="1959739" y="351172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周線圖  起始日與終止日</a:t>
            </a:r>
          </a:p>
        </xdr:txBody>
      </xdr:sp>
    </xdr:grpSp>
    <xdr:clientData/>
  </xdr:twoCellAnchor>
  <xdr:twoCellAnchor>
    <xdr:from>
      <xdr:col>33</xdr:col>
      <xdr:colOff>0</xdr:colOff>
      <xdr:row>24</xdr:row>
      <xdr:rowOff>0</xdr:rowOff>
    </xdr:from>
    <xdr:to>
      <xdr:col>47</xdr:col>
      <xdr:colOff>347006</xdr:colOff>
      <xdr:row>54</xdr:row>
      <xdr:rowOff>190362</xdr:rowOff>
    </xdr:to>
    <xdr:grpSp>
      <xdr:nvGrpSpPr>
        <xdr:cNvPr id="14" name="群組 13"/>
        <xdr:cNvGrpSpPr/>
      </xdr:nvGrpSpPr>
      <xdr:grpSpPr>
        <a:xfrm>
          <a:off x="22669500" y="5324475"/>
          <a:ext cx="9948206" cy="6476862"/>
          <a:chOff x="972042" y="71079"/>
          <a:chExt cx="9948206" cy="6476862"/>
        </a:xfrm>
      </xdr:grpSpPr>
      <xdr:pic>
        <xdr:nvPicPr>
          <xdr:cNvPr id="15" name="圖片 14"/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1035" b="15249"/>
          <a:stretch/>
        </xdr:blipFill>
        <xdr:spPr>
          <a:xfrm>
            <a:off x="972042" y="924906"/>
            <a:ext cx="4290705" cy="5623035"/>
          </a:xfrm>
          <a:prstGeom prst="rect">
            <a:avLst/>
          </a:prstGeom>
        </xdr:spPr>
      </xdr:pic>
      <xdr:sp macro="" textlink="">
        <xdr:nvSpPr>
          <xdr:cNvPr id="16" name="直線圖說文字 1 15"/>
          <xdr:cNvSpPr/>
        </xdr:nvSpPr>
        <xdr:spPr>
          <a:xfrm>
            <a:off x="5774262" y="924906"/>
            <a:ext cx="253942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17572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每月 起始日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zh-TW" altLang="en-US">
                <a:solidFill>
                  <a:schemeClr val="tx1"/>
                </a:solidFill>
              </a:rPr>
              <a:t>終止日 </a:t>
            </a:r>
          </a:p>
        </xdr:txBody>
      </xdr:sp>
      <xdr:sp macro="" textlink="">
        <xdr:nvSpPr>
          <xdr:cNvPr id="17" name="直線圖說文字 1 16"/>
          <xdr:cNvSpPr/>
        </xdr:nvSpPr>
        <xdr:spPr>
          <a:xfrm>
            <a:off x="5458394" y="158551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225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1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1/1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8" name="直線圖說文字 1 17"/>
          <xdr:cNvSpPr/>
        </xdr:nvSpPr>
        <xdr:spPr>
          <a:xfrm>
            <a:off x="7641020" y="158551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56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1/2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1/31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19" name="直線圖說文字 1 18"/>
          <xdr:cNvSpPr/>
        </xdr:nvSpPr>
        <xdr:spPr>
          <a:xfrm>
            <a:off x="5458394" y="218986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2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2/1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2/28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0" name="直線圖說文字 1 19"/>
          <xdr:cNvSpPr/>
        </xdr:nvSpPr>
        <xdr:spPr>
          <a:xfrm>
            <a:off x="7641020" y="218986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2/1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2/27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1" name="矩形 20"/>
          <xdr:cNvSpPr/>
        </xdr:nvSpPr>
        <xdr:spPr>
          <a:xfrm>
            <a:off x="9678553" y="2284077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2/27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2" name="直線圖說文字 1 21"/>
          <xdr:cNvSpPr/>
        </xdr:nvSpPr>
        <xdr:spPr>
          <a:xfrm>
            <a:off x="5458394" y="2794205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3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3/31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3" name="直線圖說文字 1 22"/>
          <xdr:cNvSpPr/>
        </xdr:nvSpPr>
        <xdr:spPr>
          <a:xfrm>
            <a:off x="7641020" y="2794205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3/1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3/30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4" name="直線圖說文字 1 23"/>
          <xdr:cNvSpPr/>
        </xdr:nvSpPr>
        <xdr:spPr>
          <a:xfrm>
            <a:off x="5458394" y="3398550"/>
            <a:ext cx="168864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5983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chemeClr val="tx1"/>
                </a:solidFill>
              </a:rPr>
              <a:t>4</a:t>
            </a:r>
            <a:r>
              <a:rPr lang="zh-TW" altLang="en-US">
                <a:solidFill>
                  <a:schemeClr val="tx1"/>
                </a:solidFill>
              </a:rPr>
              <a:t>月 </a:t>
            </a:r>
            <a:r>
              <a:rPr lang="en-US" altLang="zh-TW">
                <a:solidFill>
                  <a:schemeClr val="tx1"/>
                </a:solidFill>
              </a:rPr>
              <a:t>4/1</a:t>
            </a:r>
            <a:r>
              <a:rPr lang="zh-TW" altLang="en-US">
                <a:solidFill>
                  <a:schemeClr val="tx1"/>
                </a:solidFill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5" name="直線圖說文字 1 24"/>
          <xdr:cNvSpPr/>
        </xdr:nvSpPr>
        <xdr:spPr>
          <a:xfrm>
            <a:off x="7641020" y="3398550"/>
            <a:ext cx="1807780" cy="400506"/>
          </a:xfrm>
          <a:prstGeom prst="borderCallout1">
            <a:avLst>
              <a:gd name="adj1" fmla="val 51839"/>
              <a:gd name="adj2" fmla="val -333"/>
              <a:gd name="adj3" fmla="val 54379"/>
              <a:gd name="adj4" fmla="val -7639"/>
            </a:avLst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>
                <a:solidFill>
                  <a:schemeClr val="tx1"/>
                </a:solidFill>
              </a:rPr>
              <a:t>計算 </a:t>
            </a:r>
            <a:r>
              <a:rPr lang="en-US" altLang="zh-TW">
                <a:solidFill>
                  <a:schemeClr val="tx1"/>
                </a:solidFill>
              </a:rPr>
              <a:t>4/2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〜</a:t>
            </a:r>
            <a:r>
              <a:rPr lang="zh-TW" altLang="en-US">
                <a:solidFill>
                  <a:schemeClr val="tx1"/>
                </a:solidFill>
                <a:latin typeface="新細明體" panose="02020500000000000000" pitchFamily="18" charset="-120"/>
              </a:rPr>
              <a:t> </a:t>
            </a:r>
            <a:r>
              <a:rPr lang="en-US" altLang="zh-TW">
                <a:solidFill>
                  <a:schemeClr val="tx1"/>
                </a:solidFill>
                <a:latin typeface="新細明體" panose="02020500000000000000" pitchFamily="18" charset="-120"/>
              </a:rPr>
              <a:t>4/30</a:t>
            </a:r>
            <a:r>
              <a:rPr lang="zh-TW" altLang="en-US">
                <a:solidFill>
                  <a:schemeClr val="tx1"/>
                </a:solidFill>
              </a:rPr>
              <a:t> </a:t>
            </a:r>
          </a:p>
        </xdr:txBody>
      </xdr:sp>
      <xdr:sp macro="" textlink="">
        <xdr:nvSpPr>
          <xdr:cNvPr id="26" name="矩形 25"/>
          <xdr:cNvSpPr/>
        </xdr:nvSpPr>
        <xdr:spPr>
          <a:xfrm>
            <a:off x="9678553" y="1667553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1/1</a:t>
            </a:r>
            <a:r>
              <a:rPr lang="zh-TW" altLang="en-US">
                <a:solidFill>
                  <a:srgbClr val="FF0000"/>
                </a:solidFill>
              </a:rPr>
              <a:t>休假</a:t>
            </a:r>
          </a:p>
        </xdr:txBody>
      </xdr:sp>
      <xdr:sp macro="" textlink="">
        <xdr:nvSpPr>
          <xdr:cNvPr id="27" name="矩形 26"/>
          <xdr:cNvSpPr/>
        </xdr:nvSpPr>
        <xdr:spPr>
          <a:xfrm>
            <a:off x="9710084" y="2900601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3/31</a:t>
            </a:r>
            <a:r>
              <a:rPr lang="zh-TW" altLang="en-US">
                <a:solidFill>
                  <a:srgbClr val="FF0000"/>
                </a:solidFill>
              </a:rPr>
              <a:t>周六</a:t>
            </a:r>
          </a:p>
        </xdr:txBody>
      </xdr:sp>
      <xdr:sp macro="" textlink="">
        <xdr:nvSpPr>
          <xdr:cNvPr id="28" name="矩形 27"/>
          <xdr:cNvSpPr/>
        </xdr:nvSpPr>
        <xdr:spPr>
          <a:xfrm>
            <a:off x="9710084" y="3480588"/>
            <a:ext cx="1210164" cy="236429"/>
          </a:xfrm>
          <a:prstGeom prst="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="horz"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zh-TW">
                <a:solidFill>
                  <a:srgbClr val="FF0000"/>
                </a:solidFill>
              </a:rPr>
              <a:t>4/1</a:t>
            </a:r>
            <a:r>
              <a:rPr lang="zh-TW" altLang="en-US">
                <a:solidFill>
                  <a:srgbClr val="FF0000"/>
                </a:solidFill>
              </a:rPr>
              <a:t>周日</a:t>
            </a:r>
          </a:p>
        </xdr:txBody>
      </xdr:sp>
      <xdr:sp macro="" textlink="">
        <xdr:nvSpPr>
          <xdr:cNvPr id="29" name="矩形 28"/>
          <xdr:cNvSpPr/>
        </xdr:nvSpPr>
        <xdr:spPr>
          <a:xfrm>
            <a:off x="2099731" y="71079"/>
            <a:ext cx="5541289" cy="761767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zh-TW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zh-TW" altLang="en-US" sz="2800" b="1">
                <a:solidFill>
                  <a:srgbClr val="0066FF"/>
                </a:solidFill>
              </a:rPr>
              <a:t>月線圖  起始日與終止日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266700</xdr:colOff>
      <xdr:row>9</xdr:row>
      <xdr:rowOff>161925</xdr:rowOff>
    </xdr:from>
    <xdr:to>
      <xdr:col>25</xdr:col>
      <xdr:colOff>624783</xdr:colOff>
      <xdr:row>39</xdr:row>
      <xdr:rowOff>171450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87250" y="2066925"/>
          <a:ext cx="5844483" cy="6296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4</xdr:row>
      <xdr:rowOff>66675</xdr:rowOff>
    </xdr:from>
    <xdr:to>
      <xdr:col>21</xdr:col>
      <xdr:colOff>437429</xdr:colOff>
      <xdr:row>28</xdr:row>
      <xdr:rowOff>151761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86925" y="923925"/>
          <a:ext cx="5771429" cy="51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161925</xdr:colOff>
      <xdr:row>2</xdr:row>
      <xdr:rowOff>190500</xdr:rowOff>
    </xdr:from>
    <xdr:to>
      <xdr:col>23</xdr:col>
      <xdr:colOff>56392</xdr:colOff>
      <xdr:row>26</xdr:row>
      <xdr:rowOff>189870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06075" y="619125"/>
          <a:ext cx="6066667" cy="5038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371475</xdr:colOff>
      <xdr:row>35</xdr:row>
      <xdr:rowOff>95250</xdr:rowOff>
    </xdr:from>
    <xdr:to>
      <xdr:col>14</xdr:col>
      <xdr:colOff>142159</xdr:colOff>
      <xdr:row>52</xdr:row>
      <xdr:rowOff>132900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3075" y="7448550"/>
          <a:ext cx="5723809" cy="36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339615</xdr:colOff>
      <xdr:row>2</xdr:row>
      <xdr:rowOff>197069</xdr:rowOff>
    </xdr:from>
    <xdr:to>
      <xdr:col>21</xdr:col>
      <xdr:colOff>429720</xdr:colOff>
      <xdr:row>36</xdr:row>
      <xdr:rowOff>8658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9529" y="624052"/>
          <a:ext cx="6122605" cy="68951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nyes.com/twstock/ps_historyprice/6180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nyes.com/twstock/ps_historyprice/6180.ht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cnyes.com/twstock/ps_historyprice/6180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nyes.com/twstock/ps_historyprice/6180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nyes.com/twstock/ps_historyprice/6180.ht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nyes.com/twstock/ps_historyprice/6180.ht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2"/>
  <sheetViews>
    <sheetView workbookViewId="0">
      <selection activeCell="B3" sqref="B3:F442"/>
    </sheetView>
  </sheetViews>
  <sheetFormatPr defaultRowHeight="16.5"/>
  <cols>
    <col min="1" max="1" width="10.5" customWidth="1"/>
  </cols>
  <sheetData>
    <row r="1" spans="1:19" ht="33.75" customHeight="1">
      <c r="A1" s="8" t="s">
        <v>31</v>
      </c>
      <c r="B1" s="8">
        <v>6180</v>
      </c>
      <c r="C1" s="7" t="s">
        <v>32</v>
      </c>
    </row>
    <row r="2" spans="1:19" ht="33.75" customHeight="1" thickBot="1">
      <c r="A2" s="8"/>
      <c r="B2" s="29" t="s">
        <v>10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</row>
    <row r="3" spans="1:19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11</v>
      </c>
      <c r="N3" s="11" t="s">
        <v>12</v>
      </c>
      <c r="O3" s="11" t="s">
        <v>13</v>
      </c>
      <c r="P3" s="11" t="s">
        <v>14</v>
      </c>
      <c r="R3" s="11" t="s">
        <v>15</v>
      </c>
      <c r="S3" s="11" t="s">
        <v>16</v>
      </c>
    </row>
    <row r="4" spans="1:19">
      <c r="A4" s="9">
        <f>WEEKDAY(B4,1)</f>
        <v>4</v>
      </c>
      <c r="B4" s="1">
        <v>43390</v>
      </c>
      <c r="C4" s="2">
        <v>57.5</v>
      </c>
      <c r="D4" s="2">
        <v>57.7</v>
      </c>
      <c r="E4" s="2">
        <v>56.6</v>
      </c>
      <c r="F4" s="3">
        <v>56.7</v>
      </c>
      <c r="G4" s="3">
        <v>1</v>
      </c>
      <c r="H4" s="4">
        <v>1.7999999999999999E-2</v>
      </c>
      <c r="I4" s="5">
        <v>1578</v>
      </c>
      <c r="J4" s="5">
        <v>89850</v>
      </c>
      <c r="K4" s="2">
        <v>11.34</v>
      </c>
      <c r="M4" s="12">
        <f>SUM(F4:F8)/5</f>
        <v>55.760000000000005</v>
      </c>
      <c r="N4" s="12">
        <f>SUM(F4:F13)/10</f>
        <v>60.339999999999996</v>
      </c>
      <c r="O4" s="12">
        <f>SUM(F4:F23)/20</f>
        <v>64.459999999999994</v>
      </c>
      <c r="P4" s="12">
        <f>SUM(F4:F63)/60</f>
        <v>68.806666666666644</v>
      </c>
    </row>
    <row r="5" spans="1:19">
      <c r="A5" s="9">
        <f t="shared" ref="A5:A68" si="0">WEEKDAY(B5,1)</f>
        <v>3</v>
      </c>
      <c r="B5" s="1">
        <v>43389</v>
      </c>
      <c r="C5" s="2">
        <v>55</v>
      </c>
      <c r="D5" s="2">
        <v>56.9</v>
      </c>
      <c r="E5" s="2">
        <v>55</v>
      </c>
      <c r="F5" s="3">
        <v>55.7</v>
      </c>
      <c r="G5" s="3">
        <v>1.2</v>
      </c>
      <c r="H5" s="4">
        <v>2.1999999999999999E-2</v>
      </c>
      <c r="I5" s="5">
        <v>2540</v>
      </c>
      <c r="J5" s="5">
        <v>142172</v>
      </c>
      <c r="K5" s="2">
        <v>11.14</v>
      </c>
      <c r="M5" s="12">
        <f t="shared" ref="M5:M68" si="1">SUM(F5:F9)/5</f>
        <v>57.240000000000009</v>
      </c>
      <c r="N5" s="12">
        <f t="shared" ref="N5:N68" si="2">SUM(F5:F14)/10</f>
        <v>61.52</v>
      </c>
      <c r="O5" s="12">
        <f t="shared" ref="O5:O68" si="3">SUM(F5:F24)/20</f>
        <v>65.064999999999998</v>
      </c>
      <c r="P5" s="12">
        <f t="shared" ref="P5:P68" si="4">SUM(F5:F64)/60</f>
        <v>68.969999999999985</v>
      </c>
    </row>
    <row r="6" spans="1:19">
      <c r="A6" s="9">
        <f t="shared" si="0"/>
        <v>2</v>
      </c>
      <c r="B6" s="1">
        <v>43388</v>
      </c>
      <c r="C6" s="2">
        <v>54.6</v>
      </c>
      <c r="D6" s="2">
        <v>55.8</v>
      </c>
      <c r="E6" s="2">
        <v>53.5</v>
      </c>
      <c r="F6" s="3">
        <v>54.5</v>
      </c>
      <c r="G6" s="3">
        <v>0.3</v>
      </c>
      <c r="H6" s="4">
        <v>5.4999999999999997E-3</v>
      </c>
      <c r="I6" s="5">
        <v>2241</v>
      </c>
      <c r="J6" s="5">
        <v>122558</v>
      </c>
      <c r="K6" s="2">
        <v>10.9</v>
      </c>
      <c r="M6" s="12">
        <f t="shared" si="1"/>
        <v>58.660000000000004</v>
      </c>
      <c r="N6" s="12">
        <f t="shared" si="2"/>
        <v>62.86</v>
      </c>
      <c r="O6" s="12">
        <f t="shared" si="3"/>
        <v>65.715000000000003</v>
      </c>
      <c r="P6" s="12">
        <f t="shared" si="4"/>
        <v>69.176666666666662</v>
      </c>
    </row>
    <row r="7" spans="1:19">
      <c r="A7" s="9">
        <f t="shared" si="0"/>
        <v>6</v>
      </c>
      <c r="B7" s="1">
        <v>43385</v>
      </c>
      <c r="C7" s="2">
        <v>52.5</v>
      </c>
      <c r="D7" s="2">
        <v>54.9</v>
      </c>
      <c r="E7" s="2">
        <v>52</v>
      </c>
      <c r="F7" s="3">
        <v>54.2</v>
      </c>
      <c r="G7" s="3">
        <v>-3.5</v>
      </c>
      <c r="H7" s="4">
        <v>-6.0699999999999997E-2</v>
      </c>
      <c r="I7" s="5">
        <v>6147</v>
      </c>
      <c r="J7" s="5">
        <v>327091</v>
      </c>
      <c r="K7" s="2">
        <v>10.84</v>
      </c>
      <c r="M7" s="12">
        <f t="shared" si="1"/>
        <v>60.320000000000007</v>
      </c>
      <c r="N7" s="12">
        <f t="shared" si="2"/>
        <v>64.349999999999994</v>
      </c>
      <c r="O7" s="12">
        <f t="shared" si="3"/>
        <v>66.265000000000001</v>
      </c>
      <c r="P7" s="12">
        <f t="shared" si="4"/>
        <v>69.42</v>
      </c>
    </row>
    <row r="8" spans="1:19">
      <c r="A8" s="9">
        <f t="shared" si="0"/>
        <v>5</v>
      </c>
      <c r="B8" s="1">
        <v>43384</v>
      </c>
      <c r="C8" s="2">
        <v>57.7</v>
      </c>
      <c r="D8" s="2">
        <v>58.9</v>
      </c>
      <c r="E8" s="2">
        <v>57.7</v>
      </c>
      <c r="F8" s="3">
        <v>57.7</v>
      </c>
      <c r="G8" s="3">
        <v>-6.4</v>
      </c>
      <c r="H8" s="4">
        <v>-9.98E-2</v>
      </c>
      <c r="I8" s="5">
        <v>1859</v>
      </c>
      <c r="J8" s="5">
        <v>107447</v>
      </c>
      <c r="K8" s="2">
        <v>11.54</v>
      </c>
      <c r="M8" s="12">
        <f t="shared" si="1"/>
        <v>62.879999999999995</v>
      </c>
      <c r="N8" s="12">
        <f t="shared" si="2"/>
        <v>65.91</v>
      </c>
      <c r="O8" s="12">
        <f t="shared" si="3"/>
        <v>66.85499999999999</v>
      </c>
      <c r="P8" s="12">
        <f t="shared" si="4"/>
        <v>69.661666666666648</v>
      </c>
    </row>
    <row r="9" spans="1:19">
      <c r="A9" s="9">
        <f t="shared" si="0"/>
        <v>3</v>
      </c>
      <c r="B9" s="1">
        <v>43382</v>
      </c>
      <c r="C9" s="2">
        <v>62.6</v>
      </c>
      <c r="D9" s="2">
        <v>65.3</v>
      </c>
      <c r="E9" s="2">
        <v>61.8</v>
      </c>
      <c r="F9" s="3">
        <v>64.099999999999994</v>
      </c>
      <c r="G9" s="3">
        <v>1.3</v>
      </c>
      <c r="H9" s="4">
        <v>2.07E-2</v>
      </c>
      <c r="I9" s="5">
        <v>1946</v>
      </c>
      <c r="J9" s="5">
        <v>123906</v>
      </c>
      <c r="K9" s="2">
        <v>12.82</v>
      </c>
      <c r="M9" s="12">
        <f t="shared" si="1"/>
        <v>64.92</v>
      </c>
      <c r="N9" s="12">
        <f t="shared" si="2"/>
        <v>67.039999999999992</v>
      </c>
      <c r="O9" s="12">
        <f t="shared" si="3"/>
        <v>67.31</v>
      </c>
      <c r="P9" s="12">
        <f t="shared" si="4"/>
        <v>69.85833333333332</v>
      </c>
    </row>
    <row r="10" spans="1:19">
      <c r="A10" s="9">
        <f t="shared" si="0"/>
        <v>2</v>
      </c>
      <c r="B10" s="1">
        <v>43381</v>
      </c>
      <c r="C10" s="2">
        <v>62</v>
      </c>
      <c r="D10" s="2">
        <v>63.2</v>
      </c>
      <c r="E10" s="2">
        <v>61</v>
      </c>
      <c r="F10" s="2">
        <v>62.8</v>
      </c>
      <c r="G10" s="2">
        <v>0</v>
      </c>
      <c r="H10" s="6">
        <v>0</v>
      </c>
      <c r="I10" s="5">
        <v>1823</v>
      </c>
      <c r="J10" s="5">
        <v>113417</v>
      </c>
      <c r="K10" s="2">
        <v>12.56</v>
      </c>
      <c r="M10" s="12">
        <f t="shared" si="1"/>
        <v>65.8</v>
      </c>
      <c r="N10" s="12">
        <f t="shared" si="2"/>
        <v>67.429999999999993</v>
      </c>
      <c r="O10" s="12">
        <f t="shared" si="3"/>
        <v>67.35499999999999</v>
      </c>
      <c r="P10" s="12">
        <f t="shared" si="4"/>
        <v>69.964999999999989</v>
      </c>
    </row>
    <row r="11" spans="1:19">
      <c r="A11" s="9">
        <f t="shared" si="0"/>
        <v>6</v>
      </c>
      <c r="B11" s="1">
        <v>43378</v>
      </c>
      <c r="C11" s="2">
        <v>66.7</v>
      </c>
      <c r="D11" s="2">
        <v>67</v>
      </c>
      <c r="E11" s="2">
        <v>62</v>
      </c>
      <c r="F11" s="3">
        <v>62.8</v>
      </c>
      <c r="G11" s="3">
        <v>-4.2</v>
      </c>
      <c r="H11" s="4">
        <v>-6.2700000000000006E-2</v>
      </c>
      <c r="I11" s="5">
        <v>3015</v>
      </c>
      <c r="J11" s="5">
        <v>193015</v>
      </c>
      <c r="K11" s="2">
        <v>12.56</v>
      </c>
      <c r="M11" s="12">
        <f t="shared" si="1"/>
        <v>67.060000000000016</v>
      </c>
      <c r="N11" s="12">
        <f t="shared" si="2"/>
        <v>67.900000000000006</v>
      </c>
      <c r="O11" s="12">
        <f t="shared" si="3"/>
        <v>67.544999999999987</v>
      </c>
      <c r="P11" s="12">
        <f t="shared" si="4"/>
        <v>70.09999999999998</v>
      </c>
    </row>
    <row r="12" spans="1:19">
      <c r="A12" s="9">
        <f t="shared" si="0"/>
        <v>5</v>
      </c>
      <c r="B12" s="1">
        <v>43377</v>
      </c>
      <c r="C12" s="2">
        <v>68.2</v>
      </c>
      <c r="D12" s="2">
        <v>68.5</v>
      </c>
      <c r="E12" s="2">
        <v>66.8</v>
      </c>
      <c r="F12" s="3">
        <v>67</v>
      </c>
      <c r="G12" s="3">
        <v>-0.9</v>
      </c>
      <c r="H12" s="4">
        <v>-1.3299999999999999E-2</v>
      </c>
      <c r="I12" s="5">
        <v>1107</v>
      </c>
      <c r="J12" s="5">
        <v>74760</v>
      </c>
      <c r="K12" s="2">
        <v>13.4</v>
      </c>
      <c r="M12" s="12">
        <f t="shared" si="1"/>
        <v>68.38</v>
      </c>
      <c r="N12" s="12">
        <f t="shared" si="2"/>
        <v>68.349999999999994</v>
      </c>
      <c r="O12" s="12">
        <f t="shared" si="3"/>
        <v>67.809999999999988</v>
      </c>
      <c r="P12" s="12">
        <f t="shared" si="4"/>
        <v>70.213333333333324</v>
      </c>
    </row>
    <row r="13" spans="1:19">
      <c r="A13" s="9">
        <f t="shared" si="0"/>
        <v>4</v>
      </c>
      <c r="B13" s="1">
        <v>43376</v>
      </c>
      <c r="C13" s="2">
        <v>69</v>
      </c>
      <c r="D13" s="2">
        <v>69.099999999999994</v>
      </c>
      <c r="E13" s="2">
        <v>67.8</v>
      </c>
      <c r="F13" s="3">
        <v>67.900000000000006</v>
      </c>
      <c r="G13" s="3">
        <v>-0.6</v>
      </c>
      <c r="H13" s="4">
        <v>-8.8000000000000005E-3</v>
      </c>
      <c r="I13" s="2">
        <v>815</v>
      </c>
      <c r="J13" s="5">
        <v>55709</v>
      </c>
      <c r="K13" s="2">
        <v>13.58</v>
      </c>
      <c r="M13" s="12">
        <f t="shared" si="1"/>
        <v>68.94</v>
      </c>
      <c r="N13" s="12">
        <f t="shared" si="2"/>
        <v>68.55</v>
      </c>
      <c r="O13" s="12">
        <f t="shared" si="3"/>
        <v>67.839999999999989</v>
      </c>
      <c r="P13" s="12">
        <f t="shared" si="4"/>
        <v>70.251666666666679</v>
      </c>
    </row>
    <row r="14" spans="1:19">
      <c r="A14" s="9">
        <f t="shared" si="0"/>
        <v>3</v>
      </c>
      <c r="B14" s="1">
        <v>43375</v>
      </c>
      <c r="C14" s="2">
        <v>69.400000000000006</v>
      </c>
      <c r="D14" s="2">
        <v>69.8</v>
      </c>
      <c r="E14" s="2">
        <v>68.5</v>
      </c>
      <c r="F14" s="3">
        <v>68.5</v>
      </c>
      <c r="G14" s="3">
        <v>-0.6</v>
      </c>
      <c r="H14" s="4">
        <v>-8.6999999999999994E-3</v>
      </c>
      <c r="I14" s="2">
        <v>789</v>
      </c>
      <c r="J14" s="5">
        <v>54360</v>
      </c>
      <c r="K14" s="2">
        <v>13.7</v>
      </c>
      <c r="M14" s="12">
        <f t="shared" si="1"/>
        <v>69.16</v>
      </c>
      <c r="N14" s="12">
        <f t="shared" si="2"/>
        <v>68.580000000000013</v>
      </c>
      <c r="O14" s="12">
        <f t="shared" si="3"/>
        <v>67.889999999999986</v>
      </c>
      <c r="P14" s="12">
        <f t="shared" si="4"/>
        <v>70.289999999999978</v>
      </c>
    </row>
    <row r="15" spans="1:19">
      <c r="A15" s="9">
        <f t="shared" si="0"/>
        <v>2</v>
      </c>
      <c r="B15" s="1">
        <v>43374</v>
      </c>
      <c r="C15" s="2">
        <v>69.400000000000006</v>
      </c>
      <c r="D15" s="2">
        <v>69.8</v>
      </c>
      <c r="E15" s="2">
        <v>68.900000000000006</v>
      </c>
      <c r="F15" s="3">
        <v>69.099999999999994</v>
      </c>
      <c r="G15" s="3">
        <v>-0.3</v>
      </c>
      <c r="H15" s="4">
        <v>-4.3E-3</v>
      </c>
      <c r="I15" s="5">
        <v>1244</v>
      </c>
      <c r="J15" s="5">
        <v>86075</v>
      </c>
      <c r="K15" s="2">
        <v>13.82</v>
      </c>
      <c r="M15" s="12">
        <f t="shared" si="1"/>
        <v>69.06</v>
      </c>
      <c r="N15" s="12">
        <f t="shared" si="2"/>
        <v>68.61</v>
      </c>
      <c r="O15" s="12">
        <f t="shared" si="3"/>
        <v>67.864999999999995</v>
      </c>
      <c r="P15" s="12">
        <f t="shared" si="4"/>
        <v>70.314999999999998</v>
      </c>
    </row>
    <row r="16" spans="1:19">
      <c r="A16" s="9">
        <f t="shared" si="0"/>
        <v>6</v>
      </c>
      <c r="B16" s="1">
        <v>43371</v>
      </c>
      <c r="C16" s="2">
        <v>70</v>
      </c>
      <c r="D16" s="2">
        <v>71</v>
      </c>
      <c r="E16" s="2">
        <v>69.099999999999994</v>
      </c>
      <c r="F16" s="3">
        <v>69.400000000000006</v>
      </c>
      <c r="G16" s="3">
        <v>-0.4</v>
      </c>
      <c r="H16" s="4">
        <v>-5.7000000000000002E-3</v>
      </c>
      <c r="I16" s="5">
        <v>2234</v>
      </c>
      <c r="J16" s="5">
        <v>156600</v>
      </c>
      <c r="K16" s="2">
        <v>13.88</v>
      </c>
      <c r="M16" s="12">
        <f t="shared" si="1"/>
        <v>68.739999999999995</v>
      </c>
      <c r="N16" s="12">
        <f t="shared" si="2"/>
        <v>68.570000000000007</v>
      </c>
      <c r="O16" s="12">
        <f t="shared" si="3"/>
        <v>67.91</v>
      </c>
      <c r="P16" s="12">
        <f t="shared" si="4"/>
        <v>70.304999999999993</v>
      </c>
    </row>
    <row r="17" spans="1:16">
      <c r="A17" s="9">
        <f t="shared" si="0"/>
        <v>5</v>
      </c>
      <c r="B17" s="1">
        <v>43370</v>
      </c>
      <c r="C17" s="2">
        <v>69.400000000000006</v>
      </c>
      <c r="D17" s="2">
        <v>71.599999999999994</v>
      </c>
      <c r="E17" s="2">
        <v>69.2</v>
      </c>
      <c r="F17" s="3">
        <v>69.8</v>
      </c>
      <c r="G17" s="3">
        <v>0.8</v>
      </c>
      <c r="H17" s="4">
        <v>1.1599999999999999E-2</v>
      </c>
      <c r="I17" s="5">
        <v>5803</v>
      </c>
      <c r="J17" s="5">
        <v>408979</v>
      </c>
      <c r="K17" s="2">
        <v>13.96</v>
      </c>
      <c r="M17" s="12">
        <f t="shared" si="1"/>
        <v>68.320000000000007</v>
      </c>
      <c r="N17" s="12">
        <f t="shared" si="2"/>
        <v>68.180000000000007</v>
      </c>
      <c r="O17" s="12">
        <f t="shared" si="3"/>
        <v>67.910000000000011</v>
      </c>
      <c r="P17" s="12">
        <f t="shared" si="4"/>
        <v>70.25</v>
      </c>
    </row>
    <row r="18" spans="1:16">
      <c r="A18" s="9">
        <f t="shared" si="0"/>
        <v>4</v>
      </c>
      <c r="B18" s="1">
        <v>43369</v>
      </c>
      <c r="C18" s="2">
        <v>68</v>
      </c>
      <c r="D18" s="2">
        <v>69.2</v>
      </c>
      <c r="E18" s="2">
        <v>67.400000000000006</v>
      </c>
      <c r="F18" s="3">
        <v>69</v>
      </c>
      <c r="G18" s="3">
        <v>1</v>
      </c>
      <c r="H18" s="4">
        <v>1.47E-2</v>
      </c>
      <c r="I18" s="5">
        <v>1383</v>
      </c>
      <c r="J18" s="5">
        <v>94712</v>
      </c>
      <c r="K18" s="2">
        <v>13.8</v>
      </c>
      <c r="M18" s="12">
        <f t="shared" si="1"/>
        <v>68.16</v>
      </c>
      <c r="N18" s="12">
        <f t="shared" si="2"/>
        <v>67.8</v>
      </c>
      <c r="O18" s="12">
        <f t="shared" si="3"/>
        <v>67.88000000000001</v>
      </c>
      <c r="P18" s="12">
        <f t="shared" si="4"/>
        <v>70.259999999999991</v>
      </c>
    </row>
    <row r="19" spans="1:16">
      <c r="A19" s="9">
        <f t="shared" si="0"/>
        <v>3</v>
      </c>
      <c r="B19" s="1">
        <v>43368</v>
      </c>
      <c r="C19" s="2">
        <v>67.599999999999994</v>
      </c>
      <c r="D19" s="2">
        <v>69.900000000000006</v>
      </c>
      <c r="E19" s="2">
        <v>67</v>
      </c>
      <c r="F19" s="3">
        <v>68</v>
      </c>
      <c r="G19" s="3">
        <v>0.5</v>
      </c>
      <c r="H19" s="4">
        <v>7.4000000000000003E-3</v>
      </c>
      <c r="I19" s="5">
        <v>2841</v>
      </c>
      <c r="J19" s="5">
        <v>194376</v>
      </c>
      <c r="K19" s="2">
        <v>13.6</v>
      </c>
      <c r="M19" s="12">
        <f t="shared" si="1"/>
        <v>68</v>
      </c>
      <c r="N19" s="12">
        <f t="shared" si="2"/>
        <v>67.58</v>
      </c>
      <c r="O19" s="12">
        <f t="shared" si="3"/>
        <v>68.015000000000015</v>
      </c>
      <c r="P19" s="12">
        <f t="shared" si="4"/>
        <v>70.316666666666649</v>
      </c>
    </row>
    <row r="20" spans="1:16">
      <c r="A20" s="9">
        <f t="shared" si="0"/>
        <v>6</v>
      </c>
      <c r="B20" s="1">
        <v>43364</v>
      </c>
      <c r="C20" s="2">
        <v>68.2</v>
      </c>
      <c r="D20" s="2">
        <v>68.2</v>
      </c>
      <c r="E20" s="2">
        <v>67.400000000000006</v>
      </c>
      <c r="F20" s="3">
        <v>67.5</v>
      </c>
      <c r="G20" s="3">
        <v>0.2</v>
      </c>
      <c r="H20" s="4">
        <v>3.0000000000000001E-3</v>
      </c>
      <c r="I20" s="5">
        <v>1108</v>
      </c>
      <c r="J20" s="5">
        <v>75109</v>
      </c>
      <c r="K20" s="2">
        <v>13.5</v>
      </c>
      <c r="M20" s="12">
        <f t="shared" si="1"/>
        <v>68.16</v>
      </c>
      <c r="N20" s="12">
        <f t="shared" si="2"/>
        <v>67.28</v>
      </c>
      <c r="O20" s="12">
        <f t="shared" si="3"/>
        <v>68.265000000000015</v>
      </c>
      <c r="P20" s="12">
        <f t="shared" si="4"/>
        <v>70.433333333333337</v>
      </c>
    </row>
    <row r="21" spans="1:16">
      <c r="A21" s="9">
        <f t="shared" si="0"/>
        <v>5</v>
      </c>
      <c r="B21" s="1">
        <v>43363</v>
      </c>
      <c r="C21" s="2">
        <v>69.3</v>
      </c>
      <c r="D21" s="2">
        <v>69.599999999999994</v>
      </c>
      <c r="E21" s="2">
        <v>67</v>
      </c>
      <c r="F21" s="3">
        <v>67.3</v>
      </c>
      <c r="G21" s="3">
        <v>-1.7</v>
      </c>
      <c r="H21" s="4">
        <v>-2.46E-2</v>
      </c>
      <c r="I21" s="5">
        <v>1448</v>
      </c>
      <c r="J21" s="5">
        <v>98296</v>
      </c>
      <c r="K21" s="2">
        <v>13.46</v>
      </c>
      <c r="M21" s="12">
        <f t="shared" si="1"/>
        <v>68.400000000000006</v>
      </c>
      <c r="N21" s="12">
        <f t="shared" si="2"/>
        <v>67.19</v>
      </c>
      <c r="O21" s="12">
        <f t="shared" si="3"/>
        <v>68.52000000000001</v>
      </c>
      <c r="P21" s="12">
        <f t="shared" si="4"/>
        <v>70.596666666666664</v>
      </c>
    </row>
    <row r="22" spans="1:16">
      <c r="A22" s="9">
        <f t="shared" si="0"/>
        <v>4</v>
      </c>
      <c r="B22" s="1">
        <v>43362</v>
      </c>
      <c r="C22" s="2">
        <v>68.400000000000006</v>
      </c>
      <c r="D22" s="2">
        <v>69.3</v>
      </c>
      <c r="E22" s="2">
        <v>67.900000000000006</v>
      </c>
      <c r="F22" s="3">
        <v>69</v>
      </c>
      <c r="G22" s="3">
        <v>0.8</v>
      </c>
      <c r="H22" s="4">
        <v>1.17E-2</v>
      </c>
      <c r="I22" s="5">
        <v>1628</v>
      </c>
      <c r="J22" s="5">
        <v>111794</v>
      </c>
      <c r="K22" s="2">
        <v>13.8</v>
      </c>
      <c r="M22" s="12">
        <f t="shared" si="1"/>
        <v>68.039999999999992</v>
      </c>
      <c r="N22" s="12">
        <f t="shared" si="2"/>
        <v>67.27000000000001</v>
      </c>
      <c r="O22" s="12">
        <f t="shared" si="3"/>
        <v>68.789999999999992</v>
      </c>
      <c r="P22" s="12">
        <f t="shared" si="4"/>
        <v>70.728333333333325</v>
      </c>
    </row>
    <row r="23" spans="1:16">
      <c r="A23" s="9">
        <f t="shared" si="0"/>
        <v>3</v>
      </c>
      <c r="B23" s="1">
        <v>43361</v>
      </c>
      <c r="C23" s="2">
        <v>68.3</v>
      </c>
      <c r="D23" s="2">
        <v>68.900000000000006</v>
      </c>
      <c r="E23" s="2">
        <v>67.599999999999994</v>
      </c>
      <c r="F23" s="3">
        <v>68.2</v>
      </c>
      <c r="G23" s="3">
        <v>-0.6</v>
      </c>
      <c r="H23" s="4">
        <v>-8.6999999999999994E-3</v>
      </c>
      <c r="I23" s="5">
        <v>1247</v>
      </c>
      <c r="J23" s="5">
        <v>84878</v>
      </c>
      <c r="K23" s="2">
        <v>13.64</v>
      </c>
      <c r="M23" s="12">
        <f t="shared" si="1"/>
        <v>67.44</v>
      </c>
      <c r="N23" s="12">
        <f t="shared" si="2"/>
        <v>67.13000000000001</v>
      </c>
      <c r="O23" s="12">
        <f t="shared" si="3"/>
        <v>69.039999999999992</v>
      </c>
      <c r="P23" s="12">
        <f t="shared" si="4"/>
        <v>70.849999999999994</v>
      </c>
    </row>
    <row r="24" spans="1:16">
      <c r="A24" s="9">
        <f t="shared" si="0"/>
        <v>2</v>
      </c>
      <c r="B24" s="1">
        <v>43360</v>
      </c>
      <c r="C24" s="2">
        <v>69</v>
      </c>
      <c r="D24" s="2">
        <v>70.5</v>
      </c>
      <c r="E24" s="2">
        <v>68.7</v>
      </c>
      <c r="F24" s="3">
        <v>68.8</v>
      </c>
      <c r="G24" s="3">
        <v>0.1</v>
      </c>
      <c r="H24" s="4">
        <v>1.5E-3</v>
      </c>
      <c r="I24" s="5">
        <v>2962</v>
      </c>
      <c r="J24" s="5">
        <v>205613</v>
      </c>
      <c r="K24" s="2">
        <v>13.76</v>
      </c>
      <c r="M24" s="12">
        <f t="shared" si="1"/>
        <v>67.16</v>
      </c>
      <c r="N24" s="12">
        <f t="shared" si="2"/>
        <v>67.2</v>
      </c>
      <c r="O24" s="12">
        <f t="shared" si="3"/>
        <v>69.455000000000013</v>
      </c>
      <c r="P24" s="12">
        <f t="shared" si="4"/>
        <v>70.99666666666667</v>
      </c>
    </row>
    <row r="25" spans="1:16">
      <c r="A25" s="9">
        <f t="shared" si="0"/>
        <v>6</v>
      </c>
      <c r="B25" s="1">
        <v>43357</v>
      </c>
      <c r="C25" s="2">
        <v>66</v>
      </c>
      <c r="D25" s="2">
        <v>69.3</v>
      </c>
      <c r="E25" s="2">
        <v>66</v>
      </c>
      <c r="F25" s="3">
        <v>68.7</v>
      </c>
      <c r="G25" s="3">
        <v>3.2</v>
      </c>
      <c r="H25" s="4">
        <v>4.8899999999999999E-2</v>
      </c>
      <c r="I25" s="5">
        <v>4294</v>
      </c>
      <c r="J25" s="5">
        <v>291790</v>
      </c>
      <c r="K25" s="2">
        <v>13.74</v>
      </c>
      <c r="M25" s="12">
        <f t="shared" si="1"/>
        <v>66.400000000000006</v>
      </c>
      <c r="N25" s="12">
        <f t="shared" si="2"/>
        <v>67.12</v>
      </c>
      <c r="O25" s="12">
        <f t="shared" si="3"/>
        <v>69.794999999999987</v>
      </c>
      <c r="P25" s="12">
        <f t="shared" si="4"/>
        <v>71.12166666666667</v>
      </c>
    </row>
    <row r="26" spans="1:16">
      <c r="A26" s="9">
        <f t="shared" si="0"/>
        <v>5</v>
      </c>
      <c r="B26" s="1">
        <v>43356</v>
      </c>
      <c r="C26" s="2">
        <v>66</v>
      </c>
      <c r="D26" s="2">
        <v>66.8</v>
      </c>
      <c r="E26" s="2">
        <v>65.3</v>
      </c>
      <c r="F26" s="3">
        <v>65.5</v>
      </c>
      <c r="G26" s="3">
        <v>-0.5</v>
      </c>
      <c r="H26" s="4">
        <v>-7.6E-3</v>
      </c>
      <c r="I26" s="2">
        <v>942</v>
      </c>
      <c r="J26" s="5">
        <v>62197</v>
      </c>
      <c r="K26" s="2">
        <v>13.1</v>
      </c>
      <c r="M26" s="12">
        <f t="shared" si="1"/>
        <v>65.97999999999999</v>
      </c>
      <c r="N26" s="12">
        <f t="shared" si="2"/>
        <v>67.25</v>
      </c>
      <c r="O26" s="12">
        <f t="shared" si="3"/>
        <v>70.094999999999999</v>
      </c>
      <c r="P26" s="12">
        <f t="shared" si="4"/>
        <v>71.220000000000027</v>
      </c>
    </row>
    <row r="27" spans="1:16">
      <c r="A27" s="9">
        <f t="shared" si="0"/>
        <v>4</v>
      </c>
      <c r="B27" s="1">
        <v>43355</v>
      </c>
      <c r="C27" s="2">
        <v>66.400000000000006</v>
      </c>
      <c r="D27" s="2">
        <v>66.7</v>
      </c>
      <c r="E27" s="2">
        <v>64</v>
      </c>
      <c r="F27" s="3">
        <v>66</v>
      </c>
      <c r="G27" s="3">
        <v>-0.8</v>
      </c>
      <c r="H27" s="4">
        <v>-1.2E-2</v>
      </c>
      <c r="I27" s="5">
        <v>1910</v>
      </c>
      <c r="J27" s="5">
        <v>125224</v>
      </c>
      <c r="K27" s="2">
        <v>13.2</v>
      </c>
      <c r="M27" s="12">
        <f t="shared" si="1"/>
        <v>66.5</v>
      </c>
      <c r="N27" s="12">
        <f t="shared" si="2"/>
        <v>67.64</v>
      </c>
      <c r="O27" s="12">
        <f t="shared" si="3"/>
        <v>70.555000000000007</v>
      </c>
      <c r="P27" s="12">
        <f t="shared" si="4"/>
        <v>71.39166666666668</v>
      </c>
    </row>
    <row r="28" spans="1:16">
      <c r="A28" s="9">
        <f t="shared" si="0"/>
        <v>3</v>
      </c>
      <c r="B28" s="1">
        <v>43354</v>
      </c>
      <c r="C28" s="2">
        <v>65.900000000000006</v>
      </c>
      <c r="D28" s="2">
        <v>66.8</v>
      </c>
      <c r="E28" s="2">
        <v>65</v>
      </c>
      <c r="F28" s="3">
        <v>66.8</v>
      </c>
      <c r="G28" s="3">
        <v>1.8</v>
      </c>
      <c r="H28" s="4">
        <v>2.7699999999999999E-2</v>
      </c>
      <c r="I28" s="5">
        <v>1209</v>
      </c>
      <c r="J28" s="5">
        <v>79645</v>
      </c>
      <c r="K28" s="2">
        <v>13.36</v>
      </c>
      <c r="M28" s="12">
        <f t="shared" si="1"/>
        <v>66.820000000000007</v>
      </c>
      <c r="N28" s="12">
        <f t="shared" si="2"/>
        <v>67.960000000000008</v>
      </c>
      <c r="O28" s="12">
        <f t="shared" si="3"/>
        <v>71.02000000000001</v>
      </c>
      <c r="P28" s="12">
        <f t="shared" si="4"/>
        <v>71.546666666666681</v>
      </c>
    </row>
    <row r="29" spans="1:16">
      <c r="A29" s="9">
        <f t="shared" si="0"/>
        <v>2</v>
      </c>
      <c r="B29" s="1">
        <v>43353</v>
      </c>
      <c r="C29" s="2">
        <v>67.8</v>
      </c>
      <c r="D29" s="2">
        <v>68.099999999999994</v>
      </c>
      <c r="E29" s="2">
        <v>64.5</v>
      </c>
      <c r="F29" s="3">
        <v>65</v>
      </c>
      <c r="G29" s="3">
        <v>-1.6</v>
      </c>
      <c r="H29" s="4">
        <v>-2.4E-2</v>
      </c>
      <c r="I29" s="5">
        <v>3069</v>
      </c>
      <c r="J29" s="5">
        <v>203695</v>
      </c>
      <c r="K29" s="2">
        <v>13</v>
      </c>
      <c r="M29" s="12">
        <f t="shared" si="1"/>
        <v>67.239999999999981</v>
      </c>
      <c r="N29" s="12">
        <f t="shared" si="2"/>
        <v>68.45</v>
      </c>
      <c r="O29" s="12">
        <f t="shared" si="3"/>
        <v>71.445000000000007</v>
      </c>
      <c r="P29" s="12">
        <f t="shared" si="4"/>
        <v>71.725000000000009</v>
      </c>
    </row>
    <row r="30" spans="1:16">
      <c r="A30" s="9">
        <f t="shared" si="0"/>
        <v>6</v>
      </c>
      <c r="B30" s="1">
        <v>43350</v>
      </c>
      <c r="C30" s="2">
        <v>67.5</v>
      </c>
      <c r="D30" s="2">
        <v>68</v>
      </c>
      <c r="E30" s="2">
        <v>65.599999999999994</v>
      </c>
      <c r="F30" s="3">
        <v>66.599999999999994</v>
      </c>
      <c r="G30" s="3">
        <v>-1.5</v>
      </c>
      <c r="H30" s="4">
        <v>-2.1999999999999999E-2</v>
      </c>
      <c r="I30" s="5">
        <v>3062</v>
      </c>
      <c r="J30" s="5">
        <v>203472</v>
      </c>
      <c r="K30" s="2">
        <v>13.32</v>
      </c>
      <c r="M30" s="12">
        <f t="shared" si="1"/>
        <v>67.84</v>
      </c>
      <c r="N30" s="12">
        <f t="shared" si="2"/>
        <v>69.250000000000014</v>
      </c>
      <c r="O30" s="12">
        <f t="shared" si="3"/>
        <v>71.905000000000001</v>
      </c>
      <c r="P30" s="12">
        <f t="shared" si="4"/>
        <v>71.963333333333352</v>
      </c>
    </row>
    <row r="31" spans="1:16">
      <c r="A31" s="9">
        <f t="shared" si="0"/>
        <v>5</v>
      </c>
      <c r="B31" s="1">
        <v>43349</v>
      </c>
      <c r="C31" s="2">
        <v>67.599999999999994</v>
      </c>
      <c r="D31" s="2">
        <v>68.599999999999994</v>
      </c>
      <c r="E31" s="2">
        <v>67.3</v>
      </c>
      <c r="F31" s="3">
        <v>68.099999999999994</v>
      </c>
      <c r="G31" s="3">
        <v>0.5</v>
      </c>
      <c r="H31" s="4">
        <v>7.4000000000000003E-3</v>
      </c>
      <c r="I31" s="5">
        <v>1405</v>
      </c>
      <c r="J31" s="5">
        <v>95682</v>
      </c>
      <c r="K31" s="2">
        <v>13.62</v>
      </c>
      <c r="M31" s="12">
        <f t="shared" si="1"/>
        <v>68.52000000000001</v>
      </c>
      <c r="N31" s="12">
        <f t="shared" si="2"/>
        <v>69.849999999999994</v>
      </c>
      <c r="O31" s="12">
        <f t="shared" si="3"/>
        <v>72.179999999999993</v>
      </c>
      <c r="P31" s="12">
        <f t="shared" si="4"/>
        <v>72.170000000000016</v>
      </c>
    </row>
    <row r="32" spans="1:16">
      <c r="A32" s="9">
        <f t="shared" si="0"/>
        <v>4</v>
      </c>
      <c r="B32" s="1">
        <v>43348</v>
      </c>
      <c r="C32" s="2">
        <v>68.7</v>
      </c>
      <c r="D32" s="2">
        <v>68.7</v>
      </c>
      <c r="E32" s="2">
        <v>67.599999999999994</v>
      </c>
      <c r="F32" s="3">
        <v>67.599999999999994</v>
      </c>
      <c r="G32" s="3">
        <v>-1.3</v>
      </c>
      <c r="H32" s="4">
        <v>-1.89E-2</v>
      </c>
      <c r="I32" s="5">
        <v>1416</v>
      </c>
      <c r="J32" s="5">
        <v>96261</v>
      </c>
      <c r="K32" s="2">
        <v>13.52</v>
      </c>
      <c r="M32" s="12">
        <f t="shared" si="1"/>
        <v>68.78</v>
      </c>
      <c r="N32" s="12">
        <f t="shared" si="2"/>
        <v>70.31</v>
      </c>
      <c r="O32" s="12">
        <f t="shared" si="3"/>
        <v>72.56</v>
      </c>
      <c r="P32" s="12">
        <f t="shared" si="4"/>
        <v>72.413333333333355</v>
      </c>
    </row>
    <row r="33" spans="1:16">
      <c r="A33" s="9">
        <f t="shared" si="0"/>
        <v>3</v>
      </c>
      <c r="B33" s="1">
        <v>43347</v>
      </c>
      <c r="C33" s="2">
        <v>68</v>
      </c>
      <c r="D33" s="2">
        <v>69.3</v>
      </c>
      <c r="E33" s="2">
        <v>67.5</v>
      </c>
      <c r="F33" s="3">
        <v>68.900000000000006</v>
      </c>
      <c r="G33" s="3">
        <v>0.9</v>
      </c>
      <c r="H33" s="4">
        <v>1.32E-2</v>
      </c>
      <c r="I33" s="5">
        <v>1494</v>
      </c>
      <c r="J33" s="5">
        <v>102343</v>
      </c>
      <c r="K33" s="2">
        <v>13.78</v>
      </c>
      <c r="M33" s="12">
        <f t="shared" si="1"/>
        <v>69.099999999999994</v>
      </c>
      <c r="N33" s="12">
        <f t="shared" si="2"/>
        <v>70.95</v>
      </c>
      <c r="O33" s="12">
        <f t="shared" si="3"/>
        <v>72.905000000000001</v>
      </c>
      <c r="P33" s="12">
        <f t="shared" si="4"/>
        <v>72.581666666666678</v>
      </c>
    </row>
    <row r="34" spans="1:16">
      <c r="A34" s="9">
        <f t="shared" si="0"/>
        <v>2</v>
      </c>
      <c r="B34" s="1">
        <v>43346</v>
      </c>
      <c r="C34" s="2">
        <v>69</v>
      </c>
      <c r="D34" s="2">
        <v>69.5</v>
      </c>
      <c r="E34" s="2">
        <v>67.5</v>
      </c>
      <c r="F34" s="3">
        <v>68</v>
      </c>
      <c r="G34" s="3">
        <v>-2</v>
      </c>
      <c r="H34" s="4">
        <v>-2.86E-2</v>
      </c>
      <c r="I34" s="5">
        <v>2352</v>
      </c>
      <c r="J34" s="5">
        <v>160587</v>
      </c>
      <c r="K34" s="2">
        <v>13.6</v>
      </c>
      <c r="M34" s="12">
        <f t="shared" si="1"/>
        <v>69.66</v>
      </c>
      <c r="N34" s="12">
        <f t="shared" si="2"/>
        <v>71.710000000000008</v>
      </c>
      <c r="O34" s="12">
        <f t="shared" si="3"/>
        <v>73.155000000000001</v>
      </c>
      <c r="P34" s="12">
        <f t="shared" si="4"/>
        <v>72.728333333333325</v>
      </c>
    </row>
    <row r="35" spans="1:16">
      <c r="A35" s="9">
        <f t="shared" si="0"/>
        <v>6</v>
      </c>
      <c r="B35" s="1">
        <v>43343</v>
      </c>
      <c r="C35" s="2">
        <v>69.3</v>
      </c>
      <c r="D35" s="2">
        <v>70.5</v>
      </c>
      <c r="E35" s="2">
        <v>68.5</v>
      </c>
      <c r="F35" s="3">
        <v>70</v>
      </c>
      <c r="G35" s="3">
        <v>0.6</v>
      </c>
      <c r="H35" s="4">
        <v>8.6E-3</v>
      </c>
      <c r="I35" s="5">
        <v>1519</v>
      </c>
      <c r="J35" s="5">
        <v>105946</v>
      </c>
      <c r="K35" s="2">
        <v>14</v>
      </c>
      <c r="M35" s="12">
        <f t="shared" si="1"/>
        <v>70.66</v>
      </c>
      <c r="N35" s="12">
        <f t="shared" si="2"/>
        <v>72.47</v>
      </c>
      <c r="O35" s="12">
        <f t="shared" si="3"/>
        <v>73.355000000000004</v>
      </c>
      <c r="P35" s="12">
        <f t="shared" si="4"/>
        <v>72.916666666666686</v>
      </c>
    </row>
    <row r="36" spans="1:16">
      <c r="A36" s="9">
        <f t="shared" si="0"/>
        <v>5</v>
      </c>
      <c r="B36" s="1">
        <v>43342</v>
      </c>
      <c r="C36" s="2">
        <v>70.099999999999994</v>
      </c>
      <c r="D36" s="2">
        <v>70.7</v>
      </c>
      <c r="E36" s="2">
        <v>69</v>
      </c>
      <c r="F36" s="3">
        <v>69.400000000000006</v>
      </c>
      <c r="G36" s="3">
        <v>0.2</v>
      </c>
      <c r="H36" s="4">
        <v>2.8999999999999998E-3</v>
      </c>
      <c r="I36" s="5">
        <v>2619</v>
      </c>
      <c r="J36" s="5">
        <v>182497</v>
      </c>
      <c r="K36" s="2">
        <v>13.88</v>
      </c>
      <c r="M36" s="12">
        <f t="shared" si="1"/>
        <v>71.179999999999993</v>
      </c>
      <c r="N36" s="12">
        <f t="shared" si="2"/>
        <v>72.94</v>
      </c>
      <c r="O36" s="12">
        <f t="shared" si="3"/>
        <v>73.434999999999988</v>
      </c>
      <c r="P36" s="12">
        <f t="shared" si="4"/>
        <v>73.066666666666677</v>
      </c>
    </row>
    <row r="37" spans="1:16">
      <c r="A37" s="9">
        <f t="shared" si="0"/>
        <v>4</v>
      </c>
      <c r="B37" s="1">
        <v>43341</v>
      </c>
      <c r="C37" s="2">
        <v>71.900000000000006</v>
      </c>
      <c r="D37" s="2">
        <v>72</v>
      </c>
      <c r="E37" s="2">
        <v>67</v>
      </c>
      <c r="F37" s="3">
        <v>69.2</v>
      </c>
      <c r="G37" s="3">
        <v>-2.5</v>
      </c>
      <c r="H37" s="4">
        <v>-3.49E-2</v>
      </c>
      <c r="I37" s="5">
        <v>8720</v>
      </c>
      <c r="J37" s="5">
        <v>597905</v>
      </c>
      <c r="K37" s="2">
        <v>13.84</v>
      </c>
      <c r="M37" s="12">
        <f t="shared" si="1"/>
        <v>71.84</v>
      </c>
      <c r="N37" s="12">
        <f t="shared" si="2"/>
        <v>73.47</v>
      </c>
      <c r="O37" s="12">
        <f t="shared" si="3"/>
        <v>73.41</v>
      </c>
      <c r="P37" s="12">
        <f t="shared" si="4"/>
        <v>73.260000000000019</v>
      </c>
    </row>
    <row r="38" spans="1:16">
      <c r="A38" s="9">
        <f t="shared" si="0"/>
        <v>3</v>
      </c>
      <c r="B38" s="1">
        <v>43340</v>
      </c>
      <c r="C38" s="2">
        <v>73.5</v>
      </c>
      <c r="D38" s="2">
        <v>73.8</v>
      </c>
      <c r="E38" s="2">
        <v>71.7</v>
      </c>
      <c r="F38" s="3">
        <v>71.7</v>
      </c>
      <c r="G38" s="3">
        <v>-1.3</v>
      </c>
      <c r="H38" s="4">
        <v>-1.78E-2</v>
      </c>
      <c r="I38" s="5">
        <v>1671</v>
      </c>
      <c r="J38" s="5">
        <v>121023</v>
      </c>
      <c r="K38" s="2">
        <v>14.34</v>
      </c>
      <c r="M38" s="12">
        <f t="shared" si="1"/>
        <v>72.8</v>
      </c>
      <c r="N38" s="12">
        <f t="shared" si="2"/>
        <v>74.080000000000013</v>
      </c>
      <c r="O38" s="12">
        <f t="shared" si="3"/>
        <v>73.500000000000014</v>
      </c>
      <c r="P38" s="12">
        <f t="shared" si="4"/>
        <v>73.393333333333345</v>
      </c>
    </row>
    <row r="39" spans="1:16">
      <c r="A39" s="9">
        <f t="shared" si="0"/>
        <v>2</v>
      </c>
      <c r="B39" s="1">
        <v>43339</v>
      </c>
      <c r="C39" s="2">
        <v>72.5</v>
      </c>
      <c r="D39" s="2">
        <v>73.3</v>
      </c>
      <c r="E39" s="2">
        <v>72</v>
      </c>
      <c r="F39" s="3">
        <v>73</v>
      </c>
      <c r="G39" s="3">
        <v>0.4</v>
      </c>
      <c r="H39" s="4">
        <v>5.4999999999999997E-3</v>
      </c>
      <c r="I39" s="5">
        <v>1503</v>
      </c>
      <c r="J39" s="5">
        <v>109219</v>
      </c>
      <c r="K39" s="2">
        <v>14.6</v>
      </c>
      <c r="M39" s="12">
        <f t="shared" si="1"/>
        <v>73.760000000000005</v>
      </c>
      <c r="N39" s="12">
        <f t="shared" si="2"/>
        <v>74.44</v>
      </c>
      <c r="O39" s="12">
        <f t="shared" si="3"/>
        <v>73.485000000000014</v>
      </c>
      <c r="P39" s="12">
        <f t="shared" si="4"/>
        <v>73.49666666666667</v>
      </c>
    </row>
    <row r="40" spans="1:16">
      <c r="A40" s="9">
        <f t="shared" si="0"/>
        <v>6</v>
      </c>
      <c r="B40" s="1">
        <v>43336</v>
      </c>
      <c r="C40" s="2">
        <v>73.400000000000006</v>
      </c>
      <c r="D40" s="2">
        <v>74</v>
      </c>
      <c r="E40" s="2">
        <v>72.5</v>
      </c>
      <c r="F40" s="3">
        <v>72.599999999999994</v>
      </c>
      <c r="G40" s="3">
        <v>-0.1</v>
      </c>
      <c r="H40" s="4">
        <v>-1.4E-3</v>
      </c>
      <c r="I40" s="5">
        <v>1742</v>
      </c>
      <c r="J40" s="5">
        <v>127220</v>
      </c>
      <c r="K40" s="2">
        <v>14.52</v>
      </c>
      <c r="M40" s="12">
        <f t="shared" si="1"/>
        <v>74.28</v>
      </c>
      <c r="N40" s="12">
        <f t="shared" si="2"/>
        <v>74.559999999999988</v>
      </c>
      <c r="O40" s="12">
        <f t="shared" si="3"/>
        <v>73.355000000000004</v>
      </c>
      <c r="P40" s="12">
        <f t="shared" si="4"/>
        <v>73.571666666666673</v>
      </c>
    </row>
    <row r="41" spans="1:16">
      <c r="A41" s="9">
        <f t="shared" si="0"/>
        <v>5</v>
      </c>
      <c r="B41" s="1">
        <v>43335</v>
      </c>
      <c r="C41" s="2">
        <v>74.3</v>
      </c>
      <c r="D41" s="2">
        <v>75</v>
      </c>
      <c r="E41" s="2">
        <v>72.5</v>
      </c>
      <c r="F41" s="3">
        <v>72.7</v>
      </c>
      <c r="G41" s="3">
        <v>-1.3</v>
      </c>
      <c r="H41" s="4">
        <v>-1.7600000000000001E-2</v>
      </c>
      <c r="I41" s="5">
        <v>1834</v>
      </c>
      <c r="J41" s="5">
        <v>134748</v>
      </c>
      <c r="K41" s="2">
        <v>14.54</v>
      </c>
      <c r="M41" s="12">
        <f t="shared" si="1"/>
        <v>74.699999999999989</v>
      </c>
      <c r="N41" s="12">
        <f t="shared" si="2"/>
        <v>74.509999999999991</v>
      </c>
      <c r="O41" s="12">
        <f t="shared" si="3"/>
        <v>73.239999999999995</v>
      </c>
      <c r="P41" s="12">
        <f t="shared" si="4"/>
        <v>73.638333333333335</v>
      </c>
    </row>
    <row r="42" spans="1:16">
      <c r="A42" s="9">
        <f t="shared" si="0"/>
        <v>4</v>
      </c>
      <c r="B42" s="1">
        <v>43334</v>
      </c>
      <c r="C42" s="2">
        <v>77</v>
      </c>
      <c r="D42" s="2">
        <v>77.2</v>
      </c>
      <c r="E42" s="2">
        <v>73.8</v>
      </c>
      <c r="F42" s="3">
        <v>74</v>
      </c>
      <c r="G42" s="3">
        <v>-2.5</v>
      </c>
      <c r="H42" s="4">
        <v>-3.27E-2</v>
      </c>
      <c r="I42" s="5">
        <v>2510</v>
      </c>
      <c r="J42" s="5">
        <v>189905</v>
      </c>
      <c r="K42" s="2">
        <v>14.8</v>
      </c>
      <c r="M42" s="12">
        <f t="shared" si="1"/>
        <v>75.099999999999994</v>
      </c>
      <c r="N42" s="12">
        <f t="shared" si="2"/>
        <v>74.810000000000016</v>
      </c>
      <c r="O42" s="12">
        <f t="shared" si="3"/>
        <v>73.115000000000023</v>
      </c>
      <c r="P42" s="12">
        <f t="shared" si="4"/>
        <v>73.731666666666698</v>
      </c>
    </row>
    <row r="43" spans="1:16">
      <c r="A43" s="9">
        <f t="shared" si="0"/>
        <v>3</v>
      </c>
      <c r="B43" s="1">
        <v>43333</v>
      </c>
      <c r="C43" s="2">
        <v>76.2</v>
      </c>
      <c r="D43" s="2">
        <v>76.5</v>
      </c>
      <c r="E43" s="2">
        <v>75</v>
      </c>
      <c r="F43" s="3">
        <v>76.5</v>
      </c>
      <c r="G43" s="3">
        <v>0.9</v>
      </c>
      <c r="H43" s="4">
        <v>1.1900000000000001E-2</v>
      </c>
      <c r="I43" s="5">
        <v>2779</v>
      </c>
      <c r="J43" s="5">
        <v>210893</v>
      </c>
      <c r="K43" s="2">
        <v>15.3</v>
      </c>
      <c r="M43" s="12">
        <f t="shared" si="1"/>
        <v>75.36</v>
      </c>
      <c r="N43" s="12">
        <f t="shared" si="2"/>
        <v>74.860000000000014</v>
      </c>
      <c r="O43" s="12">
        <f t="shared" si="3"/>
        <v>72.885000000000019</v>
      </c>
      <c r="P43" s="12">
        <f t="shared" si="4"/>
        <v>73.793333333333351</v>
      </c>
    </row>
    <row r="44" spans="1:16">
      <c r="A44" s="9">
        <f t="shared" si="0"/>
        <v>2</v>
      </c>
      <c r="B44" s="1">
        <v>43332</v>
      </c>
      <c r="C44" s="2">
        <v>75.2</v>
      </c>
      <c r="D44" s="2">
        <v>76.400000000000006</v>
      </c>
      <c r="E44" s="2">
        <v>73.7</v>
      </c>
      <c r="F44" s="3">
        <v>75.599999999999994</v>
      </c>
      <c r="G44" s="3">
        <v>0.9</v>
      </c>
      <c r="H44" s="4">
        <v>1.2E-2</v>
      </c>
      <c r="I44" s="5">
        <v>2992</v>
      </c>
      <c r="J44" s="5">
        <v>225346</v>
      </c>
      <c r="K44" s="2">
        <v>15.12</v>
      </c>
      <c r="M44" s="12">
        <f t="shared" si="1"/>
        <v>75.12</v>
      </c>
      <c r="N44" s="12">
        <f t="shared" si="2"/>
        <v>74.599999999999994</v>
      </c>
      <c r="O44" s="12">
        <f t="shared" si="3"/>
        <v>72.505000000000024</v>
      </c>
      <c r="P44" s="12">
        <f t="shared" si="4"/>
        <v>73.86333333333333</v>
      </c>
    </row>
    <row r="45" spans="1:16">
      <c r="A45" s="9">
        <f t="shared" si="0"/>
        <v>6</v>
      </c>
      <c r="B45" s="1">
        <v>43329</v>
      </c>
      <c r="C45" s="2">
        <v>75.900000000000006</v>
      </c>
      <c r="D45" s="2">
        <v>77.2</v>
      </c>
      <c r="E45" s="2">
        <v>74.7</v>
      </c>
      <c r="F45" s="2">
        <v>74.7</v>
      </c>
      <c r="G45" s="2">
        <v>0</v>
      </c>
      <c r="H45" s="6">
        <v>0</v>
      </c>
      <c r="I45" s="5">
        <v>6328</v>
      </c>
      <c r="J45" s="5">
        <v>482277</v>
      </c>
      <c r="K45" s="2">
        <v>14.94</v>
      </c>
      <c r="M45" s="12">
        <f t="shared" si="1"/>
        <v>74.84</v>
      </c>
      <c r="N45" s="12">
        <f t="shared" si="2"/>
        <v>74.239999999999995</v>
      </c>
      <c r="O45" s="12">
        <f t="shared" si="3"/>
        <v>72.050000000000011</v>
      </c>
      <c r="P45" s="12">
        <f t="shared" si="4"/>
        <v>73.970000000000013</v>
      </c>
    </row>
    <row r="46" spans="1:16">
      <c r="A46" s="9">
        <f t="shared" si="0"/>
        <v>5</v>
      </c>
      <c r="B46" s="1">
        <v>43328</v>
      </c>
      <c r="C46" s="2">
        <v>74.599999999999994</v>
      </c>
      <c r="D46" s="2">
        <v>75.3</v>
      </c>
      <c r="E46" s="2">
        <v>73.2</v>
      </c>
      <c r="F46" s="3">
        <v>74.7</v>
      </c>
      <c r="G46" s="3">
        <v>-0.6</v>
      </c>
      <c r="H46" s="4">
        <v>-8.0000000000000002E-3</v>
      </c>
      <c r="I46" s="5">
        <v>3733</v>
      </c>
      <c r="J46" s="5">
        <v>277484</v>
      </c>
      <c r="K46" s="2">
        <v>14.94</v>
      </c>
      <c r="M46" s="12">
        <f t="shared" si="1"/>
        <v>74.320000000000007</v>
      </c>
      <c r="N46" s="12">
        <f t="shared" si="2"/>
        <v>73.929999999999993</v>
      </c>
      <c r="O46" s="12">
        <f t="shared" si="3"/>
        <v>71.72</v>
      </c>
      <c r="P46" s="12">
        <f t="shared" si="4"/>
        <v>74.039999999999992</v>
      </c>
    </row>
    <row r="47" spans="1:16">
      <c r="A47" s="9">
        <f t="shared" si="0"/>
        <v>4</v>
      </c>
      <c r="B47" s="1">
        <v>43327</v>
      </c>
      <c r="C47" s="2">
        <v>75.599999999999994</v>
      </c>
      <c r="D47" s="2">
        <v>76.400000000000006</v>
      </c>
      <c r="E47" s="2">
        <v>74.5</v>
      </c>
      <c r="F47" s="2">
        <v>75.3</v>
      </c>
      <c r="G47" s="2">
        <v>0</v>
      </c>
      <c r="H47" s="6">
        <v>0</v>
      </c>
      <c r="I47" s="5">
        <v>3726</v>
      </c>
      <c r="J47" s="5">
        <v>281414</v>
      </c>
      <c r="K47" s="2">
        <v>15.06</v>
      </c>
      <c r="M47" s="12">
        <f t="shared" si="1"/>
        <v>74.52</v>
      </c>
      <c r="N47" s="12">
        <f t="shared" si="2"/>
        <v>73.349999999999994</v>
      </c>
      <c r="O47" s="12">
        <f t="shared" si="3"/>
        <v>71.44</v>
      </c>
      <c r="P47" s="12">
        <f t="shared" si="4"/>
        <v>74.089999999999989</v>
      </c>
    </row>
    <row r="48" spans="1:16">
      <c r="A48" s="9">
        <f t="shared" si="0"/>
        <v>3</v>
      </c>
      <c r="B48" s="1">
        <v>43326</v>
      </c>
      <c r="C48" s="2">
        <v>74.8</v>
      </c>
      <c r="D48" s="2">
        <v>75.900000000000006</v>
      </c>
      <c r="E48" s="2">
        <v>73.7</v>
      </c>
      <c r="F48" s="3">
        <v>75.3</v>
      </c>
      <c r="G48" s="3">
        <v>1.1000000000000001</v>
      </c>
      <c r="H48" s="4">
        <v>1.4800000000000001E-2</v>
      </c>
      <c r="I48" s="5">
        <v>4655</v>
      </c>
      <c r="J48" s="5">
        <v>348840</v>
      </c>
      <c r="K48" s="2">
        <v>15.06</v>
      </c>
      <c r="M48" s="12">
        <f t="shared" si="1"/>
        <v>74.36</v>
      </c>
      <c r="N48" s="12">
        <f t="shared" si="2"/>
        <v>72.92</v>
      </c>
      <c r="O48" s="12">
        <f t="shared" si="3"/>
        <v>71.11</v>
      </c>
      <c r="P48" s="12">
        <f t="shared" si="4"/>
        <v>74.131666666666661</v>
      </c>
    </row>
    <row r="49" spans="1:16">
      <c r="A49" s="9">
        <f t="shared" si="0"/>
        <v>2</v>
      </c>
      <c r="B49" s="1">
        <v>43325</v>
      </c>
      <c r="C49" s="2">
        <v>72.5</v>
      </c>
      <c r="D49" s="2">
        <v>74.900000000000006</v>
      </c>
      <c r="E49" s="2">
        <v>71.2</v>
      </c>
      <c r="F49" s="3">
        <v>74.2</v>
      </c>
      <c r="G49" s="3">
        <v>2.1</v>
      </c>
      <c r="H49" s="4">
        <v>2.9100000000000001E-2</v>
      </c>
      <c r="I49" s="5">
        <v>10196</v>
      </c>
      <c r="J49" s="5">
        <v>745936</v>
      </c>
      <c r="K49" s="2">
        <v>34.19</v>
      </c>
      <c r="M49" s="12">
        <f t="shared" si="1"/>
        <v>74.08</v>
      </c>
      <c r="N49" s="12">
        <f t="shared" si="2"/>
        <v>72.53</v>
      </c>
      <c r="O49" s="12">
        <f t="shared" si="3"/>
        <v>70.819999999999993</v>
      </c>
      <c r="P49" s="12">
        <f t="shared" si="4"/>
        <v>74.143333333333331</v>
      </c>
    </row>
    <row r="50" spans="1:16">
      <c r="A50" s="9">
        <f t="shared" si="0"/>
        <v>6</v>
      </c>
      <c r="B50" s="1">
        <v>43322</v>
      </c>
      <c r="C50" s="2">
        <v>76.5</v>
      </c>
      <c r="D50" s="2">
        <v>78.400000000000006</v>
      </c>
      <c r="E50" s="2">
        <v>72.099999999999994</v>
      </c>
      <c r="F50" s="3">
        <v>72.099999999999994</v>
      </c>
      <c r="G50" s="3">
        <v>-3.6</v>
      </c>
      <c r="H50" s="4">
        <v>-4.7600000000000003E-2</v>
      </c>
      <c r="I50" s="5">
        <v>21430</v>
      </c>
      <c r="J50" s="5">
        <v>1639630</v>
      </c>
      <c r="K50" s="2">
        <v>33.229999999999997</v>
      </c>
      <c r="M50" s="12">
        <f t="shared" si="1"/>
        <v>73.640000000000015</v>
      </c>
      <c r="N50" s="12">
        <f t="shared" si="2"/>
        <v>72.150000000000006</v>
      </c>
      <c r="O50" s="12">
        <f t="shared" si="3"/>
        <v>70.634999999999991</v>
      </c>
      <c r="P50" s="12">
        <f t="shared" si="4"/>
        <v>74.19</v>
      </c>
    </row>
    <row r="51" spans="1:16">
      <c r="A51" s="9">
        <f t="shared" si="0"/>
        <v>5</v>
      </c>
      <c r="B51" s="1">
        <v>43321</v>
      </c>
      <c r="C51" s="2">
        <v>74.2</v>
      </c>
      <c r="D51" s="2">
        <v>75.900000000000006</v>
      </c>
      <c r="E51" s="2">
        <v>73.8</v>
      </c>
      <c r="F51" s="3">
        <v>75.7</v>
      </c>
      <c r="G51" s="3">
        <v>1.2</v>
      </c>
      <c r="H51" s="4">
        <v>1.61E-2</v>
      </c>
      <c r="I51" s="5">
        <v>6701</v>
      </c>
      <c r="J51" s="5">
        <v>505395</v>
      </c>
      <c r="K51" s="2">
        <v>34.880000000000003</v>
      </c>
      <c r="M51" s="12">
        <f t="shared" si="1"/>
        <v>73.540000000000006</v>
      </c>
      <c r="N51" s="12">
        <f t="shared" si="2"/>
        <v>71.97</v>
      </c>
      <c r="O51" s="12">
        <f t="shared" si="3"/>
        <v>70.575000000000003</v>
      </c>
      <c r="P51" s="12">
        <f t="shared" si="4"/>
        <v>74.23833333333333</v>
      </c>
    </row>
    <row r="52" spans="1:16">
      <c r="A52" s="9">
        <f t="shared" si="0"/>
        <v>4</v>
      </c>
      <c r="B52" s="1">
        <v>43320</v>
      </c>
      <c r="C52" s="2">
        <v>74</v>
      </c>
      <c r="D52" s="2">
        <v>76</v>
      </c>
      <c r="E52" s="2">
        <v>73.3</v>
      </c>
      <c r="F52" s="3">
        <v>74.5</v>
      </c>
      <c r="G52" s="3">
        <v>0.6</v>
      </c>
      <c r="H52" s="4">
        <v>8.0999999999999996E-3</v>
      </c>
      <c r="I52" s="5">
        <v>5972</v>
      </c>
      <c r="J52" s="5">
        <v>446998</v>
      </c>
      <c r="K52" s="2">
        <v>34.33</v>
      </c>
      <c r="M52" s="12">
        <f t="shared" si="1"/>
        <v>72.179999999999993</v>
      </c>
      <c r="N52" s="12">
        <f t="shared" si="2"/>
        <v>71.419999999999987</v>
      </c>
      <c r="O52" s="12">
        <f t="shared" si="3"/>
        <v>70.27</v>
      </c>
      <c r="P52" s="12">
        <f t="shared" si="4"/>
        <v>74.113333333333316</v>
      </c>
    </row>
    <row r="53" spans="1:16">
      <c r="A53" s="9">
        <f t="shared" si="0"/>
        <v>3</v>
      </c>
      <c r="B53" s="1">
        <v>43319</v>
      </c>
      <c r="C53" s="2">
        <v>72</v>
      </c>
      <c r="D53" s="2">
        <v>75.099999999999994</v>
      </c>
      <c r="E53" s="2">
        <v>71.5</v>
      </c>
      <c r="F53" s="3">
        <v>73.900000000000006</v>
      </c>
      <c r="G53" s="3">
        <v>1.9</v>
      </c>
      <c r="H53" s="4">
        <v>2.64E-2</v>
      </c>
      <c r="I53" s="5">
        <v>6275</v>
      </c>
      <c r="J53" s="5">
        <v>462873</v>
      </c>
      <c r="K53" s="2">
        <v>34.06</v>
      </c>
      <c r="M53" s="12">
        <f t="shared" si="1"/>
        <v>71.47999999999999</v>
      </c>
      <c r="N53" s="12">
        <f t="shared" si="2"/>
        <v>70.91</v>
      </c>
      <c r="O53" s="12">
        <f t="shared" si="3"/>
        <v>70.009999999999991</v>
      </c>
      <c r="P53" s="12">
        <f t="shared" si="4"/>
        <v>73.960000000000008</v>
      </c>
    </row>
    <row r="54" spans="1:16">
      <c r="A54" s="9">
        <f t="shared" si="0"/>
        <v>2</v>
      </c>
      <c r="B54" s="1">
        <v>43318</v>
      </c>
      <c r="C54" s="2">
        <v>72</v>
      </c>
      <c r="D54" s="2">
        <v>72.099999999999994</v>
      </c>
      <c r="E54" s="2">
        <v>70.599999999999994</v>
      </c>
      <c r="F54" s="3">
        <v>72</v>
      </c>
      <c r="G54" s="3">
        <v>0.4</v>
      </c>
      <c r="H54" s="4">
        <v>5.5999999999999999E-3</v>
      </c>
      <c r="I54" s="5">
        <v>2099</v>
      </c>
      <c r="J54" s="5">
        <v>150436</v>
      </c>
      <c r="K54" s="2">
        <v>33.18</v>
      </c>
      <c r="M54" s="12">
        <f t="shared" si="1"/>
        <v>70.97999999999999</v>
      </c>
      <c r="N54" s="12">
        <f t="shared" si="2"/>
        <v>70.41</v>
      </c>
      <c r="O54" s="12">
        <f t="shared" si="3"/>
        <v>69.825000000000003</v>
      </c>
      <c r="P54" s="12">
        <f t="shared" si="4"/>
        <v>73.8</v>
      </c>
    </row>
    <row r="55" spans="1:16">
      <c r="A55" s="9">
        <f t="shared" si="0"/>
        <v>6</v>
      </c>
      <c r="B55" s="1">
        <v>43315</v>
      </c>
      <c r="C55" s="2">
        <v>69.599999999999994</v>
      </c>
      <c r="D55" s="2">
        <v>72</v>
      </c>
      <c r="E55" s="2">
        <v>68.900000000000006</v>
      </c>
      <c r="F55" s="3">
        <v>71.599999999999994</v>
      </c>
      <c r="G55" s="3">
        <v>2.7</v>
      </c>
      <c r="H55" s="4">
        <v>3.9199999999999999E-2</v>
      </c>
      <c r="I55" s="5">
        <v>3031</v>
      </c>
      <c r="J55" s="5">
        <v>214350</v>
      </c>
      <c r="K55" s="2">
        <v>33</v>
      </c>
      <c r="M55" s="12">
        <f t="shared" si="1"/>
        <v>70.66</v>
      </c>
      <c r="N55" s="12">
        <f t="shared" si="2"/>
        <v>69.859999999999985</v>
      </c>
      <c r="O55" s="12">
        <f t="shared" si="3"/>
        <v>69.724999999999994</v>
      </c>
      <c r="P55" s="12">
        <f t="shared" si="4"/>
        <v>73.688333333333333</v>
      </c>
    </row>
    <row r="56" spans="1:16">
      <c r="A56" s="9">
        <f t="shared" si="0"/>
        <v>5</v>
      </c>
      <c r="B56" s="1">
        <v>43314</v>
      </c>
      <c r="C56" s="2">
        <v>71.3</v>
      </c>
      <c r="D56" s="2">
        <v>71.3</v>
      </c>
      <c r="E56" s="2">
        <v>68.8</v>
      </c>
      <c r="F56" s="3">
        <v>68.900000000000006</v>
      </c>
      <c r="G56" s="3">
        <v>-2.1</v>
      </c>
      <c r="H56" s="4">
        <v>-2.9600000000000001E-2</v>
      </c>
      <c r="I56" s="5">
        <v>2133</v>
      </c>
      <c r="J56" s="5">
        <v>148092</v>
      </c>
      <c r="K56" s="2">
        <v>31.75</v>
      </c>
      <c r="M56" s="12">
        <f t="shared" si="1"/>
        <v>70.400000000000006</v>
      </c>
      <c r="N56" s="12">
        <f t="shared" si="2"/>
        <v>69.510000000000005</v>
      </c>
      <c r="O56" s="12">
        <f t="shared" si="3"/>
        <v>69.570000000000007</v>
      </c>
      <c r="P56" s="12">
        <f t="shared" si="4"/>
        <v>73.583333333333343</v>
      </c>
    </row>
    <row r="57" spans="1:16">
      <c r="A57" s="9">
        <f t="shared" si="0"/>
        <v>4</v>
      </c>
      <c r="B57" s="1">
        <v>43313</v>
      </c>
      <c r="C57" s="2">
        <v>72</v>
      </c>
      <c r="D57" s="2">
        <v>72</v>
      </c>
      <c r="E57" s="2">
        <v>70.900000000000006</v>
      </c>
      <c r="F57" s="3">
        <v>71</v>
      </c>
      <c r="G57" s="3">
        <v>-0.4</v>
      </c>
      <c r="H57" s="4">
        <v>-5.5999999999999999E-3</v>
      </c>
      <c r="I57" s="5">
        <v>1905</v>
      </c>
      <c r="J57" s="5">
        <v>135949</v>
      </c>
      <c r="K57" s="2">
        <v>32.72</v>
      </c>
      <c r="M57" s="12">
        <f t="shared" si="1"/>
        <v>70.66</v>
      </c>
      <c r="N57" s="12">
        <f t="shared" si="2"/>
        <v>69.53</v>
      </c>
      <c r="O57" s="12">
        <f t="shared" si="3"/>
        <v>69.429999999999993</v>
      </c>
      <c r="P57" s="12">
        <f t="shared" si="4"/>
        <v>73.466666666666669</v>
      </c>
    </row>
    <row r="58" spans="1:16">
      <c r="A58" s="9">
        <f t="shared" si="0"/>
        <v>3</v>
      </c>
      <c r="B58" s="1">
        <v>43312</v>
      </c>
      <c r="C58" s="2">
        <v>70.599999999999994</v>
      </c>
      <c r="D58" s="2">
        <v>72</v>
      </c>
      <c r="E58" s="2">
        <v>70.599999999999994</v>
      </c>
      <c r="F58" s="3">
        <v>71.400000000000006</v>
      </c>
      <c r="G58" s="3">
        <v>1</v>
      </c>
      <c r="H58" s="4">
        <v>1.4200000000000001E-2</v>
      </c>
      <c r="I58" s="5">
        <v>2932</v>
      </c>
      <c r="J58" s="5">
        <v>209489</v>
      </c>
      <c r="K58" s="2">
        <v>32.9</v>
      </c>
      <c r="M58" s="12">
        <f t="shared" si="1"/>
        <v>70.34</v>
      </c>
      <c r="N58" s="12">
        <f t="shared" si="2"/>
        <v>69.300000000000011</v>
      </c>
      <c r="O58" s="12">
        <f t="shared" si="3"/>
        <v>69.400000000000006</v>
      </c>
      <c r="P58" s="12">
        <f t="shared" si="4"/>
        <v>73.3</v>
      </c>
    </row>
    <row r="59" spans="1:16">
      <c r="A59" s="9">
        <f t="shared" si="0"/>
        <v>2</v>
      </c>
      <c r="B59" s="1">
        <v>43311</v>
      </c>
      <c r="C59" s="2">
        <v>71</v>
      </c>
      <c r="D59" s="2">
        <v>71.900000000000006</v>
      </c>
      <c r="E59" s="2">
        <v>70.099999999999994</v>
      </c>
      <c r="F59" s="3">
        <v>70.400000000000006</v>
      </c>
      <c r="G59" s="3">
        <v>0.1</v>
      </c>
      <c r="H59" s="4">
        <v>1.4E-3</v>
      </c>
      <c r="I59" s="5">
        <v>2757</v>
      </c>
      <c r="J59" s="5">
        <v>195569</v>
      </c>
      <c r="K59" s="2">
        <v>32.44</v>
      </c>
      <c r="M59" s="12">
        <f t="shared" si="1"/>
        <v>69.839999999999989</v>
      </c>
      <c r="N59" s="12">
        <f t="shared" si="2"/>
        <v>69.11</v>
      </c>
      <c r="O59" s="12">
        <f t="shared" si="3"/>
        <v>69.45</v>
      </c>
      <c r="P59" s="12">
        <f t="shared" si="4"/>
        <v>73.118333333333325</v>
      </c>
    </row>
    <row r="60" spans="1:16">
      <c r="A60" s="9">
        <f t="shared" si="0"/>
        <v>6</v>
      </c>
      <c r="B60" s="1">
        <v>43308</v>
      </c>
      <c r="C60" s="2">
        <v>71</v>
      </c>
      <c r="D60" s="2">
        <v>71.099999999999994</v>
      </c>
      <c r="E60" s="2">
        <v>70.2</v>
      </c>
      <c r="F60" s="3">
        <v>70.3</v>
      </c>
      <c r="G60" s="3">
        <v>0.1</v>
      </c>
      <c r="H60" s="4">
        <v>1.4E-3</v>
      </c>
      <c r="I60" s="5">
        <v>1519</v>
      </c>
      <c r="J60" s="5">
        <v>107197</v>
      </c>
      <c r="K60" s="2">
        <v>32.4</v>
      </c>
      <c r="M60" s="12">
        <f t="shared" si="1"/>
        <v>69.06</v>
      </c>
      <c r="N60" s="12">
        <f t="shared" si="2"/>
        <v>69.12</v>
      </c>
      <c r="O60" s="12">
        <f t="shared" si="3"/>
        <v>69.680000000000007</v>
      </c>
      <c r="P60" s="12">
        <f t="shared" si="4"/>
        <v>72.966666666666654</v>
      </c>
    </row>
    <row r="61" spans="1:16">
      <c r="A61" s="9">
        <f t="shared" si="0"/>
        <v>5</v>
      </c>
      <c r="B61" s="1">
        <v>43307</v>
      </c>
      <c r="C61" s="2">
        <v>70</v>
      </c>
      <c r="D61" s="2">
        <v>70.599999999999994</v>
      </c>
      <c r="E61" s="2">
        <v>69.3</v>
      </c>
      <c r="F61" s="3">
        <v>70.2</v>
      </c>
      <c r="G61" s="3">
        <v>0.8</v>
      </c>
      <c r="H61" s="4">
        <v>1.15E-2</v>
      </c>
      <c r="I61" s="5">
        <v>1859</v>
      </c>
      <c r="J61" s="5">
        <v>130151</v>
      </c>
      <c r="K61" s="2">
        <v>32.35</v>
      </c>
      <c r="M61" s="12">
        <f t="shared" si="1"/>
        <v>68.62</v>
      </c>
      <c r="N61" s="12">
        <f t="shared" si="2"/>
        <v>69.180000000000007</v>
      </c>
      <c r="O61" s="12">
        <f t="shared" si="3"/>
        <v>70.03</v>
      </c>
      <c r="P61" s="12">
        <f t="shared" si="4"/>
        <v>72.836666666666659</v>
      </c>
    </row>
    <row r="62" spans="1:16">
      <c r="A62" s="9">
        <f t="shared" si="0"/>
        <v>4</v>
      </c>
      <c r="B62" s="1">
        <v>43306</v>
      </c>
      <c r="C62" s="2">
        <v>69.5</v>
      </c>
      <c r="D62" s="2">
        <v>70.7</v>
      </c>
      <c r="E62" s="2">
        <v>68.599999999999994</v>
      </c>
      <c r="F62" s="3">
        <v>69.400000000000006</v>
      </c>
      <c r="G62" s="3">
        <v>0.5</v>
      </c>
      <c r="H62" s="4">
        <v>7.3000000000000001E-3</v>
      </c>
      <c r="I62" s="5">
        <v>2419</v>
      </c>
      <c r="J62" s="5">
        <v>168889</v>
      </c>
      <c r="K62" s="2">
        <v>31.98</v>
      </c>
      <c r="M62" s="12">
        <f t="shared" si="1"/>
        <v>68.400000000000006</v>
      </c>
      <c r="N62" s="12">
        <f t="shared" si="2"/>
        <v>69.12</v>
      </c>
      <c r="O62" s="12">
        <f t="shared" si="3"/>
        <v>70.28</v>
      </c>
      <c r="P62" s="12">
        <f t="shared" si="4"/>
        <v>72.739999999999995</v>
      </c>
    </row>
    <row r="63" spans="1:16">
      <c r="A63" s="9">
        <f t="shared" si="0"/>
        <v>3</v>
      </c>
      <c r="B63" s="1">
        <v>43305</v>
      </c>
      <c r="C63" s="2">
        <v>67.099999999999994</v>
      </c>
      <c r="D63" s="2">
        <v>69.5</v>
      </c>
      <c r="E63" s="2">
        <v>66.599999999999994</v>
      </c>
      <c r="F63" s="3">
        <v>68.900000000000006</v>
      </c>
      <c r="G63" s="3">
        <v>2.4</v>
      </c>
      <c r="H63" s="4">
        <v>3.61E-2</v>
      </c>
      <c r="I63" s="5">
        <v>2821</v>
      </c>
      <c r="J63" s="5">
        <v>192596</v>
      </c>
      <c r="K63" s="2">
        <v>31.75</v>
      </c>
      <c r="M63" s="12">
        <f t="shared" si="1"/>
        <v>68.260000000000005</v>
      </c>
      <c r="N63" s="12">
        <f t="shared" si="2"/>
        <v>69.11</v>
      </c>
      <c r="O63" s="12">
        <f t="shared" si="3"/>
        <v>70.625000000000014</v>
      </c>
      <c r="P63" s="12">
        <f t="shared" si="4"/>
        <v>72.676666666666677</v>
      </c>
    </row>
    <row r="64" spans="1:16">
      <c r="A64" s="9">
        <f t="shared" si="0"/>
        <v>2</v>
      </c>
      <c r="B64" s="1">
        <v>43304</v>
      </c>
      <c r="C64" s="2">
        <v>68.2</v>
      </c>
      <c r="D64" s="2">
        <v>68.400000000000006</v>
      </c>
      <c r="E64" s="2">
        <v>65.900000000000006</v>
      </c>
      <c r="F64" s="3">
        <v>66.5</v>
      </c>
      <c r="G64" s="3">
        <v>-1.6</v>
      </c>
      <c r="H64" s="4">
        <v>-2.35E-2</v>
      </c>
      <c r="I64" s="5">
        <v>2006</v>
      </c>
      <c r="J64" s="5">
        <v>133746</v>
      </c>
      <c r="K64" s="2">
        <v>30.65</v>
      </c>
      <c r="M64" s="12">
        <f t="shared" si="1"/>
        <v>68.38</v>
      </c>
      <c r="N64" s="12">
        <f t="shared" si="2"/>
        <v>69.239999999999995</v>
      </c>
      <c r="O64" s="12">
        <f t="shared" si="3"/>
        <v>71.03</v>
      </c>
      <c r="P64" s="12">
        <f t="shared" si="4"/>
        <v>72.523333333333326</v>
      </c>
    </row>
    <row r="65" spans="1:16">
      <c r="A65" s="9">
        <f t="shared" si="0"/>
        <v>6</v>
      </c>
      <c r="B65" s="1">
        <v>43301</v>
      </c>
      <c r="C65" s="2">
        <v>69.3</v>
      </c>
      <c r="D65" s="2">
        <v>69.8</v>
      </c>
      <c r="E65" s="2">
        <v>68</v>
      </c>
      <c r="F65" s="3">
        <v>68.099999999999994</v>
      </c>
      <c r="G65" s="3">
        <v>-1</v>
      </c>
      <c r="H65" s="4">
        <v>-1.4500000000000001E-2</v>
      </c>
      <c r="I65" s="5">
        <v>1407</v>
      </c>
      <c r="J65" s="5">
        <v>96518</v>
      </c>
      <c r="K65" s="2">
        <v>31.38</v>
      </c>
      <c r="M65" s="12">
        <f t="shared" si="1"/>
        <v>69.179999999999993</v>
      </c>
      <c r="N65" s="12">
        <f t="shared" si="2"/>
        <v>69.59</v>
      </c>
      <c r="O65" s="12">
        <f t="shared" si="3"/>
        <v>71.52</v>
      </c>
      <c r="P65" s="12">
        <f t="shared" si="4"/>
        <v>72.410000000000011</v>
      </c>
    </row>
    <row r="66" spans="1:16">
      <c r="A66" s="9">
        <f t="shared" si="0"/>
        <v>5</v>
      </c>
      <c r="B66" s="1">
        <v>43300</v>
      </c>
      <c r="C66" s="2">
        <v>69.3</v>
      </c>
      <c r="D66" s="2">
        <v>69.8</v>
      </c>
      <c r="E66" s="2">
        <v>68.7</v>
      </c>
      <c r="F66" s="3">
        <v>69.099999999999994</v>
      </c>
      <c r="G66" s="3">
        <v>0.4</v>
      </c>
      <c r="H66" s="4">
        <v>5.7999999999999996E-3</v>
      </c>
      <c r="I66" s="2">
        <v>939</v>
      </c>
      <c r="J66" s="5">
        <v>64992</v>
      </c>
      <c r="K66" s="2">
        <v>31.84</v>
      </c>
      <c r="M66" s="12">
        <f t="shared" si="1"/>
        <v>69.740000000000009</v>
      </c>
      <c r="N66" s="12">
        <f t="shared" si="2"/>
        <v>69.63000000000001</v>
      </c>
      <c r="O66" s="12">
        <f t="shared" si="3"/>
        <v>71.844999999999999</v>
      </c>
      <c r="P66" s="12">
        <f t="shared" si="4"/>
        <v>72.306666666666658</v>
      </c>
    </row>
    <row r="67" spans="1:16">
      <c r="A67" s="9">
        <f t="shared" si="0"/>
        <v>4</v>
      </c>
      <c r="B67" s="1">
        <v>43299</v>
      </c>
      <c r="C67" s="2">
        <v>69.8</v>
      </c>
      <c r="D67" s="2">
        <v>70.3</v>
      </c>
      <c r="E67" s="2">
        <v>68.3</v>
      </c>
      <c r="F67" s="3">
        <v>68.7</v>
      </c>
      <c r="G67" s="3">
        <v>-0.8</v>
      </c>
      <c r="H67" s="4">
        <v>-1.15E-2</v>
      </c>
      <c r="I67" s="5">
        <v>1549</v>
      </c>
      <c r="J67" s="5">
        <v>107381</v>
      </c>
      <c r="K67" s="2">
        <v>31.66</v>
      </c>
      <c r="M67" s="12">
        <f t="shared" si="1"/>
        <v>69.84</v>
      </c>
      <c r="N67" s="12">
        <f t="shared" si="2"/>
        <v>69.330000000000013</v>
      </c>
      <c r="O67" s="12">
        <f t="shared" si="3"/>
        <v>72.179999999999978</v>
      </c>
      <c r="P67" s="12">
        <f t="shared" si="4"/>
        <v>72.17</v>
      </c>
    </row>
    <row r="68" spans="1:16">
      <c r="A68" s="9">
        <f t="shared" si="0"/>
        <v>3</v>
      </c>
      <c r="B68" s="1">
        <v>43298</v>
      </c>
      <c r="C68" s="2">
        <v>70.900000000000006</v>
      </c>
      <c r="D68" s="2">
        <v>71.099999999999994</v>
      </c>
      <c r="E68" s="2">
        <v>69.5</v>
      </c>
      <c r="F68" s="3">
        <v>69.5</v>
      </c>
      <c r="G68" s="3">
        <v>-1</v>
      </c>
      <c r="H68" s="4">
        <v>-1.4200000000000001E-2</v>
      </c>
      <c r="I68" s="5">
        <v>1181</v>
      </c>
      <c r="J68" s="5">
        <v>82881</v>
      </c>
      <c r="K68" s="2">
        <v>32.03</v>
      </c>
      <c r="M68" s="12">
        <f t="shared" si="1"/>
        <v>69.960000000000008</v>
      </c>
      <c r="N68" s="12">
        <f t="shared" si="2"/>
        <v>69.5</v>
      </c>
      <c r="O68" s="12">
        <f t="shared" si="3"/>
        <v>72.509999999999991</v>
      </c>
      <c r="P68" s="12">
        <f t="shared" si="4"/>
        <v>72.10499999999999</v>
      </c>
    </row>
    <row r="69" spans="1:16">
      <c r="A69" s="9">
        <f t="shared" ref="A69:A132" si="5">WEEKDAY(B69,1)</f>
        <v>2</v>
      </c>
      <c r="B69" s="1">
        <v>43297</v>
      </c>
      <c r="C69" s="2">
        <v>71.2</v>
      </c>
      <c r="D69" s="2">
        <v>71.599999999999994</v>
      </c>
      <c r="E69" s="2">
        <v>69.8</v>
      </c>
      <c r="F69" s="3">
        <v>70.5</v>
      </c>
      <c r="G69" s="3">
        <v>-0.4</v>
      </c>
      <c r="H69" s="4">
        <v>-5.5999999999999999E-3</v>
      </c>
      <c r="I69" s="5">
        <v>1663</v>
      </c>
      <c r="J69" s="5">
        <v>117458</v>
      </c>
      <c r="K69" s="2">
        <v>32.49</v>
      </c>
      <c r="M69" s="12">
        <f t="shared" ref="M69:M132" si="6">SUM(F69:F73)/5</f>
        <v>70.099999999999994</v>
      </c>
      <c r="N69" s="12">
        <f t="shared" ref="N69:N132" si="7">SUM(F69:F78)/10</f>
        <v>69.789999999999992</v>
      </c>
      <c r="O69" s="12">
        <f t="shared" ref="O69:O132" si="8">SUM(F69:F88)/20</f>
        <v>72.909999999999982</v>
      </c>
      <c r="P69" s="12">
        <f t="shared" ref="P69:P132" si="9">SUM(F69:F128)/60</f>
        <v>72.054999999999993</v>
      </c>
    </row>
    <row r="70" spans="1:16">
      <c r="A70" s="9">
        <f t="shared" si="5"/>
        <v>6</v>
      </c>
      <c r="B70" s="1">
        <v>43294</v>
      </c>
      <c r="C70" s="2">
        <v>70.5</v>
      </c>
      <c r="D70" s="2">
        <v>72</v>
      </c>
      <c r="E70" s="2">
        <v>70.3</v>
      </c>
      <c r="F70" s="3">
        <v>70.900000000000006</v>
      </c>
      <c r="G70" s="3">
        <v>1.3</v>
      </c>
      <c r="H70" s="4">
        <v>1.8700000000000001E-2</v>
      </c>
      <c r="I70" s="5">
        <v>3491</v>
      </c>
      <c r="J70" s="5">
        <v>248063</v>
      </c>
      <c r="K70" s="2">
        <v>32.67</v>
      </c>
      <c r="M70" s="12">
        <f t="shared" si="6"/>
        <v>70</v>
      </c>
      <c r="N70" s="12">
        <f t="shared" si="7"/>
        <v>70.239999999999995</v>
      </c>
      <c r="O70" s="12">
        <f t="shared" si="8"/>
        <v>73.349999999999994</v>
      </c>
      <c r="P70" s="12">
        <f t="shared" si="9"/>
        <v>71.963333333333338</v>
      </c>
    </row>
    <row r="71" spans="1:16">
      <c r="A71" s="9">
        <f t="shared" si="5"/>
        <v>5</v>
      </c>
      <c r="B71" s="1">
        <v>43293</v>
      </c>
      <c r="C71" s="2">
        <v>69.2</v>
      </c>
      <c r="D71" s="2">
        <v>70.7</v>
      </c>
      <c r="E71" s="2">
        <v>69.2</v>
      </c>
      <c r="F71" s="3">
        <v>69.599999999999994</v>
      </c>
      <c r="G71" s="3">
        <v>0.3</v>
      </c>
      <c r="H71" s="4">
        <v>4.3E-3</v>
      </c>
      <c r="I71" s="5">
        <v>1813</v>
      </c>
      <c r="J71" s="5">
        <v>126870</v>
      </c>
      <c r="K71" s="2">
        <v>32.07</v>
      </c>
      <c r="M71" s="12">
        <f t="shared" si="6"/>
        <v>69.52</v>
      </c>
      <c r="N71" s="12">
        <f t="shared" si="7"/>
        <v>70.879999999999981</v>
      </c>
      <c r="O71" s="12">
        <f t="shared" si="8"/>
        <v>73.754999999999981</v>
      </c>
      <c r="P71" s="12">
        <f t="shared" si="9"/>
        <v>71.870000000000019</v>
      </c>
    </row>
    <row r="72" spans="1:16">
      <c r="A72" s="9">
        <f t="shared" si="5"/>
        <v>4</v>
      </c>
      <c r="B72" s="1">
        <v>43292</v>
      </c>
      <c r="C72" s="2">
        <v>69.5</v>
      </c>
      <c r="D72" s="2">
        <v>70.8</v>
      </c>
      <c r="E72" s="2">
        <v>69.099999999999994</v>
      </c>
      <c r="F72" s="3">
        <v>69.3</v>
      </c>
      <c r="G72" s="3">
        <v>-0.9</v>
      </c>
      <c r="H72" s="4">
        <v>-1.2800000000000001E-2</v>
      </c>
      <c r="I72" s="5">
        <v>1741</v>
      </c>
      <c r="J72" s="5">
        <v>121445</v>
      </c>
      <c r="K72" s="2">
        <v>31.94</v>
      </c>
      <c r="M72" s="12">
        <f t="shared" si="6"/>
        <v>68.820000000000007</v>
      </c>
      <c r="N72" s="12">
        <f t="shared" si="7"/>
        <v>71.44</v>
      </c>
      <c r="O72" s="12">
        <f t="shared" si="8"/>
        <v>74.41</v>
      </c>
      <c r="P72" s="12">
        <f t="shared" si="9"/>
        <v>71.755000000000024</v>
      </c>
    </row>
    <row r="73" spans="1:16">
      <c r="A73" s="9">
        <f t="shared" si="5"/>
        <v>3</v>
      </c>
      <c r="B73" s="1">
        <v>43291</v>
      </c>
      <c r="C73" s="2">
        <v>70.599999999999994</v>
      </c>
      <c r="D73" s="2">
        <v>71.3</v>
      </c>
      <c r="E73" s="2">
        <v>68.5</v>
      </c>
      <c r="F73" s="3">
        <v>70.2</v>
      </c>
      <c r="G73" s="3">
        <v>0.2</v>
      </c>
      <c r="H73" s="4">
        <v>2.8999999999999998E-3</v>
      </c>
      <c r="I73" s="5">
        <v>3348</v>
      </c>
      <c r="J73" s="5">
        <v>233805</v>
      </c>
      <c r="K73" s="2">
        <v>32.35</v>
      </c>
      <c r="M73" s="12">
        <f t="shared" si="6"/>
        <v>69.039999999999992</v>
      </c>
      <c r="N73" s="12">
        <f t="shared" si="7"/>
        <v>72.139999999999986</v>
      </c>
      <c r="O73" s="12">
        <f t="shared" si="8"/>
        <v>74.83</v>
      </c>
      <c r="P73" s="12">
        <f t="shared" si="9"/>
        <v>71.743333333333354</v>
      </c>
    </row>
    <row r="74" spans="1:16">
      <c r="A74" s="9">
        <f t="shared" si="5"/>
        <v>2</v>
      </c>
      <c r="B74" s="1">
        <v>43290</v>
      </c>
      <c r="C74" s="2">
        <v>68.599999999999994</v>
      </c>
      <c r="D74" s="2">
        <v>70.2</v>
      </c>
      <c r="E74" s="2">
        <v>67.2</v>
      </c>
      <c r="F74" s="3">
        <v>70</v>
      </c>
      <c r="G74" s="3">
        <v>1.5</v>
      </c>
      <c r="H74" s="4">
        <v>2.1899999999999999E-2</v>
      </c>
      <c r="I74" s="5">
        <v>2852</v>
      </c>
      <c r="J74" s="5">
        <v>195984</v>
      </c>
      <c r="K74" s="2">
        <v>32.26</v>
      </c>
      <c r="M74" s="12">
        <f t="shared" si="6"/>
        <v>69.47999999999999</v>
      </c>
      <c r="N74" s="12">
        <f t="shared" si="7"/>
        <v>72.819999999999993</v>
      </c>
      <c r="O74" s="12">
        <f t="shared" si="8"/>
        <v>75.204999999999998</v>
      </c>
      <c r="P74" s="12">
        <f t="shared" si="9"/>
        <v>71.756666666666675</v>
      </c>
    </row>
    <row r="75" spans="1:16">
      <c r="A75" s="9">
        <f t="shared" si="5"/>
        <v>6</v>
      </c>
      <c r="B75" s="1">
        <v>43287</v>
      </c>
      <c r="C75" s="2">
        <v>67.400000000000006</v>
      </c>
      <c r="D75" s="2">
        <v>68.7</v>
      </c>
      <c r="E75" s="2">
        <v>66</v>
      </c>
      <c r="F75" s="3">
        <v>68.5</v>
      </c>
      <c r="G75" s="3">
        <v>2.4</v>
      </c>
      <c r="H75" s="4">
        <v>3.6299999999999999E-2</v>
      </c>
      <c r="I75" s="5">
        <v>3990</v>
      </c>
      <c r="J75" s="5">
        <v>268735</v>
      </c>
      <c r="K75" s="2">
        <v>31.57</v>
      </c>
      <c r="M75" s="12">
        <f t="shared" si="6"/>
        <v>70.47999999999999</v>
      </c>
      <c r="N75" s="12">
        <f t="shared" si="7"/>
        <v>73.449999999999989</v>
      </c>
      <c r="O75" s="12">
        <f t="shared" si="8"/>
        <v>75.669999999999987</v>
      </c>
      <c r="P75" s="12">
        <f t="shared" si="9"/>
        <v>71.776666666666671</v>
      </c>
    </row>
    <row r="76" spans="1:16">
      <c r="A76" s="9">
        <f t="shared" si="5"/>
        <v>5</v>
      </c>
      <c r="B76" s="1">
        <v>43286</v>
      </c>
      <c r="C76" s="2">
        <v>70.5</v>
      </c>
      <c r="D76" s="2">
        <v>70.599999999999994</v>
      </c>
      <c r="E76" s="2">
        <v>66</v>
      </c>
      <c r="F76" s="3">
        <v>66.099999999999994</v>
      </c>
      <c r="G76" s="3">
        <v>-4.3</v>
      </c>
      <c r="H76" s="4">
        <v>-6.1100000000000002E-2</v>
      </c>
      <c r="I76" s="5">
        <v>5653</v>
      </c>
      <c r="J76" s="5">
        <v>383742</v>
      </c>
      <c r="K76" s="2">
        <v>30.46</v>
      </c>
      <c r="M76" s="12">
        <f t="shared" si="6"/>
        <v>72.239999999999995</v>
      </c>
      <c r="N76" s="12">
        <f t="shared" si="7"/>
        <v>74.059999999999988</v>
      </c>
      <c r="O76" s="12">
        <f t="shared" si="8"/>
        <v>76.194999999999993</v>
      </c>
      <c r="P76" s="12">
        <f t="shared" si="9"/>
        <v>71.858333333333334</v>
      </c>
    </row>
    <row r="77" spans="1:16">
      <c r="A77" s="9">
        <f t="shared" si="5"/>
        <v>4</v>
      </c>
      <c r="B77" s="1">
        <v>43285</v>
      </c>
      <c r="C77" s="2">
        <v>73</v>
      </c>
      <c r="D77" s="2">
        <v>73.900000000000006</v>
      </c>
      <c r="E77" s="2">
        <v>70.2</v>
      </c>
      <c r="F77" s="3">
        <v>70.400000000000006</v>
      </c>
      <c r="G77" s="3">
        <v>-2</v>
      </c>
      <c r="H77" s="4">
        <v>-2.76E-2</v>
      </c>
      <c r="I77" s="5">
        <v>3182</v>
      </c>
      <c r="J77" s="5">
        <v>228313</v>
      </c>
      <c r="K77" s="2">
        <v>32.44</v>
      </c>
      <c r="M77" s="12">
        <f t="shared" si="6"/>
        <v>74.06</v>
      </c>
      <c r="N77" s="12">
        <f t="shared" si="7"/>
        <v>75.03</v>
      </c>
      <c r="O77" s="12">
        <f t="shared" si="8"/>
        <v>76.94</v>
      </c>
      <c r="P77" s="12">
        <f t="shared" si="9"/>
        <v>71.973333333333343</v>
      </c>
    </row>
    <row r="78" spans="1:16">
      <c r="A78" s="9">
        <f t="shared" si="5"/>
        <v>3</v>
      </c>
      <c r="B78" s="1">
        <v>43284</v>
      </c>
      <c r="C78" s="2">
        <v>75.400000000000006</v>
      </c>
      <c r="D78" s="2">
        <v>76</v>
      </c>
      <c r="E78" s="2">
        <v>72</v>
      </c>
      <c r="F78" s="3">
        <v>72.400000000000006</v>
      </c>
      <c r="G78" s="3">
        <v>-2.6</v>
      </c>
      <c r="H78" s="4">
        <v>-3.4700000000000002E-2</v>
      </c>
      <c r="I78" s="5">
        <v>2994</v>
      </c>
      <c r="J78" s="5">
        <v>220637</v>
      </c>
      <c r="K78" s="2">
        <v>33.36</v>
      </c>
      <c r="M78" s="12">
        <f t="shared" si="6"/>
        <v>75.239999999999995</v>
      </c>
      <c r="N78" s="12">
        <f t="shared" si="7"/>
        <v>75.52</v>
      </c>
      <c r="O78" s="12">
        <f t="shared" si="8"/>
        <v>77.28</v>
      </c>
      <c r="P78" s="12">
        <f t="shared" si="9"/>
        <v>72.110000000000028</v>
      </c>
    </row>
    <row r="79" spans="1:16">
      <c r="A79" s="9">
        <f t="shared" si="5"/>
        <v>2</v>
      </c>
      <c r="B79" s="1">
        <v>43283</v>
      </c>
      <c r="C79" s="2">
        <v>77.599999999999994</v>
      </c>
      <c r="D79" s="2">
        <v>77.8</v>
      </c>
      <c r="E79" s="2">
        <v>74.8</v>
      </c>
      <c r="F79" s="3">
        <v>75</v>
      </c>
      <c r="G79" s="3">
        <v>-2.2999999999999998</v>
      </c>
      <c r="H79" s="4">
        <v>-2.98E-2</v>
      </c>
      <c r="I79" s="5">
        <v>2443</v>
      </c>
      <c r="J79" s="5">
        <v>186026</v>
      </c>
      <c r="K79" s="2">
        <v>34.56</v>
      </c>
      <c r="M79" s="12">
        <f t="shared" si="6"/>
        <v>76.16</v>
      </c>
      <c r="N79" s="12">
        <f t="shared" si="7"/>
        <v>76.03</v>
      </c>
      <c r="O79" s="12">
        <f t="shared" si="8"/>
        <v>77.555000000000007</v>
      </c>
      <c r="P79" s="12">
        <f t="shared" si="9"/>
        <v>72.196666666666687</v>
      </c>
    </row>
    <row r="80" spans="1:16">
      <c r="A80" s="9">
        <f t="shared" si="5"/>
        <v>6</v>
      </c>
      <c r="B80" s="1">
        <v>43280</v>
      </c>
      <c r="C80" s="2">
        <v>76.2</v>
      </c>
      <c r="D80" s="2">
        <v>77.400000000000006</v>
      </c>
      <c r="E80" s="2">
        <v>75.900000000000006</v>
      </c>
      <c r="F80" s="3">
        <v>77.3</v>
      </c>
      <c r="G80" s="3">
        <v>2.1</v>
      </c>
      <c r="H80" s="4">
        <v>2.7900000000000001E-2</v>
      </c>
      <c r="I80" s="5">
        <v>1736</v>
      </c>
      <c r="J80" s="5">
        <v>132907</v>
      </c>
      <c r="K80" s="2">
        <v>35.619999999999997</v>
      </c>
      <c r="M80" s="12">
        <f t="shared" si="6"/>
        <v>76.42</v>
      </c>
      <c r="N80" s="12">
        <f t="shared" si="7"/>
        <v>76.459999999999994</v>
      </c>
      <c r="O80" s="12">
        <f t="shared" si="8"/>
        <v>77.680000000000007</v>
      </c>
      <c r="P80" s="12">
        <f t="shared" si="9"/>
        <v>72.200000000000017</v>
      </c>
    </row>
    <row r="81" spans="1:16">
      <c r="A81" s="9">
        <f t="shared" si="5"/>
        <v>5</v>
      </c>
      <c r="B81" s="1">
        <v>43279</v>
      </c>
      <c r="C81" s="2">
        <v>76.099999999999994</v>
      </c>
      <c r="D81" s="2">
        <v>77.2</v>
      </c>
      <c r="E81" s="2">
        <v>75.099999999999994</v>
      </c>
      <c r="F81" s="3">
        <v>75.2</v>
      </c>
      <c r="G81" s="3">
        <v>-1.1000000000000001</v>
      </c>
      <c r="H81" s="4">
        <v>-1.44E-2</v>
      </c>
      <c r="I81" s="5">
        <v>2260</v>
      </c>
      <c r="J81" s="5">
        <v>171610</v>
      </c>
      <c r="K81" s="2">
        <v>34.65</v>
      </c>
      <c r="M81" s="12">
        <f t="shared" si="6"/>
        <v>75.88</v>
      </c>
      <c r="N81" s="12">
        <f t="shared" si="7"/>
        <v>76.63</v>
      </c>
      <c r="O81" s="12">
        <f t="shared" si="8"/>
        <v>77.64500000000001</v>
      </c>
      <c r="P81" s="12">
        <f t="shared" si="9"/>
        <v>72.208333333333357</v>
      </c>
    </row>
    <row r="82" spans="1:16">
      <c r="A82" s="9">
        <f t="shared" si="5"/>
        <v>4</v>
      </c>
      <c r="B82" s="1">
        <v>43278</v>
      </c>
      <c r="C82" s="2">
        <v>77.5</v>
      </c>
      <c r="D82" s="2">
        <v>79</v>
      </c>
      <c r="E82" s="2">
        <v>76.3</v>
      </c>
      <c r="F82" s="3">
        <v>76.3</v>
      </c>
      <c r="G82" s="3">
        <v>-0.7</v>
      </c>
      <c r="H82" s="4">
        <v>-9.1000000000000004E-3</v>
      </c>
      <c r="I82" s="5">
        <v>3805</v>
      </c>
      <c r="J82" s="5">
        <v>296765</v>
      </c>
      <c r="K82" s="2">
        <v>35.159999999999997</v>
      </c>
      <c r="M82" s="12">
        <f t="shared" si="6"/>
        <v>76.000000000000014</v>
      </c>
      <c r="N82" s="12">
        <f t="shared" si="7"/>
        <v>77.38000000000001</v>
      </c>
      <c r="O82" s="12">
        <f t="shared" si="8"/>
        <v>77.8</v>
      </c>
      <c r="P82" s="12">
        <f t="shared" si="9"/>
        <v>72.253333333333345</v>
      </c>
    </row>
    <row r="83" spans="1:16">
      <c r="A83" s="9">
        <f t="shared" si="5"/>
        <v>3</v>
      </c>
      <c r="B83" s="1">
        <v>43277</v>
      </c>
      <c r="C83" s="2">
        <v>75.400000000000006</v>
      </c>
      <c r="D83" s="2">
        <v>77</v>
      </c>
      <c r="E83" s="2">
        <v>74.7</v>
      </c>
      <c r="F83" s="3">
        <v>77</v>
      </c>
      <c r="G83" s="3">
        <v>0.7</v>
      </c>
      <c r="H83" s="4">
        <v>9.1999999999999998E-3</v>
      </c>
      <c r="I83" s="5">
        <v>1719</v>
      </c>
      <c r="J83" s="5">
        <v>130063</v>
      </c>
      <c r="K83" s="2">
        <v>35.479999999999997</v>
      </c>
      <c r="M83" s="12">
        <f t="shared" si="6"/>
        <v>75.8</v>
      </c>
      <c r="N83" s="12">
        <f t="shared" si="7"/>
        <v>77.52000000000001</v>
      </c>
      <c r="O83" s="12">
        <f t="shared" si="8"/>
        <v>77.87</v>
      </c>
      <c r="P83" s="12">
        <f t="shared" si="9"/>
        <v>72.23833333333333</v>
      </c>
    </row>
    <row r="84" spans="1:16">
      <c r="A84" s="9">
        <f t="shared" si="5"/>
        <v>2</v>
      </c>
      <c r="B84" s="1">
        <v>43276</v>
      </c>
      <c r="C84" s="2">
        <v>75</v>
      </c>
      <c r="D84" s="2">
        <v>76.900000000000006</v>
      </c>
      <c r="E84" s="2">
        <v>75</v>
      </c>
      <c r="F84" s="3">
        <v>76.3</v>
      </c>
      <c r="G84" s="3">
        <v>1.7</v>
      </c>
      <c r="H84" s="4">
        <v>2.2800000000000001E-2</v>
      </c>
      <c r="I84" s="5">
        <v>2951</v>
      </c>
      <c r="J84" s="5">
        <v>224640</v>
      </c>
      <c r="K84" s="2">
        <v>35.159999999999997</v>
      </c>
      <c r="M84" s="12">
        <f t="shared" si="6"/>
        <v>75.900000000000006</v>
      </c>
      <c r="N84" s="12">
        <f t="shared" si="7"/>
        <v>77.59</v>
      </c>
      <c r="O84" s="12">
        <f t="shared" si="8"/>
        <v>78.055000000000007</v>
      </c>
      <c r="P84" s="12">
        <f t="shared" si="9"/>
        <v>72.209999999999994</v>
      </c>
    </row>
    <row r="85" spans="1:16">
      <c r="A85" s="9">
        <f t="shared" si="5"/>
        <v>6</v>
      </c>
      <c r="B85" s="1">
        <v>43273</v>
      </c>
      <c r="C85" s="2">
        <v>75.7</v>
      </c>
      <c r="D85" s="2">
        <v>75.7</v>
      </c>
      <c r="E85" s="2">
        <v>73.5</v>
      </c>
      <c r="F85" s="3">
        <v>74.599999999999994</v>
      </c>
      <c r="G85" s="3">
        <v>-1.2</v>
      </c>
      <c r="H85" s="4">
        <v>-1.5800000000000002E-2</v>
      </c>
      <c r="I85" s="5">
        <v>2915</v>
      </c>
      <c r="J85" s="5">
        <v>217705</v>
      </c>
      <c r="K85" s="2">
        <v>34.380000000000003</v>
      </c>
      <c r="M85" s="12">
        <f t="shared" si="6"/>
        <v>76.5</v>
      </c>
      <c r="N85" s="12">
        <f t="shared" si="7"/>
        <v>77.890000000000015</v>
      </c>
      <c r="O85" s="12">
        <f t="shared" si="8"/>
        <v>78.34</v>
      </c>
      <c r="P85" s="12">
        <f t="shared" si="9"/>
        <v>72.196666666666673</v>
      </c>
    </row>
    <row r="86" spans="1:16">
      <c r="A86" s="9">
        <f t="shared" si="5"/>
        <v>5</v>
      </c>
      <c r="B86" s="1">
        <v>43272</v>
      </c>
      <c r="C86" s="2">
        <v>76.2</v>
      </c>
      <c r="D86" s="2">
        <v>77.599999999999994</v>
      </c>
      <c r="E86" s="2">
        <v>75.7</v>
      </c>
      <c r="F86" s="3">
        <v>75.8</v>
      </c>
      <c r="G86" s="3">
        <v>0.5</v>
      </c>
      <c r="H86" s="4">
        <v>6.6E-3</v>
      </c>
      <c r="I86" s="5">
        <v>2864</v>
      </c>
      <c r="J86" s="5">
        <v>218972</v>
      </c>
      <c r="K86" s="2">
        <v>34.93</v>
      </c>
      <c r="M86" s="12">
        <f t="shared" si="6"/>
        <v>77.38</v>
      </c>
      <c r="N86" s="12">
        <f t="shared" si="7"/>
        <v>78.33</v>
      </c>
      <c r="O86" s="12">
        <f t="shared" si="8"/>
        <v>78.555000000000007</v>
      </c>
      <c r="P86" s="12">
        <f t="shared" si="9"/>
        <v>72.210000000000008</v>
      </c>
    </row>
    <row r="87" spans="1:16">
      <c r="A87" s="9">
        <f t="shared" si="5"/>
        <v>4</v>
      </c>
      <c r="B87" s="1">
        <v>43271</v>
      </c>
      <c r="C87" s="2">
        <v>77.5</v>
      </c>
      <c r="D87" s="2">
        <v>78</v>
      </c>
      <c r="E87" s="2">
        <v>72.599999999999994</v>
      </c>
      <c r="F87" s="3">
        <v>75.3</v>
      </c>
      <c r="G87" s="3">
        <v>-2.2000000000000002</v>
      </c>
      <c r="H87" s="4">
        <v>-2.8400000000000002E-2</v>
      </c>
      <c r="I87" s="5">
        <v>5536</v>
      </c>
      <c r="J87" s="5">
        <v>417961</v>
      </c>
      <c r="K87" s="2">
        <v>34.700000000000003</v>
      </c>
      <c r="M87" s="12">
        <f t="shared" si="6"/>
        <v>78.760000000000005</v>
      </c>
      <c r="N87" s="12">
        <f t="shared" si="7"/>
        <v>78.849999999999994</v>
      </c>
      <c r="O87" s="12">
        <f t="shared" si="8"/>
        <v>78.650000000000006</v>
      </c>
      <c r="P87" s="12">
        <f t="shared" si="9"/>
        <v>72.150000000000006</v>
      </c>
    </row>
    <row r="88" spans="1:16">
      <c r="A88" s="9">
        <f t="shared" si="5"/>
        <v>3</v>
      </c>
      <c r="B88" s="1">
        <v>43270</v>
      </c>
      <c r="C88" s="2">
        <v>79</v>
      </c>
      <c r="D88" s="2">
        <v>80</v>
      </c>
      <c r="E88" s="2">
        <v>77.5</v>
      </c>
      <c r="F88" s="3">
        <v>77.5</v>
      </c>
      <c r="G88" s="3">
        <v>-1.8</v>
      </c>
      <c r="H88" s="4">
        <v>-2.2700000000000001E-2</v>
      </c>
      <c r="I88" s="5">
        <v>3731</v>
      </c>
      <c r="J88" s="5">
        <v>293289</v>
      </c>
      <c r="K88" s="2">
        <v>35.71</v>
      </c>
      <c r="M88" s="12">
        <f t="shared" si="6"/>
        <v>79.239999999999995</v>
      </c>
      <c r="N88" s="12">
        <f t="shared" si="7"/>
        <v>79.039999999999992</v>
      </c>
      <c r="O88" s="12">
        <f t="shared" si="8"/>
        <v>78.775000000000006</v>
      </c>
      <c r="P88" s="12">
        <f t="shared" si="9"/>
        <v>72.126666666666651</v>
      </c>
    </row>
    <row r="89" spans="1:16">
      <c r="A89" s="9">
        <f t="shared" si="5"/>
        <v>6</v>
      </c>
      <c r="B89" s="1">
        <v>43266</v>
      </c>
      <c r="C89" s="2">
        <v>79.400000000000006</v>
      </c>
      <c r="D89" s="2">
        <v>80.3</v>
      </c>
      <c r="E89" s="2">
        <v>78.2</v>
      </c>
      <c r="F89" s="3">
        <v>79.3</v>
      </c>
      <c r="G89" s="3">
        <v>0.3</v>
      </c>
      <c r="H89" s="4">
        <v>3.8E-3</v>
      </c>
      <c r="I89" s="5">
        <v>4863</v>
      </c>
      <c r="J89" s="5">
        <v>384260</v>
      </c>
      <c r="K89" s="2">
        <v>36.54</v>
      </c>
      <c r="M89" s="12">
        <f t="shared" si="6"/>
        <v>79.28</v>
      </c>
      <c r="N89" s="12">
        <f t="shared" si="7"/>
        <v>79.080000000000013</v>
      </c>
      <c r="O89" s="12">
        <f t="shared" si="8"/>
        <v>78.700000000000017</v>
      </c>
      <c r="P89" s="12">
        <f t="shared" si="9"/>
        <v>72.084999999999994</v>
      </c>
    </row>
    <row r="90" spans="1:16">
      <c r="A90" s="9">
        <f t="shared" si="5"/>
        <v>5</v>
      </c>
      <c r="B90" s="1">
        <v>43265</v>
      </c>
      <c r="C90" s="2">
        <v>83.6</v>
      </c>
      <c r="D90" s="2">
        <v>84.8</v>
      </c>
      <c r="E90" s="2">
        <v>79</v>
      </c>
      <c r="F90" s="3">
        <v>79</v>
      </c>
      <c r="G90" s="3">
        <v>-3.7</v>
      </c>
      <c r="H90" s="4">
        <v>-4.4699999999999997E-2</v>
      </c>
      <c r="I90" s="5">
        <v>21036</v>
      </c>
      <c r="J90" s="5">
        <v>1720330</v>
      </c>
      <c r="K90" s="2">
        <v>36.409999999999997</v>
      </c>
      <c r="M90" s="12">
        <f t="shared" si="6"/>
        <v>79.28</v>
      </c>
      <c r="N90" s="12">
        <f t="shared" si="7"/>
        <v>78.900000000000006</v>
      </c>
      <c r="O90" s="12">
        <f t="shared" si="8"/>
        <v>78.585000000000008</v>
      </c>
      <c r="P90" s="12">
        <f t="shared" si="9"/>
        <v>72.033333333333331</v>
      </c>
    </row>
    <row r="91" spans="1:16">
      <c r="A91" s="9">
        <f t="shared" si="5"/>
        <v>4</v>
      </c>
      <c r="B91" s="1">
        <v>43264</v>
      </c>
      <c r="C91" s="2">
        <v>78.7</v>
      </c>
      <c r="D91" s="2">
        <v>83.9</v>
      </c>
      <c r="E91" s="2">
        <v>77.7</v>
      </c>
      <c r="F91" s="3">
        <v>82.7</v>
      </c>
      <c r="G91" s="3">
        <v>5</v>
      </c>
      <c r="H91" s="4">
        <v>6.4399999999999999E-2</v>
      </c>
      <c r="I91" s="5">
        <v>24740</v>
      </c>
      <c r="J91" s="5">
        <v>2026923</v>
      </c>
      <c r="K91" s="2">
        <v>38.11</v>
      </c>
      <c r="M91" s="12">
        <f t="shared" si="6"/>
        <v>79.28</v>
      </c>
      <c r="N91" s="12">
        <f t="shared" si="7"/>
        <v>78.66</v>
      </c>
      <c r="O91" s="12">
        <f t="shared" si="8"/>
        <v>78.385000000000019</v>
      </c>
      <c r="P91" s="12">
        <f t="shared" si="9"/>
        <v>72.010000000000005</v>
      </c>
    </row>
    <row r="92" spans="1:16">
      <c r="A92" s="9">
        <f t="shared" si="5"/>
        <v>3</v>
      </c>
      <c r="B92" s="1">
        <v>43263</v>
      </c>
      <c r="C92" s="2">
        <v>77.900000000000006</v>
      </c>
      <c r="D92" s="2">
        <v>79.3</v>
      </c>
      <c r="E92" s="2">
        <v>77.5</v>
      </c>
      <c r="F92" s="2">
        <v>77.7</v>
      </c>
      <c r="G92" s="2">
        <v>0</v>
      </c>
      <c r="H92" s="6">
        <v>0</v>
      </c>
      <c r="I92" s="5">
        <v>4188</v>
      </c>
      <c r="J92" s="5">
        <v>327663</v>
      </c>
      <c r="K92" s="2">
        <v>35.81</v>
      </c>
      <c r="M92" s="12">
        <f t="shared" si="6"/>
        <v>78.94</v>
      </c>
      <c r="N92" s="12">
        <f t="shared" si="7"/>
        <v>78.22</v>
      </c>
      <c r="O92" s="12">
        <f t="shared" si="8"/>
        <v>77.66</v>
      </c>
      <c r="P92" s="12">
        <f t="shared" si="9"/>
        <v>71.916666666666686</v>
      </c>
    </row>
    <row r="93" spans="1:16">
      <c r="A93" s="9">
        <f t="shared" si="5"/>
        <v>2</v>
      </c>
      <c r="B93" s="1">
        <v>43262</v>
      </c>
      <c r="C93" s="2">
        <v>79.8</v>
      </c>
      <c r="D93" s="2">
        <v>79.8</v>
      </c>
      <c r="E93" s="2">
        <v>77.099999999999994</v>
      </c>
      <c r="F93" s="3">
        <v>77.7</v>
      </c>
      <c r="G93" s="3">
        <v>-1.6</v>
      </c>
      <c r="H93" s="4">
        <v>-2.0199999999999999E-2</v>
      </c>
      <c r="I93" s="5">
        <v>7578</v>
      </c>
      <c r="J93" s="5">
        <v>591294</v>
      </c>
      <c r="K93" s="2">
        <v>35.81</v>
      </c>
      <c r="M93" s="12">
        <f t="shared" si="6"/>
        <v>78.84</v>
      </c>
      <c r="N93" s="12">
        <f t="shared" si="7"/>
        <v>78.22</v>
      </c>
      <c r="O93" s="12">
        <f t="shared" si="8"/>
        <v>77.039999999999992</v>
      </c>
      <c r="P93" s="12">
        <f t="shared" si="9"/>
        <v>71.865000000000009</v>
      </c>
    </row>
    <row r="94" spans="1:16">
      <c r="A94" s="9">
        <f t="shared" si="5"/>
        <v>6</v>
      </c>
      <c r="B94" s="1">
        <v>43259</v>
      </c>
      <c r="C94" s="2">
        <v>79.400000000000006</v>
      </c>
      <c r="D94" s="2">
        <v>80.5</v>
      </c>
      <c r="E94" s="2">
        <v>78.599999999999994</v>
      </c>
      <c r="F94" s="3">
        <v>79.3</v>
      </c>
      <c r="G94" s="3">
        <v>0.3</v>
      </c>
      <c r="H94" s="4">
        <v>3.8E-3</v>
      </c>
      <c r="I94" s="5">
        <v>5237</v>
      </c>
      <c r="J94" s="5">
        <v>416895</v>
      </c>
      <c r="K94" s="2">
        <v>36.54</v>
      </c>
      <c r="M94" s="12">
        <f t="shared" si="6"/>
        <v>78.88</v>
      </c>
      <c r="N94" s="12">
        <f t="shared" si="7"/>
        <v>78.52000000000001</v>
      </c>
      <c r="O94" s="12">
        <f t="shared" si="8"/>
        <v>76.37</v>
      </c>
      <c r="P94" s="12">
        <f t="shared" si="9"/>
        <v>71.811666666666682</v>
      </c>
    </row>
    <row r="95" spans="1:16">
      <c r="A95" s="9">
        <f t="shared" si="5"/>
        <v>5</v>
      </c>
      <c r="B95" s="1">
        <v>43258</v>
      </c>
      <c r="C95" s="2">
        <v>81.5</v>
      </c>
      <c r="D95" s="2">
        <v>81.5</v>
      </c>
      <c r="E95" s="2">
        <v>79</v>
      </c>
      <c r="F95" s="3">
        <v>79</v>
      </c>
      <c r="G95" s="3">
        <v>-2</v>
      </c>
      <c r="H95" s="4">
        <v>-2.47E-2</v>
      </c>
      <c r="I95" s="5">
        <v>6366</v>
      </c>
      <c r="J95" s="5">
        <v>508803</v>
      </c>
      <c r="K95" s="2">
        <v>36.409999999999997</v>
      </c>
      <c r="M95" s="12">
        <f t="shared" si="6"/>
        <v>78.52000000000001</v>
      </c>
      <c r="N95" s="12">
        <f t="shared" si="7"/>
        <v>78.790000000000006</v>
      </c>
      <c r="O95" s="12">
        <f t="shared" si="8"/>
        <v>75.67</v>
      </c>
      <c r="P95" s="12">
        <f t="shared" si="9"/>
        <v>71.723333333333329</v>
      </c>
    </row>
    <row r="96" spans="1:16">
      <c r="A96" s="9">
        <f t="shared" si="5"/>
        <v>4</v>
      </c>
      <c r="B96" s="1">
        <v>43257</v>
      </c>
      <c r="C96" s="2">
        <v>78.3</v>
      </c>
      <c r="D96" s="2">
        <v>81</v>
      </c>
      <c r="E96" s="2">
        <v>77.900000000000006</v>
      </c>
      <c r="F96" s="3">
        <v>81</v>
      </c>
      <c r="G96" s="3">
        <v>3.8</v>
      </c>
      <c r="H96" s="4">
        <v>4.9200000000000001E-2</v>
      </c>
      <c r="I96" s="5">
        <v>9623</v>
      </c>
      <c r="J96" s="5">
        <v>765981</v>
      </c>
      <c r="K96" s="2">
        <v>37.33</v>
      </c>
      <c r="M96" s="12">
        <f t="shared" si="6"/>
        <v>78.040000000000006</v>
      </c>
      <c r="N96" s="12">
        <f t="shared" si="7"/>
        <v>78.78</v>
      </c>
      <c r="O96" s="12">
        <f t="shared" si="8"/>
        <v>74.984999999999999</v>
      </c>
      <c r="P96" s="12">
        <f t="shared" si="9"/>
        <v>71.644999999999996</v>
      </c>
    </row>
    <row r="97" spans="1:16">
      <c r="A97" s="9">
        <f t="shared" si="5"/>
        <v>3</v>
      </c>
      <c r="B97" s="1">
        <v>43256</v>
      </c>
      <c r="C97" s="2">
        <v>78.400000000000006</v>
      </c>
      <c r="D97" s="2">
        <v>78.5</v>
      </c>
      <c r="E97" s="2">
        <v>77</v>
      </c>
      <c r="F97" s="3">
        <v>77.2</v>
      </c>
      <c r="G97" s="3">
        <v>-0.7</v>
      </c>
      <c r="H97" s="4">
        <v>-8.9999999999999993E-3</v>
      </c>
      <c r="I97" s="5">
        <v>3917</v>
      </c>
      <c r="J97" s="5">
        <v>304374</v>
      </c>
      <c r="K97" s="2">
        <v>35.58</v>
      </c>
      <c r="M97" s="12">
        <f t="shared" si="6"/>
        <v>77.500000000000014</v>
      </c>
      <c r="N97" s="12">
        <f t="shared" si="7"/>
        <v>78.450000000000017</v>
      </c>
      <c r="O97" s="12">
        <f t="shared" si="8"/>
        <v>74.03</v>
      </c>
      <c r="P97" s="12">
        <f t="shared" si="9"/>
        <v>71.48</v>
      </c>
    </row>
    <row r="98" spans="1:16">
      <c r="A98" s="9">
        <f t="shared" si="5"/>
        <v>2</v>
      </c>
      <c r="B98" s="1">
        <v>43255</v>
      </c>
      <c r="C98" s="2">
        <v>79.5</v>
      </c>
      <c r="D98" s="2">
        <v>79.8</v>
      </c>
      <c r="E98" s="2">
        <v>77.8</v>
      </c>
      <c r="F98" s="3">
        <v>77.900000000000006</v>
      </c>
      <c r="G98" s="3">
        <v>0.4</v>
      </c>
      <c r="H98" s="4">
        <v>5.1999999999999998E-3</v>
      </c>
      <c r="I98" s="5">
        <v>5672</v>
      </c>
      <c r="J98" s="5">
        <v>446238</v>
      </c>
      <c r="K98" s="2">
        <v>35.9</v>
      </c>
      <c r="M98" s="12">
        <f t="shared" si="6"/>
        <v>77.599999999999994</v>
      </c>
      <c r="N98" s="12">
        <f t="shared" si="7"/>
        <v>78.510000000000005</v>
      </c>
      <c r="O98" s="12">
        <f t="shared" si="8"/>
        <v>73.22</v>
      </c>
      <c r="P98" s="12">
        <f t="shared" si="9"/>
        <v>71.373333333333349</v>
      </c>
    </row>
    <row r="99" spans="1:16">
      <c r="A99" s="9">
        <f t="shared" si="5"/>
        <v>6</v>
      </c>
      <c r="B99" s="1">
        <v>43252</v>
      </c>
      <c r="C99" s="2">
        <v>76.599999999999994</v>
      </c>
      <c r="D99" s="2">
        <v>77.8</v>
      </c>
      <c r="E99" s="2">
        <v>76.3</v>
      </c>
      <c r="F99" s="3">
        <v>77.5</v>
      </c>
      <c r="G99" s="3">
        <v>0.9</v>
      </c>
      <c r="H99" s="4">
        <v>1.17E-2</v>
      </c>
      <c r="I99" s="5">
        <v>4131</v>
      </c>
      <c r="J99" s="5">
        <v>319140</v>
      </c>
      <c r="K99" s="2">
        <v>35.71</v>
      </c>
      <c r="M99" s="12">
        <f t="shared" si="6"/>
        <v>78.16</v>
      </c>
      <c r="N99" s="12">
        <f t="shared" si="7"/>
        <v>78.319999999999993</v>
      </c>
      <c r="O99" s="12">
        <f t="shared" si="8"/>
        <v>72.349999999999994</v>
      </c>
      <c r="P99" s="12">
        <f t="shared" si="9"/>
        <v>71.231666666666655</v>
      </c>
    </row>
    <row r="100" spans="1:16">
      <c r="A100" s="9">
        <f t="shared" si="5"/>
        <v>5</v>
      </c>
      <c r="B100" s="1">
        <v>43251</v>
      </c>
      <c r="C100" s="2">
        <v>79.5</v>
      </c>
      <c r="D100" s="2">
        <v>80.400000000000006</v>
      </c>
      <c r="E100" s="2">
        <v>76.599999999999994</v>
      </c>
      <c r="F100" s="3">
        <v>76.599999999999994</v>
      </c>
      <c r="G100" s="3">
        <v>-1.7</v>
      </c>
      <c r="H100" s="4">
        <v>-2.1700000000000001E-2</v>
      </c>
      <c r="I100" s="5">
        <v>9526</v>
      </c>
      <c r="J100" s="5">
        <v>747252</v>
      </c>
      <c r="K100" s="2">
        <v>35.299999999999997</v>
      </c>
      <c r="M100" s="12">
        <f t="shared" si="6"/>
        <v>79.059999999999988</v>
      </c>
      <c r="N100" s="12">
        <f t="shared" si="7"/>
        <v>78.27</v>
      </c>
      <c r="O100" s="12">
        <f t="shared" si="8"/>
        <v>71.539999999999992</v>
      </c>
      <c r="P100" s="12">
        <f t="shared" si="9"/>
        <v>71.111666666666665</v>
      </c>
    </row>
    <row r="101" spans="1:16">
      <c r="A101" s="9">
        <f t="shared" si="5"/>
        <v>4</v>
      </c>
      <c r="B101" s="1">
        <v>43250</v>
      </c>
      <c r="C101" s="2">
        <v>76.7</v>
      </c>
      <c r="D101" s="2">
        <v>79</v>
      </c>
      <c r="E101" s="2">
        <v>75.599999999999994</v>
      </c>
      <c r="F101" s="3">
        <v>78.3</v>
      </c>
      <c r="G101" s="3">
        <v>0.6</v>
      </c>
      <c r="H101" s="4">
        <v>7.7000000000000002E-3</v>
      </c>
      <c r="I101" s="5">
        <v>8361</v>
      </c>
      <c r="J101" s="5">
        <v>651271</v>
      </c>
      <c r="K101" s="2">
        <v>36.08</v>
      </c>
      <c r="M101" s="12">
        <f t="shared" si="6"/>
        <v>79.52000000000001</v>
      </c>
      <c r="N101" s="12">
        <f t="shared" si="7"/>
        <v>78.11</v>
      </c>
      <c r="O101" s="12">
        <f t="shared" si="8"/>
        <v>70.835000000000008</v>
      </c>
      <c r="P101" s="12">
        <f t="shared" si="9"/>
        <v>71.013333333333335</v>
      </c>
    </row>
    <row r="102" spans="1:16">
      <c r="A102" s="9">
        <f t="shared" si="5"/>
        <v>3</v>
      </c>
      <c r="B102" s="1">
        <v>43249</v>
      </c>
      <c r="C102" s="2">
        <v>80.7</v>
      </c>
      <c r="D102" s="2">
        <v>81.099999999999994</v>
      </c>
      <c r="E102" s="2">
        <v>77.400000000000006</v>
      </c>
      <c r="F102" s="3">
        <v>77.7</v>
      </c>
      <c r="G102" s="3">
        <v>-3</v>
      </c>
      <c r="H102" s="4">
        <v>-3.7199999999999997E-2</v>
      </c>
      <c r="I102" s="5">
        <v>11046</v>
      </c>
      <c r="J102" s="5">
        <v>871664</v>
      </c>
      <c r="K102" s="2">
        <v>35.81</v>
      </c>
      <c r="M102" s="12">
        <f t="shared" si="6"/>
        <v>79.400000000000006</v>
      </c>
      <c r="N102" s="12">
        <f t="shared" si="7"/>
        <v>77.099999999999994</v>
      </c>
      <c r="O102" s="12">
        <f t="shared" si="8"/>
        <v>70.14</v>
      </c>
      <c r="P102" s="12">
        <f t="shared" si="9"/>
        <v>70.910000000000011</v>
      </c>
    </row>
    <row r="103" spans="1:16">
      <c r="A103" s="9">
        <f t="shared" si="5"/>
        <v>2</v>
      </c>
      <c r="B103" s="1">
        <v>43248</v>
      </c>
      <c r="C103" s="2">
        <v>83</v>
      </c>
      <c r="D103" s="2">
        <v>84.9</v>
      </c>
      <c r="E103" s="2">
        <v>80.2</v>
      </c>
      <c r="F103" s="3">
        <v>80.7</v>
      </c>
      <c r="G103" s="3">
        <v>-1.3</v>
      </c>
      <c r="H103" s="4">
        <v>-1.5900000000000001E-2</v>
      </c>
      <c r="I103" s="5">
        <v>16794</v>
      </c>
      <c r="J103" s="5">
        <v>1387669</v>
      </c>
      <c r="K103" s="2">
        <v>37.19</v>
      </c>
      <c r="M103" s="12">
        <f t="shared" si="6"/>
        <v>79.42</v>
      </c>
      <c r="N103" s="12">
        <f t="shared" si="7"/>
        <v>75.86</v>
      </c>
      <c r="O103" s="12">
        <f t="shared" si="8"/>
        <v>69.534999999999997</v>
      </c>
      <c r="P103" s="12">
        <f t="shared" si="9"/>
        <v>70.815000000000012</v>
      </c>
    </row>
    <row r="104" spans="1:16">
      <c r="A104" s="9">
        <f t="shared" si="5"/>
        <v>6</v>
      </c>
      <c r="B104" s="1">
        <v>43245</v>
      </c>
      <c r="C104" s="2">
        <v>80.599999999999994</v>
      </c>
      <c r="D104" s="2">
        <v>84.4</v>
      </c>
      <c r="E104" s="2">
        <v>80.5</v>
      </c>
      <c r="F104" s="3">
        <v>82</v>
      </c>
      <c r="G104" s="3">
        <v>3.1</v>
      </c>
      <c r="H104" s="4">
        <v>3.9300000000000002E-2</v>
      </c>
      <c r="I104" s="5">
        <v>31286</v>
      </c>
      <c r="J104" s="5">
        <v>2585959</v>
      </c>
      <c r="K104" s="2">
        <v>37.79</v>
      </c>
      <c r="M104" s="12">
        <f t="shared" si="6"/>
        <v>78.48</v>
      </c>
      <c r="N104" s="12">
        <f t="shared" si="7"/>
        <v>74.22</v>
      </c>
      <c r="O104" s="12">
        <f t="shared" si="8"/>
        <v>68.484999999999985</v>
      </c>
      <c r="P104" s="12">
        <f t="shared" si="9"/>
        <v>70.655000000000001</v>
      </c>
    </row>
    <row r="105" spans="1:16">
      <c r="A105" s="9">
        <f t="shared" si="5"/>
        <v>5</v>
      </c>
      <c r="B105" s="1">
        <v>43244</v>
      </c>
      <c r="C105" s="2">
        <v>78.3</v>
      </c>
      <c r="D105" s="2">
        <v>79.900000000000006</v>
      </c>
      <c r="E105" s="2">
        <v>77.2</v>
      </c>
      <c r="F105" s="3">
        <v>78.900000000000006</v>
      </c>
      <c r="G105" s="3">
        <v>1.2</v>
      </c>
      <c r="H105" s="4">
        <v>1.54E-2</v>
      </c>
      <c r="I105" s="5">
        <v>17394</v>
      </c>
      <c r="J105" s="5">
        <v>1375490</v>
      </c>
      <c r="K105" s="2">
        <v>36.36</v>
      </c>
      <c r="M105" s="12">
        <f t="shared" si="6"/>
        <v>77.48</v>
      </c>
      <c r="N105" s="12">
        <f t="shared" si="7"/>
        <v>72.549999999999983</v>
      </c>
      <c r="O105" s="12">
        <f t="shared" si="8"/>
        <v>67.36999999999999</v>
      </c>
      <c r="P105" s="12">
        <f t="shared" si="9"/>
        <v>70.476666666666674</v>
      </c>
    </row>
    <row r="106" spans="1:16">
      <c r="A106" s="9">
        <f t="shared" si="5"/>
        <v>4</v>
      </c>
      <c r="B106" s="1">
        <v>43243</v>
      </c>
      <c r="C106" s="2">
        <v>78.2</v>
      </c>
      <c r="D106" s="2">
        <v>78.5</v>
      </c>
      <c r="E106" s="2">
        <v>76</v>
      </c>
      <c r="F106" s="3">
        <v>77.7</v>
      </c>
      <c r="G106" s="3">
        <v>-0.1</v>
      </c>
      <c r="H106" s="4">
        <v>-1.2999999999999999E-3</v>
      </c>
      <c r="I106" s="5">
        <v>7556</v>
      </c>
      <c r="J106" s="5">
        <v>584656</v>
      </c>
      <c r="K106" s="2">
        <v>35.81</v>
      </c>
      <c r="M106" s="12">
        <f t="shared" si="6"/>
        <v>76.7</v>
      </c>
      <c r="N106" s="12">
        <f t="shared" si="7"/>
        <v>71.189999999999984</v>
      </c>
      <c r="O106" s="12">
        <f t="shared" si="8"/>
        <v>66.52</v>
      </c>
      <c r="P106" s="12">
        <f t="shared" si="9"/>
        <v>70.36666666666666</v>
      </c>
    </row>
    <row r="107" spans="1:16">
      <c r="A107" s="9">
        <f t="shared" si="5"/>
        <v>3</v>
      </c>
      <c r="B107" s="1">
        <v>43242</v>
      </c>
      <c r="C107" s="2">
        <v>77.3</v>
      </c>
      <c r="D107" s="2">
        <v>79.400000000000006</v>
      </c>
      <c r="E107" s="2">
        <v>75.5</v>
      </c>
      <c r="F107" s="3">
        <v>77.8</v>
      </c>
      <c r="G107" s="3">
        <v>1.8</v>
      </c>
      <c r="H107" s="4">
        <v>2.3699999999999999E-2</v>
      </c>
      <c r="I107" s="5">
        <v>16578</v>
      </c>
      <c r="J107" s="5">
        <v>1288819</v>
      </c>
      <c r="K107" s="2">
        <v>35.85</v>
      </c>
      <c r="M107" s="12">
        <f t="shared" si="6"/>
        <v>74.8</v>
      </c>
      <c r="N107" s="12">
        <f t="shared" si="7"/>
        <v>69.609999999999985</v>
      </c>
      <c r="O107" s="12">
        <f t="shared" si="8"/>
        <v>65.680000000000007</v>
      </c>
      <c r="P107" s="12">
        <f t="shared" si="9"/>
        <v>70.260000000000005</v>
      </c>
    </row>
    <row r="108" spans="1:16">
      <c r="A108" s="9">
        <f t="shared" si="5"/>
        <v>2</v>
      </c>
      <c r="B108" s="1">
        <v>43241</v>
      </c>
      <c r="C108" s="2">
        <v>79.3</v>
      </c>
      <c r="D108" s="2">
        <v>80.5</v>
      </c>
      <c r="E108" s="2">
        <v>76</v>
      </c>
      <c r="F108" s="3">
        <v>76</v>
      </c>
      <c r="G108" s="3">
        <v>-1</v>
      </c>
      <c r="H108" s="4">
        <v>-1.2999999999999999E-2</v>
      </c>
      <c r="I108" s="5">
        <v>18979</v>
      </c>
      <c r="J108" s="5">
        <v>1485211</v>
      </c>
      <c r="K108" s="2">
        <v>35.020000000000003</v>
      </c>
      <c r="M108" s="12">
        <f t="shared" si="6"/>
        <v>72.3</v>
      </c>
      <c r="N108" s="12">
        <f t="shared" si="7"/>
        <v>67.929999999999993</v>
      </c>
      <c r="O108" s="12">
        <f t="shared" si="8"/>
        <v>65.03</v>
      </c>
      <c r="P108" s="12">
        <f t="shared" si="9"/>
        <v>70.148333333333341</v>
      </c>
    </row>
    <row r="109" spans="1:16">
      <c r="A109" s="9">
        <f t="shared" si="5"/>
        <v>6</v>
      </c>
      <c r="B109" s="1">
        <v>43238</v>
      </c>
      <c r="C109" s="2">
        <v>77</v>
      </c>
      <c r="D109" s="2">
        <v>79.900000000000006</v>
      </c>
      <c r="E109" s="2">
        <v>76.099999999999994</v>
      </c>
      <c r="F109" s="3">
        <v>77</v>
      </c>
      <c r="G109" s="3">
        <v>2</v>
      </c>
      <c r="H109" s="4">
        <v>2.6700000000000002E-2</v>
      </c>
      <c r="I109" s="5">
        <v>44850</v>
      </c>
      <c r="J109" s="5">
        <v>3505565</v>
      </c>
      <c r="K109" s="2">
        <v>35.479999999999997</v>
      </c>
      <c r="M109" s="12">
        <f t="shared" si="6"/>
        <v>69.960000000000008</v>
      </c>
      <c r="N109" s="12">
        <f t="shared" si="7"/>
        <v>66.38000000000001</v>
      </c>
      <c r="O109" s="12">
        <f t="shared" si="8"/>
        <v>64.555000000000007</v>
      </c>
      <c r="P109" s="12">
        <f t="shared" si="9"/>
        <v>70.13000000000001</v>
      </c>
    </row>
    <row r="110" spans="1:16">
      <c r="A110" s="9">
        <f t="shared" si="5"/>
        <v>5</v>
      </c>
      <c r="B110" s="1">
        <v>43237</v>
      </c>
      <c r="C110" s="2">
        <v>69.8</v>
      </c>
      <c r="D110" s="2">
        <v>75</v>
      </c>
      <c r="E110" s="2">
        <v>69.599999999999994</v>
      </c>
      <c r="F110" s="3">
        <v>75</v>
      </c>
      <c r="G110" s="3">
        <v>6.8</v>
      </c>
      <c r="H110" s="4">
        <v>9.9699999999999997E-2</v>
      </c>
      <c r="I110" s="5">
        <v>19607</v>
      </c>
      <c r="J110" s="5">
        <v>1430742</v>
      </c>
      <c r="K110" s="2">
        <v>34.56</v>
      </c>
      <c r="M110" s="12">
        <f t="shared" si="6"/>
        <v>67.62</v>
      </c>
      <c r="N110" s="12">
        <f t="shared" si="7"/>
        <v>64.809999999999988</v>
      </c>
      <c r="O110" s="12">
        <f t="shared" si="8"/>
        <v>63.954999999999998</v>
      </c>
      <c r="P110" s="12">
        <f t="shared" si="9"/>
        <v>70.191666666666663</v>
      </c>
    </row>
    <row r="111" spans="1:16">
      <c r="A111" s="9">
        <f t="shared" si="5"/>
        <v>4</v>
      </c>
      <c r="B111" s="1">
        <v>43236</v>
      </c>
      <c r="C111" s="2">
        <v>65.5</v>
      </c>
      <c r="D111" s="2">
        <v>69.5</v>
      </c>
      <c r="E111" s="2">
        <v>65.400000000000006</v>
      </c>
      <c r="F111" s="3">
        <v>68.2</v>
      </c>
      <c r="G111" s="3">
        <v>2.9</v>
      </c>
      <c r="H111" s="4">
        <v>4.4400000000000002E-2</v>
      </c>
      <c r="I111" s="5">
        <v>10850</v>
      </c>
      <c r="J111" s="5">
        <v>738297</v>
      </c>
      <c r="K111" s="2">
        <v>31.43</v>
      </c>
      <c r="M111" s="12">
        <f t="shared" si="6"/>
        <v>65.680000000000007</v>
      </c>
      <c r="N111" s="12">
        <f t="shared" si="7"/>
        <v>63.56</v>
      </c>
      <c r="O111" s="12">
        <f t="shared" si="8"/>
        <v>63.470000000000006</v>
      </c>
      <c r="P111" s="12">
        <f t="shared" si="9"/>
        <v>70.27166666666669</v>
      </c>
    </row>
    <row r="112" spans="1:16">
      <c r="A112" s="9">
        <f t="shared" si="5"/>
        <v>3</v>
      </c>
      <c r="B112" s="1">
        <v>43235</v>
      </c>
      <c r="C112" s="2">
        <v>65.099999999999994</v>
      </c>
      <c r="D112" s="2">
        <v>66.900000000000006</v>
      </c>
      <c r="E112" s="2">
        <v>64.099999999999994</v>
      </c>
      <c r="F112" s="3">
        <v>65.3</v>
      </c>
      <c r="G112" s="3">
        <v>1</v>
      </c>
      <c r="H112" s="4">
        <v>1.5599999999999999E-2</v>
      </c>
      <c r="I112" s="5">
        <v>5086</v>
      </c>
      <c r="J112" s="5">
        <v>333779</v>
      </c>
      <c r="K112" s="2">
        <v>30.09</v>
      </c>
      <c r="M112" s="12">
        <f t="shared" si="6"/>
        <v>64.419999999999987</v>
      </c>
      <c r="N112" s="12">
        <f t="shared" si="7"/>
        <v>63.179999999999993</v>
      </c>
      <c r="O112" s="12">
        <f t="shared" si="8"/>
        <v>63.195000000000007</v>
      </c>
      <c r="P112" s="12">
        <f t="shared" si="9"/>
        <v>70.503333333333345</v>
      </c>
    </row>
    <row r="113" spans="1:16">
      <c r="A113" s="9">
        <f t="shared" si="5"/>
        <v>2</v>
      </c>
      <c r="B113" s="1">
        <v>43234</v>
      </c>
      <c r="C113" s="2">
        <v>66</v>
      </c>
      <c r="D113" s="2">
        <v>66.099999999999994</v>
      </c>
      <c r="E113" s="2">
        <v>63.7</v>
      </c>
      <c r="F113" s="3">
        <v>64.3</v>
      </c>
      <c r="G113" s="3">
        <v>-1</v>
      </c>
      <c r="H113" s="4">
        <v>-1.5299999999999999E-2</v>
      </c>
      <c r="I113" s="5">
        <v>3704</v>
      </c>
      <c r="J113" s="5">
        <v>239450</v>
      </c>
      <c r="K113" s="2">
        <v>29.63</v>
      </c>
      <c r="M113" s="12">
        <f t="shared" si="6"/>
        <v>63.559999999999988</v>
      </c>
      <c r="N113" s="12">
        <f t="shared" si="7"/>
        <v>63.21</v>
      </c>
      <c r="O113" s="12">
        <f t="shared" si="8"/>
        <v>63.359999999999992</v>
      </c>
      <c r="P113" s="12">
        <f t="shared" si="9"/>
        <v>70.791666666666686</v>
      </c>
    </row>
    <row r="114" spans="1:16">
      <c r="A114" s="9">
        <f t="shared" si="5"/>
        <v>6</v>
      </c>
      <c r="B114" s="1">
        <v>43231</v>
      </c>
      <c r="C114" s="2">
        <v>66</v>
      </c>
      <c r="D114" s="2">
        <v>66.7</v>
      </c>
      <c r="E114" s="2">
        <v>65</v>
      </c>
      <c r="F114" s="2">
        <v>65.3</v>
      </c>
      <c r="G114" s="2">
        <v>0</v>
      </c>
      <c r="H114" s="6">
        <v>0</v>
      </c>
      <c r="I114" s="5">
        <v>4732</v>
      </c>
      <c r="J114" s="5">
        <v>311569</v>
      </c>
      <c r="K114" s="2">
        <v>384.12</v>
      </c>
      <c r="M114" s="12">
        <f t="shared" si="6"/>
        <v>62.8</v>
      </c>
      <c r="N114" s="12">
        <f t="shared" si="7"/>
        <v>62.750000000000014</v>
      </c>
      <c r="O114" s="12">
        <f t="shared" si="8"/>
        <v>63.695000000000007</v>
      </c>
      <c r="P114" s="12">
        <f t="shared" si="9"/>
        <v>71.160000000000011</v>
      </c>
    </row>
    <row r="115" spans="1:16">
      <c r="A115" s="9">
        <f t="shared" si="5"/>
        <v>5</v>
      </c>
      <c r="B115" s="1">
        <v>43230</v>
      </c>
      <c r="C115" s="2">
        <v>63.1</v>
      </c>
      <c r="D115" s="2">
        <v>67.5</v>
      </c>
      <c r="E115" s="2">
        <v>62.3</v>
      </c>
      <c r="F115" s="3">
        <v>65.3</v>
      </c>
      <c r="G115" s="3">
        <v>3.4</v>
      </c>
      <c r="H115" s="4">
        <v>5.4899999999999997E-2</v>
      </c>
      <c r="I115" s="5">
        <v>9186</v>
      </c>
      <c r="J115" s="5">
        <v>597534</v>
      </c>
      <c r="K115" s="2">
        <v>384.12</v>
      </c>
      <c r="M115" s="12">
        <f t="shared" si="6"/>
        <v>62</v>
      </c>
      <c r="N115" s="12">
        <f t="shared" si="7"/>
        <v>62.190000000000012</v>
      </c>
      <c r="O115" s="12">
        <f t="shared" si="8"/>
        <v>63.989999999999995</v>
      </c>
      <c r="P115" s="12">
        <f t="shared" si="9"/>
        <v>71.463333333333338</v>
      </c>
    </row>
    <row r="116" spans="1:16">
      <c r="A116" s="9">
        <f t="shared" si="5"/>
        <v>4</v>
      </c>
      <c r="B116" s="1">
        <v>43229</v>
      </c>
      <c r="C116" s="2">
        <v>61</v>
      </c>
      <c r="D116" s="2">
        <v>62.3</v>
      </c>
      <c r="E116" s="2">
        <v>60.8</v>
      </c>
      <c r="F116" s="3">
        <v>61.9</v>
      </c>
      <c r="G116" s="3">
        <v>0.9</v>
      </c>
      <c r="H116" s="4">
        <v>1.4800000000000001E-2</v>
      </c>
      <c r="I116" s="5">
        <v>2444</v>
      </c>
      <c r="J116" s="5">
        <v>150625</v>
      </c>
      <c r="K116" s="2">
        <v>364.12</v>
      </c>
      <c r="M116" s="12">
        <f t="shared" si="6"/>
        <v>61.44</v>
      </c>
      <c r="N116" s="12">
        <f t="shared" si="7"/>
        <v>61.85</v>
      </c>
      <c r="O116" s="12">
        <f t="shared" si="8"/>
        <v>64.39500000000001</v>
      </c>
      <c r="P116" s="12">
        <f t="shared" si="9"/>
        <v>71.766666666666666</v>
      </c>
    </row>
    <row r="117" spans="1:16">
      <c r="A117" s="9">
        <f t="shared" si="5"/>
        <v>3</v>
      </c>
      <c r="B117" s="1">
        <v>43228</v>
      </c>
      <c r="C117" s="2">
        <v>60.9</v>
      </c>
      <c r="D117" s="2">
        <v>62</v>
      </c>
      <c r="E117" s="2">
        <v>60.4</v>
      </c>
      <c r="F117" s="3">
        <v>61</v>
      </c>
      <c r="G117" s="3">
        <v>0.5</v>
      </c>
      <c r="H117" s="4">
        <v>8.3000000000000001E-3</v>
      </c>
      <c r="I117" s="5">
        <v>2939</v>
      </c>
      <c r="J117" s="5">
        <v>179949</v>
      </c>
      <c r="K117" s="2">
        <v>358.82</v>
      </c>
      <c r="M117" s="12">
        <f t="shared" si="6"/>
        <v>61.940000000000012</v>
      </c>
      <c r="N117" s="12">
        <f t="shared" si="7"/>
        <v>61.75</v>
      </c>
      <c r="O117" s="12">
        <f t="shared" si="8"/>
        <v>64.950000000000017</v>
      </c>
      <c r="P117" s="12">
        <f t="shared" si="9"/>
        <v>72.120000000000019</v>
      </c>
    </row>
    <row r="118" spans="1:16">
      <c r="A118" s="9">
        <f t="shared" si="5"/>
        <v>2</v>
      </c>
      <c r="B118" s="1">
        <v>43227</v>
      </c>
      <c r="C118" s="2">
        <v>62</v>
      </c>
      <c r="D118" s="2">
        <v>62</v>
      </c>
      <c r="E118" s="2">
        <v>59.7</v>
      </c>
      <c r="F118" s="3">
        <v>60.5</v>
      </c>
      <c r="G118" s="3">
        <v>-0.8</v>
      </c>
      <c r="H118" s="4">
        <v>-1.3100000000000001E-2</v>
      </c>
      <c r="I118" s="5">
        <v>3723</v>
      </c>
      <c r="J118" s="5">
        <v>225752</v>
      </c>
      <c r="K118" s="2">
        <v>355.88</v>
      </c>
      <c r="M118" s="12">
        <f t="shared" si="6"/>
        <v>62.86</v>
      </c>
      <c r="N118" s="12">
        <f t="shared" si="7"/>
        <v>62.129999999999995</v>
      </c>
      <c r="O118" s="12">
        <f t="shared" si="8"/>
        <v>65.83</v>
      </c>
      <c r="P118" s="12">
        <f t="shared" si="9"/>
        <v>72.495000000000019</v>
      </c>
    </row>
    <row r="119" spans="1:16">
      <c r="A119" s="9">
        <f t="shared" si="5"/>
        <v>6</v>
      </c>
      <c r="B119" s="1">
        <v>43224</v>
      </c>
      <c r="C119" s="2">
        <v>63.2</v>
      </c>
      <c r="D119" s="2">
        <v>63.7</v>
      </c>
      <c r="E119" s="2">
        <v>61.3</v>
      </c>
      <c r="F119" s="3">
        <v>61.3</v>
      </c>
      <c r="G119" s="3">
        <v>-1.2</v>
      </c>
      <c r="H119" s="4">
        <v>-1.9199999999999998E-2</v>
      </c>
      <c r="I119" s="5">
        <v>4931</v>
      </c>
      <c r="J119" s="5">
        <v>308500</v>
      </c>
      <c r="K119" s="2">
        <v>360.59</v>
      </c>
      <c r="M119" s="12">
        <f t="shared" si="6"/>
        <v>62.7</v>
      </c>
      <c r="N119" s="12">
        <f t="shared" si="7"/>
        <v>62.73</v>
      </c>
      <c r="O119" s="12">
        <f t="shared" si="8"/>
        <v>66.684999999999988</v>
      </c>
      <c r="P119" s="12">
        <f t="shared" si="9"/>
        <v>72.948333333333338</v>
      </c>
    </row>
    <row r="120" spans="1:16">
      <c r="A120" s="9">
        <f t="shared" si="5"/>
        <v>5</v>
      </c>
      <c r="B120" s="1">
        <v>43223</v>
      </c>
      <c r="C120" s="2">
        <v>63.2</v>
      </c>
      <c r="D120" s="2">
        <v>66.3</v>
      </c>
      <c r="E120" s="2">
        <v>62.5</v>
      </c>
      <c r="F120" s="3">
        <v>62.5</v>
      </c>
      <c r="G120" s="3">
        <v>-1.9</v>
      </c>
      <c r="H120" s="4">
        <v>-2.9499999999999998E-2</v>
      </c>
      <c r="I120" s="5">
        <v>10894</v>
      </c>
      <c r="J120" s="5">
        <v>700217</v>
      </c>
      <c r="K120" s="2">
        <v>367.65</v>
      </c>
      <c r="M120" s="12">
        <f t="shared" si="6"/>
        <v>62.379999999999995</v>
      </c>
      <c r="N120" s="12">
        <f t="shared" si="7"/>
        <v>63.1</v>
      </c>
      <c r="O120" s="12">
        <f t="shared" si="8"/>
        <v>67.38</v>
      </c>
      <c r="P120" s="12">
        <f t="shared" si="9"/>
        <v>73.37166666666667</v>
      </c>
    </row>
    <row r="121" spans="1:16">
      <c r="A121" s="9">
        <f t="shared" si="5"/>
        <v>4</v>
      </c>
      <c r="B121" s="1">
        <v>43222</v>
      </c>
      <c r="C121" s="2">
        <v>66</v>
      </c>
      <c r="D121" s="2">
        <v>67.3</v>
      </c>
      <c r="E121" s="2">
        <v>64.2</v>
      </c>
      <c r="F121" s="3">
        <v>64.400000000000006</v>
      </c>
      <c r="G121" s="3">
        <v>-1.2</v>
      </c>
      <c r="H121" s="4">
        <v>-1.83E-2</v>
      </c>
      <c r="I121" s="5">
        <v>5763</v>
      </c>
      <c r="J121" s="5">
        <v>378403</v>
      </c>
      <c r="K121" s="2">
        <v>378.82</v>
      </c>
      <c r="M121" s="12">
        <f t="shared" si="6"/>
        <v>62.259999999999991</v>
      </c>
      <c r="N121" s="12">
        <f t="shared" si="7"/>
        <v>63.379999999999995</v>
      </c>
      <c r="O121" s="12">
        <f t="shared" si="8"/>
        <v>68.144999999999996</v>
      </c>
      <c r="P121" s="12">
        <f t="shared" si="9"/>
        <v>73.775000000000006</v>
      </c>
    </row>
    <row r="122" spans="1:16">
      <c r="A122" s="9">
        <f t="shared" si="5"/>
        <v>2</v>
      </c>
      <c r="B122" s="1">
        <v>43220</v>
      </c>
      <c r="C122" s="2">
        <v>61.2</v>
      </c>
      <c r="D122" s="2">
        <v>65.599999999999994</v>
      </c>
      <c r="E122" s="2">
        <v>60.4</v>
      </c>
      <c r="F122" s="3">
        <v>65.599999999999994</v>
      </c>
      <c r="G122" s="3">
        <v>5.9</v>
      </c>
      <c r="H122" s="4">
        <v>9.8799999999999999E-2</v>
      </c>
      <c r="I122" s="5">
        <v>7381</v>
      </c>
      <c r="J122" s="5">
        <v>477411</v>
      </c>
      <c r="K122" s="2">
        <v>385.88</v>
      </c>
      <c r="M122" s="12">
        <f t="shared" si="6"/>
        <v>61.56</v>
      </c>
      <c r="N122" s="12">
        <f t="shared" si="7"/>
        <v>63.21</v>
      </c>
      <c r="O122" s="12">
        <f t="shared" si="8"/>
        <v>68.820000000000007</v>
      </c>
      <c r="P122" s="12">
        <f t="shared" si="9"/>
        <v>74.185000000000002</v>
      </c>
    </row>
    <row r="123" spans="1:16">
      <c r="A123" s="9">
        <f t="shared" si="5"/>
        <v>6</v>
      </c>
      <c r="B123" s="1">
        <v>43217</v>
      </c>
      <c r="C123" s="2">
        <v>59.8</v>
      </c>
      <c r="D123" s="2">
        <v>60.7</v>
      </c>
      <c r="E123" s="2">
        <v>57.6</v>
      </c>
      <c r="F123" s="2">
        <v>59.7</v>
      </c>
      <c r="G123" s="2">
        <v>0</v>
      </c>
      <c r="H123" s="6">
        <v>0</v>
      </c>
      <c r="I123" s="5">
        <v>3888</v>
      </c>
      <c r="J123" s="5">
        <v>230686</v>
      </c>
      <c r="K123" s="2">
        <v>351.18</v>
      </c>
      <c r="M123" s="12">
        <f t="shared" si="6"/>
        <v>61.4</v>
      </c>
      <c r="N123" s="12">
        <f t="shared" si="7"/>
        <v>63.510000000000005</v>
      </c>
      <c r="O123" s="12">
        <f t="shared" si="8"/>
        <v>69.310000000000016</v>
      </c>
      <c r="P123" s="12">
        <f t="shared" si="9"/>
        <v>74.546666666666681</v>
      </c>
    </row>
    <row r="124" spans="1:16">
      <c r="A124" s="9">
        <f t="shared" si="5"/>
        <v>5</v>
      </c>
      <c r="B124" s="1">
        <v>43216</v>
      </c>
      <c r="C124" s="2">
        <v>62.8</v>
      </c>
      <c r="D124" s="2">
        <v>63.2</v>
      </c>
      <c r="E124" s="2">
        <v>59.6</v>
      </c>
      <c r="F124" s="3">
        <v>59.7</v>
      </c>
      <c r="G124" s="3">
        <v>-2.2000000000000002</v>
      </c>
      <c r="H124" s="4">
        <v>-3.5499999999999997E-2</v>
      </c>
      <c r="I124" s="5">
        <v>2668</v>
      </c>
      <c r="J124" s="5">
        <v>163149</v>
      </c>
      <c r="K124" s="2">
        <v>351.18</v>
      </c>
      <c r="M124" s="12">
        <f t="shared" si="6"/>
        <v>62.760000000000005</v>
      </c>
      <c r="N124" s="12">
        <f t="shared" si="7"/>
        <v>64.64</v>
      </c>
      <c r="O124" s="12">
        <f t="shared" si="8"/>
        <v>70.09</v>
      </c>
      <c r="P124" s="12">
        <f t="shared" si="9"/>
        <v>74.993333333333339</v>
      </c>
    </row>
    <row r="125" spans="1:16">
      <c r="A125" s="9">
        <f t="shared" si="5"/>
        <v>4</v>
      </c>
      <c r="B125" s="1">
        <v>43215</v>
      </c>
      <c r="C125" s="2">
        <v>61.1</v>
      </c>
      <c r="D125" s="2">
        <v>62.4</v>
      </c>
      <c r="E125" s="2">
        <v>60.4</v>
      </c>
      <c r="F125" s="3">
        <v>61.9</v>
      </c>
      <c r="G125" s="3">
        <v>1</v>
      </c>
      <c r="H125" s="4">
        <v>1.6400000000000001E-2</v>
      </c>
      <c r="I125" s="5">
        <v>2682</v>
      </c>
      <c r="J125" s="5">
        <v>165514</v>
      </c>
      <c r="K125" s="2">
        <v>364.12</v>
      </c>
      <c r="M125" s="12">
        <f t="shared" si="6"/>
        <v>63.820000000000007</v>
      </c>
      <c r="N125" s="12">
        <f t="shared" si="7"/>
        <v>65.790000000000006</v>
      </c>
      <c r="O125" s="12">
        <f t="shared" si="8"/>
        <v>70.88000000000001</v>
      </c>
      <c r="P125" s="12">
        <f t="shared" si="9"/>
        <v>75.440000000000012</v>
      </c>
    </row>
    <row r="126" spans="1:16">
      <c r="A126" s="9">
        <f t="shared" si="5"/>
        <v>3</v>
      </c>
      <c r="B126" s="1">
        <v>43214</v>
      </c>
      <c r="C126" s="2">
        <v>64.5</v>
      </c>
      <c r="D126" s="2">
        <v>65</v>
      </c>
      <c r="E126" s="2">
        <v>60.2</v>
      </c>
      <c r="F126" s="3">
        <v>60.9</v>
      </c>
      <c r="G126" s="3">
        <v>-3.9</v>
      </c>
      <c r="H126" s="4">
        <v>-6.0199999999999997E-2</v>
      </c>
      <c r="I126" s="5">
        <v>4952</v>
      </c>
      <c r="J126" s="5">
        <v>306178</v>
      </c>
      <c r="K126" s="2">
        <v>358.24</v>
      </c>
      <c r="M126" s="12">
        <f t="shared" si="6"/>
        <v>64.5</v>
      </c>
      <c r="N126" s="12">
        <f t="shared" si="7"/>
        <v>66.94</v>
      </c>
      <c r="O126" s="12">
        <f t="shared" si="8"/>
        <v>71.555000000000021</v>
      </c>
      <c r="P126" s="12">
        <f t="shared" si="9"/>
        <v>75.830000000000013</v>
      </c>
    </row>
    <row r="127" spans="1:16">
      <c r="A127" s="9">
        <f t="shared" si="5"/>
        <v>2</v>
      </c>
      <c r="B127" s="1">
        <v>43213</v>
      </c>
      <c r="C127" s="2">
        <v>66.2</v>
      </c>
      <c r="D127" s="2">
        <v>67.099999999999994</v>
      </c>
      <c r="E127" s="2">
        <v>64.7</v>
      </c>
      <c r="F127" s="3">
        <v>64.8</v>
      </c>
      <c r="G127" s="3">
        <v>-1.7</v>
      </c>
      <c r="H127" s="4">
        <v>-2.5600000000000001E-2</v>
      </c>
      <c r="I127" s="5">
        <v>2347</v>
      </c>
      <c r="J127" s="5">
        <v>154076</v>
      </c>
      <c r="K127" s="2">
        <v>381.18</v>
      </c>
      <c r="M127" s="12">
        <f t="shared" si="6"/>
        <v>64.86</v>
      </c>
      <c r="N127" s="12">
        <f t="shared" si="7"/>
        <v>68.150000000000006</v>
      </c>
      <c r="O127" s="12">
        <f t="shared" si="8"/>
        <v>72.120000000000019</v>
      </c>
      <c r="P127" s="12">
        <f t="shared" si="9"/>
        <v>76.178333333333342</v>
      </c>
    </row>
    <row r="128" spans="1:16">
      <c r="A128" s="9">
        <f t="shared" si="5"/>
        <v>6</v>
      </c>
      <c r="B128" s="1">
        <v>43210</v>
      </c>
      <c r="C128" s="2">
        <v>64.3</v>
      </c>
      <c r="D128" s="2">
        <v>67.599999999999994</v>
      </c>
      <c r="E128" s="2">
        <v>64.2</v>
      </c>
      <c r="F128" s="3">
        <v>66.5</v>
      </c>
      <c r="G128" s="3">
        <v>1.5</v>
      </c>
      <c r="H128" s="4">
        <v>2.3099999999999999E-2</v>
      </c>
      <c r="I128" s="5">
        <v>2901</v>
      </c>
      <c r="J128" s="5">
        <v>191475</v>
      </c>
      <c r="K128" s="2">
        <v>391.18</v>
      </c>
      <c r="M128" s="12">
        <f t="shared" si="6"/>
        <v>65.62</v>
      </c>
      <c r="N128" s="12">
        <f t="shared" si="7"/>
        <v>69.53</v>
      </c>
      <c r="O128" s="12">
        <f t="shared" si="8"/>
        <v>72.575000000000017</v>
      </c>
      <c r="P128" s="12">
        <f t="shared" si="9"/>
        <v>76.463333333333338</v>
      </c>
    </row>
    <row r="129" spans="1:16">
      <c r="A129" s="9">
        <f t="shared" si="5"/>
        <v>5</v>
      </c>
      <c r="B129" s="1">
        <v>43209</v>
      </c>
      <c r="C129" s="2">
        <v>64.8</v>
      </c>
      <c r="D129" s="2">
        <v>66.099999999999994</v>
      </c>
      <c r="E129" s="2">
        <v>64.099999999999994</v>
      </c>
      <c r="F129" s="3">
        <v>65</v>
      </c>
      <c r="G129" s="3">
        <v>-0.3</v>
      </c>
      <c r="H129" s="4">
        <v>-4.5999999999999999E-3</v>
      </c>
      <c r="I129" s="5">
        <v>2509</v>
      </c>
      <c r="J129" s="5">
        <v>163311</v>
      </c>
      <c r="K129" s="2">
        <v>382.35</v>
      </c>
      <c r="M129" s="12">
        <f t="shared" si="6"/>
        <v>66.52000000000001</v>
      </c>
      <c r="N129" s="12">
        <f t="shared" si="7"/>
        <v>70.640000000000015</v>
      </c>
      <c r="O129" s="12">
        <f t="shared" si="8"/>
        <v>73.000000000000014</v>
      </c>
      <c r="P129" s="12">
        <f t="shared" si="9"/>
        <v>76.734999999999999</v>
      </c>
    </row>
    <row r="130" spans="1:16">
      <c r="A130" s="9">
        <f t="shared" si="5"/>
        <v>4</v>
      </c>
      <c r="B130" s="1">
        <v>43208</v>
      </c>
      <c r="C130" s="2">
        <v>64</v>
      </c>
      <c r="D130" s="2">
        <v>65.400000000000006</v>
      </c>
      <c r="E130" s="2">
        <v>62.7</v>
      </c>
      <c r="F130" s="3">
        <v>65.3</v>
      </c>
      <c r="G130" s="3">
        <v>2.6</v>
      </c>
      <c r="H130" s="4">
        <v>4.1500000000000002E-2</v>
      </c>
      <c r="I130" s="5">
        <v>5026</v>
      </c>
      <c r="J130" s="5">
        <v>321409</v>
      </c>
      <c r="K130" s="2">
        <v>384.12</v>
      </c>
      <c r="M130" s="12">
        <f t="shared" si="6"/>
        <v>67.760000000000005</v>
      </c>
      <c r="N130" s="12">
        <f t="shared" si="7"/>
        <v>71.660000000000011</v>
      </c>
      <c r="O130" s="12">
        <f t="shared" si="8"/>
        <v>73.560000000000016</v>
      </c>
      <c r="P130" s="12">
        <f t="shared" si="9"/>
        <v>77.02</v>
      </c>
    </row>
    <row r="131" spans="1:16">
      <c r="A131" s="9">
        <f t="shared" si="5"/>
        <v>3</v>
      </c>
      <c r="B131" s="1">
        <v>43207</v>
      </c>
      <c r="C131" s="2">
        <v>67.599999999999994</v>
      </c>
      <c r="D131" s="2">
        <v>67.900000000000006</v>
      </c>
      <c r="E131" s="2">
        <v>61.9</v>
      </c>
      <c r="F131" s="3">
        <v>62.7</v>
      </c>
      <c r="G131" s="3">
        <v>-5.9</v>
      </c>
      <c r="H131" s="4">
        <v>-8.5999999999999993E-2</v>
      </c>
      <c r="I131" s="5">
        <v>8716</v>
      </c>
      <c r="J131" s="5">
        <v>566244</v>
      </c>
      <c r="K131" s="2">
        <v>368.82</v>
      </c>
      <c r="M131" s="12">
        <f t="shared" si="6"/>
        <v>69.38</v>
      </c>
      <c r="N131" s="12">
        <f t="shared" si="7"/>
        <v>72.91</v>
      </c>
      <c r="O131" s="12">
        <f t="shared" si="8"/>
        <v>74.174999999999997</v>
      </c>
      <c r="P131" s="12">
        <f t="shared" si="9"/>
        <v>77.290000000000006</v>
      </c>
    </row>
    <row r="132" spans="1:16">
      <c r="A132" s="9">
        <f t="shared" si="5"/>
        <v>2</v>
      </c>
      <c r="B132" s="1">
        <v>43206</v>
      </c>
      <c r="C132" s="2">
        <v>70.5</v>
      </c>
      <c r="D132" s="2">
        <v>70.7</v>
      </c>
      <c r="E132" s="2">
        <v>68.3</v>
      </c>
      <c r="F132" s="3">
        <v>68.599999999999994</v>
      </c>
      <c r="G132" s="3">
        <v>-2.4</v>
      </c>
      <c r="H132" s="4">
        <v>-3.3799999999999997E-2</v>
      </c>
      <c r="I132" s="5">
        <v>5672</v>
      </c>
      <c r="J132" s="5">
        <v>391887</v>
      </c>
      <c r="K132" s="2">
        <v>403.53</v>
      </c>
      <c r="M132" s="12">
        <f t="shared" si="6"/>
        <v>71.440000000000012</v>
      </c>
      <c r="N132" s="12">
        <f t="shared" si="7"/>
        <v>74.430000000000007</v>
      </c>
      <c r="O132" s="12">
        <f t="shared" si="8"/>
        <v>74.89500000000001</v>
      </c>
      <c r="P132" s="12">
        <f t="shared" si="9"/>
        <v>77.62833333333333</v>
      </c>
    </row>
    <row r="133" spans="1:16">
      <c r="A133" s="9">
        <f t="shared" ref="A133:A196" si="10">WEEKDAY(B133,1)</f>
        <v>6</v>
      </c>
      <c r="B133" s="1">
        <v>43203</v>
      </c>
      <c r="C133" s="2">
        <v>71.599999999999994</v>
      </c>
      <c r="D133" s="2">
        <v>72</v>
      </c>
      <c r="E133" s="2">
        <v>70.599999999999994</v>
      </c>
      <c r="F133" s="3">
        <v>71</v>
      </c>
      <c r="G133" s="3">
        <v>-0.2</v>
      </c>
      <c r="H133" s="4">
        <v>-2.8E-3</v>
      </c>
      <c r="I133" s="5">
        <v>2582</v>
      </c>
      <c r="J133" s="5">
        <v>183707</v>
      </c>
      <c r="K133" s="2">
        <v>417.65</v>
      </c>
      <c r="M133" s="12">
        <f t="shared" ref="M133:M196" si="11">SUM(F133:F137)/5</f>
        <v>73.440000000000012</v>
      </c>
      <c r="N133" s="12">
        <f t="shared" ref="N133:N196" si="12">SUM(F133:F142)/10</f>
        <v>75.11</v>
      </c>
      <c r="O133" s="12">
        <f t="shared" ref="O133:O196" si="13">SUM(F133:F152)/20</f>
        <v>75.194999999999993</v>
      </c>
      <c r="P133" s="12">
        <f t="shared" ref="P133:P196" si="14">SUM(F133:F192)/60</f>
        <v>77.901666666666657</v>
      </c>
    </row>
    <row r="134" spans="1:16">
      <c r="A134" s="9">
        <f t="shared" si="10"/>
        <v>5</v>
      </c>
      <c r="B134" s="1">
        <v>43202</v>
      </c>
      <c r="C134" s="2">
        <v>73</v>
      </c>
      <c r="D134" s="2">
        <v>73</v>
      </c>
      <c r="E134" s="2">
        <v>70.8</v>
      </c>
      <c r="F134" s="3">
        <v>71.2</v>
      </c>
      <c r="G134" s="3">
        <v>-2.2000000000000002</v>
      </c>
      <c r="H134" s="4">
        <v>-0.03</v>
      </c>
      <c r="I134" s="5">
        <v>4038</v>
      </c>
      <c r="J134" s="5">
        <v>289008</v>
      </c>
      <c r="K134" s="2">
        <v>418.82</v>
      </c>
      <c r="M134" s="12">
        <f t="shared" si="11"/>
        <v>74.760000000000019</v>
      </c>
      <c r="N134" s="12">
        <f t="shared" si="12"/>
        <v>75.539999999999992</v>
      </c>
      <c r="O134" s="12">
        <f t="shared" si="13"/>
        <v>75.36999999999999</v>
      </c>
      <c r="P134" s="12">
        <f t="shared" si="14"/>
        <v>78.288333333333341</v>
      </c>
    </row>
    <row r="135" spans="1:16">
      <c r="A135" s="9">
        <f t="shared" si="10"/>
        <v>4</v>
      </c>
      <c r="B135" s="1">
        <v>43201</v>
      </c>
      <c r="C135" s="2">
        <v>74</v>
      </c>
      <c r="D135" s="2">
        <v>74.3</v>
      </c>
      <c r="E135" s="2">
        <v>73.2</v>
      </c>
      <c r="F135" s="3">
        <v>73.400000000000006</v>
      </c>
      <c r="G135" s="3">
        <v>0.4</v>
      </c>
      <c r="H135" s="4">
        <v>5.4999999999999997E-3</v>
      </c>
      <c r="I135" s="5">
        <v>1487</v>
      </c>
      <c r="J135" s="5">
        <v>109564</v>
      </c>
      <c r="K135" s="2">
        <v>431.76</v>
      </c>
      <c r="M135" s="12">
        <f t="shared" si="11"/>
        <v>75.56</v>
      </c>
      <c r="N135" s="12">
        <f t="shared" si="12"/>
        <v>75.97</v>
      </c>
      <c r="O135" s="12">
        <f t="shared" si="13"/>
        <v>75.509999999999977</v>
      </c>
      <c r="P135" s="12">
        <f t="shared" si="14"/>
        <v>78.666666666666671</v>
      </c>
    </row>
    <row r="136" spans="1:16">
      <c r="A136" s="9">
        <f t="shared" si="10"/>
        <v>3</v>
      </c>
      <c r="B136" s="1">
        <v>43200</v>
      </c>
      <c r="C136" s="2">
        <v>78</v>
      </c>
      <c r="D136" s="2">
        <v>78.2</v>
      </c>
      <c r="E136" s="2">
        <v>73</v>
      </c>
      <c r="F136" s="3">
        <v>73</v>
      </c>
      <c r="G136" s="3">
        <v>-5.6</v>
      </c>
      <c r="H136" s="4">
        <v>-7.1199999999999999E-2</v>
      </c>
      <c r="I136" s="5">
        <v>6384</v>
      </c>
      <c r="J136" s="5">
        <v>480398</v>
      </c>
      <c r="K136" s="2">
        <v>429.41</v>
      </c>
      <c r="M136" s="12">
        <f t="shared" si="11"/>
        <v>76.44</v>
      </c>
      <c r="N136" s="12">
        <f t="shared" si="12"/>
        <v>76.169999999999987</v>
      </c>
      <c r="O136" s="12">
        <f t="shared" si="13"/>
        <v>75.554999999999978</v>
      </c>
      <c r="P136" s="12">
        <f t="shared" si="14"/>
        <v>78.981666666666655</v>
      </c>
    </row>
    <row r="137" spans="1:16">
      <c r="A137" s="9">
        <f t="shared" si="10"/>
        <v>2</v>
      </c>
      <c r="B137" s="1">
        <v>43199</v>
      </c>
      <c r="C137" s="2">
        <v>79.5</v>
      </c>
      <c r="D137" s="2">
        <v>79.599999999999994</v>
      </c>
      <c r="E137" s="2">
        <v>78</v>
      </c>
      <c r="F137" s="3">
        <v>78.599999999999994</v>
      </c>
      <c r="G137" s="3">
        <v>1</v>
      </c>
      <c r="H137" s="4">
        <v>1.29E-2</v>
      </c>
      <c r="I137" s="5">
        <v>3762</v>
      </c>
      <c r="J137" s="5">
        <v>296682</v>
      </c>
      <c r="K137" s="2">
        <v>462.35</v>
      </c>
      <c r="M137" s="12">
        <f t="shared" si="11"/>
        <v>77.42</v>
      </c>
      <c r="N137" s="12">
        <f t="shared" si="12"/>
        <v>76.09</v>
      </c>
      <c r="O137" s="12">
        <f t="shared" si="13"/>
        <v>75.45999999999998</v>
      </c>
      <c r="P137" s="12">
        <f t="shared" si="14"/>
        <v>79.259999999999991</v>
      </c>
    </row>
    <row r="138" spans="1:16">
      <c r="A138" s="9">
        <f t="shared" si="10"/>
        <v>3</v>
      </c>
      <c r="B138" s="1">
        <v>43193</v>
      </c>
      <c r="C138" s="2">
        <v>75.099999999999994</v>
      </c>
      <c r="D138" s="2">
        <v>77.8</v>
      </c>
      <c r="E138" s="2">
        <v>73.5</v>
      </c>
      <c r="F138" s="3">
        <v>77.599999999999994</v>
      </c>
      <c r="G138" s="3">
        <v>2.4</v>
      </c>
      <c r="H138" s="4">
        <v>3.1899999999999998E-2</v>
      </c>
      <c r="I138" s="5">
        <v>4203</v>
      </c>
      <c r="J138" s="5">
        <v>320479</v>
      </c>
      <c r="K138" s="2">
        <v>456.47</v>
      </c>
      <c r="M138" s="12">
        <f t="shared" si="11"/>
        <v>76.78</v>
      </c>
      <c r="N138" s="12">
        <f t="shared" si="12"/>
        <v>75.62</v>
      </c>
      <c r="O138" s="12">
        <f t="shared" si="13"/>
        <v>75.069999999999993</v>
      </c>
      <c r="P138" s="12">
        <f t="shared" si="14"/>
        <v>79.494999999999976</v>
      </c>
    </row>
    <row r="139" spans="1:16">
      <c r="A139" s="9">
        <f t="shared" si="10"/>
        <v>2</v>
      </c>
      <c r="B139" s="1">
        <v>43192</v>
      </c>
      <c r="C139" s="2">
        <v>78.599999999999994</v>
      </c>
      <c r="D139" s="2">
        <v>78.599999999999994</v>
      </c>
      <c r="E139" s="2">
        <v>74.8</v>
      </c>
      <c r="F139" s="3">
        <v>75.2</v>
      </c>
      <c r="G139" s="3">
        <v>-2.6</v>
      </c>
      <c r="H139" s="4">
        <v>-3.3399999999999999E-2</v>
      </c>
      <c r="I139" s="5">
        <v>3996</v>
      </c>
      <c r="J139" s="5">
        <v>305429</v>
      </c>
      <c r="K139" s="2">
        <v>442.35</v>
      </c>
      <c r="M139" s="12">
        <f t="shared" si="11"/>
        <v>76.320000000000007</v>
      </c>
      <c r="N139" s="12">
        <f t="shared" si="12"/>
        <v>75.36</v>
      </c>
      <c r="O139" s="12">
        <f t="shared" si="13"/>
        <v>74.66</v>
      </c>
      <c r="P139" s="12">
        <f t="shared" si="14"/>
        <v>79.606666666666641</v>
      </c>
    </row>
    <row r="140" spans="1:16">
      <c r="A140" s="9">
        <f t="shared" si="10"/>
        <v>7</v>
      </c>
      <c r="B140" s="1">
        <v>43190</v>
      </c>
      <c r="C140" s="2">
        <v>78.8</v>
      </c>
      <c r="D140" s="2">
        <v>79.8</v>
      </c>
      <c r="E140" s="2">
        <v>77.400000000000006</v>
      </c>
      <c r="F140" s="3">
        <v>77.8</v>
      </c>
      <c r="G140" s="3">
        <v>-0.1</v>
      </c>
      <c r="H140" s="4">
        <v>-1.2999999999999999E-3</v>
      </c>
      <c r="I140" s="5">
        <v>5442</v>
      </c>
      <c r="J140" s="5">
        <v>428296</v>
      </c>
      <c r="K140" s="2">
        <v>0</v>
      </c>
      <c r="M140" s="12">
        <f t="shared" si="11"/>
        <v>76.38</v>
      </c>
      <c r="N140" s="12">
        <f t="shared" si="12"/>
        <v>75.460000000000008</v>
      </c>
      <c r="O140" s="12">
        <f t="shared" si="13"/>
        <v>74.414999999999992</v>
      </c>
      <c r="P140" s="12">
        <f t="shared" si="14"/>
        <v>79.74499999999999</v>
      </c>
    </row>
    <row r="141" spans="1:16">
      <c r="A141" s="9">
        <f t="shared" si="10"/>
        <v>6</v>
      </c>
      <c r="B141" s="1">
        <v>43189</v>
      </c>
      <c r="C141" s="2">
        <v>76.599999999999994</v>
      </c>
      <c r="D141" s="2">
        <v>78.5</v>
      </c>
      <c r="E141" s="2">
        <v>76.2</v>
      </c>
      <c r="F141" s="3">
        <v>77.900000000000006</v>
      </c>
      <c r="G141" s="3">
        <v>2.5</v>
      </c>
      <c r="H141" s="4">
        <v>3.32E-2</v>
      </c>
      <c r="I141" s="5">
        <v>6342</v>
      </c>
      <c r="J141" s="5">
        <v>490579</v>
      </c>
      <c r="K141" s="2">
        <v>0</v>
      </c>
      <c r="M141" s="12">
        <f t="shared" si="11"/>
        <v>75.900000000000006</v>
      </c>
      <c r="N141" s="12">
        <f t="shared" si="12"/>
        <v>75.440000000000012</v>
      </c>
      <c r="O141" s="12">
        <f t="shared" si="13"/>
        <v>74.06</v>
      </c>
      <c r="P141" s="12">
        <f t="shared" si="14"/>
        <v>79.808333333333337</v>
      </c>
    </row>
    <row r="142" spans="1:16">
      <c r="A142" s="9">
        <f t="shared" si="10"/>
        <v>5</v>
      </c>
      <c r="B142" s="1">
        <v>43188</v>
      </c>
      <c r="C142" s="2">
        <v>76</v>
      </c>
      <c r="D142" s="2">
        <v>76.099999999999994</v>
      </c>
      <c r="E142" s="2">
        <v>74.900000000000006</v>
      </c>
      <c r="F142" s="3">
        <v>75.400000000000006</v>
      </c>
      <c r="G142" s="3">
        <v>0.1</v>
      </c>
      <c r="H142" s="4">
        <v>1.2999999999999999E-3</v>
      </c>
      <c r="I142" s="5">
        <v>2547</v>
      </c>
      <c r="J142" s="5">
        <v>192040</v>
      </c>
      <c r="K142" s="2">
        <v>0</v>
      </c>
      <c r="M142" s="12">
        <f t="shared" si="11"/>
        <v>74.760000000000005</v>
      </c>
      <c r="N142" s="12">
        <f t="shared" si="12"/>
        <v>75.360000000000014</v>
      </c>
      <c r="O142" s="12">
        <f t="shared" si="13"/>
        <v>73.77000000000001</v>
      </c>
      <c r="P142" s="12">
        <f t="shared" si="14"/>
        <v>79.843333333333334</v>
      </c>
    </row>
    <row r="143" spans="1:16">
      <c r="A143" s="9">
        <f t="shared" si="10"/>
        <v>4</v>
      </c>
      <c r="B143" s="1">
        <v>43187</v>
      </c>
      <c r="C143" s="2">
        <v>75.900000000000006</v>
      </c>
      <c r="D143" s="2">
        <v>76.7</v>
      </c>
      <c r="E143" s="2">
        <v>74.599999999999994</v>
      </c>
      <c r="F143" s="3">
        <v>75.3</v>
      </c>
      <c r="G143" s="3">
        <v>-0.2</v>
      </c>
      <c r="H143" s="4">
        <v>-2.5999999999999999E-3</v>
      </c>
      <c r="I143" s="5">
        <v>3276</v>
      </c>
      <c r="J143" s="5">
        <v>247510</v>
      </c>
      <c r="K143" s="2">
        <v>0</v>
      </c>
      <c r="M143" s="12">
        <f t="shared" si="11"/>
        <v>74.460000000000008</v>
      </c>
      <c r="N143" s="12">
        <f t="shared" si="12"/>
        <v>75.280000000000015</v>
      </c>
      <c r="O143" s="12">
        <f t="shared" si="13"/>
        <v>73.599999999999994</v>
      </c>
      <c r="P143" s="12">
        <f t="shared" si="14"/>
        <v>79.954999999999998</v>
      </c>
    </row>
    <row r="144" spans="1:16">
      <c r="A144" s="9">
        <f t="shared" si="10"/>
        <v>3</v>
      </c>
      <c r="B144" s="1">
        <v>43186</v>
      </c>
      <c r="C144" s="2">
        <v>77.2</v>
      </c>
      <c r="D144" s="2">
        <v>77.3</v>
      </c>
      <c r="E144" s="2">
        <v>75.2</v>
      </c>
      <c r="F144" s="3">
        <v>75.5</v>
      </c>
      <c r="G144" s="3">
        <v>0.1</v>
      </c>
      <c r="H144" s="4">
        <v>1.2999999999999999E-3</v>
      </c>
      <c r="I144" s="5">
        <v>3291</v>
      </c>
      <c r="J144" s="5">
        <v>250651</v>
      </c>
      <c r="K144" s="2">
        <v>0</v>
      </c>
      <c r="M144" s="12">
        <f t="shared" si="11"/>
        <v>74.400000000000006</v>
      </c>
      <c r="N144" s="12">
        <f t="shared" si="12"/>
        <v>75.2</v>
      </c>
      <c r="O144" s="12">
        <f t="shared" si="13"/>
        <v>73.39</v>
      </c>
      <c r="P144" s="12">
        <f t="shared" si="14"/>
        <v>80.091666666666669</v>
      </c>
    </row>
    <row r="145" spans="1:16">
      <c r="A145" s="9">
        <f t="shared" si="10"/>
        <v>2</v>
      </c>
      <c r="B145" s="1">
        <v>43185</v>
      </c>
      <c r="C145" s="2">
        <v>73</v>
      </c>
      <c r="D145" s="2">
        <v>75.400000000000006</v>
      </c>
      <c r="E145" s="2">
        <v>72.400000000000006</v>
      </c>
      <c r="F145" s="3">
        <v>75.400000000000006</v>
      </c>
      <c r="G145" s="3">
        <v>3.2</v>
      </c>
      <c r="H145" s="4">
        <v>4.4299999999999999E-2</v>
      </c>
      <c r="I145" s="5">
        <v>3769</v>
      </c>
      <c r="J145" s="5">
        <v>280244</v>
      </c>
      <c r="K145" s="2">
        <v>0</v>
      </c>
      <c r="M145" s="12">
        <f t="shared" si="11"/>
        <v>74.539999999999992</v>
      </c>
      <c r="N145" s="12">
        <f t="shared" si="12"/>
        <v>75.05</v>
      </c>
      <c r="O145" s="12">
        <f t="shared" si="13"/>
        <v>73.179999999999978</v>
      </c>
      <c r="P145" s="12">
        <f t="shared" si="14"/>
        <v>80.228333333333339</v>
      </c>
    </row>
    <row r="146" spans="1:16">
      <c r="A146" s="9">
        <f t="shared" si="10"/>
        <v>6</v>
      </c>
      <c r="B146" s="1">
        <v>43182</v>
      </c>
      <c r="C146" s="2">
        <v>71.3</v>
      </c>
      <c r="D146" s="2">
        <v>73</v>
      </c>
      <c r="E146" s="2">
        <v>70.5</v>
      </c>
      <c r="F146" s="3">
        <v>72.2</v>
      </c>
      <c r="G146" s="3">
        <v>-1.7</v>
      </c>
      <c r="H146" s="4">
        <v>-2.3E-2</v>
      </c>
      <c r="I146" s="5">
        <v>3187</v>
      </c>
      <c r="J146" s="5">
        <v>229152</v>
      </c>
      <c r="K146" s="2">
        <v>0</v>
      </c>
      <c r="M146" s="12">
        <f t="shared" si="11"/>
        <v>74.97999999999999</v>
      </c>
      <c r="N146" s="12">
        <f t="shared" si="12"/>
        <v>74.94</v>
      </c>
      <c r="O146" s="12">
        <f t="shared" si="13"/>
        <v>73.024999999999991</v>
      </c>
      <c r="P146" s="12">
        <f t="shared" si="14"/>
        <v>80.319999999999993</v>
      </c>
    </row>
    <row r="147" spans="1:16">
      <c r="A147" s="9">
        <f t="shared" si="10"/>
        <v>5</v>
      </c>
      <c r="B147" s="1">
        <v>43181</v>
      </c>
      <c r="C147" s="2">
        <v>76.3</v>
      </c>
      <c r="D147" s="2">
        <v>76.400000000000006</v>
      </c>
      <c r="E147" s="2">
        <v>73.599999999999994</v>
      </c>
      <c r="F147" s="3">
        <v>73.900000000000006</v>
      </c>
      <c r="G147" s="3">
        <v>-1.1000000000000001</v>
      </c>
      <c r="H147" s="4">
        <v>-1.47E-2</v>
      </c>
      <c r="I147" s="5">
        <v>2907</v>
      </c>
      <c r="J147" s="5">
        <v>218516</v>
      </c>
      <c r="K147" s="2">
        <v>0</v>
      </c>
      <c r="M147" s="12">
        <f t="shared" si="11"/>
        <v>75.960000000000008</v>
      </c>
      <c r="N147" s="12">
        <f t="shared" si="12"/>
        <v>74.830000000000013</v>
      </c>
      <c r="O147" s="12">
        <f t="shared" si="13"/>
        <v>72.97999999999999</v>
      </c>
      <c r="P147" s="12">
        <f t="shared" si="14"/>
        <v>80.483333333333334</v>
      </c>
    </row>
    <row r="148" spans="1:16">
      <c r="A148" s="9">
        <f t="shared" si="10"/>
        <v>4</v>
      </c>
      <c r="B148" s="1">
        <v>43180</v>
      </c>
      <c r="C148" s="2">
        <v>76.5</v>
      </c>
      <c r="D148" s="2">
        <v>76.7</v>
      </c>
      <c r="E148" s="2">
        <v>75</v>
      </c>
      <c r="F148" s="3">
        <v>75</v>
      </c>
      <c r="G148" s="3">
        <v>-1.2</v>
      </c>
      <c r="H148" s="4">
        <v>-1.5699999999999999E-2</v>
      </c>
      <c r="I148" s="5">
        <v>3486</v>
      </c>
      <c r="J148" s="5">
        <v>263593</v>
      </c>
      <c r="K148" s="2">
        <v>0</v>
      </c>
      <c r="M148" s="12">
        <f t="shared" si="11"/>
        <v>76.099999999999994</v>
      </c>
      <c r="N148" s="12">
        <f t="shared" si="12"/>
        <v>74.52</v>
      </c>
      <c r="O148" s="12">
        <f t="shared" si="13"/>
        <v>72.839999999999975</v>
      </c>
      <c r="P148" s="12">
        <f t="shared" si="14"/>
        <v>80.543333333333322</v>
      </c>
    </row>
    <row r="149" spans="1:16">
      <c r="A149" s="9">
        <f t="shared" si="10"/>
        <v>3</v>
      </c>
      <c r="B149" s="1">
        <v>43179</v>
      </c>
      <c r="C149" s="2">
        <v>77</v>
      </c>
      <c r="D149" s="2">
        <v>77.400000000000006</v>
      </c>
      <c r="E149" s="2">
        <v>76.2</v>
      </c>
      <c r="F149" s="3">
        <v>76.2</v>
      </c>
      <c r="G149" s="3">
        <v>-1.4</v>
      </c>
      <c r="H149" s="4">
        <v>-1.7999999999999999E-2</v>
      </c>
      <c r="I149" s="5">
        <v>2626</v>
      </c>
      <c r="J149" s="5">
        <v>201135</v>
      </c>
      <c r="K149" s="2">
        <v>0</v>
      </c>
      <c r="M149" s="12">
        <f t="shared" si="11"/>
        <v>76</v>
      </c>
      <c r="N149" s="12">
        <f t="shared" si="12"/>
        <v>73.959999999999994</v>
      </c>
      <c r="O149" s="12">
        <f t="shared" si="13"/>
        <v>72.83499999999998</v>
      </c>
      <c r="P149" s="12">
        <f t="shared" si="14"/>
        <v>80.59666666666665</v>
      </c>
    </row>
    <row r="150" spans="1:16">
      <c r="A150" s="9">
        <f t="shared" si="10"/>
        <v>2</v>
      </c>
      <c r="B150" s="1">
        <v>43178</v>
      </c>
      <c r="C150" s="2">
        <v>78</v>
      </c>
      <c r="D150" s="2">
        <v>78.599999999999994</v>
      </c>
      <c r="E150" s="2">
        <v>77.2</v>
      </c>
      <c r="F150" s="3">
        <v>77.599999999999994</v>
      </c>
      <c r="G150" s="3">
        <v>0.5</v>
      </c>
      <c r="H150" s="4">
        <v>6.4999999999999997E-3</v>
      </c>
      <c r="I150" s="5">
        <v>4644</v>
      </c>
      <c r="J150" s="5">
        <v>361242</v>
      </c>
      <c r="K150" s="2">
        <v>0</v>
      </c>
      <c r="M150" s="12">
        <f t="shared" si="11"/>
        <v>75.559999999999988</v>
      </c>
      <c r="N150" s="12">
        <f t="shared" si="12"/>
        <v>73.369999999999976</v>
      </c>
      <c r="O150" s="12">
        <f t="shared" si="13"/>
        <v>73.059999999999988</v>
      </c>
      <c r="P150" s="12">
        <f t="shared" si="14"/>
        <v>80.673333333333332</v>
      </c>
    </row>
    <row r="151" spans="1:16">
      <c r="A151" s="9">
        <f t="shared" si="10"/>
        <v>6</v>
      </c>
      <c r="B151" s="1">
        <v>43175</v>
      </c>
      <c r="C151" s="2">
        <v>77</v>
      </c>
      <c r="D151" s="2">
        <v>80</v>
      </c>
      <c r="E151" s="2">
        <v>76.7</v>
      </c>
      <c r="F151" s="3">
        <v>77.099999999999994</v>
      </c>
      <c r="G151" s="3">
        <v>2.5</v>
      </c>
      <c r="H151" s="4">
        <v>3.3500000000000002E-2</v>
      </c>
      <c r="I151" s="5">
        <v>15912</v>
      </c>
      <c r="J151" s="5">
        <v>1246737</v>
      </c>
      <c r="K151" s="2">
        <v>0</v>
      </c>
      <c r="M151" s="12">
        <f t="shared" si="11"/>
        <v>74.900000000000006</v>
      </c>
      <c r="N151" s="12">
        <f t="shared" si="12"/>
        <v>72.679999999999993</v>
      </c>
      <c r="O151" s="12">
        <f t="shared" si="13"/>
        <v>73.169999999999987</v>
      </c>
      <c r="P151" s="12">
        <f t="shared" si="14"/>
        <v>80.874999999999986</v>
      </c>
    </row>
    <row r="152" spans="1:16">
      <c r="A152" s="9">
        <f t="shared" si="10"/>
        <v>5</v>
      </c>
      <c r="B152" s="1">
        <v>43174</v>
      </c>
      <c r="C152" s="2">
        <v>75</v>
      </c>
      <c r="D152" s="2">
        <v>75.5</v>
      </c>
      <c r="E152" s="2">
        <v>74.5</v>
      </c>
      <c r="F152" s="3">
        <v>74.599999999999994</v>
      </c>
      <c r="G152" s="3">
        <v>0.1</v>
      </c>
      <c r="H152" s="4">
        <v>1.2999999999999999E-3</v>
      </c>
      <c r="I152" s="5">
        <v>2920</v>
      </c>
      <c r="J152" s="5">
        <v>218752</v>
      </c>
      <c r="K152" s="2">
        <v>0</v>
      </c>
      <c r="M152" s="12">
        <f t="shared" si="11"/>
        <v>73.7</v>
      </c>
      <c r="N152" s="12">
        <f t="shared" si="12"/>
        <v>72.180000000000007</v>
      </c>
      <c r="O152" s="12">
        <f t="shared" si="13"/>
        <v>73.419999999999987</v>
      </c>
      <c r="P152" s="12">
        <f t="shared" si="14"/>
        <v>81.075000000000003</v>
      </c>
    </row>
    <row r="153" spans="1:16">
      <c r="A153" s="9">
        <f t="shared" si="10"/>
        <v>4</v>
      </c>
      <c r="B153" s="1">
        <v>43173</v>
      </c>
      <c r="C153" s="2">
        <v>74.5</v>
      </c>
      <c r="D153" s="2">
        <v>75.7</v>
      </c>
      <c r="E153" s="2">
        <v>74</v>
      </c>
      <c r="F153" s="3">
        <v>74.5</v>
      </c>
      <c r="G153" s="3">
        <v>0.5</v>
      </c>
      <c r="H153" s="4">
        <v>6.7999999999999996E-3</v>
      </c>
      <c r="I153" s="5">
        <v>5351</v>
      </c>
      <c r="J153" s="5">
        <v>400601</v>
      </c>
      <c r="K153" s="2">
        <v>0</v>
      </c>
      <c r="M153" s="12">
        <f t="shared" si="11"/>
        <v>72.94</v>
      </c>
      <c r="N153" s="12">
        <f t="shared" si="12"/>
        <v>71.92</v>
      </c>
      <c r="O153" s="12">
        <f t="shared" si="13"/>
        <v>73.819999999999993</v>
      </c>
      <c r="P153" s="12">
        <f t="shared" si="14"/>
        <v>81.481666666666655</v>
      </c>
    </row>
    <row r="154" spans="1:16">
      <c r="A154" s="9">
        <f t="shared" si="10"/>
        <v>3</v>
      </c>
      <c r="B154" s="1">
        <v>43172</v>
      </c>
      <c r="C154" s="2">
        <v>75</v>
      </c>
      <c r="D154" s="2">
        <v>75.8</v>
      </c>
      <c r="E154" s="2">
        <v>73.8</v>
      </c>
      <c r="F154" s="3">
        <v>74</v>
      </c>
      <c r="G154" s="3">
        <v>-0.3</v>
      </c>
      <c r="H154" s="4">
        <v>-4.0000000000000001E-3</v>
      </c>
      <c r="I154" s="5">
        <v>4831</v>
      </c>
      <c r="J154" s="5">
        <v>359633</v>
      </c>
      <c r="K154" s="2">
        <v>0</v>
      </c>
      <c r="M154" s="12">
        <f t="shared" si="11"/>
        <v>71.92</v>
      </c>
      <c r="N154" s="12">
        <f t="shared" si="12"/>
        <v>71.580000000000013</v>
      </c>
      <c r="O154" s="12">
        <f t="shared" si="13"/>
        <v>74.414999999999992</v>
      </c>
      <c r="P154" s="12">
        <f t="shared" si="14"/>
        <v>81.923333333333346</v>
      </c>
    </row>
    <row r="155" spans="1:16">
      <c r="A155" s="9">
        <f t="shared" si="10"/>
        <v>2</v>
      </c>
      <c r="B155" s="1">
        <v>43171</v>
      </c>
      <c r="C155" s="2">
        <v>75</v>
      </c>
      <c r="D155" s="2">
        <v>77.5</v>
      </c>
      <c r="E155" s="2">
        <v>73.7</v>
      </c>
      <c r="F155" s="3">
        <v>74.3</v>
      </c>
      <c r="G155" s="3">
        <v>3.2</v>
      </c>
      <c r="H155" s="4">
        <v>4.4999999999999998E-2</v>
      </c>
      <c r="I155" s="5">
        <v>13797</v>
      </c>
      <c r="J155" s="5">
        <v>1037093</v>
      </c>
      <c r="K155" s="2">
        <v>0</v>
      </c>
      <c r="M155" s="12">
        <f t="shared" si="11"/>
        <v>71.180000000000007</v>
      </c>
      <c r="N155" s="12">
        <f t="shared" si="12"/>
        <v>71.31</v>
      </c>
      <c r="O155" s="12">
        <f t="shared" si="13"/>
        <v>74.889999999999986</v>
      </c>
      <c r="P155" s="12">
        <f t="shared" si="14"/>
        <v>82.225000000000009</v>
      </c>
    </row>
    <row r="156" spans="1:16">
      <c r="A156" s="9">
        <f t="shared" si="10"/>
        <v>6</v>
      </c>
      <c r="B156" s="1">
        <v>43168</v>
      </c>
      <c r="C156" s="2">
        <v>71.099999999999994</v>
      </c>
      <c r="D156" s="2">
        <v>71.900000000000006</v>
      </c>
      <c r="E156" s="2">
        <v>70.8</v>
      </c>
      <c r="F156" s="3">
        <v>71.099999999999994</v>
      </c>
      <c r="G156" s="3">
        <v>0.3</v>
      </c>
      <c r="H156" s="4">
        <v>4.1999999999999997E-3</v>
      </c>
      <c r="I156" s="5">
        <v>3476</v>
      </c>
      <c r="J156" s="5">
        <v>247566</v>
      </c>
      <c r="K156" s="2">
        <v>0</v>
      </c>
      <c r="M156" s="12">
        <f t="shared" si="11"/>
        <v>70.459999999999994</v>
      </c>
      <c r="N156" s="12">
        <f t="shared" si="12"/>
        <v>71.109999999999985</v>
      </c>
      <c r="O156" s="12">
        <f t="shared" si="13"/>
        <v>75.349999999999994</v>
      </c>
      <c r="P156" s="12">
        <f t="shared" si="14"/>
        <v>82.686666666666682</v>
      </c>
    </row>
    <row r="157" spans="1:16">
      <c r="A157" s="9">
        <f t="shared" si="10"/>
        <v>5</v>
      </c>
      <c r="B157" s="1">
        <v>43167</v>
      </c>
      <c r="C157" s="2">
        <v>70</v>
      </c>
      <c r="D157" s="2">
        <v>71</v>
      </c>
      <c r="E157" s="2">
        <v>69.7</v>
      </c>
      <c r="F157" s="3">
        <v>70.8</v>
      </c>
      <c r="G157" s="3">
        <v>1.4</v>
      </c>
      <c r="H157" s="4">
        <v>2.0199999999999999E-2</v>
      </c>
      <c r="I157" s="5">
        <v>3557</v>
      </c>
      <c r="J157" s="5">
        <v>250209</v>
      </c>
      <c r="K157" s="2">
        <v>0</v>
      </c>
      <c r="M157" s="12">
        <f t="shared" si="11"/>
        <v>70.66</v>
      </c>
      <c r="N157" s="12">
        <f t="shared" si="12"/>
        <v>71.129999999999981</v>
      </c>
      <c r="O157" s="12">
        <f t="shared" si="13"/>
        <v>75.949999999999989</v>
      </c>
      <c r="P157" s="12">
        <f t="shared" si="14"/>
        <v>83.385000000000005</v>
      </c>
    </row>
    <row r="158" spans="1:16">
      <c r="A158" s="9">
        <f t="shared" si="10"/>
        <v>4</v>
      </c>
      <c r="B158" s="1">
        <v>43166</v>
      </c>
      <c r="C158" s="2">
        <v>69.7</v>
      </c>
      <c r="D158" s="2">
        <v>71.2</v>
      </c>
      <c r="E158" s="2">
        <v>69.400000000000006</v>
      </c>
      <c r="F158" s="3">
        <v>69.400000000000006</v>
      </c>
      <c r="G158" s="3">
        <v>-0.9</v>
      </c>
      <c r="H158" s="4">
        <v>-1.2800000000000001E-2</v>
      </c>
      <c r="I158" s="5">
        <v>3595</v>
      </c>
      <c r="J158" s="5">
        <v>252155</v>
      </c>
      <c r="K158" s="2">
        <v>0</v>
      </c>
      <c r="M158" s="12">
        <f t="shared" si="11"/>
        <v>70.900000000000006</v>
      </c>
      <c r="N158" s="12">
        <f t="shared" si="12"/>
        <v>71.16</v>
      </c>
      <c r="O158" s="12">
        <f t="shared" si="13"/>
        <v>76.584999999999994</v>
      </c>
      <c r="P158" s="12">
        <f t="shared" si="14"/>
        <v>84.080000000000013</v>
      </c>
    </row>
    <row r="159" spans="1:16">
      <c r="A159" s="9">
        <f t="shared" si="10"/>
        <v>3</v>
      </c>
      <c r="B159" s="1">
        <v>43165</v>
      </c>
      <c r="C159" s="2">
        <v>71.3</v>
      </c>
      <c r="D159" s="2">
        <v>71.599999999999994</v>
      </c>
      <c r="E159" s="2">
        <v>69.2</v>
      </c>
      <c r="F159" s="3">
        <v>70.3</v>
      </c>
      <c r="G159" s="3">
        <v>-0.4</v>
      </c>
      <c r="H159" s="4">
        <v>-5.7000000000000002E-3</v>
      </c>
      <c r="I159" s="5">
        <v>5980</v>
      </c>
      <c r="J159" s="5">
        <v>420975</v>
      </c>
      <c r="K159" s="2">
        <v>0</v>
      </c>
      <c r="M159" s="12">
        <f t="shared" si="11"/>
        <v>71.240000000000009</v>
      </c>
      <c r="N159" s="12">
        <f t="shared" si="12"/>
        <v>71.710000000000008</v>
      </c>
      <c r="O159" s="12">
        <f t="shared" si="13"/>
        <v>77.5</v>
      </c>
      <c r="P159" s="12">
        <f t="shared" si="14"/>
        <v>84.848333333333343</v>
      </c>
    </row>
    <row r="160" spans="1:16">
      <c r="A160" s="9">
        <f t="shared" si="10"/>
        <v>2</v>
      </c>
      <c r="B160" s="1">
        <v>43164</v>
      </c>
      <c r="C160" s="2">
        <v>72.7</v>
      </c>
      <c r="D160" s="2">
        <v>72.8</v>
      </c>
      <c r="E160" s="2">
        <v>69.7</v>
      </c>
      <c r="F160" s="3">
        <v>70.7</v>
      </c>
      <c r="G160" s="3">
        <v>-1.4</v>
      </c>
      <c r="H160" s="4">
        <v>-1.9400000000000001E-2</v>
      </c>
      <c r="I160" s="5">
        <v>4467</v>
      </c>
      <c r="J160" s="5">
        <v>317606</v>
      </c>
      <c r="K160" s="2">
        <v>0</v>
      </c>
      <c r="M160" s="12">
        <f t="shared" si="11"/>
        <v>71.44</v>
      </c>
      <c r="N160" s="12">
        <f t="shared" si="12"/>
        <v>72.75</v>
      </c>
      <c r="O160" s="12">
        <f t="shared" si="13"/>
        <v>78.320000000000007</v>
      </c>
      <c r="P160" s="12">
        <f t="shared" si="14"/>
        <v>85.585000000000008</v>
      </c>
    </row>
    <row r="161" spans="1:16">
      <c r="A161" s="9">
        <f t="shared" si="10"/>
        <v>6</v>
      </c>
      <c r="B161" s="1">
        <v>43161</v>
      </c>
      <c r="C161" s="2">
        <v>72</v>
      </c>
      <c r="D161" s="2">
        <v>73.900000000000006</v>
      </c>
      <c r="E161" s="2">
        <v>71.2</v>
      </c>
      <c r="F161" s="3">
        <v>72.099999999999994</v>
      </c>
      <c r="G161" s="3">
        <v>0.1</v>
      </c>
      <c r="H161" s="4">
        <v>1.4E-3</v>
      </c>
      <c r="I161" s="5">
        <v>7802</v>
      </c>
      <c r="J161" s="5">
        <v>568648</v>
      </c>
      <c r="K161" s="2">
        <v>0</v>
      </c>
      <c r="M161" s="12">
        <f t="shared" si="11"/>
        <v>71.760000000000005</v>
      </c>
      <c r="N161" s="12">
        <f t="shared" si="12"/>
        <v>73.66</v>
      </c>
      <c r="O161" s="12">
        <f t="shared" si="13"/>
        <v>79.12</v>
      </c>
      <c r="P161" s="12">
        <f t="shared" si="14"/>
        <v>86.331666666666678</v>
      </c>
    </row>
    <row r="162" spans="1:16">
      <c r="A162" s="9">
        <f t="shared" si="10"/>
        <v>5</v>
      </c>
      <c r="B162" s="1">
        <v>43160</v>
      </c>
      <c r="C162" s="2">
        <v>70.8</v>
      </c>
      <c r="D162" s="2">
        <v>72.400000000000006</v>
      </c>
      <c r="E162" s="2">
        <v>69.599999999999994</v>
      </c>
      <c r="F162" s="3">
        <v>72</v>
      </c>
      <c r="G162" s="3">
        <v>0.9</v>
      </c>
      <c r="H162" s="4">
        <v>1.2699999999999999E-2</v>
      </c>
      <c r="I162" s="5">
        <v>4330</v>
      </c>
      <c r="J162" s="5">
        <v>310217</v>
      </c>
      <c r="K162" s="2">
        <v>0</v>
      </c>
      <c r="M162" s="12">
        <f t="shared" si="11"/>
        <v>71.599999999999994</v>
      </c>
      <c r="N162" s="12">
        <f t="shared" si="12"/>
        <v>74.66</v>
      </c>
      <c r="O162" s="12">
        <f t="shared" si="13"/>
        <v>79.965000000000003</v>
      </c>
      <c r="P162" s="12">
        <f t="shared" si="14"/>
        <v>87.088333333333338</v>
      </c>
    </row>
    <row r="163" spans="1:16">
      <c r="A163" s="9">
        <f t="shared" si="10"/>
        <v>3</v>
      </c>
      <c r="B163" s="1">
        <v>43158</v>
      </c>
      <c r="C163" s="2">
        <v>72</v>
      </c>
      <c r="D163" s="2">
        <v>72.5</v>
      </c>
      <c r="E163" s="2">
        <v>70.900000000000006</v>
      </c>
      <c r="F163" s="3">
        <v>71.099999999999994</v>
      </c>
      <c r="G163" s="3">
        <v>-0.2</v>
      </c>
      <c r="H163" s="4">
        <v>-2.8E-3</v>
      </c>
      <c r="I163" s="5">
        <v>4422</v>
      </c>
      <c r="J163" s="5">
        <v>316850</v>
      </c>
      <c r="K163" s="2">
        <v>0</v>
      </c>
      <c r="M163" s="12">
        <f t="shared" si="11"/>
        <v>71.42</v>
      </c>
      <c r="N163" s="12">
        <f t="shared" si="12"/>
        <v>75.72</v>
      </c>
      <c r="O163" s="12">
        <f t="shared" si="13"/>
        <v>80.73</v>
      </c>
      <c r="P163" s="12">
        <f t="shared" si="14"/>
        <v>87.771666666666661</v>
      </c>
    </row>
    <row r="164" spans="1:16">
      <c r="A164" s="9">
        <f t="shared" si="10"/>
        <v>2</v>
      </c>
      <c r="B164" s="1">
        <v>43157</v>
      </c>
      <c r="C164" s="2">
        <v>72.3</v>
      </c>
      <c r="D164" s="2">
        <v>73.5</v>
      </c>
      <c r="E164" s="2">
        <v>71.2</v>
      </c>
      <c r="F164" s="3">
        <v>71.3</v>
      </c>
      <c r="G164" s="3">
        <v>-1</v>
      </c>
      <c r="H164" s="4">
        <v>-1.38E-2</v>
      </c>
      <c r="I164" s="5">
        <v>4639</v>
      </c>
      <c r="J164" s="5">
        <v>333852</v>
      </c>
      <c r="K164" s="2">
        <v>0</v>
      </c>
      <c r="M164" s="12">
        <f t="shared" si="11"/>
        <v>72.179999999999993</v>
      </c>
      <c r="N164" s="12">
        <f t="shared" si="12"/>
        <v>77.25</v>
      </c>
      <c r="O164" s="12">
        <f t="shared" si="13"/>
        <v>81.5</v>
      </c>
      <c r="P164" s="12">
        <f t="shared" si="14"/>
        <v>88.37833333333333</v>
      </c>
    </row>
    <row r="165" spans="1:16">
      <c r="A165" s="9">
        <f t="shared" si="10"/>
        <v>6</v>
      </c>
      <c r="B165" s="1">
        <v>43154</v>
      </c>
      <c r="C165" s="2">
        <v>72</v>
      </c>
      <c r="D165" s="2">
        <v>73.8</v>
      </c>
      <c r="E165" s="2">
        <v>71</v>
      </c>
      <c r="F165" s="3">
        <v>72.3</v>
      </c>
      <c r="G165" s="3">
        <v>1</v>
      </c>
      <c r="H165" s="4">
        <v>1.4E-2</v>
      </c>
      <c r="I165" s="5">
        <v>8331</v>
      </c>
      <c r="J165" s="5">
        <v>602672</v>
      </c>
      <c r="K165" s="2">
        <v>0</v>
      </c>
      <c r="M165" s="12">
        <f t="shared" si="11"/>
        <v>74.06</v>
      </c>
      <c r="N165" s="12">
        <f t="shared" si="12"/>
        <v>78.47</v>
      </c>
      <c r="O165" s="12">
        <f t="shared" si="13"/>
        <v>82.260000000000019</v>
      </c>
      <c r="P165" s="12">
        <f t="shared" si="14"/>
        <v>88.981666666666655</v>
      </c>
    </row>
    <row r="166" spans="1:16">
      <c r="A166" s="9">
        <f t="shared" si="10"/>
        <v>5</v>
      </c>
      <c r="B166" s="1">
        <v>43153</v>
      </c>
      <c r="C166" s="2">
        <v>69</v>
      </c>
      <c r="D166" s="2">
        <v>72.7</v>
      </c>
      <c r="E166" s="2">
        <v>68.2</v>
      </c>
      <c r="F166" s="3">
        <v>71.3</v>
      </c>
      <c r="G166" s="3">
        <v>0.2</v>
      </c>
      <c r="H166" s="4">
        <v>2.8E-3</v>
      </c>
      <c r="I166" s="5">
        <v>13306</v>
      </c>
      <c r="J166" s="5">
        <v>942514</v>
      </c>
      <c r="K166" s="2">
        <v>0</v>
      </c>
      <c r="M166" s="12">
        <f t="shared" si="11"/>
        <v>75.56</v>
      </c>
      <c r="N166" s="12">
        <f t="shared" si="12"/>
        <v>79.59</v>
      </c>
      <c r="O166" s="12">
        <f t="shared" si="13"/>
        <v>82.91</v>
      </c>
      <c r="P166" s="12">
        <f t="shared" si="14"/>
        <v>89.509999999999991</v>
      </c>
    </row>
    <row r="167" spans="1:16">
      <c r="A167" s="9">
        <f t="shared" si="10"/>
        <v>4</v>
      </c>
      <c r="B167" s="1">
        <v>43152</v>
      </c>
      <c r="C167" s="2">
        <v>77</v>
      </c>
      <c r="D167" s="2">
        <v>77.099999999999994</v>
      </c>
      <c r="E167" s="2">
        <v>70.8</v>
      </c>
      <c r="F167" s="3">
        <v>71.099999999999994</v>
      </c>
      <c r="G167" s="3">
        <v>-3.8</v>
      </c>
      <c r="H167" s="4">
        <v>-5.0700000000000002E-2</v>
      </c>
      <c r="I167" s="5">
        <v>25664</v>
      </c>
      <c r="J167" s="5">
        <v>1865397</v>
      </c>
      <c r="K167" s="2">
        <v>0</v>
      </c>
      <c r="M167" s="12">
        <f t="shared" si="11"/>
        <v>77.72</v>
      </c>
      <c r="N167" s="12">
        <f t="shared" si="12"/>
        <v>80.77000000000001</v>
      </c>
      <c r="O167" s="12">
        <f t="shared" si="13"/>
        <v>83.435000000000002</v>
      </c>
      <c r="P167" s="12">
        <f t="shared" si="14"/>
        <v>90.113333333333316</v>
      </c>
    </row>
    <row r="168" spans="1:16">
      <c r="A168" s="9">
        <f t="shared" si="10"/>
        <v>2</v>
      </c>
      <c r="B168" s="1">
        <v>43143</v>
      </c>
      <c r="C168" s="2">
        <v>79.900000000000006</v>
      </c>
      <c r="D168" s="2">
        <v>81.5</v>
      </c>
      <c r="E168" s="2">
        <v>74.900000000000006</v>
      </c>
      <c r="F168" s="3">
        <v>74.900000000000006</v>
      </c>
      <c r="G168" s="3">
        <v>-5.8</v>
      </c>
      <c r="H168" s="4">
        <v>-7.1900000000000006E-2</v>
      </c>
      <c r="I168" s="5">
        <v>17016</v>
      </c>
      <c r="J168" s="5">
        <v>1327932</v>
      </c>
      <c r="K168" s="2">
        <v>0</v>
      </c>
      <c r="M168" s="12">
        <f t="shared" si="11"/>
        <v>80.02000000000001</v>
      </c>
      <c r="N168" s="12">
        <f t="shared" si="12"/>
        <v>82.01</v>
      </c>
      <c r="O168" s="12">
        <f t="shared" si="13"/>
        <v>83.974999999999994</v>
      </c>
      <c r="P168" s="12">
        <f t="shared" si="14"/>
        <v>90.569999999999979</v>
      </c>
    </row>
    <row r="169" spans="1:16">
      <c r="A169" s="9">
        <f t="shared" si="10"/>
        <v>6</v>
      </c>
      <c r="B169" s="1">
        <v>43140</v>
      </c>
      <c r="C169" s="2">
        <v>74</v>
      </c>
      <c r="D169" s="2">
        <v>81.2</v>
      </c>
      <c r="E169" s="2">
        <v>73.8</v>
      </c>
      <c r="F169" s="3">
        <v>80.7</v>
      </c>
      <c r="G169" s="3">
        <v>0.9</v>
      </c>
      <c r="H169" s="4">
        <v>1.1299999999999999E-2</v>
      </c>
      <c r="I169" s="5">
        <v>11063</v>
      </c>
      <c r="J169" s="5">
        <v>863542</v>
      </c>
      <c r="K169" s="2">
        <v>0</v>
      </c>
      <c r="M169" s="12">
        <f t="shared" si="11"/>
        <v>82.320000000000007</v>
      </c>
      <c r="N169" s="12">
        <f t="shared" si="12"/>
        <v>83.29</v>
      </c>
      <c r="O169" s="12">
        <f t="shared" si="13"/>
        <v>84.37</v>
      </c>
      <c r="P169" s="12">
        <f t="shared" si="14"/>
        <v>90.888333333333321</v>
      </c>
    </row>
    <row r="170" spans="1:16">
      <c r="A170" s="9">
        <f t="shared" si="10"/>
        <v>5</v>
      </c>
      <c r="B170" s="1">
        <v>43139</v>
      </c>
      <c r="C170" s="2">
        <v>82.7</v>
      </c>
      <c r="D170" s="2">
        <v>82.9</v>
      </c>
      <c r="E170" s="2">
        <v>78</v>
      </c>
      <c r="F170" s="3">
        <v>79.8</v>
      </c>
      <c r="G170" s="3">
        <v>-2.2999999999999998</v>
      </c>
      <c r="H170" s="4">
        <v>-2.8000000000000001E-2</v>
      </c>
      <c r="I170" s="5">
        <v>8105</v>
      </c>
      <c r="J170" s="5">
        <v>646527</v>
      </c>
      <c r="K170" s="2">
        <v>0</v>
      </c>
      <c r="M170" s="12">
        <f t="shared" si="11"/>
        <v>82.88</v>
      </c>
      <c r="N170" s="12">
        <f t="shared" si="12"/>
        <v>83.890000000000015</v>
      </c>
      <c r="O170" s="12">
        <f t="shared" si="13"/>
        <v>84.44</v>
      </c>
      <c r="P170" s="12">
        <f t="shared" si="14"/>
        <v>91.081666666666663</v>
      </c>
    </row>
    <row r="171" spans="1:16">
      <c r="A171" s="9">
        <f t="shared" si="10"/>
        <v>4</v>
      </c>
      <c r="B171" s="1">
        <v>43138</v>
      </c>
      <c r="C171" s="2">
        <v>85</v>
      </c>
      <c r="D171" s="2">
        <v>85.1</v>
      </c>
      <c r="E171" s="2">
        <v>82.1</v>
      </c>
      <c r="F171" s="3">
        <v>82.1</v>
      </c>
      <c r="G171" s="3">
        <v>-0.5</v>
      </c>
      <c r="H171" s="4">
        <v>-6.1000000000000004E-3</v>
      </c>
      <c r="I171" s="5">
        <v>5476</v>
      </c>
      <c r="J171" s="5">
        <v>459519</v>
      </c>
      <c r="K171" s="2">
        <v>0</v>
      </c>
      <c r="M171" s="12">
        <f t="shared" si="11"/>
        <v>83.62</v>
      </c>
      <c r="N171" s="12">
        <f t="shared" si="12"/>
        <v>84.580000000000013</v>
      </c>
      <c r="O171" s="12">
        <f t="shared" si="13"/>
        <v>84.525000000000006</v>
      </c>
      <c r="P171" s="12">
        <f t="shared" si="14"/>
        <v>91.326666666666654</v>
      </c>
    </row>
    <row r="172" spans="1:16">
      <c r="A172" s="9">
        <f t="shared" si="10"/>
        <v>3</v>
      </c>
      <c r="B172" s="1">
        <v>43137</v>
      </c>
      <c r="C172" s="2">
        <v>82.9</v>
      </c>
      <c r="D172" s="2">
        <v>85.3</v>
      </c>
      <c r="E172" s="2">
        <v>78.7</v>
      </c>
      <c r="F172" s="3">
        <v>82.6</v>
      </c>
      <c r="G172" s="3">
        <v>-3.8</v>
      </c>
      <c r="H172" s="4">
        <v>-4.3999999999999997E-2</v>
      </c>
      <c r="I172" s="5">
        <v>13251</v>
      </c>
      <c r="J172" s="5">
        <v>1089699</v>
      </c>
      <c r="K172" s="2">
        <v>0</v>
      </c>
      <c r="M172" s="12">
        <f t="shared" si="11"/>
        <v>83.820000000000007</v>
      </c>
      <c r="N172" s="12">
        <f t="shared" si="12"/>
        <v>85.27000000000001</v>
      </c>
      <c r="O172" s="12">
        <f t="shared" si="13"/>
        <v>84.57</v>
      </c>
      <c r="P172" s="12">
        <f t="shared" si="14"/>
        <v>91.47499999999998</v>
      </c>
    </row>
    <row r="173" spans="1:16">
      <c r="A173" s="9">
        <f t="shared" si="10"/>
        <v>2</v>
      </c>
      <c r="B173" s="1">
        <v>43136</v>
      </c>
      <c r="C173" s="2">
        <v>79.400000000000006</v>
      </c>
      <c r="D173" s="2">
        <v>86.4</v>
      </c>
      <c r="E173" s="2">
        <v>79.400000000000006</v>
      </c>
      <c r="F173" s="3">
        <v>86.4</v>
      </c>
      <c r="G173" s="3">
        <v>2.9</v>
      </c>
      <c r="H173" s="4">
        <v>3.4700000000000002E-2</v>
      </c>
      <c r="I173" s="5">
        <v>5667</v>
      </c>
      <c r="J173" s="5">
        <v>469368</v>
      </c>
      <c r="K173" s="2">
        <v>0</v>
      </c>
      <c r="M173" s="12">
        <f t="shared" si="11"/>
        <v>84</v>
      </c>
      <c r="N173" s="12">
        <f t="shared" si="12"/>
        <v>85.74</v>
      </c>
      <c r="O173" s="12">
        <f t="shared" si="13"/>
        <v>84.69</v>
      </c>
      <c r="P173" s="12">
        <f t="shared" si="14"/>
        <v>91.614999999999995</v>
      </c>
    </row>
    <row r="174" spans="1:16">
      <c r="A174" s="9">
        <f t="shared" si="10"/>
        <v>6</v>
      </c>
      <c r="B174" s="1">
        <v>43133</v>
      </c>
      <c r="C174" s="2">
        <v>84</v>
      </c>
      <c r="D174" s="2">
        <v>85</v>
      </c>
      <c r="E174" s="2">
        <v>83.1</v>
      </c>
      <c r="F174" s="2">
        <v>83.5</v>
      </c>
      <c r="G174" s="2">
        <v>0</v>
      </c>
      <c r="H174" s="6">
        <v>0</v>
      </c>
      <c r="I174" s="5">
        <v>5202</v>
      </c>
      <c r="J174" s="5">
        <v>437221</v>
      </c>
      <c r="K174" s="2">
        <v>0</v>
      </c>
      <c r="M174" s="12">
        <f t="shared" si="11"/>
        <v>84.26</v>
      </c>
      <c r="N174" s="12">
        <f t="shared" si="12"/>
        <v>85.75</v>
      </c>
      <c r="O174" s="12">
        <f t="shared" si="13"/>
        <v>85.08</v>
      </c>
      <c r="P174" s="12">
        <f t="shared" si="14"/>
        <v>91.71</v>
      </c>
    </row>
    <row r="175" spans="1:16">
      <c r="A175" s="9">
        <f t="shared" si="10"/>
        <v>5</v>
      </c>
      <c r="B175" s="1">
        <v>43132</v>
      </c>
      <c r="C175" s="2">
        <v>83.3</v>
      </c>
      <c r="D175" s="2">
        <v>84.8</v>
      </c>
      <c r="E175" s="2">
        <v>82.8</v>
      </c>
      <c r="F175" s="3">
        <v>83.5</v>
      </c>
      <c r="G175" s="3">
        <v>0.4</v>
      </c>
      <c r="H175" s="4">
        <v>4.7999999999999996E-3</v>
      </c>
      <c r="I175" s="5">
        <v>4626</v>
      </c>
      <c r="J175" s="5">
        <v>387260</v>
      </c>
      <c r="K175" s="2">
        <v>0</v>
      </c>
      <c r="M175" s="12">
        <f t="shared" si="11"/>
        <v>84.9</v>
      </c>
      <c r="N175" s="12">
        <f t="shared" si="12"/>
        <v>86.05</v>
      </c>
      <c r="O175" s="12">
        <f t="shared" si="13"/>
        <v>85.6</v>
      </c>
      <c r="P175" s="12">
        <f t="shared" si="14"/>
        <v>91.749999999999986</v>
      </c>
    </row>
    <row r="176" spans="1:16">
      <c r="A176" s="9">
        <f t="shared" si="10"/>
        <v>4</v>
      </c>
      <c r="B176" s="1">
        <v>43131</v>
      </c>
      <c r="C176" s="2">
        <v>81.8</v>
      </c>
      <c r="D176" s="2">
        <v>84</v>
      </c>
      <c r="E176" s="2">
        <v>81.599999999999994</v>
      </c>
      <c r="F176" s="3">
        <v>83.1</v>
      </c>
      <c r="G176" s="3">
        <v>-0.4</v>
      </c>
      <c r="H176" s="4">
        <v>-4.7999999999999996E-3</v>
      </c>
      <c r="I176" s="5">
        <v>5086</v>
      </c>
      <c r="J176" s="5">
        <v>420950</v>
      </c>
      <c r="K176" s="2">
        <v>0</v>
      </c>
      <c r="M176" s="12">
        <f t="shared" si="11"/>
        <v>85.539999999999992</v>
      </c>
      <c r="N176" s="12">
        <f t="shared" si="12"/>
        <v>86.22999999999999</v>
      </c>
      <c r="O176" s="12">
        <f t="shared" si="13"/>
        <v>86.039999999999992</v>
      </c>
      <c r="P176" s="12">
        <f t="shared" si="14"/>
        <v>91.891666666666652</v>
      </c>
    </row>
    <row r="177" spans="1:16">
      <c r="A177" s="9">
        <f t="shared" si="10"/>
        <v>3</v>
      </c>
      <c r="B177" s="1">
        <v>43130</v>
      </c>
      <c r="C177" s="2">
        <v>87.1</v>
      </c>
      <c r="D177" s="2">
        <v>87.8</v>
      </c>
      <c r="E177" s="2">
        <v>82.9</v>
      </c>
      <c r="F177" s="3">
        <v>83.5</v>
      </c>
      <c r="G177" s="3">
        <v>-4.2</v>
      </c>
      <c r="H177" s="4">
        <v>-4.7899999999999998E-2</v>
      </c>
      <c r="I177" s="5">
        <v>11230</v>
      </c>
      <c r="J177" s="5">
        <v>950928</v>
      </c>
      <c r="K177" s="2">
        <v>0</v>
      </c>
      <c r="M177" s="12">
        <f t="shared" si="11"/>
        <v>86.72</v>
      </c>
      <c r="N177" s="12">
        <f t="shared" si="12"/>
        <v>86.1</v>
      </c>
      <c r="O177" s="12">
        <f t="shared" si="13"/>
        <v>86.36999999999999</v>
      </c>
      <c r="P177" s="12">
        <f t="shared" si="14"/>
        <v>91.901666666666657</v>
      </c>
    </row>
    <row r="178" spans="1:16">
      <c r="A178" s="9">
        <f t="shared" si="10"/>
        <v>2</v>
      </c>
      <c r="B178" s="1">
        <v>43129</v>
      </c>
      <c r="C178" s="2">
        <v>87.5</v>
      </c>
      <c r="D178" s="2">
        <v>88</v>
      </c>
      <c r="E178" s="2">
        <v>86.2</v>
      </c>
      <c r="F178" s="3">
        <v>87.7</v>
      </c>
      <c r="G178" s="3">
        <v>1</v>
      </c>
      <c r="H178" s="4">
        <v>1.15E-2</v>
      </c>
      <c r="I178" s="5">
        <v>5032</v>
      </c>
      <c r="J178" s="5">
        <v>438367</v>
      </c>
      <c r="K178" s="2">
        <v>0</v>
      </c>
      <c r="M178" s="12">
        <f t="shared" si="11"/>
        <v>87.48</v>
      </c>
      <c r="N178" s="12">
        <f t="shared" si="12"/>
        <v>85.94</v>
      </c>
      <c r="O178" s="12">
        <f t="shared" si="13"/>
        <v>86.830000000000013</v>
      </c>
      <c r="P178" s="12">
        <f t="shared" si="14"/>
        <v>91.831666666666663</v>
      </c>
    </row>
    <row r="179" spans="1:16">
      <c r="A179" s="9">
        <f t="shared" si="10"/>
        <v>6</v>
      </c>
      <c r="B179" s="1">
        <v>43126</v>
      </c>
      <c r="C179" s="2">
        <v>88</v>
      </c>
      <c r="D179" s="2">
        <v>88</v>
      </c>
      <c r="E179" s="2">
        <v>85.6</v>
      </c>
      <c r="F179" s="2">
        <v>86.7</v>
      </c>
      <c r="G179" s="2">
        <v>0</v>
      </c>
      <c r="H179" s="6">
        <v>0</v>
      </c>
      <c r="I179" s="5">
        <v>6373</v>
      </c>
      <c r="J179" s="5">
        <v>552693</v>
      </c>
      <c r="K179" s="2">
        <v>0</v>
      </c>
      <c r="M179" s="12">
        <f t="shared" si="11"/>
        <v>87.24</v>
      </c>
      <c r="N179" s="12">
        <f t="shared" si="12"/>
        <v>85.449999999999989</v>
      </c>
      <c r="O179" s="12">
        <f t="shared" si="13"/>
        <v>86.66</v>
      </c>
      <c r="P179" s="12">
        <f t="shared" si="14"/>
        <v>91.653333333333336</v>
      </c>
    </row>
    <row r="180" spans="1:16">
      <c r="A180" s="9">
        <f t="shared" si="10"/>
        <v>5</v>
      </c>
      <c r="B180" s="1">
        <v>43125</v>
      </c>
      <c r="C180" s="2">
        <v>91.2</v>
      </c>
      <c r="D180" s="2">
        <v>92.3</v>
      </c>
      <c r="E180" s="2">
        <v>86.7</v>
      </c>
      <c r="F180" s="3">
        <v>86.7</v>
      </c>
      <c r="G180" s="3">
        <v>-2.2999999999999998</v>
      </c>
      <c r="H180" s="4">
        <v>-2.58E-2</v>
      </c>
      <c r="I180" s="5">
        <v>16170</v>
      </c>
      <c r="J180" s="5">
        <v>1454552</v>
      </c>
      <c r="K180" s="2">
        <v>0</v>
      </c>
      <c r="M180" s="12">
        <f t="shared" si="11"/>
        <v>87.2</v>
      </c>
      <c r="N180" s="12">
        <f t="shared" si="12"/>
        <v>84.989999999999981</v>
      </c>
      <c r="O180" s="12">
        <f t="shared" si="13"/>
        <v>86.5</v>
      </c>
      <c r="P180" s="12">
        <f t="shared" si="14"/>
        <v>91.48333333333332</v>
      </c>
    </row>
    <row r="181" spans="1:16">
      <c r="A181" s="9">
        <f t="shared" si="10"/>
        <v>4</v>
      </c>
      <c r="B181" s="1">
        <v>43124</v>
      </c>
      <c r="C181" s="2">
        <v>87.9</v>
      </c>
      <c r="D181" s="2">
        <v>89.2</v>
      </c>
      <c r="E181" s="2">
        <v>87.2</v>
      </c>
      <c r="F181" s="3">
        <v>89</v>
      </c>
      <c r="G181" s="3">
        <v>1.7</v>
      </c>
      <c r="H181" s="4">
        <v>1.95E-2</v>
      </c>
      <c r="I181" s="5">
        <v>10978</v>
      </c>
      <c r="J181" s="5">
        <v>970008</v>
      </c>
      <c r="K181" s="2">
        <v>0</v>
      </c>
      <c r="M181" s="12">
        <f t="shared" si="11"/>
        <v>86.92</v>
      </c>
      <c r="N181" s="12">
        <f t="shared" si="12"/>
        <v>84.47</v>
      </c>
      <c r="O181" s="12">
        <f t="shared" si="13"/>
        <v>86.24499999999999</v>
      </c>
      <c r="P181" s="12">
        <f t="shared" si="14"/>
        <v>91.265000000000015</v>
      </c>
    </row>
    <row r="182" spans="1:16">
      <c r="A182" s="9">
        <f t="shared" si="10"/>
        <v>3</v>
      </c>
      <c r="B182" s="1">
        <v>43123</v>
      </c>
      <c r="C182" s="2">
        <v>87</v>
      </c>
      <c r="D182" s="2">
        <v>88.4</v>
      </c>
      <c r="E182" s="2">
        <v>85.6</v>
      </c>
      <c r="F182" s="3">
        <v>87.3</v>
      </c>
      <c r="G182" s="3">
        <v>0.8</v>
      </c>
      <c r="H182" s="4">
        <v>9.1999999999999998E-3</v>
      </c>
      <c r="I182" s="5">
        <v>9345</v>
      </c>
      <c r="J182" s="5">
        <v>814135</v>
      </c>
      <c r="K182" s="2">
        <v>0</v>
      </c>
      <c r="M182" s="12">
        <f t="shared" si="11"/>
        <v>85.48</v>
      </c>
      <c r="N182" s="12">
        <f t="shared" si="12"/>
        <v>83.87</v>
      </c>
      <c r="O182" s="12">
        <f t="shared" si="13"/>
        <v>85.795000000000002</v>
      </c>
      <c r="P182" s="12">
        <f t="shared" si="14"/>
        <v>91.011666666666684</v>
      </c>
    </row>
    <row r="183" spans="1:16">
      <c r="A183" s="9">
        <f t="shared" si="10"/>
        <v>2</v>
      </c>
      <c r="B183" s="1">
        <v>43122</v>
      </c>
      <c r="C183" s="2">
        <v>87.5</v>
      </c>
      <c r="D183" s="2">
        <v>88.5</v>
      </c>
      <c r="E183" s="2">
        <v>85.8</v>
      </c>
      <c r="F183" s="2">
        <v>86.5</v>
      </c>
      <c r="G183" s="2">
        <v>0</v>
      </c>
      <c r="H183" s="6">
        <v>0</v>
      </c>
      <c r="I183" s="5">
        <v>11840</v>
      </c>
      <c r="J183" s="5">
        <v>1033852</v>
      </c>
      <c r="K183" s="2">
        <v>0</v>
      </c>
      <c r="M183" s="12">
        <f t="shared" si="11"/>
        <v>84.4</v>
      </c>
      <c r="N183" s="12">
        <f t="shared" si="12"/>
        <v>83.64</v>
      </c>
      <c r="O183" s="12">
        <f t="shared" si="13"/>
        <v>85.534999999999997</v>
      </c>
      <c r="P183" s="12">
        <f t="shared" si="14"/>
        <v>90.798333333333346</v>
      </c>
    </row>
    <row r="184" spans="1:16">
      <c r="A184" s="9">
        <f t="shared" si="10"/>
        <v>6</v>
      </c>
      <c r="B184" s="1">
        <v>43119</v>
      </c>
      <c r="C184" s="2">
        <v>88</v>
      </c>
      <c r="D184" s="2">
        <v>88.6</v>
      </c>
      <c r="E184" s="2">
        <v>84.4</v>
      </c>
      <c r="F184" s="3">
        <v>86.5</v>
      </c>
      <c r="G184" s="3">
        <v>1.2</v>
      </c>
      <c r="H184" s="4">
        <v>1.41E-2</v>
      </c>
      <c r="I184" s="5">
        <v>14496</v>
      </c>
      <c r="J184" s="5">
        <v>1253722</v>
      </c>
      <c r="K184" s="2">
        <v>0</v>
      </c>
      <c r="M184" s="12">
        <f t="shared" si="11"/>
        <v>83.66</v>
      </c>
      <c r="N184" s="12">
        <f t="shared" si="12"/>
        <v>84.41</v>
      </c>
      <c r="O184" s="12">
        <f t="shared" si="13"/>
        <v>85.384999999999991</v>
      </c>
      <c r="P184" s="12">
        <f t="shared" si="14"/>
        <v>90.583333333333343</v>
      </c>
    </row>
    <row r="185" spans="1:16">
      <c r="A185" s="9">
        <f t="shared" si="10"/>
        <v>5</v>
      </c>
      <c r="B185" s="1">
        <v>43118</v>
      </c>
      <c r="C185" s="2">
        <v>83</v>
      </c>
      <c r="D185" s="2">
        <v>87.2</v>
      </c>
      <c r="E185" s="2">
        <v>82.6</v>
      </c>
      <c r="F185" s="3">
        <v>85.3</v>
      </c>
      <c r="G185" s="3">
        <v>3.5</v>
      </c>
      <c r="H185" s="4">
        <v>4.2799999999999998E-2</v>
      </c>
      <c r="I185" s="5">
        <v>20181</v>
      </c>
      <c r="J185" s="5">
        <v>1727545</v>
      </c>
      <c r="K185" s="2">
        <v>0</v>
      </c>
      <c r="M185" s="12">
        <f t="shared" si="11"/>
        <v>82.78</v>
      </c>
      <c r="N185" s="12">
        <f t="shared" si="12"/>
        <v>85.15</v>
      </c>
      <c r="O185" s="12">
        <f t="shared" si="13"/>
        <v>85.24499999999999</v>
      </c>
      <c r="P185" s="12">
        <f t="shared" si="14"/>
        <v>90.38833333333335</v>
      </c>
    </row>
    <row r="186" spans="1:16">
      <c r="A186" s="9">
        <f t="shared" si="10"/>
        <v>4</v>
      </c>
      <c r="B186" s="1">
        <v>43117</v>
      </c>
      <c r="C186" s="2">
        <v>82</v>
      </c>
      <c r="D186" s="2">
        <v>82.9</v>
      </c>
      <c r="E186" s="2">
        <v>81.5</v>
      </c>
      <c r="F186" s="3">
        <v>81.8</v>
      </c>
      <c r="G186" s="3">
        <v>-0.1</v>
      </c>
      <c r="H186" s="4">
        <v>-1.1999999999999999E-3</v>
      </c>
      <c r="I186" s="5">
        <v>5611</v>
      </c>
      <c r="J186" s="5">
        <v>461134</v>
      </c>
      <c r="K186" s="2">
        <v>0</v>
      </c>
      <c r="M186" s="12">
        <f t="shared" si="11"/>
        <v>82.02000000000001</v>
      </c>
      <c r="N186" s="12">
        <f t="shared" si="12"/>
        <v>85.85</v>
      </c>
      <c r="O186" s="12">
        <f t="shared" si="13"/>
        <v>85.025000000000006</v>
      </c>
      <c r="P186" s="12">
        <f t="shared" si="14"/>
        <v>90.185000000000016</v>
      </c>
    </row>
    <row r="187" spans="1:16">
      <c r="A187" s="9">
        <f t="shared" si="10"/>
        <v>3</v>
      </c>
      <c r="B187" s="1">
        <v>43116</v>
      </c>
      <c r="C187" s="2">
        <v>82.2</v>
      </c>
      <c r="D187" s="2">
        <v>82.6</v>
      </c>
      <c r="E187" s="2">
        <v>79.3</v>
      </c>
      <c r="F187" s="3">
        <v>81.900000000000006</v>
      </c>
      <c r="G187" s="3">
        <v>-0.9</v>
      </c>
      <c r="H187" s="4">
        <v>-1.09E-2</v>
      </c>
      <c r="I187" s="5">
        <v>12469</v>
      </c>
      <c r="J187" s="5">
        <v>1005332</v>
      </c>
      <c r="K187" s="2">
        <v>0</v>
      </c>
      <c r="M187" s="12">
        <f t="shared" si="11"/>
        <v>82.259999999999991</v>
      </c>
      <c r="N187" s="12">
        <f t="shared" si="12"/>
        <v>86.64</v>
      </c>
      <c r="O187" s="12">
        <f t="shared" si="13"/>
        <v>85.034999999999997</v>
      </c>
      <c r="P187" s="12">
        <f t="shared" si="14"/>
        <v>90.073333333333352</v>
      </c>
    </row>
    <row r="188" spans="1:16">
      <c r="A188" s="9">
        <f t="shared" si="10"/>
        <v>2</v>
      </c>
      <c r="B188" s="1">
        <v>43115</v>
      </c>
      <c r="C188" s="2">
        <v>83.4</v>
      </c>
      <c r="D188" s="2">
        <v>83.8</v>
      </c>
      <c r="E188" s="2">
        <v>81.3</v>
      </c>
      <c r="F188" s="3">
        <v>82.8</v>
      </c>
      <c r="G188" s="3">
        <v>0.7</v>
      </c>
      <c r="H188" s="4">
        <v>8.5000000000000006E-3</v>
      </c>
      <c r="I188" s="5">
        <v>7143</v>
      </c>
      <c r="J188" s="5">
        <v>589431</v>
      </c>
      <c r="K188" s="2">
        <v>0</v>
      </c>
      <c r="M188" s="12">
        <f t="shared" si="11"/>
        <v>82.88</v>
      </c>
      <c r="N188" s="12">
        <f t="shared" si="12"/>
        <v>87.72</v>
      </c>
      <c r="O188" s="12">
        <f t="shared" si="13"/>
        <v>84.814999999999998</v>
      </c>
      <c r="P188" s="12">
        <f t="shared" si="14"/>
        <v>89.903333333333364</v>
      </c>
    </row>
    <row r="189" spans="1:16">
      <c r="A189" s="9">
        <f t="shared" si="10"/>
        <v>6</v>
      </c>
      <c r="B189" s="1">
        <v>43112</v>
      </c>
      <c r="C189" s="2">
        <v>82.5</v>
      </c>
      <c r="D189" s="2">
        <v>83.5</v>
      </c>
      <c r="E189" s="2">
        <v>81.5</v>
      </c>
      <c r="F189" s="3">
        <v>82.1</v>
      </c>
      <c r="G189" s="3">
        <v>0.6</v>
      </c>
      <c r="H189" s="4">
        <v>7.4000000000000003E-3</v>
      </c>
      <c r="I189" s="5">
        <v>6694</v>
      </c>
      <c r="J189" s="5">
        <v>552254</v>
      </c>
      <c r="K189" s="2">
        <v>0</v>
      </c>
      <c r="M189" s="12">
        <f t="shared" si="11"/>
        <v>85.16</v>
      </c>
      <c r="N189" s="12">
        <f t="shared" si="12"/>
        <v>87.87</v>
      </c>
      <c r="O189" s="12">
        <f t="shared" si="13"/>
        <v>84.585000000000008</v>
      </c>
      <c r="P189" s="12">
        <f t="shared" si="14"/>
        <v>89.738333333333372</v>
      </c>
    </row>
    <row r="190" spans="1:16">
      <c r="A190" s="9">
        <f t="shared" si="10"/>
        <v>5</v>
      </c>
      <c r="B190" s="1">
        <v>43111</v>
      </c>
      <c r="C190" s="2">
        <v>84.2</v>
      </c>
      <c r="D190" s="2">
        <v>84.2</v>
      </c>
      <c r="E190" s="2">
        <v>80.900000000000006</v>
      </c>
      <c r="F190" s="3">
        <v>81.5</v>
      </c>
      <c r="G190" s="3">
        <v>-1.5</v>
      </c>
      <c r="H190" s="4">
        <v>-1.8100000000000002E-2</v>
      </c>
      <c r="I190" s="5">
        <v>11886</v>
      </c>
      <c r="J190" s="5">
        <v>977600</v>
      </c>
      <c r="K190" s="2">
        <v>0</v>
      </c>
      <c r="M190" s="12">
        <f t="shared" si="11"/>
        <v>87.52000000000001</v>
      </c>
      <c r="N190" s="12">
        <f t="shared" si="12"/>
        <v>88.01</v>
      </c>
      <c r="O190" s="12">
        <f t="shared" si="13"/>
        <v>84.52000000000001</v>
      </c>
      <c r="P190" s="12">
        <f t="shared" si="14"/>
        <v>89.635000000000005</v>
      </c>
    </row>
    <row r="191" spans="1:16">
      <c r="A191" s="9">
        <f t="shared" si="10"/>
        <v>4</v>
      </c>
      <c r="B191" s="1">
        <v>43110</v>
      </c>
      <c r="C191" s="2">
        <v>87.2</v>
      </c>
      <c r="D191" s="2">
        <v>89</v>
      </c>
      <c r="E191" s="2">
        <v>79.5</v>
      </c>
      <c r="F191" s="3">
        <v>83</v>
      </c>
      <c r="G191" s="3">
        <v>-2</v>
      </c>
      <c r="H191" s="4">
        <v>-2.35E-2</v>
      </c>
      <c r="I191" s="5">
        <v>48233</v>
      </c>
      <c r="J191" s="5">
        <v>4088346</v>
      </c>
      <c r="K191" s="2">
        <v>0</v>
      </c>
      <c r="M191" s="12">
        <f t="shared" si="11"/>
        <v>89.68</v>
      </c>
      <c r="N191" s="12">
        <f t="shared" si="12"/>
        <v>88.02000000000001</v>
      </c>
      <c r="O191" s="12">
        <f t="shared" si="13"/>
        <v>84.93</v>
      </c>
      <c r="P191" s="12">
        <f t="shared" si="14"/>
        <v>89.546666666666681</v>
      </c>
    </row>
    <row r="192" spans="1:16">
      <c r="A192" s="9">
        <f t="shared" si="10"/>
        <v>3</v>
      </c>
      <c r="B192" s="1">
        <v>43109</v>
      </c>
      <c r="C192" s="2">
        <v>94.5</v>
      </c>
      <c r="D192" s="2">
        <v>96.1</v>
      </c>
      <c r="E192" s="2">
        <v>84.8</v>
      </c>
      <c r="F192" s="3">
        <v>85</v>
      </c>
      <c r="G192" s="3">
        <v>-9.1999999999999993</v>
      </c>
      <c r="H192" s="4">
        <v>-9.7699999999999995E-2</v>
      </c>
      <c r="I192" s="5">
        <v>22555</v>
      </c>
      <c r="J192" s="5">
        <v>2003683</v>
      </c>
      <c r="K192" s="2">
        <v>0</v>
      </c>
      <c r="M192" s="12">
        <f t="shared" si="11"/>
        <v>91.02000000000001</v>
      </c>
      <c r="N192" s="12">
        <f t="shared" si="12"/>
        <v>87.72</v>
      </c>
      <c r="O192" s="12">
        <f t="shared" si="13"/>
        <v>85.235000000000014</v>
      </c>
      <c r="P192" s="12">
        <f t="shared" si="14"/>
        <v>89.493333333333354</v>
      </c>
    </row>
    <row r="193" spans="1:16">
      <c r="A193" s="9">
        <f t="shared" si="10"/>
        <v>2</v>
      </c>
      <c r="B193" s="1">
        <v>43108</v>
      </c>
      <c r="C193" s="2">
        <v>93.9</v>
      </c>
      <c r="D193" s="2">
        <v>96.7</v>
      </c>
      <c r="E193" s="2">
        <v>93</v>
      </c>
      <c r="F193" s="3">
        <v>94.2</v>
      </c>
      <c r="G193" s="3">
        <v>0.3</v>
      </c>
      <c r="H193" s="4">
        <v>3.2000000000000002E-3</v>
      </c>
      <c r="I193" s="5">
        <v>13989</v>
      </c>
      <c r="J193" s="5">
        <v>1327532</v>
      </c>
      <c r="K193" s="2">
        <v>0</v>
      </c>
      <c r="M193" s="12">
        <f t="shared" si="11"/>
        <v>92.56</v>
      </c>
      <c r="N193" s="12">
        <f t="shared" si="12"/>
        <v>87.43</v>
      </c>
      <c r="O193" s="12">
        <f t="shared" si="13"/>
        <v>85.935000000000002</v>
      </c>
      <c r="P193" s="12">
        <f t="shared" si="14"/>
        <v>89.431666666666686</v>
      </c>
    </row>
    <row r="194" spans="1:16">
      <c r="A194" s="9">
        <f t="shared" si="10"/>
        <v>6</v>
      </c>
      <c r="B194" s="1">
        <v>43105</v>
      </c>
      <c r="C194" s="2">
        <v>92.9</v>
      </c>
      <c r="D194" s="2">
        <v>95.9</v>
      </c>
      <c r="E194" s="2">
        <v>91.3</v>
      </c>
      <c r="F194" s="3">
        <v>93.9</v>
      </c>
      <c r="G194" s="3">
        <v>1.6</v>
      </c>
      <c r="H194" s="4">
        <v>1.7299999999999999E-2</v>
      </c>
      <c r="I194" s="5">
        <v>15451</v>
      </c>
      <c r="J194" s="5">
        <v>1449644</v>
      </c>
      <c r="K194" s="2">
        <v>0</v>
      </c>
      <c r="M194" s="12">
        <f t="shared" si="11"/>
        <v>90.58</v>
      </c>
      <c r="N194" s="12">
        <f t="shared" si="12"/>
        <v>86.36</v>
      </c>
      <c r="O194" s="12">
        <f t="shared" si="13"/>
        <v>86.275000000000006</v>
      </c>
      <c r="P194" s="12">
        <f t="shared" si="14"/>
        <v>89.213333333333352</v>
      </c>
    </row>
    <row r="195" spans="1:16">
      <c r="A195" s="9">
        <f t="shared" si="10"/>
        <v>5</v>
      </c>
      <c r="B195" s="1">
        <v>43104</v>
      </c>
      <c r="C195" s="2">
        <v>90.5</v>
      </c>
      <c r="D195" s="2">
        <v>92.3</v>
      </c>
      <c r="E195" s="2">
        <v>87.5</v>
      </c>
      <c r="F195" s="3">
        <v>92.3</v>
      </c>
      <c r="G195" s="3">
        <v>2.6</v>
      </c>
      <c r="H195" s="4">
        <v>2.9000000000000001E-2</v>
      </c>
      <c r="I195" s="5">
        <v>15369</v>
      </c>
      <c r="J195" s="5">
        <v>1391265</v>
      </c>
      <c r="K195" s="2">
        <v>0</v>
      </c>
      <c r="M195" s="12">
        <f t="shared" si="11"/>
        <v>88.5</v>
      </c>
      <c r="N195" s="12">
        <f t="shared" si="12"/>
        <v>85.34</v>
      </c>
      <c r="O195" s="12">
        <f t="shared" si="13"/>
        <v>86.185000000000002</v>
      </c>
      <c r="P195" s="12">
        <f t="shared" si="14"/>
        <v>89.020000000000024</v>
      </c>
    </row>
    <row r="196" spans="1:16">
      <c r="A196" s="9">
        <f t="shared" si="10"/>
        <v>4</v>
      </c>
      <c r="B196" s="1">
        <v>43103</v>
      </c>
      <c r="C196" s="2">
        <v>93.7</v>
      </c>
      <c r="D196" s="2">
        <v>95.8</v>
      </c>
      <c r="E196" s="2">
        <v>88.7</v>
      </c>
      <c r="F196" s="3">
        <v>89.7</v>
      </c>
      <c r="G196" s="3">
        <v>-3</v>
      </c>
      <c r="H196" s="4">
        <v>-3.2399999999999998E-2</v>
      </c>
      <c r="I196" s="5">
        <v>26198</v>
      </c>
      <c r="J196" s="5">
        <v>2446791</v>
      </c>
      <c r="K196" s="2">
        <v>0</v>
      </c>
      <c r="M196" s="12">
        <f t="shared" si="11"/>
        <v>86.359999999999985</v>
      </c>
      <c r="N196" s="12">
        <f t="shared" si="12"/>
        <v>84.2</v>
      </c>
      <c r="O196" s="12">
        <f t="shared" si="13"/>
        <v>86.669999999999987</v>
      </c>
      <c r="P196" s="12">
        <f t="shared" si="14"/>
        <v>88.79833333333336</v>
      </c>
    </row>
    <row r="197" spans="1:16">
      <c r="A197" s="9">
        <f t="shared" ref="A197:A260" si="15">WEEKDAY(B197,1)</f>
        <v>3</v>
      </c>
      <c r="B197" s="1">
        <v>43102</v>
      </c>
      <c r="C197" s="2">
        <v>85.2</v>
      </c>
      <c r="D197" s="2">
        <v>92.7</v>
      </c>
      <c r="E197" s="2">
        <v>84.7</v>
      </c>
      <c r="F197" s="3">
        <v>92.7</v>
      </c>
      <c r="G197" s="3">
        <v>8.4</v>
      </c>
      <c r="H197" s="4">
        <v>9.9599999999999994E-2</v>
      </c>
      <c r="I197" s="5">
        <v>17512</v>
      </c>
      <c r="J197" s="5">
        <v>1557232</v>
      </c>
      <c r="K197" s="2">
        <v>0</v>
      </c>
      <c r="M197" s="12">
        <f t="shared" ref="M197:M260" si="16">SUM(F197:F201)/5</f>
        <v>84.42</v>
      </c>
      <c r="N197" s="12">
        <f t="shared" ref="N197:N260" si="17">SUM(F197:F206)/10</f>
        <v>83.43</v>
      </c>
      <c r="O197" s="12">
        <f t="shared" ref="O197:O260" si="18">SUM(F197:F216)/20</f>
        <v>87.835000000000008</v>
      </c>
      <c r="P197" s="12">
        <f t="shared" ref="P197:P260" si="19">SUM(F197:F256)/60</f>
        <v>88.675000000000011</v>
      </c>
    </row>
    <row r="198" spans="1:16">
      <c r="A198" s="9">
        <f t="shared" si="15"/>
        <v>6</v>
      </c>
      <c r="B198" s="1">
        <v>43098</v>
      </c>
      <c r="C198" s="2">
        <v>83.5</v>
      </c>
      <c r="D198" s="2">
        <v>85.6</v>
      </c>
      <c r="E198" s="2">
        <v>83.5</v>
      </c>
      <c r="F198" s="3">
        <v>84.3</v>
      </c>
      <c r="G198" s="3">
        <v>0.8</v>
      </c>
      <c r="H198" s="4">
        <v>9.5999999999999992E-3</v>
      </c>
      <c r="I198" s="5">
        <v>9371</v>
      </c>
      <c r="J198" s="5">
        <v>792712</v>
      </c>
      <c r="K198" s="2">
        <v>0</v>
      </c>
      <c r="M198" s="12">
        <f t="shared" si="16"/>
        <v>82.3</v>
      </c>
      <c r="N198" s="12">
        <f t="shared" si="17"/>
        <v>81.91</v>
      </c>
      <c r="O198" s="12">
        <f t="shared" si="18"/>
        <v>88.824999999999989</v>
      </c>
      <c r="P198" s="12">
        <f t="shared" si="19"/>
        <v>88.488333333333372</v>
      </c>
    </row>
    <row r="199" spans="1:16">
      <c r="A199" s="9">
        <f t="shared" si="15"/>
        <v>5</v>
      </c>
      <c r="B199" s="1">
        <v>43097</v>
      </c>
      <c r="C199" s="2">
        <v>82</v>
      </c>
      <c r="D199" s="2">
        <v>84.7</v>
      </c>
      <c r="E199" s="2">
        <v>82</v>
      </c>
      <c r="F199" s="3">
        <v>83.5</v>
      </c>
      <c r="G199" s="3">
        <v>1.9</v>
      </c>
      <c r="H199" s="4">
        <v>2.3300000000000001E-2</v>
      </c>
      <c r="I199" s="5">
        <v>9548</v>
      </c>
      <c r="J199" s="5">
        <v>798023</v>
      </c>
      <c r="K199" s="2">
        <v>0</v>
      </c>
      <c r="M199" s="12">
        <f t="shared" si="16"/>
        <v>82.14</v>
      </c>
      <c r="N199" s="12">
        <f t="shared" si="17"/>
        <v>81.3</v>
      </c>
      <c r="O199" s="12">
        <f t="shared" si="18"/>
        <v>90.384999999999991</v>
      </c>
      <c r="P199" s="12">
        <f t="shared" si="19"/>
        <v>88.456666666666678</v>
      </c>
    </row>
    <row r="200" spans="1:16">
      <c r="A200" s="9">
        <f t="shared" si="15"/>
        <v>4</v>
      </c>
      <c r="B200" s="1">
        <v>43096</v>
      </c>
      <c r="C200" s="2">
        <v>81</v>
      </c>
      <c r="D200" s="2">
        <v>81.8</v>
      </c>
      <c r="E200" s="2">
        <v>79.7</v>
      </c>
      <c r="F200" s="3">
        <v>81.599999999999994</v>
      </c>
      <c r="G200" s="3">
        <v>1.6</v>
      </c>
      <c r="H200" s="4">
        <v>0.02</v>
      </c>
      <c r="I200" s="5">
        <v>6077</v>
      </c>
      <c r="J200" s="5">
        <v>491858</v>
      </c>
      <c r="K200" s="2">
        <v>0</v>
      </c>
      <c r="M200" s="12">
        <f t="shared" si="16"/>
        <v>82.179999999999993</v>
      </c>
      <c r="N200" s="12">
        <f t="shared" si="17"/>
        <v>81.03</v>
      </c>
      <c r="O200" s="12">
        <f t="shared" si="18"/>
        <v>91.934999999999988</v>
      </c>
      <c r="P200" s="12">
        <f t="shared" si="19"/>
        <v>88.460000000000008</v>
      </c>
    </row>
    <row r="201" spans="1:16">
      <c r="A201" s="9">
        <f t="shared" si="15"/>
        <v>3</v>
      </c>
      <c r="B201" s="1">
        <v>43095</v>
      </c>
      <c r="C201" s="2">
        <v>83</v>
      </c>
      <c r="D201" s="2">
        <v>83</v>
      </c>
      <c r="E201" s="2">
        <v>77</v>
      </c>
      <c r="F201" s="3">
        <v>80</v>
      </c>
      <c r="G201" s="3">
        <v>-2.1</v>
      </c>
      <c r="H201" s="4">
        <v>-2.5600000000000001E-2</v>
      </c>
      <c r="I201" s="5">
        <v>11728</v>
      </c>
      <c r="J201" s="5">
        <v>936282</v>
      </c>
      <c r="K201" s="2">
        <v>0</v>
      </c>
      <c r="M201" s="12">
        <f t="shared" si="16"/>
        <v>82.04</v>
      </c>
      <c r="N201" s="12">
        <f t="shared" si="17"/>
        <v>81.84</v>
      </c>
      <c r="O201" s="12">
        <f t="shared" si="18"/>
        <v>93.63</v>
      </c>
      <c r="P201" s="12">
        <f t="shared" si="19"/>
        <v>88.42</v>
      </c>
    </row>
    <row r="202" spans="1:16">
      <c r="A202" s="9">
        <f t="shared" si="15"/>
        <v>2</v>
      </c>
      <c r="B202" s="1">
        <v>43094</v>
      </c>
      <c r="C202" s="2">
        <v>84.5</v>
      </c>
      <c r="D202" s="2">
        <v>85</v>
      </c>
      <c r="E202" s="2">
        <v>81.8</v>
      </c>
      <c r="F202" s="3">
        <v>82.1</v>
      </c>
      <c r="G202" s="3">
        <v>-1.4</v>
      </c>
      <c r="H202" s="4">
        <v>-1.6799999999999999E-2</v>
      </c>
      <c r="I202" s="5">
        <v>10388</v>
      </c>
      <c r="J202" s="5">
        <v>870081</v>
      </c>
      <c r="K202" s="2">
        <v>0</v>
      </c>
      <c r="M202" s="12">
        <f t="shared" si="16"/>
        <v>82.440000000000012</v>
      </c>
      <c r="N202" s="12">
        <f t="shared" si="17"/>
        <v>82.750000000000014</v>
      </c>
      <c r="O202" s="12">
        <f t="shared" si="18"/>
        <v>95.504999999999995</v>
      </c>
      <c r="P202" s="12">
        <f t="shared" si="19"/>
        <v>88.368333333333325</v>
      </c>
    </row>
    <row r="203" spans="1:16">
      <c r="A203" s="9">
        <f t="shared" si="15"/>
        <v>6</v>
      </c>
      <c r="B203" s="1">
        <v>43091</v>
      </c>
      <c r="C203" s="2">
        <v>83.7</v>
      </c>
      <c r="D203" s="2">
        <v>85.5</v>
      </c>
      <c r="E203" s="2">
        <v>81</v>
      </c>
      <c r="F203" s="3">
        <v>83.5</v>
      </c>
      <c r="G203" s="3">
        <v>-0.2</v>
      </c>
      <c r="H203" s="4">
        <v>-2.3999999999999998E-3</v>
      </c>
      <c r="I203" s="5">
        <v>17553</v>
      </c>
      <c r="J203" s="5">
        <v>1464900</v>
      </c>
      <c r="K203" s="2">
        <v>0</v>
      </c>
      <c r="M203" s="12">
        <f t="shared" si="16"/>
        <v>81.52000000000001</v>
      </c>
      <c r="N203" s="12">
        <f t="shared" si="17"/>
        <v>84.440000000000012</v>
      </c>
      <c r="O203" s="12">
        <f t="shared" si="18"/>
        <v>97.05</v>
      </c>
      <c r="P203" s="12">
        <f t="shared" si="19"/>
        <v>88.333333333333314</v>
      </c>
    </row>
    <row r="204" spans="1:16">
      <c r="A204" s="9">
        <f t="shared" si="15"/>
        <v>5</v>
      </c>
      <c r="B204" s="1">
        <v>43090</v>
      </c>
      <c r="C204" s="2">
        <v>80.7</v>
      </c>
      <c r="D204" s="2">
        <v>84.7</v>
      </c>
      <c r="E204" s="2">
        <v>80.599999999999994</v>
      </c>
      <c r="F204" s="3">
        <v>83.7</v>
      </c>
      <c r="G204" s="3">
        <v>2.8</v>
      </c>
      <c r="H204" s="4">
        <v>3.4599999999999999E-2</v>
      </c>
      <c r="I204" s="5">
        <v>21311</v>
      </c>
      <c r="J204" s="5">
        <v>1769340</v>
      </c>
      <c r="K204" s="2">
        <v>0</v>
      </c>
      <c r="M204" s="12">
        <f t="shared" si="16"/>
        <v>80.460000000000008</v>
      </c>
      <c r="N204" s="12">
        <f t="shared" si="17"/>
        <v>86.190000000000012</v>
      </c>
      <c r="O204" s="12">
        <f t="shared" si="18"/>
        <v>98.25</v>
      </c>
      <c r="P204" s="12">
        <f t="shared" si="19"/>
        <v>88.213333333333338</v>
      </c>
    </row>
    <row r="205" spans="1:16">
      <c r="A205" s="9">
        <f t="shared" si="15"/>
        <v>4</v>
      </c>
      <c r="B205" s="1">
        <v>43089</v>
      </c>
      <c r="C205" s="2">
        <v>82</v>
      </c>
      <c r="D205" s="2">
        <v>83.5</v>
      </c>
      <c r="E205" s="2">
        <v>80.5</v>
      </c>
      <c r="F205" s="3">
        <v>80.900000000000006</v>
      </c>
      <c r="G205" s="3">
        <v>-1.1000000000000001</v>
      </c>
      <c r="H205" s="4">
        <v>-1.34E-2</v>
      </c>
      <c r="I205" s="5">
        <v>16121</v>
      </c>
      <c r="J205" s="5">
        <v>1319355</v>
      </c>
      <c r="K205" s="2">
        <v>0</v>
      </c>
      <c r="M205" s="12">
        <f t="shared" si="16"/>
        <v>79.88000000000001</v>
      </c>
      <c r="N205" s="12">
        <f t="shared" si="17"/>
        <v>87.03</v>
      </c>
      <c r="O205" s="12">
        <f t="shared" si="18"/>
        <v>99.440000000000012</v>
      </c>
      <c r="P205" s="12">
        <f t="shared" si="19"/>
        <v>87.974999999999994</v>
      </c>
    </row>
    <row r="206" spans="1:16">
      <c r="A206" s="9">
        <f t="shared" si="15"/>
        <v>3</v>
      </c>
      <c r="B206" s="1">
        <v>43088</v>
      </c>
      <c r="C206" s="2">
        <v>79</v>
      </c>
      <c r="D206" s="2">
        <v>83.3</v>
      </c>
      <c r="E206" s="2">
        <v>77.3</v>
      </c>
      <c r="F206" s="3">
        <v>82</v>
      </c>
      <c r="G206" s="3">
        <v>4.5</v>
      </c>
      <c r="H206" s="4">
        <v>5.8099999999999999E-2</v>
      </c>
      <c r="I206" s="5">
        <v>30206</v>
      </c>
      <c r="J206" s="5">
        <v>2427282</v>
      </c>
      <c r="K206" s="2">
        <v>0</v>
      </c>
      <c r="M206" s="12">
        <f t="shared" si="16"/>
        <v>81.64</v>
      </c>
      <c r="N206" s="12">
        <f t="shared" si="17"/>
        <v>89.14</v>
      </c>
      <c r="O206" s="12">
        <f t="shared" si="18"/>
        <v>100.595</v>
      </c>
      <c r="P206" s="12">
        <f t="shared" si="19"/>
        <v>87.828333333333333</v>
      </c>
    </row>
    <row r="207" spans="1:16">
      <c r="A207" s="9">
        <f t="shared" si="15"/>
        <v>2</v>
      </c>
      <c r="B207" s="1">
        <v>43087</v>
      </c>
      <c r="C207" s="2">
        <v>80</v>
      </c>
      <c r="D207" s="2">
        <v>81.900000000000006</v>
      </c>
      <c r="E207" s="2">
        <v>75.5</v>
      </c>
      <c r="F207" s="3">
        <v>77.5</v>
      </c>
      <c r="G207" s="3">
        <v>-0.7</v>
      </c>
      <c r="H207" s="4">
        <v>-8.9999999999999993E-3</v>
      </c>
      <c r="I207" s="5">
        <v>25491</v>
      </c>
      <c r="J207" s="5">
        <v>2019221</v>
      </c>
      <c r="K207" s="2">
        <v>0</v>
      </c>
      <c r="M207" s="12">
        <f t="shared" si="16"/>
        <v>83.059999999999988</v>
      </c>
      <c r="N207" s="12">
        <f t="shared" si="17"/>
        <v>92.24</v>
      </c>
      <c r="O207" s="12">
        <f t="shared" si="18"/>
        <v>101.87</v>
      </c>
      <c r="P207" s="12">
        <f t="shared" si="19"/>
        <v>87.796666666666667</v>
      </c>
    </row>
    <row r="208" spans="1:16">
      <c r="A208" s="9">
        <f t="shared" si="15"/>
        <v>6</v>
      </c>
      <c r="B208" s="1">
        <v>43084</v>
      </c>
      <c r="C208" s="2">
        <v>79.8</v>
      </c>
      <c r="D208" s="2">
        <v>81.099999999999994</v>
      </c>
      <c r="E208" s="2">
        <v>76.599999999999994</v>
      </c>
      <c r="F208" s="3">
        <v>78.2</v>
      </c>
      <c r="G208" s="3">
        <v>-2.6</v>
      </c>
      <c r="H208" s="4">
        <v>-3.2199999999999999E-2</v>
      </c>
      <c r="I208" s="5">
        <v>33577</v>
      </c>
      <c r="J208" s="5">
        <v>2646890</v>
      </c>
      <c r="K208" s="2">
        <v>0</v>
      </c>
      <c r="M208" s="12">
        <f t="shared" si="16"/>
        <v>87.359999999999985</v>
      </c>
      <c r="N208" s="12">
        <f t="shared" si="17"/>
        <v>95.74</v>
      </c>
      <c r="O208" s="12">
        <f t="shared" si="18"/>
        <v>102.92</v>
      </c>
      <c r="P208" s="12">
        <f t="shared" si="19"/>
        <v>87.88666666666667</v>
      </c>
    </row>
    <row r="209" spans="1:16">
      <c r="A209" s="9">
        <f t="shared" si="15"/>
        <v>5</v>
      </c>
      <c r="B209" s="1">
        <v>43083</v>
      </c>
      <c r="C209" s="2">
        <v>91</v>
      </c>
      <c r="D209" s="2">
        <v>93.2</v>
      </c>
      <c r="E209" s="2">
        <v>80.8</v>
      </c>
      <c r="F209" s="3">
        <v>80.8</v>
      </c>
      <c r="G209" s="3">
        <v>-8.9</v>
      </c>
      <c r="H209" s="4">
        <v>-9.9199999999999997E-2</v>
      </c>
      <c r="I209" s="5">
        <v>27716</v>
      </c>
      <c r="J209" s="5">
        <v>2400823</v>
      </c>
      <c r="K209" s="2">
        <v>0</v>
      </c>
      <c r="M209" s="12">
        <f t="shared" si="16"/>
        <v>91.92</v>
      </c>
      <c r="N209" s="12">
        <f t="shared" si="17"/>
        <v>99.47</v>
      </c>
      <c r="O209" s="12">
        <f t="shared" si="18"/>
        <v>103.71</v>
      </c>
      <c r="P209" s="12">
        <f t="shared" si="19"/>
        <v>87.84999999999998</v>
      </c>
    </row>
    <row r="210" spans="1:16">
      <c r="A210" s="9">
        <f t="shared" si="15"/>
        <v>4</v>
      </c>
      <c r="B210" s="1">
        <v>43082</v>
      </c>
      <c r="C210" s="2">
        <v>86.5</v>
      </c>
      <c r="D210" s="2">
        <v>90.9</v>
      </c>
      <c r="E210" s="2">
        <v>83</v>
      </c>
      <c r="F210" s="3">
        <v>89.7</v>
      </c>
      <c r="G210" s="3">
        <v>0.6</v>
      </c>
      <c r="H210" s="4">
        <v>6.7000000000000002E-3</v>
      </c>
      <c r="I210" s="5">
        <v>36838</v>
      </c>
      <c r="J210" s="5">
        <v>3226221</v>
      </c>
      <c r="K210" s="2">
        <v>0</v>
      </c>
      <c r="M210" s="12">
        <f t="shared" si="16"/>
        <v>94.179999999999993</v>
      </c>
      <c r="N210" s="12">
        <f t="shared" si="17"/>
        <v>102.84</v>
      </c>
      <c r="O210" s="12">
        <f t="shared" si="18"/>
        <v>104.28500000000001</v>
      </c>
      <c r="P210" s="12">
        <f t="shared" si="19"/>
        <v>87.75</v>
      </c>
    </row>
    <row r="211" spans="1:16">
      <c r="A211" s="9">
        <f t="shared" si="15"/>
        <v>3</v>
      </c>
      <c r="B211" s="1">
        <v>43081</v>
      </c>
      <c r="C211" s="2">
        <v>99</v>
      </c>
      <c r="D211" s="2">
        <v>99.1</v>
      </c>
      <c r="E211" s="2">
        <v>89.1</v>
      </c>
      <c r="F211" s="3">
        <v>89.1</v>
      </c>
      <c r="G211" s="3">
        <v>-9.9</v>
      </c>
      <c r="H211" s="4">
        <v>-0.1</v>
      </c>
      <c r="I211" s="5">
        <v>32854</v>
      </c>
      <c r="J211" s="5">
        <v>3009838</v>
      </c>
      <c r="K211" s="2">
        <v>0</v>
      </c>
      <c r="M211" s="12">
        <f t="shared" si="16"/>
        <v>96.640000000000015</v>
      </c>
      <c r="N211" s="12">
        <f t="shared" si="17"/>
        <v>105.42</v>
      </c>
      <c r="O211" s="12">
        <f t="shared" si="18"/>
        <v>104.52500000000001</v>
      </c>
      <c r="P211" s="12">
        <f t="shared" si="19"/>
        <v>87.488333333333316</v>
      </c>
    </row>
    <row r="212" spans="1:16">
      <c r="A212" s="9">
        <f t="shared" si="15"/>
        <v>2</v>
      </c>
      <c r="B212" s="1">
        <v>43080</v>
      </c>
      <c r="C212" s="2">
        <v>104</v>
      </c>
      <c r="D212" s="2">
        <v>106.5</v>
      </c>
      <c r="E212" s="2">
        <v>99</v>
      </c>
      <c r="F212" s="3">
        <v>99</v>
      </c>
      <c r="G212" s="3">
        <v>-2</v>
      </c>
      <c r="H212" s="4">
        <v>-1.9800000000000002E-2</v>
      </c>
      <c r="I212" s="5">
        <v>25292</v>
      </c>
      <c r="J212" s="5">
        <v>2596574</v>
      </c>
      <c r="K212" s="2">
        <v>0</v>
      </c>
      <c r="M212" s="12">
        <f t="shared" si="16"/>
        <v>101.42</v>
      </c>
      <c r="N212" s="12">
        <f t="shared" si="17"/>
        <v>108.25999999999999</v>
      </c>
      <c r="O212" s="12">
        <f t="shared" si="18"/>
        <v>104.61999999999998</v>
      </c>
      <c r="P212" s="12">
        <f t="shared" si="19"/>
        <v>87.124999999999986</v>
      </c>
    </row>
    <row r="213" spans="1:16">
      <c r="A213" s="9">
        <f t="shared" si="15"/>
        <v>6</v>
      </c>
      <c r="B213" s="1">
        <v>43077</v>
      </c>
      <c r="C213" s="2">
        <v>94.3</v>
      </c>
      <c r="D213" s="2">
        <v>101</v>
      </c>
      <c r="E213" s="2">
        <v>92</v>
      </c>
      <c r="F213" s="3">
        <v>101</v>
      </c>
      <c r="G213" s="3">
        <v>8.9</v>
      </c>
      <c r="H213" s="4">
        <v>9.6600000000000005E-2</v>
      </c>
      <c r="I213" s="5">
        <v>23202</v>
      </c>
      <c r="J213" s="5">
        <v>2253649</v>
      </c>
      <c r="K213" s="2">
        <v>0</v>
      </c>
      <c r="M213" s="12">
        <f t="shared" si="16"/>
        <v>104.12</v>
      </c>
      <c r="N213" s="12">
        <f t="shared" si="17"/>
        <v>109.66</v>
      </c>
      <c r="O213" s="12">
        <f t="shared" si="18"/>
        <v>104.21999999999998</v>
      </c>
      <c r="P213" s="12">
        <f t="shared" si="19"/>
        <v>86.585000000000008</v>
      </c>
    </row>
    <row r="214" spans="1:16">
      <c r="A214" s="9">
        <f t="shared" si="15"/>
        <v>5</v>
      </c>
      <c r="B214" s="1">
        <v>43076</v>
      </c>
      <c r="C214" s="2">
        <v>100</v>
      </c>
      <c r="D214" s="2">
        <v>100</v>
      </c>
      <c r="E214" s="2">
        <v>91.9</v>
      </c>
      <c r="F214" s="3">
        <v>92.1</v>
      </c>
      <c r="G214" s="3">
        <v>-9.9</v>
      </c>
      <c r="H214" s="4">
        <v>-9.7100000000000006E-2</v>
      </c>
      <c r="I214" s="5">
        <v>21283</v>
      </c>
      <c r="J214" s="5">
        <v>2026191</v>
      </c>
      <c r="K214" s="2">
        <v>0</v>
      </c>
      <c r="M214" s="12">
        <f t="shared" si="16"/>
        <v>107.02000000000001</v>
      </c>
      <c r="N214" s="12">
        <f t="shared" si="17"/>
        <v>110.30999999999999</v>
      </c>
      <c r="O214" s="12">
        <f t="shared" si="18"/>
        <v>103.77500000000001</v>
      </c>
      <c r="P214" s="12">
        <f t="shared" si="19"/>
        <v>85.968333333333348</v>
      </c>
    </row>
    <row r="215" spans="1:16">
      <c r="A215" s="9">
        <f t="shared" si="15"/>
        <v>4</v>
      </c>
      <c r="B215" s="1">
        <v>43075</v>
      </c>
      <c r="C215" s="2">
        <v>113</v>
      </c>
      <c r="D215" s="2">
        <v>115</v>
      </c>
      <c r="E215" s="2">
        <v>102</v>
      </c>
      <c r="F215" s="3">
        <v>102</v>
      </c>
      <c r="G215" s="3">
        <v>-11</v>
      </c>
      <c r="H215" s="4">
        <v>-9.7299999999999998E-2</v>
      </c>
      <c r="I215" s="5">
        <v>19884</v>
      </c>
      <c r="J215" s="5">
        <v>2074470</v>
      </c>
      <c r="K215" s="2">
        <v>0</v>
      </c>
      <c r="M215" s="12">
        <f t="shared" si="16"/>
        <v>111.5</v>
      </c>
      <c r="N215" s="12">
        <f t="shared" si="17"/>
        <v>111.85</v>
      </c>
      <c r="O215" s="12">
        <f t="shared" si="18"/>
        <v>103.46499999999999</v>
      </c>
      <c r="P215" s="12">
        <f t="shared" si="19"/>
        <v>85.483333333333348</v>
      </c>
    </row>
    <row r="216" spans="1:16">
      <c r="A216" s="9">
        <f t="shared" si="15"/>
        <v>3</v>
      </c>
      <c r="B216" s="1">
        <v>43074</v>
      </c>
      <c r="C216" s="2">
        <v>111</v>
      </c>
      <c r="D216" s="2">
        <v>116</v>
      </c>
      <c r="E216" s="2">
        <v>111</v>
      </c>
      <c r="F216" s="3">
        <v>113</v>
      </c>
      <c r="G216" s="3">
        <v>0.5</v>
      </c>
      <c r="H216" s="4">
        <v>4.4000000000000003E-3</v>
      </c>
      <c r="I216" s="5">
        <v>5217</v>
      </c>
      <c r="J216" s="5">
        <v>590778</v>
      </c>
      <c r="K216" s="2">
        <v>0</v>
      </c>
      <c r="M216" s="12">
        <f t="shared" si="16"/>
        <v>114.2</v>
      </c>
      <c r="N216" s="12">
        <f t="shared" si="17"/>
        <v>112.05</v>
      </c>
      <c r="O216" s="12">
        <f t="shared" si="18"/>
        <v>102.965</v>
      </c>
      <c r="P216" s="12">
        <f t="shared" si="19"/>
        <v>84.841666666666683</v>
      </c>
    </row>
    <row r="217" spans="1:16">
      <c r="A217" s="9">
        <f t="shared" si="15"/>
        <v>2</v>
      </c>
      <c r="B217" s="1">
        <v>43073</v>
      </c>
      <c r="C217" s="2">
        <v>116</v>
      </c>
      <c r="D217" s="2">
        <v>116</v>
      </c>
      <c r="E217" s="2">
        <v>111</v>
      </c>
      <c r="F217" s="3">
        <v>112.5</v>
      </c>
      <c r="G217" s="3">
        <v>-3</v>
      </c>
      <c r="H217" s="4">
        <v>-2.5999999999999999E-2</v>
      </c>
      <c r="I217" s="5">
        <v>3483</v>
      </c>
      <c r="J217" s="5">
        <v>394499</v>
      </c>
      <c r="K217" s="2">
        <v>0</v>
      </c>
      <c r="M217" s="12">
        <f t="shared" si="16"/>
        <v>115.1</v>
      </c>
      <c r="N217" s="12">
        <f t="shared" si="17"/>
        <v>111.5</v>
      </c>
      <c r="O217" s="12">
        <f t="shared" si="18"/>
        <v>101.5</v>
      </c>
      <c r="P217" s="12">
        <f t="shared" si="19"/>
        <v>84.033333333333346</v>
      </c>
    </row>
    <row r="218" spans="1:16">
      <c r="A218" s="9">
        <f t="shared" si="15"/>
        <v>6</v>
      </c>
      <c r="B218" s="1">
        <v>43070</v>
      </c>
      <c r="C218" s="2">
        <v>115</v>
      </c>
      <c r="D218" s="2">
        <v>118</v>
      </c>
      <c r="E218" s="2">
        <v>112</v>
      </c>
      <c r="F218" s="3">
        <v>115.5</v>
      </c>
      <c r="G218" s="3">
        <v>1</v>
      </c>
      <c r="H218" s="4">
        <v>8.6999999999999994E-3</v>
      </c>
      <c r="I218" s="5">
        <v>4033</v>
      </c>
      <c r="J218" s="5">
        <v>465793</v>
      </c>
      <c r="K218" s="2">
        <v>0</v>
      </c>
      <c r="M218" s="12">
        <f t="shared" si="16"/>
        <v>115.2</v>
      </c>
      <c r="N218" s="12">
        <f t="shared" si="17"/>
        <v>110.1</v>
      </c>
      <c r="O218" s="12">
        <f t="shared" si="18"/>
        <v>99.84</v>
      </c>
      <c r="P218" s="12">
        <f t="shared" si="19"/>
        <v>83.208333333333357</v>
      </c>
    </row>
    <row r="219" spans="1:16">
      <c r="A219" s="9">
        <f t="shared" si="15"/>
        <v>5</v>
      </c>
      <c r="B219" s="1">
        <v>43069</v>
      </c>
      <c r="C219" s="2">
        <v>110</v>
      </c>
      <c r="D219" s="2">
        <v>116.5</v>
      </c>
      <c r="E219" s="2">
        <v>110</v>
      </c>
      <c r="F219" s="3">
        <v>114.5</v>
      </c>
      <c r="G219" s="3">
        <v>-1</v>
      </c>
      <c r="H219" s="4">
        <v>-8.6999999999999994E-3</v>
      </c>
      <c r="I219" s="5">
        <v>3571</v>
      </c>
      <c r="J219" s="5">
        <v>406865</v>
      </c>
      <c r="K219" s="2">
        <v>0</v>
      </c>
      <c r="M219" s="12">
        <f t="shared" si="16"/>
        <v>113.6</v>
      </c>
      <c r="N219" s="12">
        <f t="shared" si="17"/>
        <v>107.95</v>
      </c>
      <c r="O219" s="12">
        <f t="shared" si="18"/>
        <v>97.914999999999992</v>
      </c>
      <c r="P219" s="12">
        <f t="shared" si="19"/>
        <v>82.416666666666686</v>
      </c>
    </row>
    <row r="220" spans="1:16">
      <c r="A220" s="9">
        <f t="shared" si="15"/>
        <v>4</v>
      </c>
      <c r="B220" s="1">
        <v>43068</v>
      </c>
      <c r="C220" s="2">
        <v>119.5</v>
      </c>
      <c r="D220" s="2">
        <v>119.5</v>
      </c>
      <c r="E220" s="2">
        <v>110.5</v>
      </c>
      <c r="F220" s="3">
        <v>115.5</v>
      </c>
      <c r="G220" s="3">
        <v>-2</v>
      </c>
      <c r="H220" s="4">
        <v>-1.7000000000000001E-2</v>
      </c>
      <c r="I220" s="5">
        <v>7250</v>
      </c>
      <c r="J220" s="5">
        <v>829001</v>
      </c>
      <c r="K220" s="2">
        <v>0</v>
      </c>
      <c r="M220" s="12">
        <f t="shared" si="16"/>
        <v>112.2</v>
      </c>
      <c r="N220" s="12">
        <f t="shared" si="17"/>
        <v>105.72999999999999</v>
      </c>
      <c r="O220" s="12">
        <f t="shared" si="18"/>
        <v>96.015000000000001</v>
      </c>
      <c r="P220" s="12">
        <f t="shared" si="19"/>
        <v>81.621666666666684</v>
      </c>
    </row>
    <row r="221" spans="1:16">
      <c r="A221" s="9">
        <f t="shared" si="15"/>
        <v>3</v>
      </c>
      <c r="B221" s="1">
        <v>43067</v>
      </c>
      <c r="C221" s="2">
        <v>114.5</v>
      </c>
      <c r="D221" s="2">
        <v>118</v>
      </c>
      <c r="E221" s="2">
        <v>114</v>
      </c>
      <c r="F221" s="3">
        <v>117.5</v>
      </c>
      <c r="G221" s="3">
        <v>4.5</v>
      </c>
      <c r="H221" s="4">
        <v>3.9800000000000002E-2</v>
      </c>
      <c r="I221" s="5">
        <v>5779</v>
      </c>
      <c r="J221" s="5">
        <v>670718</v>
      </c>
      <c r="K221" s="2">
        <v>0</v>
      </c>
      <c r="M221" s="12">
        <f t="shared" si="16"/>
        <v>109.9</v>
      </c>
      <c r="N221" s="12">
        <f t="shared" si="17"/>
        <v>103.63</v>
      </c>
      <c r="O221" s="12">
        <f t="shared" si="18"/>
        <v>93.919999999999987</v>
      </c>
      <c r="P221" s="12">
        <f t="shared" si="19"/>
        <v>80.710000000000022</v>
      </c>
    </row>
    <row r="222" spans="1:16">
      <c r="A222" s="9">
        <f t="shared" si="15"/>
        <v>2</v>
      </c>
      <c r="B222" s="1">
        <v>43066</v>
      </c>
      <c r="C222" s="2">
        <v>109.5</v>
      </c>
      <c r="D222" s="2">
        <v>113</v>
      </c>
      <c r="E222" s="2">
        <v>108.5</v>
      </c>
      <c r="F222" s="3">
        <v>113</v>
      </c>
      <c r="G222" s="3">
        <v>5.5</v>
      </c>
      <c r="H222" s="4">
        <v>5.1200000000000002E-2</v>
      </c>
      <c r="I222" s="5">
        <v>5410</v>
      </c>
      <c r="J222" s="5">
        <v>599475</v>
      </c>
      <c r="K222" s="2">
        <v>0</v>
      </c>
      <c r="M222" s="12">
        <f t="shared" si="16"/>
        <v>107.9</v>
      </c>
      <c r="N222" s="12">
        <f t="shared" si="17"/>
        <v>100.97999999999999</v>
      </c>
      <c r="O222" s="12">
        <f t="shared" si="18"/>
        <v>91.734999999999985</v>
      </c>
      <c r="P222" s="12">
        <f t="shared" si="19"/>
        <v>79.67333333333336</v>
      </c>
    </row>
    <row r="223" spans="1:16">
      <c r="A223" s="9">
        <f t="shared" si="15"/>
        <v>6</v>
      </c>
      <c r="B223" s="1">
        <v>43063</v>
      </c>
      <c r="C223" s="2">
        <v>108.5</v>
      </c>
      <c r="D223" s="2">
        <v>108.5</v>
      </c>
      <c r="E223" s="2">
        <v>106</v>
      </c>
      <c r="F223" s="2">
        <v>107.5</v>
      </c>
      <c r="G223" s="2">
        <v>0</v>
      </c>
      <c r="H223" s="6">
        <v>0</v>
      </c>
      <c r="I223" s="5">
        <v>3501</v>
      </c>
      <c r="J223" s="5">
        <v>375944</v>
      </c>
      <c r="K223" s="2">
        <v>0</v>
      </c>
      <c r="M223" s="12">
        <f t="shared" si="16"/>
        <v>105</v>
      </c>
      <c r="N223" s="12">
        <f t="shared" si="17"/>
        <v>98.78</v>
      </c>
      <c r="O223" s="12">
        <f t="shared" si="18"/>
        <v>89.809999999999988</v>
      </c>
      <c r="P223" s="12">
        <f t="shared" si="19"/>
        <v>78.628333333333359</v>
      </c>
    </row>
    <row r="224" spans="1:16">
      <c r="A224" s="9">
        <f t="shared" si="15"/>
        <v>5</v>
      </c>
      <c r="B224" s="1">
        <v>43062</v>
      </c>
      <c r="C224" s="2">
        <v>105.5</v>
      </c>
      <c r="D224" s="2">
        <v>110.5</v>
      </c>
      <c r="E224" s="2">
        <v>103.5</v>
      </c>
      <c r="F224" s="3">
        <v>107.5</v>
      </c>
      <c r="G224" s="3">
        <v>3.5</v>
      </c>
      <c r="H224" s="4">
        <v>3.3700000000000001E-2</v>
      </c>
      <c r="I224" s="5">
        <v>6564</v>
      </c>
      <c r="J224" s="5">
        <v>706739</v>
      </c>
      <c r="K224" s="2">
        <v>0</v>
      </c>
      <c r="M224" s="12">
        <f t="shared" si="16"/>
        <v>102.3</v>
      </c>
      <c r="N224" s="12">
        <f t="shared" si="17"/>
        <v>97.24</v>
      </c>
      <c r="O224" s="12">
        <f t="shared" si="18"/>
        <v>88.114999999999981</v>
      </c>
      <c r="P224" s="12">
        <f t="shared" si="19"/>
        <v>77.691666666666677</v>
      </c>
    </row>
    <row r="225" spans="1:16">
      <c r="A225" s="9">
        <f t="shared" si="15"/>
        <v>4</v>
      </c>
      <c r="B225" s="1">
        <v>43061</v>
      </c>
      <c r="C225" s="2">
        <v>106</v>
      </c>
      <c r="D225" s="2">
        <v>106</v>
      </c>
      <c r="E225" s="2">
        <v>101.5</v>
      </c>
      <c r="F225" s="3">
        <v>104</v>
      </c>
      <c r="G225" s="3">
        <v>-3.5</v>
      </c>
      <c r="H225" s="4">
        <v>-3.2599999999999997E-2</v>
      </c>
      <c r="I225" s="5">
        <v>8519</v>
      </c>
      <c r="J225" s="5">
        <v>883415</v>
      </c>
      <c r="K225" s="2">
        <v>0</v>
      </c>
      <c r="M225" s="12">
        <f t="shared" si="16"/>
        <v>99.26</v>
      </c>
      <c r="N225" s="12">
        <f t="shared" si="17"/>
        <v>95.08</v>
      </c>
      <c r="O225" s="12">
        <f t="shared" si="18"/>
        <v>86.47999999999999</v>
      </c>
      <c r="P225" s="12">
        <f t="shared" si="19"/>
        <v>76.725000000000009</v>
      </c>
    </row>
    <row r="226" spans="1:16">
      <c r="A226" s="9">
        <f t="shared" si="15"/>
        <v>3</v>
      </c>
      <c r="B226" s="1">
        <v>43060</v>
      </c>
      <c r="C226" s="2">
        <v>101</v>
      </c>
      <c r="D226" s="2">
        <v>107.5</v>
      </c>
      <c r="E226" s="2">
        <v>99.9</v>
      </c>
      <c r="F226" s="3">
        <v>107.5</v>
      </c>
      <c r="G226" s="3">
        <v>9</v>
      </c>
      <c r="H226" s="4">
        <v>9.1399999999999995E-2</v>
      </c>
      <c r="I226" s="5">
        <v>26800</v>
      </c>
      <c r="J226" s="5">
        <v>2755987</v>
      </c>
      <c r="K226" s="2">
        <v>0</v>
      </c>
      <c r="M226" s="12">
        <f t="shared" si="16"/>
        <v>97.36</v>
      </c>
      <c r="N226" s="12">
        <f t="shared" si="17"/>
        <v>93.88</v>
      </c>
      <c r="O226" s="12">
        <f t="shared" si="18"/>
        <v>84.934999999999974</v>
      </c>
      <c r="P226" s="12">
        <f t="shared" si="19"/>
        <v>75.807500000000019</v>
      </c>
    </row>
    <row r="227" spans="1:16">
      <c r="A227" s="9">
        <f t="shared" si="15"/>
        <v>2</v>
      </c>
      <c r="B227" s="1">
        <v>43059</v>
      </c>
      <c r="C227" s="2">
        <v>94.9</v>
      </c>
      <c r="D227" s="2">
        <v>98.5</v>
      </c>
      <c r="E227" s="2">
        <v>93.5</v>
      </c>
      <c r="F227" s="3">
        <v>98.5</v>
      </c>
      <c r="G227" s="3">
        <v>4.5</v>
      </c>
      <c r="H227" s="4">
        <v>4.7899999999999998E-2</v>
      </c>
      <c r="I227" s="5">
        <v>16949</v>
      </c>
      <c r="J227" s="5">
        <v>1632560</v>
      </c>
      <c r="K227" s="2">
        <v>0</v>
      </c>
      <c r="M227" s="12">
        <f t="shared" si="16"/>
        <v>94.06</v>
      </c>
      <c r="N227" s="12">
        <f t="shared" si="17"/>
        <v>91.5</v>
      </c>
      <c r="O227" s="12">
        <f t="shared" si="18"/>
        <v>83.314999999999969</v>
      </c>
      <c r="P227" s="12">
        <f t="shared" si="19"/>
        <v>74.757500000000007</v>
      </c>
    </row>
    <row r="228" spans="1:16">
      <c r="A228" s="9">
        <f t="shared" si="15"/>
        <v>6</v>
      </c>
      <c r="B228" s="1">
        <v>43056</v>
      </c>
      <c r="C228" s="2">
        <v>93.5</v>
      </c>
      <c r="D228" s="2">
        <v>94.8</v>
      </c>
      <c r="E228" s="2">
        <v>91.9</v>
      </c>
      <c r="F228" s="3">
        <v>94</v>
      </c>
      <c r="G228" s="3">
        <v>1.7</v>
      </c>
      <c r="H228" s="4">
        <v>1.84E-2</v>
      </c>
      <c r="I228" s="5">
        <v>9062</v>
      </c>
      <c r="J228" s="5">
        <v>846671</v>
      </c>
      <c r="K228" s="2">
        <v>0</v>
      </c>
      <c r="M228" s="12">
        <f t="shared" si="16"/>
        <v>92.56</v>
      </c>
      <c r="N228" s="12">
        <f t="shared" si="17"/>
        <v>89.58</v>
      </c>
      <c r="O228" s="12">
        <f t="shared" si="18"/>
        <v>81.97499999999998</v>
      </c>
      <c r="P228" s="12">
        <f t="shared" si="19"/>
        <v>73.812500000000014</v>
      </c>
    </row>
    <row r="229" spans="1:16">
      <c r="A229" s="9">
        <f t="shared" si="15"/>
        <v>5</v>
      </c>
      <c r="B229" s="1">
        <v>43055</v>
      </c>
      <c r="C229" s="2">
        <v>95</v>
      </c>
      <c r="D229" s="2">
        <v>96.1</v>
      </c>
      <c r="E229" s="2">
        <v>92.2</v>
      </c>
      <c r="F229" s="3">
        <v>92.3</v>
      </c>
      <c r="G229" s="3">
        <v>-2.2000000000000002</v>
      </c>
      <c r="H229" s="4">
        <v>-2.3300000000000001E-2</v>
      </c>
      <c r="I229" s="5">
        <v>11474</v>
      </c>
      <c r="J229" s="5">
        <v>1079786</v>
      </c>
      <c r="K229" s="2">
        <v>0</v>
      </c>
      <c r="M229" s="12">
        <f t="shared" si="16"/>
        <v>92.179999999999993</v>
      </c>
      <c r="N229" s="12">
        <f t="shared" si="17"/>
        <v>87.88</v>
      </c>
      <c r="O229" s="12">
        <f t="shared" si="18"/>
        <v>80.919999999999987</v>
      </c>
      <c r="P229" s="12">
        <f t="shared" si="19"/>
        <v>72.900833333333352</v>
      </c>
    </row>
    <row r="230" spans="1:16">
      <c r="A230" s="9">
        <f t="shared" si="15"/>
        <v>4</v>
      </c>
      <c r="B230" s="1">
        <v>43054</v>
      </c>
      <c r="C230" s="2">
        <v>92.4</v>
      </c>
      <c r="D230" s="2">
        <v>97</v>
      </c>
      <c r="E230" s="2">
        <v>91.1</v>
      </c>
      <c r="F230" s="3">
        <v>94.5</v>
      </c>
      <c r="G230" s="3">
        <v>3.5</v>
      </c>
      <c r="H230" s="4">
        <v>3.85E-2</v>
      </c>
      <c r="I230" s="5">
        <v>21130</v>
      </c>
      <c r="J230" s="5">
        <v>1987414</v>
      </c>
      <c r="K230" s="2">
        <v>0</v>
      </c>
      <c r="M230" s="12">
        <f t="shared" si="16"/>
        <v>90.9</v>
      </c>
      <c r="N230" s="12">
        <f t="shared" si="17"/>
        <v>86.3</v>
      </c>
      <c r="O230" s="12">
        <f t="shared" si="18"/>
        <v>80.099999999999994</v>
      </c>
      <c r="P230" s="12">
        <f t="shared" si="19"/>
        <v>71.95916666666669</v>
      </c>
    </row>
    <row r="231" spans="1:16">
      <c r="A231" s="9">
        <f t="shared" si="15"/>
        <v>3</v>
      </c>
      <c r="B231" s="1">
        <v>43053</v>
      </c>
      <c r="C231" s="2">
        <v>91</v>
      </c>
      <c r="D231" s="2">
        <v>93.1</v>
      </c>
      <c r="E231" s="2">
        <v>88.5</v>
      </c>
      <c r="F231" s="2">
        <v>91</v>
      </c>
      <c r="G231" s="2">
        <v>0</v>
      </c>
      <c r="H231" s="6">
        <v>0</v>
      </c>
      <c r="I231" s="5">
        <v>12023</v>
      </c>
      <c r="J231" s="5">
        <v>1089297</v>
      </c>
      <c r="K231" s="2">
        <v>0</v>
      </c>
      <c r="M231" s="12">
        <f t="shared" si="16"/>
        <v>90.4</v>
      </c>
      <c r="N231" s="12">
        <f t="shared" si="17"/>
        <v>84.210000000000008</v>
      </c>
      <c r="O231" s="12">
        <f t="shared" si="18"/>
        <v>79.185000000000002</v>
      </c>
      <c r="P231" s="12">
        <f t="shared" si="19"/>
        <v>70.98250000000003</v>
      </c>
    </row>
    <row r="232" spans="1:16">
      <c r="A232" s="9">
        <f t="shared" si="15"/>
        <v>2</v>
      </c>
      <c r="B232" s="1">
        <v>43052</v>
      </c>
      <c r="C232" s="2">
        <v>95.5</v>
      </c>
      <c r="D232" s="2">
        <v>97.4</v>
      </c>
      <c r="E232" s="2">
        <v>90.8</v>
      </c>
      <c r="F232" s="3">
        <v>91</v>
      </c>
      <c r="G232" s="3">
        <v>-1.1000000000000001</v>
      </c>
      <c r="H232" s="4">
        <v>-1.1900000000000001E-2</v>
      </c>
      <c r="I232" s="5">
        <v>22804</v>
      </c>
      <c r="J232" s="5">
        <v>2145228</v>
      </c>
      <c r="K232" s="2">
        <v>0</v>
      </c>
      <c r="M232" s="12">
        <f t="shared" si="16"/>
        <v>88.94</v>
      </c>
      <c r="N232" s="12">
        <f t="shared" si="17"/>
        <v>82.49</v>
      </c>
      <c r="O232" s="12">
        <f t="shared" si="18"/>
        <v>78.625</v>
      </c>
      <c r="P232" s="12">
        <f t="shared" si="19"/>
        <v>70.070833333333354</v>
      </c>
    </row>
    <row r="233" spans="1:16">
      <c r="A233" s="9">
        <f t="shared" si="15"/>
        <v>6</v>
      </c>
      <c r="B233" s="1">
        <v>43049</v>
      </c>
      <c r="C233" s="2">
        <v>85.9</v>
      </c>
      <c r="D233" s="2">
        <v>94.4</v>
      </c>
      <c r="E233" s="2">
        <v>84.7</v>
      </c>
      <c r="F233" s="3">
        <v>92.1</v>
      </c>
      <c r="G233" s="3">
        <v>6.2</v>
      </c>
      <c r="H233" s="4">
        <v>7.22E-2</v>
      </c>
      <c r="I233" s="5">
        <v>26197</v>
      </c>
      <c r="J233" s="5">
        <v>2358788</v>
      </c>
      <c r="K233" s="2">
        <v>0</v>
      </c>
      <c r="M233" s="12">
        <f t="shared" si="16"/>
        <v>86.6</v>
      </c>
      <c r="N233" s="12">
        <f t="shared" si="17"/>
        <v>80.84</v>
      </c>
      <c r="O233" s="12">
        <f t="shared" si="18"/>
        <v>78.14</v>
      </c>
      <c r="P233" s="12">
        <f t="shared" si="19"/>
        <v>69.159166666666678</v>
      </c>
    </row>
    <row r="234" spans="1:16">
      <c r="A234" s="9">
        <f t="shared" si="15"/>
        <v>5</v>
      </c>
      <c r="B234" s="1">
        <v>43048</v>
      </c>
      <c r="C234" s="2">
        <v>92.4</v>
      </c>
      <c r="D234" s="2">
        <v>96</v>
      </c>
      <c r="E234" s="2">
        <v>84.9</v>
      </c>
      <c r="F234" s="3">
        <v>85.9</v>
      </c>
      <c r="G234" s="3">
        <v>-6.1</v>
      </c>
      <c r="H234" s="4">
        <v>-6.6299999999999998E-2</v>
      </c>
      <c r="I234" s="5">
        <v>39917</v>
      </c>
      <c r="J234" s="5">
        <v>3640414</v>
      </c>
      <c r="K234" s="2">
        <v>0</v>
      </c>
      <c r="M234" s="12">
        <f t="shared" si="16"/>
        <v>83.580000000000013</v>
      </c>
      <c r="N234" s="12">
        <f t="shared" si="17"/>
        <v>78.989999999999995</v>
      </c>
      <c r="O234" s="12">
        <f t="shared" si="18"/>
        <v>77.59</v>
      </c>
      <c r="P234" s="12">
        <f t="shared" si="19"/>
        <v>68.234166666666695</v>
      </c>
    </row>
    <row r="235" spans="1:16">
      <c r="A235" s="9">
        <f t="shared" si="15"/>
        <v>4</v>
      </c>
      <c r="B235" s="1">
        <v>43047</v>
      </c>
      <c r="C235" s="2">
        <v>85.2</v>
      </c>
      <c r="D235" s="2">
        <v>92</v>
      </c>
      <c r="E235" s="2">
        <v>84.5</v>
      </c>
      <c r="F235" s="3">
        <v>92</v>
      </c>
      <c r="G235" s="3">
        <v>8.3000000000000007</v>
      </c>
      <c r="H235" s="4">
        <v>9.9199999999999997E-2</v>
      </c>
      <c r="I235" s="5">
        <v>25336</v>
      </c>
      <c r="J235" s="5">
        <v>2260965</v>
      </c>
      <c r="K235" s="2">
        <v>0</v>
      </c>
      <c r="M235" s="12">
        <f t="shared" si="16"/>
        <v>81.7</v>
      </c>
      <c r="N235" s="12">
        <f t="shared" si="17"/>
        <v>77.88</v>
      </c>
      <c r="O235" s="12">
        <f t="shared" si="18"/>
        <v>77.41</v>
      </c>
      <c r="P235" s="12">
        <f t="shared" si="19"/>
        <v>67.398333333333369</v>
      </c>
    </row>
    <row r="236" spans="1:16">
      <c r="A236" s="9">
        <f t="shared" si="15"/>
        <v>3</v>
      </c>
      <c r="B236" s="1">
        <v>43046</v>
      </c>
      <c r="C236" s="2">
        <v>82</v>
      </c>
      <c r="D236" s="2">
        <v>84.2</v>
      </c>
      <c r="E236" s="2">
        <v>80</v>
      </c>
      <c r="F236" s="3">
        <v>83.7</v>
      </c>
      <c r="G236" s="3">
        <v>4.4000000000000004</v>
      </c>
      <c r="H236" s="4">
        <v>5.5500000000000001E-2</v>
      </c>
      <c r="I236" s="5">
        <v>17205</v>
      </c>
      <c r="J236" s="5">
        <v>1413144</v>
      </c>
      <c r="K236" s="2">
        <v>0</v>
      </c>
      <c r="M236" s="12">
        <f t="shared" si="16"/>
        <v>78.02000000000001</v>
      </c>
      <c r="N236" s="12">
        <f t="shared" si="17"/>
        <v>75.990000000000009</v>
      </c>
      <c r="O236" s="12">
        <f t="shared" si="18"/>
        <v>76.760000000000005</v>
      </c>
      <c r="P236" s="12">
        <f t="shared" si="19"/>
        <v>66.456666666666706</v>
      </c>
    </row>
    <row r="237" spans="1:16">
      <c r="A237" s="9">
        <f t="shared" si="15"/>
        <v>2</v>
      </c>
      <c r="B237" s="1">
        <v>43045</v>
      </c>
      <c r="C237" s="2">
        <v>78.2</v>
      </c>
      <c r="D237" s="2">
        <v>79.3</v>
      </c>
      <c r="E237" s="2">
        <v>77.3</v>
      </c>
      <c r="F237" s="3">
        <v>79.3</v>
      </c>
      <c r="G237" s="3">
        <v>2.2999999999999998</v>
      </c>
      <c r="H237" s="4">
        <v>2.9899999999999999E-2</v>
      </c>
      <c r="I237" s="5">
        <v>2881</v>
      </c>
      <c r="J237" s="5">
        <v>225190</v>
      </c>
      <c r="K237" s="2">
        <v>0</v>
      </c>
      <c r="M237" s="12">
        <f t="shared" si="16"/>
        <v>76.039999999999992</v>
      </c>
      <c r="N237" s="12">
        <f t="shared" si="17"/>
        <v>75.13</v>
      </c>
      <c r="O237" s="12">
        <f t="shared" si="18"/>
        <v>76.689999999999984</v>
      </c>
      <c r="P237" s="12">
        <f t="shared" si="19"/>
        <v>65.658333333333374</v>
      </c>
    </row>
    <row r="238" spans="1:16">
      <c r="A238" s="9">
        <f t="shared" si="15"/>
        <v>6</v>
      </c>
      <c r="B238" s="1">
        <v>43042</v>
      </c>
      <c r="C238" s="2">
        <v>78</v>
      </c>
      <c r="D238" s="2">
        <v>79.400000000000006</v>
      </c>
      <c r="E238" s="2">
        <v>76.5</v>
      </c>
      <c r="F238" s="3">
        <v>77</v>
      </c>
      <c r="G238" s="3">
        <v>0.5</v>
      </c>
      <c r="H238" s="4">
        <v>6.4999999999999997E-3</v>
      </c>
      <c r="I238" s="5">
        <v>5861</v>
      </c>
      <c r="J238" s="5">
        <v>456850</v>
      </c>
      <c r="K238" s="2">
        <v>0</v>
      </c>
      <c r="M238" s="12">
        <f t="shared" si="16"/>
        <v>75.08</v>
      </c>
      <c r="N238" s="12">
        <f t="shared" si="17"/>
        <v>74.37</v>
      </c>
      <c r="O238" s="12">
        <f t="shared" si="18"/>
        <v>76.799999999999983</v>
      </c>
      <c r="P238" s="12">
        <f t="shared" si="19"/>
        <v>64.940000000000026</v>
      </c>
    </row>
    <row r="239" spans="1:16">
      <c r="A239" s="9">
        <f t="shared" si="15"/>
        <v>5</v>
      </c>
      <c r="B239" s="1">
        <v>43041</v>
      </c>
      <c r="C239" s="2">
        <v>74.5</v>
      </c>
      <c r="D239" s="2">
        <v>80.900000000000006</v>
      </c>
      <c r="E239" s="2">
        <v>74.3</v>
      </c>
      <c r="F239" s="3">
        <v>76.5</v>
      </c>
      <c r="G239" s="3">
        <v>2.9</v>
      </c>
      <c r="H239" s="4">
        <v>3.9399999999999998E-2</v>
      </c>
      <c r="I239" s="5">
        <v>20227</v>
      </c>
      <c r="J239" s="5">
        <v>1593772</v>
      </c>
      <c r="K239" s="2">
        <v>0</v>
      </c>
      <c r="M239" s="12">
        <f t="shared" si="16"/>
        <v>74.400000000000006</v>
      </c>
      <c r="N239" s="12">
        <f t="shared" si="17"/>
        <v>73.960000000000008</v>
      </c>
      <c r="O239" s="12">
        <f t="shared" si="18"/>
        <v>77.069999999999993</v>
      </c>
      <c r="P239" s="12">
        <f t="shared" si="19"/>
        <v>64.260833333333366</v>
      </c>
    </row>
    <row r="240" spans="1:16">
      <c r="A240" s="9">
        <f t="shared" si="15"/>
        <v>4</v>
      </c>
      <c r="B240" s="1">
        <v>43040</v>
      </c>
      <c r="C240" s="2">
        <v>73.599999999999994</v>
      </c>
      <c r="D240" s="2">
        <v>75.2</v>
      </c>
      <c r="E240" s="2">
        <v>72.400000000000006</v>
      </c>
      <c r="F240" s="3">
        <v>73.599999999999994</v>
      </c>
      <c r="G240" s="3">
        <v>-0.2</v>
      </c>
      <c r="H240" s="4">
        <v>-2.7000000000000001E-3</v>
      </c>
      <c r="I240" s="5">
        <v>2935</v>
      </c>
      <c r="J240" s="5">
        <v>217336</v>
      </c>
      <c r="K240" s="2">
        <v>0</v>
      </c>
      <c r="M240" s="12">
        <f t="shared" si="16"/>
        <v>74.06</v>
      </c>
      <c r="N240" s="12">
        <f t="shared" si="17"/>
        <v>73.900000000000006</v>
      </c>
      <c r="O240" s="12">
        <f t="shared" si="18"/>
        <v>77.429999999999993</v>
      </c>
      <c r="P240" s="12">
        <f t="shared" si="19"/>
        <v>63.601666666666695</v>
      </c>
    </row>
    <row r="241" spans="1:16">
      <c r="A241" s="9">
        <f t="shared" si="15"/>
        <v>3</v>
      </c>
      <c r="B241" s="1">
        <v>43039</v>
      </c>
      <c r="C241" s="2">
        <v>73</v>
      </c>
      <c r="D241" s="2">
        <v>73.8</v>
      </c>
      <c r="E241" s="2">
        <v>70.8</v>
      </c>
      <c r="F241" s="3">
        <v>73.8</v>
      </c>
      <c r="G241" s="3">
        <v>-0.7</v>
      </c>
      <c r="H241" s="4">
        <v>-9.4000000000000004E-3</v>
      </c>
      <c r="I241" s="5">
        <v>5129</v>
      </c>
      <c r="J241" s="5">
        <v>371093</v>
      </c>
      <c r="K241" s="2">
        <v>0</v>
      </c>
      <c r="M241" s="12">
        <f t="shared" si="16"/>
        <v>73.959999999999994</v>
      </c>
      <c r="N241" s="12">
        <f t="shared" si="17"/>
        <v>74.16</v>
      </c>
      <c r="O241" s="12">
        <f t="shared" si="18"/>
        <v>77.710000000000008</v>
      </c>
      <c r="P241" s="12">
        <f t="shared" si="19"/>
        <v>62.987500000000033</v>
      </c>
    </row>
    <row r="242" spans="1:16">
      <c r="A242" s="9">
        <f t="shared" si="15"/>
        <v>2</v>
      </c>
      <c r="B242" s="1">
        <v>43038</v>
      </c>
      <c r="C242" s="2">
        <v>75.2</v>
      </c>
      <c r="D242" s="2">
        <v>75.2</v>
      </c>
      <c r="E242" s="2">
        <v>73</v>
      </c>
      <c r="F242" s="3">
        <v>74.5</v>
      </c>
      <c r="G242" s="3">
        <v>0.9</v>
      </c>
      <c r="H242" s="4">
        <v>1.2200000000000001E-2</v>
      </c>
      <c r="I242" s="5">
        <v>2380</v>
      </c>
      <c r="J242" s="5">
        <v>176359</v>
      </c>
      <c r="K242" s="2">
        <v>0</v>
      </c>
      <c r="M242" s="12">
        <f t="shared" si="16"/>
        <v>74.22</v>
      </c>
      <c r="N242" s="12">
        <f t="shared" si="17"/>
        <v>74.760000000000005</v>
      </c>
      <c r="O242" s="12">
        <f t="shared" si="18"/>
        <v>77.865000000000009</v>
      </c>
      <c r="P242" s="12">
        <f t="shared" si="19"/>
        <v>62.374166666666703</v>
      </c>
    </row>
    <row r="243" spans="1:16">
      <c r="A243" s="9">
        <f t="shared" si="15"/>
        <v>6</v>
      </c>
      <c r="B243" s="1">
        <v>43035</v>
      </c>
      <c r="C243" s="2">
        <v>75.599999999999994</v>
      </c>
      <c r="D243" s="2">
        <v>75.900000000000006</v>
      </c>
      <c r="E243" s="2">
        <v>73.5</v>
      </c>
      <c r="F243" s="3">
        <v>73.599999999999994</v>
      </c>
      <c r="G243" s="3">
        <v>-1.2</v>
      </c>
      <c r="H243" s="4">
        <v>-1.6E-2</v>
      </c>
      <c r="I243" s="5">
        <v>3107</v>
      </c>
      <c r="J243" s="5">
        <v>231657</v>
      </c>
      <c r="K243" s="2">
        <v>0</v>
      </c>
      <c r="M243" s="12">
        <f t="shared" si="16"/>
        <v>73.66</v>
      </c>
      <c r="N243" s="12">
        <f t="shared" si="17"/>
        <v>75.439999999999984</v>
      </c>
      <c r="O243" s="12">
        <f t="shared" si="18"/>
        <v>78.140000000000015</v>
      </c>
      <c r="P243" s="12">
        <f t="shared" si="19"/>
        <v>61.745833333333366</v>
      </c>
    </row>
    <row r="244" spans="1:16">
      <c r="A244" s="9">
        <f t="shared" si="15"/>
        <v>5</v>
      </c>
      <c r="B244" s="1">
        <v>43034</v>
      </c>
      <c r="C244" s="2">
        <v>75</v>
      </c>
      <c r="D244" s="2">
        <v>77.400000000000006</v>
      </c>
      <c r="E244" s="2">
        <v>74.3</v>
      </c>
      <c r="F244" s="3">
        <v>74.8</v>
      </c>
      <c r="G244" s="3">
        <v>1.7</v>
      </c>
      <c r="H244" s="4">
        <v>2.3300000000000001E-2</v>
      </c>
      <c r="I244" s="5">
        <v>6211</v>
      </c>
      <c r="J244" s="5">
        <v>468395</v>
      </c>
      <c r="K244" s="2">
        <v>0</v>
      </c>
      <c r="M244" s="12">
        <f t="shared" si="16"/>
        <v>73.52000000000001</v>
      </c>
      <c r="N244" s="12">
        <f t="shared" si="17"/>
        <v>76.19</v>
      </c>
      <c r="O244" s="12">
        <f t="shared" si="18"/>
        <v>78.275000000000006</v>
      </c>
      <c r="P244" s="12">
        <f t="shared" si="19"/>
        <v>61.138333333333364</v>
      </c>
    </row>
    <row r="245" spans="1:16">
      <c r="A245" s="9">
        <f t="shared" si="15"/>
        <v>4</v>
      </c>
      <c r="B245" s="1">
        <v>43033</v>
      </c>
      <c r="C245" s="2">
        <v>75</v>
      </c>
      <c r="D245" s="2">
        <v>76.3</v>
      </c>
      <c r="E245" s="2">
        <v>73.099999999999994</v>
      </c>
      <c r="F245" s="3">
        <v>73.099999999999994</v>
      </c>
      <c r="G245" s="3">
        <v>-2</v>
      </c>
      <c r="H245" s="4">
        <v>-2.6599999999999999E-2</v>
      </c>
      <c r="I245" s="5">
        <v>4555</v>
      </c>
      <c r="J245" s="5">
        <v>339831</v>
      </c>
      <c r="K245" s="2">
        <v>0</v>
      </c>
      <c r="M245" s="12">
        <f t="shared" si="16"/>
        <v>73.739999999999981</v>
      </c>
      <c r="N245" s="12">
        <f t="shared" si="17"/>
        <v>76.939999999999984</v>
      </c>
      <c r="O245" s="12">
        <f t="shared" si="18"/>
        <v>78.00500000000001</v>
      </c>
      <c r="P245" s="12">
        <f t="shared" si="19"/>
        <v>60.516666666666694</v>
      </c>
    </row>
    <row r="246" spans="1:16">
      <c r="A246" s="9">
        <f t="shared" si="15"/>
        <v>3</v>
      </c>
      <c r="B246" s="1">
        <v>43032</v>
      </c>
      <c r="C246" s="2">
        <v>72.3</v>
      </c>
      <c r="D246" s="2">
        <v>77.400000000000006</v>
      </c>
      <c r="E246" s="2">
        <v>72.3</v>
      </c>
      <c r="F246" s="3">
        <v>75.099999999999994</v>
      </c>
      <c r="G246" s="3">
        <v>3.4</v>
      </c>
      <c r="H246" s="4">
        <v>4.7399999999999998E-2</v>
      </c>
      <c r="I246" s="5">
        <v>8916</v>
      </c>
      <c r="J246" s="5">
        <v>670659</v>
      </c>
      <c r="K246" s="2">
        <v>0</v>
      </c>
      <c r="M246" s="12">
        <f t="shared" si="16"/>
        <v>74.36</v>
      </c>
      <c r="N246" s="12">
        <f t="shared" si="17"/>
        <v>77.53</v>
      </c>
      <c r="O246" s="12">
        <f t="shared" si="18"/>
        <v>77.954999999999998</v>
      </c>
      <c r="P246" s="12">
        <f t="shared" si="19"/>
        <v>59.905833333333355</v>
      </c>
    </row>
    <row r="247" spans="1:16">
      <c r="A247" s="9">
        <f t="shared" si="15"/>
        <v>2</v>
      </c>
      <c r="B247" s="1">
        <v>43031</v>
      </c>
      <c r="C247" s="2">
        <v>71.5</v>
      </c>
      <c r="D247" s="2">
        <v>72.8</v>
      </c>
      <c r="E247" s="2">
        <v>67.900000000000006</v>
      </c>
      <c r="F247" s="3">
        <v>71.7</v>
      </c>
      <c r="G247" s="3">
        <v>-1.2</v>
      </c>
      <c r="H247" s="4">
        <v>-1.6500000000000001E-2</v>
      </c>
      <c r="I247" s="5">
        <v>10107</v>
      </c>
      <c r="J247" s="5">
        <v>710536</v>
      </c>
      <c r="K247" s="2">
        <v>0</v>
      </c>
      <c r="M247" s="12">
        <f t="shared" si="16"/>
        <v>75.300000000000011</v>
      </c>
      <c r="N247" s="12">
        <f t="shared" si="17"/>
        <v>78.25</v>
      </c>
      <c r="O247" s="12">
        <f t="shared" si="18"/>
        <v>78.204999999999998</v>
      </c>
      <c r="P247" s="12">
        <f t="shared" si="19"/>
        <v>59.251666666666686</v>
      </c>
    </row>
    <row r="248" spans="1:16">
      <c r="A248" s="9">
        <f t="shared" si="15"/>
        <v>6</v>
      </c>
      <c r="B248" s="1">
        <v>43028</v>
      </c>
      <c r="C248" s="2">
        <v>75</v>
      </c>
      <c r="D248" s="2">
        <v>75.2</v>
      </c>
      <c r="E248" s="2">
        <v>72.2</v>
      </c>
      <c r="F248" s="3">
        <v>72.900000000000006</v>
      </c>
      <c r="G248" s="3">
        <v>-3</v>
      </c>
      <c r="H248" s="4">
        <v>-3.95E-2</v>
      </c>
      <c r="I248" s="5">
        <v>5309</v>
      </c>
      <c r="J248" s="5">
        <v>392084</v>
      </c>
      <c r="K248" s="2">
        <v>0</v>
      </c>
      <c r="M248" s="12">
        <f t="shared" si="16"/>
        <v>77.22</v>
      </c>
      <c r="N248" s="12">
        <f t="shared" si="17"/>
        <v>79.22999999999999</v>
      </c>
      <c r="O248" s="12">
        <f t="shared" si="18"/>
        <v>78.765000000000001</v>
      </c>
      <c r="P248" s="12">
        <f t="shared" si="19"/>
        <v>58.660000000000018</v>
      </c>
    </row>
    <row r="249" spans="1:16">
      <c r="A249" s="9">
        <f t="shared" si="15"/>
        <v>5</v>
      </c>
      <c r="B249" s="1">
        <v>43027</v>
      </c>
      <c r="C249" s="2">
        <v>75.2</v>
      </c>
      <c r="D249" s="2">
        <v>76.7</v>
      </c>
      <c r="E249" s="2">
        <v>73.400000000000006</v>
      </c>
      <c r="F249" s="3">
        <v>75.900000000000006</v>
      </c>
      <c r="G249" s="3">
        <v>-0.3</v>
      </c>
      <c r="H249" s="4">
        <v>-3.8999999999999998E-3</v>
      </c>
      <c r="I249" s="5">
        <v>8127</v>
      </c>
      <c r="J249" s="5">
        <v>607984</v>
      </c>
      <c r="K249" s="2">
        <v>0</v>
      </c>
      <c r="M249" s="12">
        <f t="shared" si="16"/>
        <v>78.860000000000014</v>
      </c>
      <c r="N249" s="12">
        <f t="shared" si="17"/>
        <v>80.180000000000007</v>
      </c>
      <c r="O249" s="12">
        <f t="shared" si="18"/>
        <v>78.92</v>
      </c>
      <c r="P249" s="12">
        <f t="shared" si="19"/>
        <v>58.048333333333353</v>
      </c>
    </row>
    <row r="250" spans="1:16">
      <c r="A250" s="9">
        <f t="shared" si="15"/>
        <v>4</v>
      </c>
      <c r="B250" s="1">
        <v>43026</v>
      </c>
      <c r="C250" s="2">
        <v>79.7</v>
      </c>
      <c r="D250" s="2">
        <v>80.400000000000006</v>
      </c>
      <c r="E250" s="2">
        <v>75.7</v>
      </c>
      <c r="F250" s="3">
        <v>76.2</v>
      </c>
      <c r="G250" s="3">
        <v>-3.6</v>
      </c>
      <c r="H250" s="4">
        <v>-4.5100000000000001E-2</v>
      </c>
      <c r="I250" s="5">
        <v>7956</v>
      </c>
      <c r="J250" s="5">
        <v>615828</v>
      </c>
      <c r="K250" s="2">
        <v>0</v>
      </c>
      <c r="M250" s="12">
        <f t="shared" si="16"/>
        <v>80.14</v>
      </c>
      <c r="N250" s="12">
        <f t="shared" si="17"/>
        <v>80.960000000000008</v>
      </c>
      <c r="O250" s="12">
        <f t="shared" si="18"/>
        <v>78.864999999999995</v>
      </c>
      <c r="P250" s="12">
        <f t="shared" si="19"/>
        <v>57.39250000000002</v>
      </c>
    </row>
    <row r="251" spans="1:16">
      <c r="A251" s="9">
        <f t="shared" si="15"/>
        <v>3</v>
      </c>
      <c r="B251" s="1">
        <v>43025</v>
      </c>
      <c r="C251" s="2">
        <v>80.7</v>
      </c>
      <c r="D251" s="2">
        <v>81.099999999999994</v>
      </c>
      <c r="E251" s="2">
        <v>79.5</v>
      </c>
      <c r="F251" s="3">
        <v>79.8</v>
      </c>
      <c r="G251" s="3">
        <v>-1.5</v>
      </c>
      <c r="H251" s="4">
        <v>-1.8499999999999999E-2</v>
      </c>
      <c r="I251" s="5">
        <v>3075</v>
      </c>
      <c r="J251" s="5">
        <v>246216</v>
      </c>
      <c r="K251" s="2">
        <v>0</v>
      </c>
      <c r="M251" s="12">
        <f t="shared" si="16"/>
        <v>80.7</v>
      </c>
      <c r="N251" s="12">
        <f t="shared" si="17"/>
        <v>81.260000000000005</v>
      </c>
      <c r="O251" s="12">
        <f t="shared" si="18"/>
        <v>78.754999999999995</v>
      </c>
      <c r="P251" s="12">
        <f t="shared" si="19"/>
        <v>56.740833333333356</v>
      </c>
    </row>
    <row r="252" spans="1:16">
      <c r="A252" s="9">
        <f t="shared" si="15"/>
        <v>2</v>
      </c>
      <c r="B252" s="1">
        <v>43024</v>
      </c>
      <c r="C252" s="2">
        <v>81.900000000000006</v>
      </c>
      <c r="D252" s="2">
        <v>82.4</v>
      </c>
      <c r="E252" s="2">
        <v>80.599999999999994</v>
      </c>
      <c r="F252" s="3">
        <v>81.3</v>
      </c>
      <c r="G252" s="3">
        <v>0.2</v>
      </c>
      <c r="H252" s="4">
        <v>2.5000000000000001E-3</v>
      </c>
      <c r="I252" s="5">
        <v>3102</v>
      </c>
      <c r="J252" s="5">
        <v>252637</v>
      </c>
      <c r="K252" s="2">
        <v>0</v>
      </c>
      <c r="M252" s="12">
        <f t="shared" si="16"/>
        <v>81.2</v>
      </c>
      <c r="N252" s="12">
        <f t="shared" si="17"/>
        <v>80.97</v>
      </c>
      <c r="O252" s="12">
        <f t="shared" si="18"/>
        <v>78.13</v>
      </c>
      <c r="P252" s="12">
        <f t="shared" si="19"/>
        <v>56.030833333333348</v>
      </c>
    </row>
    <row r="253" spans="1:16">
      <c r="A253" s="9">
        <f t="shared" si="15"/>
        <v>6</v>
      </c>
      <c r="B253" s="1">
        <v>43021</v>
      </c>
      <c r="C253" s="2">
        <v>83.4</v>
      </c>
      <c r="D253" s="2">
        <v>83.9</v>
      </c>
      <c r="E253" s="2">
        <v>81</v>
      </c>
      <c r="F253" s="3">
        <v>81.099999999999994</v>
      </c>
      <c r="G253" s="3">
        <v>-1.2</v>
      </c>
      <c r="H253" s="4">
        <v>-1.46E-2</v>
      </c>
      <c r="I253" s="5">
        <v>7391</v>
      </c>
      <c r="J253" s="5">
        <v>608878</v>
      </c>
      <c r="K253" s="2">
        <v>0</v>
      </c>
      <c r="M253" s="12">
        <f t="shared" si="16"/>
        <v>81.239999999999995</v>
      </c>
      <c r="N253" s="12">
        <f t="shared" si="17"/>
        <v>80.84</v>
      </c>
      <c r="O253" s="12">
        <f t="shared" si="18"/>
        <v>77.394999999999996</v>
      </c>
      <c r="P253" s="12">
        <f t="shared" si="19"/>
        <v>55.300000000000004</v>
      </c>
    </row>
    <row r="254" spans="1:16">
      <c r="A254" s="9">
        <f t="shared" si="15"/>
        <v>5</v>
      </c>
      <c r="B254" s="1">
        <v>43020</v>
      </c>
      <c r="C254" s="2">
        <v>78.7</v>
      </c>
      <c r="D254" s="2">
        <v>82.3</v>
      </c>
      <c r="E254" s="2">
        <v>78.5</v>
      </c>
      <c r="F254" s="3">
        <v>82.3</v>
      </c>
      <c r="G254" s="3">
        <v>3.3</v>
      </c>
      <c r="H254" s="4">
        <v>4.1799999999999997E-2</v>
      </c>
      <c r="I254" s="5">
        <v>7295</v>
      </c>
      <c r="J254" s="5">
        <v>586364</v>
      </c>
      <c r="K254" s="2">
        <v>0</v>
      </c>
      <c r="M254" s="12">
        <f t="shared" si="16"/>
        <v>81.5</v>
      </c>
      <c r="N254" s="12">
        <f t="shared" si="17"/>
        <v>80.359999999999985</v>
      </c>
      <c r="O254" s="12">
        <f t="shared" si="18"/>
        <v>76.539999999999992</v>
      </c>
      <c r="P254" s="12">
        <f t="shared" si="19"/>
        <v>54.564999999999991</v>
      </c>
    </row>
    <row r="255" spans="1:16">
      <c r="A255" s="9">
        <f t="shared" si="15"/>
        <v>4</v>
      </c>
      <c r="B255" s="1">
        <v>43019</v>
      </c>
      <c r="C255" s="2">
        <v>83</v>
      </c>
      <c r="D255" s="2">
        <v>84</v>
      </c>
      <c r="E255" s="2">
        <v>78.7</v>
      </c>
      <c r="F255" s="3">
        <v>79</v>
      </c>
      <c r="G255" s="3">
        <v>-3.3</v>
      </c>
      <c r="H255" s="4">
        <v>-4.0099999999999997E-2</v>
      </c>
      <c r="I255" s="5">
        <v>8848</v>
      </c>
      <c r="J255" s="5">
        <v>714199</v>
      </c>
      <c r="K255" s="2">
        <v>0</v>
      </c>
      <c r="M255" s="12">
        <f t="shared" si="16"/>
        <v>81.78</v>
      </c>
      <c r="N255" s="12">
        <f t="shared" si="17"/>
        <v>79.069999999999993</v>
      </c>
      <c r="O255" s="12">
        <f t="shared" si="18"/>
        <v>75.574999999999989</v>
      </c>
      <c r="P255" s="12">
        <f t="shared" si="19"/>
        <v>53.814166666666658</v>
      </c>
    </row>
    <row r="256" spans="1:16">
      <c r="A256" s="9">
        <f t="shared" si="15"/>
        <v>6</v>
      </c>
      <c r="B256" s="1">
        <v>43014</v>
      </c>
      <c r="C256" s="2">
        <v>82.5</v>
      </c>
      <c r="D256" s="2">
        <v>84.6</v>
      </c>
      <c r="E256" s="2">
        <v>80.7</v>
      </c>
      <c r="F256" s="3">
        <v>82.3</v>
      </c>
      <c r="G256" s="3">
        <v>0.8</v>
      </c>
      <c r="H256" s="4">
        <v>9.7999999999999997E-3</v>
      </c>
      <c r="I256" s="5">
        <v>9372</v>
      </c>
      <c r="J256" s="5">
        <v>778669</v>
      </c>
      <c r="K256" s="2">
        <v>0</v>
      </c>
      <c r="M256" s="12">
        <f t="shared" si="16"/>
        <v>81.820000000000007</v>
      </c>
      <c r="N256" s="12">
        <f t="shared" si="17"/>
        <v>78.38</v>
      </c>
      <c r="O256" s="12">
        <f t="shared" si="18"/>
        <v>74.799999999999983</v>
      </c>
      <c r="P256" s="12">
        <f t="shared" si="19"/>
        <v>53.109166666666653</v>
      </c>
    </row>
    <row r="257" spans="1:16">
      <c r="A257" s="9">
        <f t="shared" si="15"/>
        <v>5</v>
      </c>
      <c r="B257" s="1">
        <v>43013</v>
      </c>
      <c r="C257" s="2">
        <v>79</v>
      </c>
      <c r="D257" s="2">
        <v>82.9</v>
      </c>
      <c r="E257" s="2">
        <v>77</v>
      </c>
      <c r="F257" s="3">
        <v>81.5</v>
      </c>
      <c r="G257" s="3">
        <v>-0.9</v>
      </c>
      <c r="H257" s="4">
        <v>-1.09E-2</v>
      </c>
      <c r="I257" s="5">
        <v>8350</v>
      </c>
      <c r="J257" s="5">
        <v>670029</v>
      </c>
      <c r="K257" s="2">
        <v>0</v>
      </c>
      <c r="M257" s="12">
        <f t="shared" si="16"/>
        <v>80.740000000000009</v>
      </c>
      <c r="N257" s="12">
        <f t="shared" si="17"/>
        <v>78.16</v>
      </c>
      <c r="O257" s="12">
        <f t="shared" si="18"/>
        <v>73.91</v>
      </c>
      <c r="P257" s="12">
        <f t="shared" si="19"/>
        <v>52.334166666666661</v>
      </c>
    </row>
    <row r="258" spans="1:16">
      <c r="A258" s="9">
        <f t="shared" si="15"/>
        <v>3</v>
      </c>
      <c r="B258" s="1">
        <v>43011</v>
      </c>
      <c r="C258" s="2">
        <v>83.3</v>
      </c>
      <c r="D258" s="2">
        <v>84.1</v>
      </c>
      <c r="E258" s="2">
        <v>80.2</v>
      </c>
      <c r="F258" s="3">
        <v>82.4</v>
      </c>
      <c r="G258" s="3">
        <v>-1.3</v>
      </c>
      <c r="H258" s="4">
        <v>-1.55E-2</v>
      </c>
      <c r="I258" s="5">
        <v>8874</v>
      </c>
      <c r="J258" s="5">
        <v>728850</v>
      </c>
      <c r="K258" s="2">
        <v>0</v>
      </c>
      <c r="M258" s="12">
        <f t="shared" si="16"/>
        <v>80.440000000000012</v>
      </c>
      <c r="N258" s="12">
        <f t="shared" si="17"/>
        <v>78.300000000000011</v>
      </c>
      <c r="O258" s="12">
        <f t="shared" si="18"/>
        <v>72.984999999999999</v>
      </c>
      <c r="P258" s="12">
        <f t="shared" si="19"/>
        <v>51.569999999999986</v>
      </c>
    </row>
    <row r="259" spans="1:16">
      <c r="A259" s="9">
        <f t="shared" si="15"/>
        <v>2</v>
      </c>
      <c r="B259" s="1">
        <v>43010</v>
      </c>
      <c r="C259" s="2">
        <v>81</v>
      </c>
      <c r="D259" s="2">
        <v>83.7</v>
      </c>
      <c r="E259" s="2">
        <v>79.3</v>
      </c>
      <c r="F259" s="3">
        <v>83.7</v>
      </c>
      <c r="G259" s="3">
        <v>4.5</v>
      </c>
      <c r="H259" s="4">
        <v>5.6800000000000003E-2</v>
      </c>
      <c r="I259" s="5">
        <v>9708</v>
      </c>
      <c r="J259" s="5">
        <v>792154</v>
      </c>
      <c r="K259" s="2">
        <v>0</v>
      </c>
      <c r="M259" s="12">
        <f t="shared" si="16"/>
        <v>79.22</v>
      </c>
      <c r="N259" s="12">
        <f t="shared" si="17"/>
        <v>77.66</v>
      </c>
      <c r="O259" s="12">
        <f t="shared" si="18"/>
        <v>72.265000000000001</v>
      </c>
      <c r="P259" s="12">
        <f t="shared" si="19"/>
        <v>50.79166666666665</v>
      </c>
    </row>
    <row r="260" spans="1:16">
      <c r="A260" s="9">
        <f t="shared" si="15"/>
        <v>7</v>
      </c>
      <c r="B260" s="1">
        <v>43008</v>
      </c>
      <c r="C260" s="2">
        <v>77.599999999999994</v>
      </c>
      <c r="D260" s="2">
        <v>80.2</v>
      </c>
      <c r="E260" s="2">
        <v>77.5</v>
      </c>
      <c r="F260" s="3">
        <v>79.2</v>
      </c>
      <c r="G260" s="3">
        <v>2.2999999999999998</v>
      </c>
      <c r="H260" s="4">
        <v>2.9899999999999999E-2</v>
      </c>
      <c r="I260" s="5">
        <v>6054</v>
      </c>
      <c r="J260" s="5">
        <v>479161</v>
      </c>
      <c r="K260" s="2">
        <v>0</v>
      </c>
      <c r="M260" s="12">
        <f t="shared" si="16"/>
        <v>76.360000000000014</v>
      </c>
      <c r="N260" s="12">
        <f t="shared" si="17"/>
        <v>76.77000000000001</v>
      </c>
      <c r="O260" s="12">
        <f t="shared" si="18"/>
        <v>71.419999999999987</v>
      </c>
      <c r="P260" s="12">
        <f t="shared" si="19"/>
        <v>49.989999999999981</v>
      </c>
    </row>
    <row r="261" spans="1:16">
      <c r="A261" s="9">
        <f t="shared" ref="A261:A324" si="20">WEEKDAY(B261,1)</f>
        <v>6</v>
      </c>
      <c r="B261" s="1">
        <v>43007</v>
      </c>
      <c r="C261" s="2">
        <v>79.599999999999994</v>
      </c>
      <c r="D261" s="2">
        <v>79.599999999999994</v>
      </c>
      <c r="E261" s="2">
        <v>72.599999999999994</v>
      </c>
      <c r="F261" s="3">
        <v>76.900000000000006</v>
      </c>
      <c r="G261" s="3">
        <v>-3.1</v>
      </c>
      <c r="H261" s="4">
        <v>-3.8699999999999998E-2</v>
      </c>
      <c r="I261" s="5">
        <v>9445</v>
      </c>
      <c r="J261" s="5">
        <v>719996</v>
      </c>
      <c r="K261" s="2">
        <v>0</v>
      </c>
      <c r="M261" s="12">
        <f t="shared" ref="M261:M324" si="21">SUM(F261:F265)/5</f>
        <v>74.940000000000012</v>
      </c>
      <c r="N261" s="12">
        <f t="shared" ref="N261:N324" si="22">SUM(F261:F270)/10</f>
        <v>76.25</v>
      </c>
      <c r="O261" s="12">
        <f t="shared" ref="O261:O324" si="23">SUM(F261:F280)/20</f>
        <v>70.5</v>
      </c>
      <c r="P261" s="12">
        <f t="shared" ref="P261:P324" si="24">SUM(F261:F320)/60</f>
        <v>49.266666666666644</v>
      </c>
    </row>
    <row r="262" spans="1:16">
      <c r="A262" s="9">
        <f t="shared" si="20"/>
        <v>5</v>
      </c>
      <c r="B262" s="1">
        <v>43006</v>
      </c>
      <c r="C262" s="2">
        <v>79.099999999999994</v>
      </c>
      <c r="D262" s="2">
        <v>82</v>
      </c>
      <c r="E262" s="2">
        <v>78</v>
      </c>
      <c r="F262" s="3">
        <v>80</v>
      </c>
      <c r="G262" s="3">
        <v>3.7</v>
      </c>
      <c r="H262" s="4">
        <v>4.8500000000000001E-2</v>
      </c>
      <c r="I262" s="5">
        <v>14094</v>
      </c>
      <c r="J262" s="5">
        <v>1126935</v>
      </c>
      <c r="K262" s="2">
        <v>0</v>
      </c>
      <c r="M262" s="12">
        <f t="shared" si="21"/>
        <v>75.58</v>
      </c>
      <c r="N262" s="12">
        <f t="shared" si="22"/>
        <v>75.289999999999992</v>
      </c>
      <c r="O262" s="12">
        <f t="shared" si="23"/>
        <v>69.419999999999987</v>
      </c>
      <c r="P262" s="12">
        <f t="shared" si="24"/>
        <v>48.586666666666652</v>
      </c>
    </row>
    <row r="263" spans="1:16">
      <c r="A263" s="9">
        <f t="shared" si="20"/>
        <v>4</v>
      </c>
      <c r="B263" s="1">
        <v>43005</v>
      </c>
      <c r="C263" s="2">
        <v>75.5</v>
      </c>
      <c r="D263" s="2">
        <v>76.3</v>
      </c>
      <c r="E263" s="2">
        <v>75.5</v>
      </c>
      <c r="F263" s="3">
        <v>76.3</v>
      </c>
      <c r="G263" s="3">
        <v>6.9</v>
      </c>
      <c r="H263" s="4">
        <v>9.9400000000000002E-2</v>
      </c>
      <c r="I263" s="5">
        <v>3023</v>
      </c>
      <c r="J263" s="5">
        <v>229723</v>
      </c>
      <c r="K263" s="2">
        <v>0</v>
      </c>
      <c r="M263" s="12">
        <f t="shared" si="21"/>
        <v>76.16</v>
      </c>
      <c r="N263" s="12">
        <f t="shared" si="22"/>
        <v>73.949999999999989</v>
      </c>
      <c r="O263" s="12">
        <f t="shared" si="23"/>
        <v>67.934999999999988</v>
      </c>
      <c r="P263" s="12">
        <f t="shared" si="24"/>
        <v>47.869999999999983</v>
      </c>
    </row>
    <row r="264" spans="1:16">
      <c r="A264" s="9">
        <f t="shared" si="20"/>
        <v>3</v>
      </c>
      <c r="B264" s="1">
        <v>43004</v>
      </c>
      <c r="C264" s="2">
        <v>71</v>
      </c>
      <c r="D264" s="2">
        <v>74.3</v>
      </c>
      <c r="E264" s="2">
        <v>68.7</v>
      </c>
      <c r="F264" s="3">
        <v>69.400000000000006</v>
      </c>
      <c r="G264" s="3">
        <v>-2.7</v>
      </c>
      <c r="H264" s="4">
        <v>-3.7400000000000003E-2</v>
      </c>
      <c r="I264" s="5">
        <v>11480</v>
      </c>
      <c r="J264" s="5">
        <v>820887</v>
      </c>
      <c r="K264" s="2">
        <v>0</v>
      </c>
      <c r="M264" s="12">
        <f t="shared" si="21"/>
        <v>76.099999999999994</v>
      </c>
      <c r="N264" s="12">
        <f t="shared" si="22"/>
        <v>72.72</v>
      </c>
      <c r="O264" s="12">
        <f t="shared" si="23"/>
        <v>66.684999999999974</v>
      </c>
      <c r="P264" s="12">
        <f t="shared" si="24"/>
        <v>47.213333333333317</v>
      </c>
    </row>
    <row r="265" spans="1:16">
      <c r="A265" s="9">
        <f t="shared" si="20"/>
        <v>2</v>
      </c>
      <c r="B265" s="1">
        <v>43003</v>
      </c>
      <c r="C265" s="2">
        <v>79.2</v>
      </c>
      <c r="D265" s="2">
        <v>79.400000000000006</v>
      </c>
      <c r="E265" s="2">
        <v>72.099999999999994</v>
      </c>
      <c r="F265" s="3">
        <v>72.099999999999994</v>
      </c>
      <c r="G265" s="3">
        <v>-8</v>
      </c>
      <c r="H265" s="4">
        <v>-9.9900000000000003E-2</v>
      </c>
      <c r="I265" s="5">
        <v>10256</v>
      </c>
      <c r="J265" s="5">
        <v>760746</v>
      </c>
      <c r="K265" s="2">
        <v>0</v>
      </c>
      <c r="M265" s="12">
        <f t="shared" si="21"/>
        <v>77.180000000000007</v>
      </c>
      <c r="N265" s="12">
        <f t="shared" si="22"/>
        <v>72.080000000000013</v>
      </c>
      <c r="O265" s="12">
        <f t="shared" si="23"/>
        <v>65.69</v>
      </c>
      <c r="P265" s="12">
        <f t="shared" si="24"/>
        <v>46.67416666666665</v>
      </c>
    </row>
    <row r="266" spans="1:16">
      <c r="A266" s="9">
        <f t="shared" si="20"/>
        <v>6</v>
      </c>
      <c r="B266" s="1">
        <v>43000</v>
      </c>
      <c r="C266" s="2">
        <v>82.8</v>
      </c>
      <c r="D266" s="2">
        <v>83.9</v>
      </c>
      <c r="E266" s="2">
        <v>79</v>
      </c>
      <c r="F266" s="3">
        <v>80.099999999999994</v>
      </c>
      <c r="G266" s="3">
        <v>-2.8</v>
      </c>
      <c r="H266" s="4">
        <v>-3.3799999999999997E-2</v>
      </c>
      <c r="I266" s="5">
        <v>8670</v>
      </c>
      <c r="J266" s="5">
        <v>704718</v>
      </c>
      <c r="K266" s="2">
        <v>0</v>
      </c>
      <c r="M266" s="12">
        <f t="shared" si="21"/>
        <v>77.56</v>
      </c>
      <c r="N266" s="12">
        <f t="shared" si="22"/>
        <v>71.22</v>
      </c>
      <c r="O266" s="12">
        <f t="shared" si="23"/>
        <v>64.532499999999999</v>
      </c>
      <c r="P266" s="12">
        <f t="shared" si="24"/>
        <v>46.094166666666659</v>
      </c>
    </row>
    <row r="267" spans="1:16">
      <c r="A267" s="9">
        <f t="shared" si="20"/>
        <v>5</v>
      </c>
      <c r="B267" s="1">
        <v>42999</v>
      </c>
      <c r="C267" s="2">
        <v>80.2</v>
      </c>
      <c r="D267" s="2">
        <v>83.5</v>
      </c>
      <c r="E267" s="2">
        <v>75.7</v>
      </c>
      <c r="F267" s="3">
        <v>82.9</v>
      </c>
      <c r="G267" s="3">
        <v>6.9</v>
      </c>
      <c r="H267" s="4">
        <v>9.0800000000000006E-2</v>
      </c>
      <c r="I267" s="5">
        <v>19466</v>
      </c>
      <c r="J267" s="5">
        <v>1560260</v>
      </c>
      <c r="K267" s="2">
        <v>0</v>
      </c>
      <c r="M267" s="12">
        <f t="shared" si="21"/>
        <v>75</v>
      </c>
      <c r="N267" s="12">
        <f t="shared" si="22"/>
        <v>69.66</v>
      </c>
      <c r="O267" s="12">
        <f t="shared" si="23"/>
        <v>62.752499999999998</v>
      </c>
      <c r="P267" s="12">
        <f t="shared" si="24"/>
        <v>45.365833333333327</v>
      </c>
    </row>
    <row r="268" spans="1:16">
      <c r="A268" s="9">
        <f t="shared" si="20"/>
        <v>4</v>
      </c>
      <c r="B268" s="1">
        <v>42998</v>
      </c>
      <c r="C268" s="2">
        <v>76.2</v>
      </c>
      <c r="D268" s="2">
        <v>78.099999999999994</v>
      </c>
      <c r="E268" s="2">
        <v>75</v>
      </c>
      <c r="F268" s="3">
        <v>76</v>
      </c>
      <c r="G268" s="3">
        <v>1.2</v>
      </c>
      <c r="H268" s="4">
        <v>1.6E-2</v>
      </c>
      <c r="I268" s="5">
        <v>1967</v>
      </c>
      <c r="J268" s="5">
        <v>150271</v>
      </c>
      <c r="K268" s="2">
        <v>0</v>
      </c>
      <c r="M268" s="12">
        <f t="shared" si="21"/>
        <v>71.740000000000009</v>
      </c>
      <c r="N268" s="12">
        <f t="shared" si="22"/>
        <v>67.67</v>
      </c>
      <c r="O268" s="12">
        <f t="shared" si="23"/>
        <v>60.697499999999991</v>
      </c>
      <c r="P268" s="12">
        <f t="shared" si="24"/>
        <v>44.577499999999993</v>
      </c>
    </row>
    <row r="269" spans="1:16">
      <c r="A269" s="9">
        <f t="shared" si="20"/>
        <v>3</v>
      </c>
      <c r="B269" s="1">
        <v>42997</v>
      </c>
      <c r="C269" s="2">
        <v>75</v>
      </c>
      <c r="D269" s="2">
        <v>75</v>
      </c>
      <c r="E269" s="2">
        <v>72.599999999999994</v>
      </c>
      <c r="F269" s="3">
        <v>74.8</v>
      </c>
      <c r="G269" s="3">
        <v>0.8</v>
      </c>
      <c r="H269" s="4">
        <v>1.0800000000000001E-2</v>
      </c>
      <c r="I269" s="5">
        <v>2367</v>
      </c>
      <c r="J269" s="5">
        <v>176109</v>
      </c>
      <c r="K269" s="2">
        <v>0</v>
      </c>
      <c r="M269" s="12">
        <f t="shared" si="21"/>
        <v>69.34</v>
      </c>
      <c r="N269" s="12">
        <f t="shared" si="22"/>
        <v>66.87</v>
      </c>
      <c r="O269" s="12">
        <f t="shared" si="23"/>
        <v>58.86249999999999</v>
      </c>
      <c r="P269" s="12">
        <f t="shared" si="24"/>
        <v>43.924166666666672</v>
      </c>
    </row>
    <row r="270" spans="1:16">
      <c r="A270" s="9">
        <f t="shared" si="20"/>
        <v>2</v>
      </c>
      <c r="B270" s="1">
        <v>42996</v>
      </c>
      <c r="C270" s="2">
        <v>67.3</v>
      </c>
      <c r="D270" s="2">
        <v>74</v>
      </c>
      <c r="E270" s="2">
        <v>67.3</v>
      </c>
      <c r="F270" s="3">
        <v>74</v>
      </c>
      <c r="G270" s="3">
        <v>6.7</v>
      </c>
      <c r="H270" s="4">
        <v>9.9599999999999994E-2</v>
      </c>
      <c r="I270" s="5">
        <v>2285</v>
      </c>
      <c r="J270" s="5">
        <v>160619</v>
      </c>
      <c r="K270" s="2">
        <v>0</v>
      </c>
      <c r="M270" s="12">
        <f t="shared" si="21"/>
        <v>66.97999999999999</v>
      </c>
      <c r="N270" s="12">
        <f t="shared" si="22"/>
        <v>66.069999999999993</v>
      </c>
      <c r="O270" s="12">
        <f t="shared" si="23"/>
        <v>56.912499999999987</v>
      </c>
      <c r="P270" s="12">
        <f t="shared" si="24"/>
        <v>43.296666666666674</v>
      </c>
    </row>
    <row r="271" spans="1:16">
      <c r="A271" s="9">
        <f t="shared" si="20"/>
        <v>6</v>
      </c>
      <c r="B271" s="1">
        <v>42993</v>
      </c>
      <c r="C271" s="2">
        <v>67.5</v>
      </c>
      <c r="D271" s="2">
        <v>70</v>
      </c>
      <c r="E271" s="2">
        <v>67.3</v>
      </c>
      <c r="F271" s="3">
        <v>67.3</v>
      </c>
      <c r="G271" s="3">
        <v>0.7</v>
      </c>
      <c r="H271" s="4">
        <v>1.0500000000000001E-2</v>
      </c>
      <c r="I271" s="5">
        <v>2736</v>
      </c>
      <c r="J271" s="5">
        <v>189284</v>
      </c>
      <c r="K271" s="2">
        <v>0</v>
      </c>
      <c r="M271" s="12">
        <f t="shared" si="21"/>
        <v>64.88</v>
      </c>
      <c r="N271" s="12">
        <f t="shared" si="22"/>
        <v>64.749999999999986</v>
      </c>
      <c r="O271" s="12">
        <f t="shared" si="23"/>
        <v>55.007499999999993</v>
      </c>
      <c r="P271" s="12">
        <f t="shared" si="24"/>
        <v>42.701666666666682</v>
      </c>
    </row>
    <row r="272" spans="1:16">
      <c r="A272" s="9">
        <f t="shared" si="20"/>
        <v>5</v>
      </c>
      <c r="B272" s="1">
        <v>42992</v>
      </c>
      <c r="C272" s="2">
        <v>65</v>
      </c>
      <c r="D272" s="2">
        <v>67</v>
      </c>
      <c r="E272" s="2">
        <v>64.900000000000006</v>
      </c>
      <c r="F272" s="3">
        <v>66.599999999999994</v>
      </c>
      <c r="G272" s="3">
        <v>2.6</v>
      </c>
      <c r="H272" s="4">
        <v>4.0599999999999997E-2</v>
      </c>
      <c r="I272" s="5">
        <v>2457</v>
      </c>
      <c r="J272" s="5">
        <v>161961</v>
      </c>
      <c r="K272" s="2">
        <v>0</v>
      </c>
      <c r="M272" s="12">
        <f t="shared" si="21"/>
        <v>64.320000000000007</v>
      </c>
      <c r="N272" s="12">
        <f t="shared" si="22"/>
        <v>63.54999999999999</v>
      </c>
      <c r="O272" s="12">
        <f t="shared" si="23"/>
        <v>53.457499999999982</v>
      </c>
      <c r="P272" s="12">
        <f t="shared" si="24"/>
        <v>42.216666666666676</v>
      </c>
    </row>
    <row r="273" spans="1:16">
      <c r="A273" s="9">
        <f t="shared" si="20"/>
        <v>4</v>
      </c>
      <c r="B273" s="1">
        <v>42991</v>
      </c>
      <c r="C273" s="2">
        <v>64</v>
      </c>
      <c r="D273" s="2">
        <v>64</v>
      </c>
      <c r="E273" s="2">
        <v>61.2</v>
      </c>
      <c r="F273" s="3">
        <v>64</v>
      </c>
      <c r="G273" s="3">
        <v>1</v>
      </c>
      <c r="H273" s="4">
        <v>1.5900000000000001E-2</v>
      </c>
      <c r="I273" s="5">
        <v>1535</v>
      </c>
      <c r="J273" s="5">
        <v>96441</v>
      </c>
      <c r="K273" s="2">
        <v>0</v>
      </c>
      <c r="M273" s="12">
        <f t="shared" si="21"/>
        <v>63.6</v>
      </c>
      <c r="N273" s="12">
        <f t="shared" si="22"/>
        <v>61.919999999999995</v>
      </c>
      <c r="O273" s="12">
        <f t="shared" si="23"/>
        <v>51.942499999999981</v>
      </c>
      <c r="P273" s="12">
        <f t="shared" si="24"/>
        <v>41.745000000000012</v>
      </c>
    </row>
    <row r="274" spans="1:16">
      <c r="A274" s="9">
        <f t="shared" si="20"/>
        <v>3</v>
      </c>
      <c r="B274" s="1">
        <v>42990</v>
      </c>
      <c r="C274" s="2">
        <v>65</v>
      </c>
      <c r="D274" s="2">
        <v>65</v>
      </c>
      <c r="E274" s="2">
        <v>61.9</v>
      </c>
      <c r="F274" s="3">
        <v>63</v>
      </c>
      <c r="G274" s="3">
        <v>-0.5</v>
      </c>
      <c r="H274" s="4">
        <v>-7.9000000000000008E-3</v>
      </c>
      <c r="I274" s="5">
        <v>1482</v>
      </c>
      <c r="J274" s="5">
        <v>93486</v>
      </c>
      <c r="K274" s="2">
        <v>0</v>
      </c>
      <c r="M274" s="12">
        <f t="shared" si="21"/>
        <v>64.400000000000006</v>
      </c>
      <c r="N274" s="12">
        <f t="shared" si="22"/>
        <v>60.65</v>
      </c>
      <c r="O274" s="12">
        <f t="shared" si="23"/>
        <v>50.572499999999991</v>
      </c>
      <c r="P274" s="12">
        <f t="shared" si="24"/>
        <v>41.328333333333347</v>
      </c>
    </row>
    <row r="275" spans="1:16">
      <c r="A275" s="9">
        <f t="shared" si="20"/>
        <v>2</v>
      </c>
      <c r="B275" s="1">
        <v>42989</v>
      </c>
      <c r="C275" s="2">
        <v>65.400000000000006</v>
      </c>
      <c r="D275" s="2">
        <v>65.400000000000006</v>
      </c>
      <c r="E275" s="2">
        <v>63.5</v>
      </c>
      <c r="F275" s="3">
        <v>63.5</v>
      </c>
      <c r="G275" s="3">
        <v>-1</v>
      </c>
      <c r="H275" s="4">
        <v>-1.55E-2</v>
      </c>
      <c r="I275" s="5">
        <v>1873</v>
      </c>
      <c r="J275" s="5">
        <v>119607</v>
      </c>
      <c r="K275" s="2">
        <v>0</v>
      </c>
      <c r="M275" s="12">
        <f t="shared" si="21"/>
        <v>65.16</v>
      </c>
      <c r="N275" s="12">
        <f t="shared" si="22"/>
        <v>59.3</v>
      </c>
      <c r="O275" s="12">
        <f t="shared" si="23"/>
        <v>49.209999999999994</v>
      </c>
      <c r="P275" s="12">
        <f t="shared" si="24"/>
        <v>40.922500000000014</v>
      </c>
    </row>
    <row r="276" spans="1:16">
      <c r="A276" s="9">
        <f t="shared" si="20"/>
        <v>6</v>
      </c>
      <c r="B276" s="1">
        <v>42986</v>
      </c>
      <c r="C276" s="2">
        <v>60.2</v>
      </c>
      <c r="D276" s="2">
        <v>64.5</v>
      </c>
      <c r="E276" s="2">
        <v>60.2</v>
      </c>
      <c r="F276" s="3">
        <v>64.5</v>
      </c>
      <c r="G276" s="3">
        <v>1.5</v>
      </c>
      <c r="H276" s="4">
        <v>2.3800000000000002E-2</v>
      </c>
      <c r="I276" s="5">
        <v>3355</v>
      </c>
      <c r="J276" s="5">
        <v>210652</v>
      </c>
      <c r="K276" s="2">
        <v>0</v>
      </c>
      <c r="M276" s="12">
        <f t="shared" si="21"/>
        <v>64.62</v>
      </c>
      <c r="N276" s="12">
        <f t="shared" si="22"/>
        <v>57.845000000000006</v>
      </c>
      <c r="O276" s="12">
        <f t="shared" si="23"/>
        <v>47.809999999999988</v>
      </c>
      <c r="P276" s="12">
        <f t="shared" si="24"/>
        <v>40.504166666666677</v>
      </c>
    </row>
    <row r="277" spans="1:16">
      <c r="A277" s="9">
        <f t="shared" si="20"/>
        <v>5</v>
      </c>
      <c r="B277" s="1">
        <v>42985</v>
      </c>
      <c r="C277" s="2">
        <v>67.5</v>
      </c>
      <c r="D277" s="2">
        <v>67.5</v>
      </c>
      <c r="E277" s="2">
        <v>63</v>
      </c>
      <c r="F277" s="3">
        <v>63</v>
      </c>
      <c r="G277" s="3">
        <v>-5</v>
      </c>
      <c r="H277" s="4">
        <v>-7.3499999999999996E-2</v>
      </c>
      <c r="I277" s="5">
        <v>3900</v>
      </c>
      <c r="J277" s="5">
        <v>253320</v>
      </c>
      <c r="K277" s="2">
        <v>0</v>
      </c>
      <c r="M277" s="12">
        <f t="shared" si="21"/>
        <v>62.780000000000008</v>
      </c>
      <c r="N277" s="12">
        <f t="shared" si="22"/>
        <v>55.845000000000006</v>
      </c>
      <c r="O277" s="12">
        <f t="shared" si="23"/>
        <v>46.374999999999986</v>
      </c>
      <c r="P277" s="12">
        <f t="shared" si="24"/>
        <v>40.062500000000007</v>
      </c>
    </row>
    <row r="278" spans="1:16">
      <c r="A278" s="9">
        <f t="shared" si="20"/>
        <v>4</v>
      </c>
      <c r="B278" s="1">
        <v>42984</v>
      </c>
      <c r="C278" s="2">
        <v>71</v>
      </c>
      <c r="D278" s="2">
        <v>71</v>
      </c>
      <c r="E278" s="2">
        <v>62.1</v>
      </c>
      <c r="F278" s="3">
        <v>68</v>
      </c>
      <c r="G278" s="3">
        <v>1.2</v>
      </c>
      <c r="H278" s="4">
        <v>1.7999999999999999E-2</v>
      </c>
      <c r="I278" s="5">
        <v>18473</v>
      </c>
      <c r="J278" s="5">
        <v>1251312</v>
      </c>
      <c r="K278" s="2">
        <v>0</v>
      </c>
      <c r="M278" s="12">
        <f t="shared" si="21"/>
        <v>60.240000000000009</v>
      </c>
      <c r="N278" s="12">
        <f t="shared" si="22"/>
        <v>53.725000000000001</v>
      </c>
      <c r="O278" s="12">
        <f t="shared" si="23"/>
        <v>45.034999999999989</v>
      </c>
      <c r="P278" s="12">
        <f t="shared" si="24"/>
        <v>39.652500000000003</v>
      </c>
    </row>
    <row r="279" spans="1:16">
      <c r="A279" s="9">
        <f t="shared" si="20"/>
        <v>3</v>
      </c>
      <c r="B279" s="1">
        <v>42983</v>
      </c>
      <c r="C279" s="2">
        <v>66.8</v>
      </c>
      <c r="D279" s="2">
        <v>66.8</v>
      </c>
      <c r="E279" s="2">
        <v>66.8</v>
      </c>
      <c r="F279" s="3">
        <v>66.8</v>
      </c>
      <c r="G279" s="3">
        <v>6</v>
      </c>
      <c r="H279" s="4">
        <v>9.8699999999999996E-2</v>
      </c>
      <c r="I279" s="5">
        <v>2405</v>
      </c>
      <c r="J279" s="5">
        <v>160650</v>
      </c>
      <c r="K279" s="2">
        <v>0</v>
      </c>
      <c r="M279" s="12">
        <f t="shared" si="21"/>
        <v>56.9</v>
      </c>
      <c r="N279" s="12">
        <f t="shared" si="22"/>
        <v>50.855000000000004</v>
      </c>
      <c r="O279" s="12">
        <f t="shared" si="23"/>
        <v>43.447499999999998</v>
      </c>
      <c r="P279" s="12">
        <f t="shared" si="24"/>
        <v>39.145000000000003</v>
      </c>
    </row>
    <row r="280" spans="1:16">
      <c r="A280" s="9">
        <f t="shared" si="20"/>
        <v>2</v>
      </c>
      <c r="B280" s="1">
        <v>42982</v>
      </c>
      <c r="C280" s="2">
        <v>59.5</v>
      </c>
      <c r="D280" s="2">
        <v>60.8</v>
      </c>
      <c r="E280" s="2">
        <v>59.5</v>
      </c>
      <c r="F280" s="3">
        <v>60.8</v>
      </c>
      <c r="G280" s="3">
        <v>5.5</v>
      </c>
      <c r="H280" s="4">
        <v>9.9500000000000005E-2</v>
      </c>
      <c r="I280" s="5">
        <v>4804</v>
      </c>
      <c r="J280" s="5">
        <v>288853</v>
      </c>
      <c r="K280" s="2">
        <v>0</v>
      </c>
      <c r="M280" s="12">
        <f t="shared" si="21"/>
        <v>53.44</v>
      </c>
      <c r="N280" s="12">
        <f t="shared" si="22"/>
        <v>47.755000000000003</v>
      </c>
      <c r="O280" s="12">
        <f t="shared" si="23"/>
        <v>41.954999999999998</v>
      </c>
      <c r="P280" s="12">
        <f t="shared" si="24"/>
        <v>38.686666666666682</v>
      </c>
    </row>
    <row r="281" spans="1:16">
      <c r="A281" s="9">
        <f t="shared" si="20"/>
        <v>6</v>
      </c>
      <c r="B281" s="1">
        <v>42979</v>
      </c>
      <c r="C281" s="2">
        <v>51.2</v>
      </c>
      <c r="D281" s="2">
        <v>55.3</v>
      </c>
      <c r="E281" s="2">
        <v>51.2</v>
      </c>
      <c r="F281" s="3">
        <v>55.3</v>
      </c>
      <c r="G281" s="3">
        <v>5</v>
      </c>
      <c r="H281" s="4">
        <v>9.9400000000000002E-2</v>
      </c>
      <c r="I281" s="5">
        <v>5436</v>
      </c>
      <c r="J281" s="5">
        <v>293614</v>
      </c>
      <c r="K281" s="2">
        <v>0</v>
      </c>
      <c r="M281" s="12">
        <f t="shared" si="21"/>
        <v>51.069999999999993</v>
      </c>
      <c r="N281" s="12">
        <f t="shared" si="22"/>
        <v>45.265000000000001</v>
      </c>
      <c r="O281" s="12">
        <f t="shared" si="23"/>
        <v>40.752500000000005</v>
      </c>
      <c r="P281" s="12">
        <f t="shared" si="24"/>
        <v>38.342500000000008</v>
      </c>
    </row>
    <row r="282" spans="1:16">
      <c r="A282" s="9">
        <f t="shared" si="20"/>
        <v>5</v>
      </c>
      <c r="B282" s="1">
        <v>42978</v>
      </c>
      <c r="C282" s="2">
        <v>50.7</v>
      </c>
      <c r="D282" s="2">
        <v>52.2</v>
      </c>
      <c r="E282" s="2">
        <v>49.1</v>
      </c>
      <c r="F282" s="3">
        <v>50.3</v>
      </c>
      <c r="G282" s="3">
        <v>-1</v>
      </c>
      <c r="H282" s="4">
        <v>-1.95E-2</v>
      </c>
      <c r="I282" s="5">
        <v>6174</v>
      </c>
      <c r="J282" s="5">
        <v>313822</v>
      </c>
      <c r="K282" s="2">
        <v>0</v>
      </c>
      <c r="M282" s="12">
        <f t="shared" si="21"/>
        <v>48.910000000000004</v>
      </c>
      <c r="N282" s="12">
        <f t="shared" si="22"/>
        <v>43.365000000000002</v>
      </c>
      <c r="O282" s="12">
        <f t="shared" si="23"/>
        <v>39.837500000000006</v>
      </c>
      <c r="P282" s="12">
        <f t="shared" si="24"/>
        <v>38.077500000000008</v>
      </c>
    </row>
    <row r="283" spans="1:16">
      <c r="A283" s="9">
        <f t="shared" si="20"/>
        <v>4</v>
      </c>
      <c r="B283" s="1">
        <v>42977</v>
      </c>
      <c r="C283" s="2">
        <v>50.1</v>
      </c>
      <c r="D283" s="2">
        <v>51.7</v>
      </c>
      <c r="E283" s="2">
        <v>49</v>
      </c>
      <c r="F283" s="3">
        <v>51.3</v>
      </c>
      <c r="G283" s="3">
        <v>1.8</v>
      </c>
      <c r="H283" s="4">
        <v>3.6400000000000002E-2</v>
      </c>
      <c r="I283" s="5">
        <v>9804</v>
      </c>
      <c r="J283" s="5">
        <v>499763</v>
      </c>
      <c r="K283" s="2">
        <v>0</v>
      </c>
      <c r="M283" s="12">
        <f t="shared" si="21"/>
        <v>47.21</v>
      </c>
      <c r="N283" s="12">
        <f t="shared" si="22"/>
        <v>41.965000000000003</v>
      </c>
      <c r="O283" s="12">
        <f t="shared" si="23"/>
        <v>39.162500000000001</v>
      </c>
      <c r="P283" s="12">
        <f t="shared" si="24"/>
        <v>37.88416666666668</v>
      </c>
    </row>
    <row r="284" spans="1:16">
      <c r="A284" s="9">
        <f t="shared" si="20"/>
        <v>3</v>
      </c>
      <c r="B284" s="1">
        <v>42976</v>
      </c>
      <c r="C284" s="2">
        <v>50</v>
      </c>
      <c r="D284" s="2">
        <v>50.7</v>
      </c>
      <c r="E284" s="2">
        <v>48</v>
      </c>
      <c r="F284" s="3">
        <v>49.5</v>
      </c>
      <c r="G284" s="3">
        <v>0.55000000000000004</v>
      </c>
      <c r="H284" s="4">
        <v>1.12E-2</v>
      </c>
      <c r="I284" s="5">
        <v>12747</v>
      </c>
      <c r="J284" s="5">
        <v>630398</v>
      </c>
      <c r="K284" s="2">
        <v>0</v>
      </c>
      <c r="M284" s="12">
        <f t="shared" si="21"/>
        <v>44.81</v>
      </c>
      <c r="N284" s="12">
        <f t="shared" si="22"/>
        <v>40.495000000000005</v>
      </c>
      <c r="O284" s="12">
        <f t="shared" si="23"/>
        <v>38.454999999999998</v>
      </c>
      <c r="P284" s="12">
        <f t="shared" si="24"/>
        <v>37.672500000000007</v>
      </c>
    </row>
    <row r="285" spans="1:16">
      <c r="A285" s="9">
        <f t="shared" si="20"/>
        <v>2</v>
      </c>
      <c r="B285" s="1">
        <v>42975</v>
      </c>
      <c r="C285" s="2">
        <v>47</v>
      </c>
      <c r="D285" s="2">
        <v>48.95</v>
      </c>
      <c r="E285" s="2">
        <v>46.7</v>
      </c>
      <c r="F285" s="3">
        <v>48.95</v>
      </c>
      <c r="G285" s="3">
        <v>4.45</v>
      </c>
      <c r="H285" s="4">
        <v>0.1</v>
      </c>
      <c r="I285" s="5">
        <v>12030</v>
      </c>
      <c r="J285" s="5">
        <v>584637</v>
      </c>
      <c r="K285" s="2">
        <v>0</v>
      </c>
      <c r="M285" s="12">
        <f t="shared" si="21"/>
        <v>42.070000000000007</v>
      </c>
      <c r="N285" s="12">
        <f t="shared" si="22"/>
        <v>39.120000000000005</v>
      </c>
      <c r="O285" s="12">
        <f t="shared" si="23"/>
        <v>37.855000000000004</v>
      </c>
      <c r="P285" s="12">
        <f t="shared" si="24"/>
        <v>37.484166666666667</v>
      </c>
    </row>
    <row r="286" spans="1:16">
      <c r="A286" s="9">
        <f t="shared" si="20"/>
        <v>6</v>
      </c>
      <c r="B286" s="1">
        <v>42972</v>
      </c>
      <c r="C286" s="2">
        <v>43</v>
      </c>
      <c r="D286" s="2">
        <v>44.85</v>
      </c>
      <c r="E286" s="2">
        <v>42.25</v>
      </c>
      <c r="F286" s="3">
        <v>44.5</v>
      </c>
      <c r="G286" s="3">
        <v>2.7</v>
      </c>
      <c r="H286" s="4">
        <v>6.4600000000000005E-2</v>
      </c>
      <c r="I286" s="5">
        <v>8683</v>
      </c>
      <c r="J286" s="5">
        <v>377294</v>
      </c>
      <c r="K286" s="2">
        <v>0</v>
      </c>
      <c r="M286" s="12">
        <f t="shared" si="21"/>
        <v>39.459999999999994</v>
      </c>
      <c r="N286" s="12">
        <f t="shared" si="22"/>
        <v>37.774999999999999</v>
      </c>
      <c r="O286" s="12">
        <f t="shared" si="23"/>
        <v>37.230000000000004</v>
      </c>
      <c r="P286" s="12">
        <f t="shared" si="24"/>
        <v>37.303333333333327</v>
      </c>
    </row>
    <row r="287" spans="1:16">
      <c r="A287" s="9">
        <f t="shared" si="20"/>
        <v>5</v>
      </c>
      <c r="B287" s="1">
        <v>42971</v>
      </c>
      <c r="C287" s="2">
        <v>39.4</v>
      </c>
      <c r="D287" s="2">
        <v>42.5</v>
      </c>
      <c r="E287" s="2">
        <v>39.4</v>
      </c>
      <c r="F287" s="3">
        <v>41.8</v>
      </c>
      <c r="G287" s="3">
        <v>2.5</v>
      </c>
      <c r="H287" s="4">
        <v>6.3600000000000004E-2</v>
      </c>
      <c r="I287" s="5">
        <v>8448</v>
      </c>
      <c r="J287" s="5">
        <v>351667</v>
      </c>
      <c r="K287" s="2">
        <v>0</v>
      </c>
      <c r="M287" s="12">
        <f t="shared" si="21"/>
        <v>37.819999999999993</v>
      </c>
      <c r="N287" s="12">
        <f t="shared" si="22"/>
        <v>36.905000000000001</v>
      </c>
      <c r="O287" s="12">
        <f t="shared" si="23"/>
        <v>36.797499999999999</v>
      </c>
      <c r="P287" s="12">
        <f t="shared" si="24"/>
        <v>37.180833333333332</v>
      </c>
    </row>
    <row r="288" spans="1:16">
      <c r="A288" s="9">
        <f t="shared" si="20"/>
        <v>4</v>
      </c>
      <c r="B288" s="1">
        <v>42970</v>
      </c>
      <c r="C288" s="2">
        <v>36</v>
      </c>
      <c r="D288" s="2">
        <v>39.35</v>
      </c>
      <c r="E288" s="2">
        <v>35.75</v>
      </c>
      <c r="F288" s="3">
        <v>39.299999999999997</v>
      </c>
      <c r="G288" s="3">
        <v>3.5</v>
      </c>
      <c r="H288" s="4">
        <v>9.7799999999999998E-2</v>
      </c>
      <c r="I288" s="5">
        <v>6032</v>
      </c>
      <c r="J288" s="5">
        <v>232499</v>
      </c>
      <c r="K288" s="2">
        <v>0</v>
      </c>
      <c r="M288" s="12">
        <f t="shared" si="21"/>
        <v>36.720000000000006</v>
      </c>
      <c r="N288" s="12">
        <f t="shared" si="22"/>
        <v>36.345000000000006</v>
      </c>
      <c r="O288" s="12">
        <f t="shared" si="23"/>
        <v>36.517500000000005</v>
      </c>
      <c r="P288" s="12">
        <f t="shared" si="24"/>
        <v>37.108333333333334</v>
      </c>
    </row>
    <row r="289" spans="1:16">
      <c r="A289" s="9">
        <f t="shared" si="20"/>
        <v>3</v>
      </c>
      <c r="B289" s="1">
        <v>42969</v>
      </c>
      <c r="C289" s="2">
        <v>35.799999999999997</v>
      </c>
      <c r="D289" s="2">
        <v>35.9</v>
      </c>
      <c r="E289" s="2">
        <v>35.700000000000003</v>
      </c>
      <c r="F289" s="3">
        <v>35.799999999999997</v>
      </c>
      <c r="G289" s="3">
        <v>-0.1</v>
      </c>
      <c r="H289" s="4">
        <v>-2.8E-3</v>
      </c>
      <c r="I289" s="2">
        <v>477</v>
      </c>
      <c r="J289" s="5">
        <v>17083</v>
      </c>
      <c r="K289" s="2">
        <v>0</v>
      </c>
      <c r="M289" s="12">
        <f t="shared" si="21"/>
        <v>36.179999999999993</v>
      </c>
      <c r="N289" s="12">
        <f t="shared" si="22"/>
        <v>36.04</v>
      </c>
      <c r="O289" s="12">
        <f t="shared" si="23"/>
        <v>36.362500000000004</v>
      </c>
      <c r="P289" s="12">
        <f t="shared" si="24"/>
        <v>37.091666666666676</v>
      </c>
    </row>
    <row r="290" spans="1:16">
      <c r="A290" s="9">
        <f t="shared" si="20"/>
        <v>2</v>
      </c>
      <c r="B290" s="1">
        <v>42968</v>
      </c>
      <c r="C290" s="2">
        <v>35.950000000000003</v>
      </c>
      <c r="D290" s="2">
        <v>36</v>
      </c>
      <c r="E290" s="2">
        <v>35.700000000000003</v>
      </c>
      <c r="F290" s="3">
        <v>35.9</v>
      </c>
      <c r="G290" s="3">
        <v>-0.4</v>
      </c>
      <c r="H290" s="4">
        <v>-1.0999999999999999E-2</v>
      </c>
      <c r="I290" s="2">
        <v>609</v>
      </c>
      <c r="J290" s="5">
        <v>21828</v>
      </c>
      <c r="K290" s="2">
        <v>0</v>
      </c>
      <c r="M290" s="12">
        <f t="shared" si="21"/>
        <v>36.17</v>
      </c>
      <c r="N290" s="12">
        <f t="shared" si="22"/>
        <v>36.154999999999994</v>
      </c>
      <c r="O290" s="12">
        <f t="shared" si="23"/>
        <v>36.400000000000006</v>
      </c>
      <c r="P290" s="12">
        <f t="shared" si="24"/>
        <v>37.131666666666668</v>
      </c>
    </row>
    <row r="291" spans="1:16">
      <c r="A291" s="9">
        <f t="shared" si="20"/>
        <v>6</v>
      </c>
      <c r="B291" s="1">
        <v>42965</v>
      </c>
      <c r="C291" s="2">
        <v>36</v>
      </c>
      <c r="D291" s="2">
        <v>36.299999999999997</v>
      </c>
      <c r="E291" s="2">
        <v>35.65</v>
      </c>
      <c r="F291" s="2">
        <v>36.299999999999997</v>
      </c>
      <c r="G291" s="2">
        <v>0</v>
      </c>
      <c r="H291" s="6">
        <v>0</v>
      </c>
      <c r="I291" s="2">
        <v>665</v>
      </c>
      <c r="J291" s="5">
        <v>23856</v>
      </c>
      <c r="K291" s="2">
        <v>0</v>
      </c>
      <c r="M291" s="12">
        <f t="shared" si="21"/>
        <v>36.089999999999996</v>
      </c>
      <c r="N291" s="12">
        <f t="shared" si="22"/>
        <v>36.239999999999995</v>
      </c>
      <c r="O291" s="12">
        <f t="shared" si="23"/>
        <v>36.46</v>
      </c>
      <c r="P291" s="12">
        <f t="shared" si="24"/>
        <v>37.166666666666664</v>
      </c>
    </row>
    <row r="292" spans="1:16">
      <c r="A292" s="9">
        <f t="shared" si="20"/>
        <v>5</v>
      </c>
      <c r="B292" s="1">
        <v>42964</v>
      </c>
      <c r="C292" s="2">
        <v>37</v>
      </c>
      <c r="D292" s="2">
        <v>37.1</v>
      </c>
      <c r="E292" s="2">
        <v>36.25</v>
      </c>
      <c r="F292" s="3">
        <v>36.299999999999997</v>
      </c>
      <c r="G292" s="3">
        <v>-0.3</v>
      </c>
      <c r="H292" s="4">
        <v>-8.2000000000000007E-3</v>
      </c>
      <c r="I292" s="2">
        <v>648</v>
      </c>
      <c r="J292" s="5">
        <v>23739</v>
      </c>
      <c r="K292" s="2">
        <v>0</v>
      </c>
      <c r="M292" s="12">
        <f t="shared" si="21"/>
        <v>35.989999999999995</v>
      </c>
      <c r="N292" s="12">
        <f t="shared" si="22"/>
        <v>36.309999999999995</v>
      </c>
      <c r="O292" s="12">
        <f t="shared" si="23"/>
        <v>36.505000000000003</v>
      </c>
      <c r="P292" s="12">
        <f t="shared" si="24"/>
        <v>37.175833333333337</v>
      </c>
    </row>
    <row r="293" spans="1:16">
      <c r="A293" s="9">
        <f t="shared" si="20"/>
        <v>4</v>
      </c>
      <c r="B293" s="1">
        <v>42963</v>
      </c>
      <c r="C293" s="2">
        <v>35.75</v>
      </c>
      <c r="D293" s="2">
        <v>36.6</v>
      </c>
      <c r="E293" s="2">
        <v>35.75</v>
      </c>
      <c r="F293" s="3">
        <v>36.6</v>
      </c>
      <c r="G293" s="3">
        <v>0.85</v>
      </c>
      <c r="H293" s="4">
        <v>2.3800000000000002E-2</v>
      </c>
      <c r="I293" s="2">
        <v>970</v>
      </c>
      <c r="J293" s="5">
        <v>35207</v>
      </c>
      <c r="K293" s="2">
        <v>0</v>
      </c>
      <c r="M293" s="12">
        <f t="shared" si="21"/>
        <v>35.969999999999992</v>
      </c>
      <c r="N293" s="12">
        <f t="shared" si="22"/>
        <v>36.36</v>
      </c>
      <c r="O293" s="12">
        <f t="shared" si="23"/>
        <v>36.562500000000007</v>
      </c>
      <c r="P293" s="12">
        <f t="shared" si="24"/>
        <v>37.185000000000009</v>
      </c>
    </row>
    <row r="294" spans="1:16">
      <c r="A294" s="9">
        <f t="shared" si="20"/>
        <v>3</v>
      </c>
      <c r="B294" s="1">
        <v>42962</v>
      </c>
      <c r="C294" s="2">
        <v>35.5</v>
      </c>
      <c r="D294" s="2">
        <v>36</v>
      </c>
      <c r="E294" s="2">
        <v>35.35</v>
      </c>
      <c r="F294" s="3">
        <v>35.75</v>
      </c>
      <c r="G294" s="3">
        <v>0.25</v>
      </c>
      <c r="H294" s="4">
        <v>7.0000000000000001E-3</v>
      </c>
      <c r="I294" s="2">
        <v>837</v>
      </c>
      <c r="J294" s="5">
        <v>29764</v>
      </c>
      <c r="K294" s="2">
        <v>0</v>
      </c>
      <c r="M294" s="12">
        <f t="shared" si="21"/>
        <v>35.9</v>
      </c>
      <c r="N294" s="12">
        <f t="shared" si="22"/>
        <v>36.414999999999999</v>
      </c>
      <c r="O294" s="12">
        <f t="shared" si="23"/>
        <v>36.582500000000003</v>
      </c>
      <c r="P294" s="12">
        <f t="shared" si="24"/>
        <v>37.174166666666665</v>
      </c>
    </row>
    <row r="295" spans="1:16">
      <c r="A295" s="9">
        <f t="shared" si="20"/>
        <v>2</v>
      </c>
      <c r="B295" s="1">
        <v>42961</v>
      </c>
      <c r="C295" s="2">
        <v>36.35</v>
      </c>
      <c r="D295" s="2">
        <v>36.35</v>
      </c>
      <c r="E295" s="2">
        <v>35.299999999999997</v>
      </c>
      <c r="F295" s="3">
        <v>35.5</v>
      </c>
      <c r="G295" s="3">
        <v>-0.3</v>
      </c>
      <c r="H295" s="4">
        <v>-8.3999999999999995E-3</v>
      </c>
      <c r="I295" s="2">
        <v>594</v>
      </c>
      <c r="J295" s="5">
        <v>21137</v>
      </c>
      <c r="K295" s="2">
        <v>0</v>
      </c>
      <c r="M295" s="12">
        <f t="shared" si="21"/>
        <v>36.14</v>
      </c>
      <c r="N295" s="12">
        <f t="shared" si="22"/>
        <v>36.589999999999996</v>
      </c>
      <c r="O295" s="12">
        <f t="shared" si="23"/>
        <v>36.657500000000006</v>
      </c>
      <c r="P295" s="12">
        <f t="shared" si="24"/>
        <v>37.177499999999995</v>
      </c>
    </row>
    <row r="296" spans="1:16">
      <c r="A296" s="9">
        <f t="shared" si="20"/>
        <v>6</v>
      </c>
      <c r="B296" s="1">
        <v>42958</v>
      </c>
      <c r="C296" s="2">
        <v>36</v>
      </c>
      <c r="D296" s="2">
        <v>36.049999999999997</v>
      </c>
      <c r="E296" s="2">
        <v>35.299999999999997</v>
      </c>
      <c r="F296" s="3">
        <v>35.799999999999997</v>
      </c>
      <c r="G296" s="3">
        <v>-0.4</v>
      </c>
      <c r="H296" s="4">
        <v>-1.0999999999999999E-2</v>
      </c>
      <c r="I296" s="2">
        <v>756</v>
      </c>
      <c r="J296" s="5">
        <v>26965</v>
      </c>
      <c r="K296" s="2">
        <v>0</v>
      </c>
      <c r="M296" s="12">
        <f t="shared" si="21"/>
        <v>36.39</v>
      </c>
      <c r="N296" s="12">
        <f t="shared" si="22"/>
        <v>36.684999999999995</v>
      </c>
      <c r="O296" s="12">
        <f t="shared" si="23"/>
        <v>36.717500000000008</v>
      </c>
      <c r="P296" s="12">
        <f t="shared" si="24"/>
        <v>37.159166666666664</v>
      </c>
    </row>
    <row r="297" spans="1:16">
      <c r="A297" s="9">
        <f t="shared" si="20"/>
        <v>5</v>
      </c>
      <c r="B297" s="1">
        <v>42957</v>
      </c>
      <c r="C297" s="2">
        <v>36.25</v>
      </c>
      <c r="D297" s="2">
        <v>36.25</v>
      </c>
      <c r="E297" s="2">
        <v>35.5</v>
      </c>
      <c r="F297" s="3">
        <v>36.200000000000003</v>
      </c>
      <c r="G297" s="3">
        <v>-0.05</v>
      </c>
      <c r="H297" s="4">
        <v>-1.4E-3</v>
      </c>
      <c r="I297" s="5">
        <v>1292</v>
      </c>
      <c r="J297" s="5">
        <v>46242</v>
      </c>
      <c r="K297" s="2">
        <v>0</v>
      </c>
      <c r="M297" s="12">
        <f t="shared" si="21"/>
        <v>36.630000000000003</v>
      </c>
      <c r="N297" s="12">
        <f t="shared" si="22"/>
        <v>36.69</v>
      </c>
      <c r="O297" s="12">
        <f t="shared" si="23"/>
        <v>36.717500000000001</v>
      </c>
      <c r="P297" s="12">
        <f t="shared" si="24"/>
        <v>37.12166666666667</v>
      </c>
    </row>
    <row r="298" spans="1:16">
      <c r="A298" s="9">
        <f t="shared" si="20"/>
        <v>4</v>
      </c>
      <c r="B298" s="1">
        <v>42956</v>
      </c>
      <c r="C298" s="2">
        <v>36.950000000000003</v>
      </c>
      <c r="D298" s="2">
        <v>36.950000000000003</v>
      </c>
      <c r="E298" s="2">
        <v>36.200000000000003</v>
      </c>
      <c r="F298" s="3">
        <v>36.25</v>
      </c>
      <c r="G298" s="3">
        <v>-0.7</v>
      </c>
      <c r="H298" s="4">
        <v>-1.89E-2</v>
      </c>
      <c r="I298" s="2">
        <v>912</v>
      </c>
      <c r="J298" s="5">
        <v>33174</v>
      </c>
      <c r="K298" s="2">
        <v>0</v>
      </c>
      <c r="M298" s="12">
        <f t="shared" si="21"/>
        <v>36.75</v>
      </c>
      <c r="N298" s="12">
        <f t="shared" si="22"/>
        <v>36.69</v>
      </c>
      <c r="O298" s="12">
        <f t="shared" si="23"/>
        <v>36.690000000000005</v>
      </c>
      <c r="P298" s="12">
        <f t="shared" si="24"/>
        <v>37.07500000000001</v>
      </c>
    </row>
    <row r="299" spans="1:16">
      <c r="A299" s="9">
        <f t="shared" si="20"/>
        <v>3</v>
      </c>
      <c r="B299" s="1">
        <v>42955</v>
      </c>
      <c r="C299" s="2">
        <v>37</v>
      </c>
      <c r="D299" s="2">
        <v>37</v>
      </c>
      <c r="E299" s="2">
        <v>36.200000000000003</v>
      </c>
      <c r="F299" s="3">
        <v>36.950000000000003</v>
      </c>
      <c r="G299" s="3">
        <v>0.2</v>
      </c>
      <c r="H299" s="4">
        <v>5.4000000000000003E-3</v>
      </c>
      <c r="I299" s="2">
        <v>632</v>
      </c>
      <c r="J299" s="5">
        <v>23142</v>
      </c>
      <c r="K299" s="2">
        <v>0</v>
      </c>
      <c r="M299" s="12">
        <f t="shared" si="21"/>
        <v>36.93</v>
      </c>
      <c r="N299" s="12">
        <f t="shared" si="22"/>
        <v>36.685000000000002</v>
      </c>
      <c r="O299" s="12">
        <f t="shared" si="23"/>
        <v>36.662500000000009</v>
      </c>
      <c r="P299" s="12">
        <f t="shared" si="24"/>
        <v>37.00500000000001</v>
      </c>
    </row>
    <row r="300" spans="1:16">
      <c r="A300" s="9">
        <f t="shared" si="20"/>
        <v>2</v>
      </c>
      <c r="B300" s="1">
        <v>42954</v>
      </c>
      <c r="C300" s="2">
        <v>37</v>
      </c>
      <c r="D300" s="2">
        <v>37.25</v>
      </c>
      <c r="E300" s="2">
        <v>36.75</v>
      </c>
      <c r="F300" s="3">
        <v>36.75</v>
      </c>
      <c r="G300" s="3">
        <v>-0.25</v>
      </c>
      <c r="H300" s="4">
        <v>-6.7999999999999996E-3</v>
      </c>
      <c r="I300" s="2">
        <v>756</v>
      </c>
      <c r="J300" s="5">
        <v>27897</v>
      </c>
      <c r="K300" s="2">
        <v>0</v>
      </c>
      <c r="M300" s="12">
        <f t="shared" si="21"/>
        <v>37.04</v>
      </c>
      <c r="N300" s="12">
        <f t="shared" si="22"/>
        <v>36.644999999999996</v>
      </c>
      <c r="O300" s="12">
        <f t="shared" si="23"/>
        <v>36.595000000000006</v>
      </c>
      <c r="P300" s="12">
        <f t="shared" si="24"/>
        <v>36.927500000000016</v>
      </c>
    </row>
    <row r="301" spans="1:16">
      <c r="A301" s="9">
        <f t="shared" si="20"/>
        <v>6</v>
      </c>
      <c r="B301" s="1">
        <v>42951</v>
      </c>
      <c r="C301" s="2">
        <v>36.799999999999997</v>
      </c>
      <c r="D301" s="2">
        <v>37</v>
      </c>
      <c r="E301" s="2">
        <v>36.5</v>
      </c>
      <c r="F301" s="3">
        <v>37</v>
      </c>
      <c r="G301" s="3">
        <v>0.2</v>
      </c>
      <c r="H301" s="4">
        <v>5.4000000000000003E-3</v>
      </c>
      <c r="I301" s="2">
        <v>688</v>
      </c>
      <c r="J301" s="5">
        <v>25336</v>
      </c>
      <c r="K301" s="2">
        <v>0</v>
      </c>
      <c r="M301" s="12">
        <f t="shared" si="21"/>
        <v>36.979999999999997</v>
      </c>
      <c r="N301" s="12">
        <f t="shared" si="22"/>
        <v>36.68</v>
      </c>
      <c r="O301" s="12">
        <f t="shared" si="23"/>
        <v>36.547499999999999</v>
      </c>
      <c r="P301" s="12">
        <f t="shared" si="24"/>
        <v>36.841666666666683</v>
      </c>
    </row>
    <row r="302" spans="1:16">
      <c r="A302" s="9">
        <f t="shared" si="20"/>
        <v>5</v>
      </c>
      <c r="B302" s="1">
        <v>42950</v>
      </c>
      <c r="C302" s="2">
        <v>37.15</v>
      </c>
      <c r="D302" s="2">
        <v>37.15</v>
      </c>
      <c r="E302" s="2">
        <v>36.75</v>
      </c>
      <c r="F302" s="3">
        <v>36.799999999999997</v>
      </c>
      <c r="G302" s="3">
        <v>-0.35</v>
      </c>
      <c r="H302" s="4">
        <v>-9.4000000000000004E-3</v>
      </c>
      <c r="I302" s="2">
        <v>521</v>
      </c>
      <c r="J302" s="5">
        <v>19240</v>
      </c>
      <c r="K302" s="2">
        <v>0</v>
      </c>
      <c r="M302" s="12">
        <f t="shared" si="21"/>
        <v>36.749999999999993</v>
      </c>
      <c r="N302" s="12">
        <f t="shared" si="22"/>
        <v>36.700000000000003</v>
      </c>
      <c r="O302" s="12">
        <f t="shared" si="23"/>
        <v>36.502499999999998</v>
      </c>
      <c r="P302" s="12">
        <f t="shared" si="24"/>
        <v>36.753333333333337</v>
      </c>
    </row>
    <row r="303" spans="1:16">
      <c r="A303" s="9">
        <f t="shared" si="20"/>
        <v>4</v>
      </c>
      <c r="B303" s="1">
        <v>42949</v>
      </c>
      <c r="C303" s="2">
        <v>37.5</v>
      </c>
      <c r="D303" s="2">
        <v>37.5</v>
      </c>
      <c r="E303" s="2">
        <v>37</v>
      </c>
      <c r="F303" s="3">
        <v>37.15</v>
      </c>
      <c r="G303" s="3">
        <v>-0.35</v>
      </c>
      <c r="H303" s="4">
        <v>-9.2999999999999992E-3</v>
      </c>
      <c r="I303" s="2">
        <v>655</v>
      </c>
      <c r="J303" s="5">
        <v>24324</v>
      </c>
      <c r="K303" s="2">
        <v>0</v>
      </c>
      <c r="M303" s="12">
        <f t="shared" si="21"/>
        <v>36.63000000000001</v>
      </c>
      <c r="N303" s="12">
        <f t="shared" si="22"/>
        <v>36.765000000000001</v>
      </c>
      <c r="O303" s="12">
        <f t="shared" si="23"/>
        <v>36.512500000000003</v>
      </c>
      <c r="P303" s="12">
        <f t="shared" si="24"/>
        <v>36.664166666666667</v>
      </c>
    </row>
    <row r="304" spans="1:16">
      <c r="A304" s="9">
        <f t="shared" si="20"/>
        <v>3</v>
      </c>
      <c r="B304" s="1">
        <v>42948</v>
      </c>
      <c r="C304" s="2">
        <v>36.549999999999997</v>
      </c>
      <c r="D304" s="2">
        <v>37.700000000000003</v>
      </c>
      <c r="E304" s="2">
        <v>36.549999999999997</v>
      </c>
      <c r="F304" s="3">
        <v>37.5</v>
      </c>
      <c r="G304" s="3">
        <v>1.05</v>
      </c>
      <c r="H304" s="4">
        <v>2.8799999999999999E-2</v>
      </c>
      <c r="I304" s="5">
        <v>1695</v>
      </c>
      <c r="J304" s="5">
        <v>63347</v>
      </c>
      <c r="K304" s="2">
        <v>0</v>
      </c>
      <c r="M304" s="12">
        <f t="shared" si="21"/>
        <v>36.44</v>
      </c>
      <c r="N304" s="12">
        <f t="shared" si="22"/>
        <v>36.75</v>
      </c>
      <c r="O304" s="12">
        <f t="shared" si="23"/>
        <v>36.5</v>
      </c>
      <c r="P304" s="12">
        <f t="shared" si="24"/>
        <v>36.555833333333332</v>
      </c>
    </row>
    <row r="305" spans="1:16">
      <c r="A305" s="9">
        <f t="shared" si="20"/>
        <v>2</v>
      </c>
      <c r="B305" s="1">
        <v>42947</v>
      </c>
      <c r="C305" s="2">
        <v>35.85</v>
      </c>
      <c r="D305" s="2">
        <v>36.450000000000003</v>
      </c>
      <c r="E305" s="2">
        <v>35.799999999999997</v>
      </c>
      <c r="F305" s="3">
        <v>36.450000000000003</v>
      </c>
      <c r="G305" s="3">
        <v>0.6</v>
      </c>
      <c r="H305" s="4">
        <v>1.67E-2</v>
      </c>
      <c r="I305" s="2">
        <v>483</v>
      </c>
      <c r="J305" s="5">
        <v>17489</v>
      </c>
      <c r="K305" s="2">
        <v>0</v>
      </c>
      <c r="M305" s="12">
        <f t="shared" si="21"/>
        <v>36.25</v>
      </c>
      <c r="N305" s="12">
        <f t="shared" si="22"/>
        <v>36.725000000000001</v>
      </c>
      <c r="O305" s="12">
        <f t="shared" si="23"/>
        <v>36.477499999999992</v>
      </c>
      <c r="P305" s="12">
        <f t="shared" si="24"/>
        <v>36.461666666666666</v>
      </c>
    </row>
    <row r="306" spans="1:16">
      <c r="A306" s="9">
        <f t="shared" si="20"/>
        <v>6</v>
      </c>
      <c r="B306" s="1">
        <v>42944</v>
      </c>
      <c r="C306" s="2">
        <v>36.200000000000003</v>
      </c>
      <c r="D306" s="2">
        <v>36.200000000000003</v>
      </c>
      <c r="E306" s="2">
        <v>35.799999999999997</v>
      </c>
      <c r="F306" s="3">
        <v>35.85</v>
      </c>
      <c r="G306" s="3">
        <v>-0.35</v>
      </c>
      <c r="H306" s="4">
        <v>-9.7000000000000003E-3</v>
      </c>
      <c r="I306" s="2">
        <v>641</v>
      </c>
      <c r="J306" s="5">
        <v>23053</v>
      </c>
      <c r="K306" s="2">
        <v>0</v>
      </c>
      <c r="M306" s="12">
        <f t="shared" si="21"/>
        <v>36.380000000000003</v>
      </c>
      <c r="N306" s="12">
        <f t="shared" si="22"/>
        <v>36.75</v>
      </c>
      <c r="O306" s="12">
        <f t="shared" si="23"/>
        <v>36.519999999999996</v>
      </c>
      <c r="P306" s="12">
        <f t="shared" si="24"/>
        <v>36.383333333333326</v>
      </c>
    </row>
    <row r="307" spans="1:16">
      <c r="A307" s="9">
        <f t="shared" si="20"/>
        <v>5</v>
      </c>
      <c r="B307" s="1">
        <v>42943</v>
      </c>
      <c r="C307" s="2">
        <v>36.4</v>
      </c>
      <c r="D307" s="2">
        <v>36.549999999999997</v>
      </c>
      <c r="E307" s="2">
        <v>35.799999999999997</v>
      </c>
      <c r="F307" s="2">
        <v>36.200000000000003</v>
      </c>
      <c r="G307" s="2">
        <v>0</v>
      </c>
      <c r="H307" s="6">
        <v>0</v>
      </c>
      <c r="I307" s="2">
        <v>580</v>
      </c>
      <c r="J307" s="5">
        <v>20941</v>
      </c>
      <c r="K307" s="2">
        <v>0</v>
      </c>
      <c r="M307" s="12">
        <f t="shared" si="21"/>
        <v>36.65</v>
      </c>
      <c r="N307" s="12">
        <f t="shared" si="22"/>
        <v>36.744999999999997</v>
      </c>
      <c r="O307" s="12">
        <f t="shared" si="23"/>
        <v>36.547499999999992</v>
      </c>
      <c r="P307" s="12">
        <f t="shared" si="24"/>
        <v>36.311666666666675</v>
      </c>
    </row>
    <row r="308" spans="1:16">
      <c r="A308" s="9">
        <f t="shared" si="20"/>
        <v>4</v>
      </c>
      <c r="B308" s="1">
        <v>42942</v>
      </c>
      <c r="C308" s="2">
        <v>36.4</v>
      </c>
      <c r="D308" s="2">
        <v>36.799999999999997</v>
      </c>
      <c r="E308" s="2">
        <v>36.1</v>
      </c>
      <c r="F308" s="3">
        <v>36.200000000000003</v>
      </c>
      <c r="G308" s="3">
        <v>-0.35</v>
      </c>
      <c r="H308" s="4">
        <v>-9.5999999999999992E-3</v>
      </c>
      <c r="I308" s="2">
        <v>673</v>
      </c>
      <c r="J308" s="5">
        <v>24498</v>
      </c>
      <c r="K308" s="2">
        <v>0</v>
      </c>
      <c r="M308" s="12">
        <f t="shared" si="21"/>
        <v>36.9</v>
      </c>
      <c r="N308" s="12">
        <f t="shared" si="22"/>
        <v>36.69</v>
      </c>
      <c r="O308" s="12">
        <f t="shared" si="23"/>
        <v>36.517499999999998</v>
      </c>
      <c r="P308" s="12">
        <f t="shared" si="24"/>
        <v>36.239166666666669</v>
      </c>
    </row>
    <row r="309" spans="1:16">
      <c r="A309" s="9">
        <f t="shared" si="20"/>
        <v>3</v>
      </c>
      <c r="B309" s="1">
        <v>42941</v>
      </c>
      <c r="C309" s="2">
        <v>37.1</v>
      </c>
      <c r="D309" s="2">
        <v>37.1</v>
      </c>
      <c r="E309" s="2">
        <v>36.5</v>
      </c>
      <c r="F309" s="3">
        <v>36.549999999999997</v>
      </c>
      <c r="G309" s="3">
        <v>-0.55000000000000004</v>
      </c>
      <c r="H309" s="4">
        <v>-1.4800000000000001E-2</v>
      </c>
      <c r="I309" s="2">
        <v>601</v>
      </c>
      <c r="J309" s="5">
        <v>22068</v>
      </c>
      <c r="K309" s="2">
        <v>0</v>
      </c>
      <c r="M309" s="12">
        <f t="shared" si="21"/>
        <v>37.06</v>
      </c>
      <c r="N309" s="12">
        <f t="shared" si="22"/>
        <v>36.64</v>
      </c>
      <c r="O309" s="12">
        <f t="shared" si="23"/>
        <v>36.547499999999999</v>
      </c>
      <c r="P309" s="12">
        <f t="shared" si="24"/>
        <v>36.165833333333339</v>
      </c>
    </row>
    <row r="310" spans="1:16">
      <c r="A310" s="9">
        <f t="shared" si="20"/>
        <v>2</v>
      </c>
      <c r="B310" s="1">
        <v>42940</v>
      </c>
      <c r="C310" s="2">
        <v>37.299999999999997</v>
      </c>
      <c r="D310" s="2">
        <v>37.35</v>
      </c>
      <c r="E310" s="2">
        <v>37</v>
      </c>
      <c r="F310" s="3">
        <v>37.1</v>
      </c>
      <c r="G310" s="3">
        <v>-0.1</v>
      </c>
      <c r="H310" s="4">
        <v>-2.7000000000000001E-3</v>
      </c>
      <c r="I310" s="2">
        <v>612</v>
      </c>
      <c r="J310" s="5">
        <v>22711</v>
      </c>
      <c r="K310" s="2">
        <v>0</v>
      </c>
      <c r="M310" s="12">
        <f t="shared" si="21"/>
        <v>37.200000000000003</v>
      </c>
      <c r="N310" s="12">
        <f t="shared" si="22"/>
        <v>36.545000000000002</v>
      </c>
      <c r="O310" s="12">
        <f t="shared" si="23"/>
        <v>36.577499999999993</v>
      </c>
      <c r="P310" s="12">
        <f t="shared" si="24"/>
        <v>36.077500000000001</v>
      </c>
    </row>
    <row r="311" spans="1:16">
      <c r="A311" s="9">
        <f t="shared" si="20"/>
        <v>6</v>
      </c>
      <c r="B311" s="1">
        <v>42937</v>
      </c>
      <c r="C311" s="2">
        <v>37.5</v>
      </c>
      <c r="D311" s="2">
        <v>37.5</v>
      </c>
      <c r="E311" s="2">
        <v>37</v>
      </c>
      <c r="F311" s="3">
        <v>37.200000000000003</v>
      </c>
      <c r="G311" s="3">
        <v>-0.25</v>
      </c>
      <c r="H311" s="4">
        <v>-6.7000000000000002E-3</v>
      </c>
      <c r="I311" s="2">
        <v>655</v>
      </c>
      <c r="J311" s="5">
        <v>24337</v>
      </c>
      <c r="K311" s="2">
        <v>0</v>
      </c>
      <c r="M311" s="12">
        <f t="shared" si="21"/>
        <v>37.120000000000005</v>
      </c>
      <c r="N311" s="12">
        <f t="shared" si="22"/>
        <v>36.415000000000006</v>
      </c>
      <c r="O311" s="12">
        <f t="shared" si="23"/>
        <v>36.637499999999996</v>
      </c>
      <c r="P311" s="12">
        <f t="shared" si="24"/>
        <v>35.980000000000004</v>
      </c>
    </row>
    <row r="312" spans="1:16">
      <c r="A312" s="9">
        <f t="shared" si="20"/>
        <v>5</v>
      </c>
      <c r="B312" s="1">
        <v>42936</v>
      </c>
      <c r="C312" s="2">
        <v>37</v>
      </c>
      <c r="D312" s="2">
        <v>37.6</v>
      </c>
      <c r="E312" s="2">
        <v>37</v>
      </c>
      <c r="F312" s="3">
        <v>37.450000000000003</v>
      </c>
      <c r="G312" s="3">
        <v>0.45</v>
      </c>
      <c r="H312" s="4">
        <v>1.2200000000000001E-2</v>
      </c>
      <c r="I312" s="2">
        <v>639</v>
      </c>
      <c r="J312" s="5">
        <v>23810</v>
      </c>
      <c r="K312" s="2">
        <v>0</v>
      </c>
      <c r="M312" s="12">
        <f t="shared" si="21"/>
        <v>36.839999999999996</v>
      </c>
      <c r="N312" s="12">
        <f t="shared" si="22"/>
        <v>36.305000000000007</v>
      </c>
      <c r="O312" s="12">
        <f t="shared" si="23"/>
        <v>36.6875</v>
      </c>
      <c r="P312" s="12">
        <f t="shared" si="24"/>
        <v>35.866666666666667</v>
      </c>
    </row>
    <row r="313" spans="1:16">
      <c r="A313" s="9">
        <f t="shared" si="20"/>
        <v>4</v>
      </c>
      <c r="B313" s="1">
        <v>42935</v>
      </c>
      <c r="C313" s="2">
        <v>37.799999999999997</v>
      </c>
      <c r="D313" s="2">
        <v>38.200000000000003</v>
      </c>
      <c r="E313" s="2">
        <v>37</v>
      </c>
      <c r="F313" s="3">
        <v>37</v>
      </c>
      <c r="G313" s="3">
        <v>-0.25</v>
      </c>
      <c r="H313" s="4">
        <v>-6.7000000000000002E-3</v>
      </c>
      <c r="I313" s="5">
        <v>1939</v>
      </c>
      <c r="J313" s="5">
        <v>72785</v>
      </c>
      <c r="K313" s="2">
        <v>0</v>
      </c>
      <c r="M313" s="12">
        <f t="shared" si="21"/>
        <v>36.480000000000004</v>
      </c>
      <c r="N313" s="12">
        <f t="shared" si="22"/>
        <v>36.260000000000005</v>
      </c>
      <c r="O313" s="12">
        <f t="shared" si="23"/>
        <v>36.729999999999997</v>
      </c>
      <c r="P313" s="12">
        <f t="shared" si="24"/>
        <v>35.748333333333328</v>
      </c>
    </row>
    <row r="314" spans="1:16">
      <c r="A314" s="9">
        <f t="shared" si="20"/>
        <v>3</v>
      </c>
      <c r="B314" s="1">
        <v>42934</v>
      </c>
      <c r="C314" s="2">
        <v>36.950000000000003</v>
      </c>
      <c r="D314" s="2">
        <v>37.25</v>
      </c>
      <c r="E314" s="2">
        <v>36.700000000000003</v>
      </c>
      <c r="F314" s="3">
        <v>37.25</v>
      </c>
      <c r="G314" s="3">
        <v>0.55000000000000004</v>
      </c>
      <c r="H314" s="4">
        <v>1.4999999999999999E-2</v>
      </c>
      <c r="I314" s="5">
        <v>1098</v>
      </c>
      <c r="J314" s="5">
        <v>40622</v>
      </c>
      <c r="K314" s="2">
        <v>0</v>
      </c>
      <c r="M314" s="12">
        <f t="shared" si="21"/>
        <v>36.220000000000006</v>
      </c>
      <c r="N314" s="12">
        <f t="shared" si="22"/>
        <v>36.25</v>
      </c>
      <c r="O314" s="12">
        <f t="shared" si="23"/>
        <v>36.83</v>
      </c>
      <c r="P314" s="12">
        <f t="shared" si="24"/>
        <v>35.636666666666663</v>
      </c>
    </row>
    <row r="315" spans="1:16">
      <c r="A315" s="9">
        <f t="shared" si="20"/>
        <v>2</v>
      </c>
      <c r="B315" s="1">
        <v>42933</v>
      </c>
      <c r="C315" s="2">
        <v>36</v>
      </c>
      <c r="D315" s="2">
        <v>37</v>
      </c>
      <c r="E315" s="2">
        <v>36</v>
      </c>
      <c r="F315" s="3">
        <v>36.700000000000003</v>
      </c>
      <c r="G315" s="3">
        <v>0.9</v>
      </c>
      <c r="H315" s="4">
        <v>2.5100000000000001E-2</v>
      </c>
      <c r="I315" s="5">
        <v>1187</v>
      </c>
      <c r="J315" s="5">
        <v>43490</v>
      </c>
      <c r="K315" s="2">
        <v>0</v>
      </c>
      <c r="M315" s="12">
        <f t="shared" si="21"/>
        <v>35.89</v>
      </c>
      <c r="N315" s="12">
        <f t="shared" si="22"/>
        <v>36.230000000000004</v>
      </c>
      <c r="O315" s="12">
        <f t="shared" si="23"/>
        <v>36.9</v>
      </c>
      <c r="P315" s="12">
        <f t="shared" si="24"/>
        <v>35.522500000000001</v>
      </c>
    </row>
    <row r="316" spans="1:16">
      <c r="A316" s="9">
        <f t="shared" si="20"/>
        <v>6</v>
      </c>
      <c r="B316" s="1">
        <v>42930</v>
      </c>
      <c r="C316" s="2">
        <v>35.65</v>
      </c>
      <c r="D316" s="2">
        <v>35.85</v>
      </c>
      <c r="E316" s="2">
        <v>35.6</v>
      </c>
      <c r="F316" s="3">
        <v>35.799999999999997</v>
      </c>
      <c r="G316" s="3">
        <v>0.15</v>
      </c>
      <c r="H316" s="4">
        <v>4.1999999999999997E-3</v>
      </c>
      <c r="I316" s="2">
        <v>398</v>
      </c>
      <c r="J316" s="5">
        <v>14242</v>
      </c>
      <c r="K316" s="2">
        <v>0</v>
      </c>
      <c r="M316" s="12">
        <f t="shared" si="21"/>
        <v>35.71</v>
      </c>
      <c r="N316" s="12">
        <f t="shared" si="22"/>
        <v>36.290000000000006</v>
      </c>
      <c r="O316" s="12">
        <f t="shared" si="23"/>
        <v>36.984999999999999</v>
      </c>
      <c r="P316" s="12">
        <f t="shared" si="24"/>
        <v>35.413333333333327</v>
      </c>
    </row>
    <row r="317" spans="1:16">
      <c r="A317" s="9">
        <f t="shared" si="20"/>
        <v>5</v>
      </c>
      <c r="B317" s="1">
        <v>42929</v>
      </c>
      <c r="C317" s="2">
        <v>35.75</v>
      </c>
      <c r="D317" s="2">
        <v>35.9</v>
      </c>
      <c r="E317" s="2">
        <v>35.450000000000003</v>
      </c>
      <c r="F317" s="3">
        <v>35.65</v>
      </c>
      <c r="G317" s="3">
        <v>-0.05</v>
      </c>
      <c r="H317" s="4">
        <v>-1.4E-3</v>
      </c>
      <c r="I317" s="2">
        <v>543</v>
      </c>
      <c r="J317" s="5">
        <v>19380</v>
      </c>
      <c r="K317" s="2">
        <v>0</v>
      </c>
      <c r="M317" s="12">
        <f t="shared" si="21"/>
        <v>35.769999999999996</v>
      </c>
      <c r="N317" s="12">
        <f t="shared" si="22"/>
        <v>36.35</v>
      </c>
      <c r="O317" s="12">
        <f t="shared" si="23"/>
        <v>37.094999999999999</v>
      </c>
      <c r="P317" s="12">
        <f t="shared" si="24"/>
        <v>35.318333333333321</v>
      </c>
    </row>
    <row r="318" spans="1:16">
      <c r="A318" s="9">
        <f t="shared" si="20"/>
        <v>4</v>
      </c>
      <c r="B318" s="1">
        <v>42928</v>
      </c>
      <c r="C318" s="2">
        <v>35.799999999999997</v>
      </c>
      <c r="D318" s="2">
        <v>35.85</v>
      </c>
      <c r="E318" s="2">
        <v>35.450000000000003</v>
      </c>
      <c r="F318" s="3">
        <v>35.700000000000003</v>
      </c>
      <c r="G318" s="3">
        <v>0.1</v>
      </c>
      <c r="H318" s="4">
        <v>2.8E-3</v>
      </c>
      <c r="I318" s="2">
        <v>643</v>
      </c>
      <c r="J318" s="5">
        <v>22965</v>
      </c>
      <c r="K318" s="2">
        <v>0</v>
      </c>
      <c r="M318" s="12">
        <f t="shared" si="21"/>
        <v>36.040000000000006</v>
      </c>
      <c r="N318" s="12">
        <f t="shared" si="22"/>
        <v>36.345000000000006</v>
      </c>
      <c r="O318" s="12">
        <f t="shared" si="23"/>
        <v>37.232500000000002</v>
      </c>
      <c r="P318" s="12">
        <f t="shared" si="24"/>
        <v>35.229166666666664</v>
      </c>
    </row>
    <row r="319" spans="1:16">
      <c r="A319" s="9">
        <f t="shared" si="20"/>
        <v>3</v>
      </c>
      <c r="B319" s="1">
        <v>42927</v>
      </c>
      <c r="C319" s="2">
        <v>35.950000000000003</v>
      </c>
      <c r="D319" s="2">
        <v>36.299999999999997</v>
      </c>
      <c r="E319" s="2">
        <v>35.6</v>
      </c>
      <c r="F319" s="3">
        <v>35.6</v>
      </c>
      <c r="G319" s="3">
        <v>-0.2</v>
      </c>
      <c r="H319" s="4">
        <v>-5.5999999999999999E-3</v>
      </c>
      <c r="I319" s="2">
        <v>677</v>
      </c>
      <c r="J319" s="5">
        <v>24351</v>
      </c>
      <c r="K319" s="2">
        <v>0</v>
      </c>
      <c r="M319" s="12">
        <f t="shared" si="21"/>
        <v>36.28</v>
      </c>
      <c r="N319" s="12">
        <f t="shared" si="22"/>
        <v>36.454999999999998</v>
      </c>
      <c r="O319" s="12">
        <f t="shared" si="23"/>
        <v>37.324999999999996</v>
      </c>
      <c r="P319" s="12">
        <f t="shared" si="24"/>
        <v>35.129999999999995</v>
      </c>
    </row>
    <row r="320" spans="1:16">
      <c r="A320" s="9">
        <f t="shared" si="20"/>
        <v>2</v>
      </c>
      <c r="B320" s="1">
        <v>42926</v>
      </c>
      <c r="C320" s="2">
        <v>36</v>
      </c>
      <c r="D320" s="2">
        <v>36</v>
      </c>
      <c r="E320" s="2">
        <v>35.4</v>
      </c>
      <c r="F320" s="3">
        <v>35.799999999999997</v>
      </c>
      <c r="G320" s="3">
        <v>-0.3</v>
      </c>
      <c r="H320" s="4">
        <v>-8.3000000000000001E-3</v>
      </c>
      <c r="I320" s="2">
        <v>884</v>
      </c>
      <c r="J320" s="5">
        <v>31577</v>
      </c>
      <c r="K320" s="2">
        <v>0</v>
      </c>
      <c r="M320" s="12">
        <f t="shared" si="21"/>
        <v>36.570000000000007</v>
      </c>
      <c r="N320" s="12">
        <f t="shared" si="22"/>
        <v>36.61</v>
      </c>
      <c r="O320" s="12">
        <f t="shared" si="23"/>
        <v>37.51</v>
      </c>
      <c r="P320" s="12">
        <f t="shared" si="24"/>
        <v>35.049999999999997</v>
      </c>
    </row>
    <row r="321" spans="1:16">
      <c r="A321" s="9">
        <f t="shared" si="20"/>
        <v>6</v>
      </c>
      <c r="B321" s="1">
        <v>42923</v>
      </c>
      <c r="C321" s="2">
        <v>37</v>
      </c>
      <c r="D321" s="2">
        <v>37.1</v>
      </c>
      <c r="E321" s="2">
        <v>36.1</v>
      </c>
      <c r="F321" s="3">
        <v>36.1</v>
      </c>
      <c r="G321" s="3">
        <v>-0.9</v>
      </c>
      <c r="H321" s="4">
        <v>-2.4299999999999999E-2</v>
      </c>
      <c r="I321" s="2">
        <v>972</v>
      </c>
      <c r="J321" s="5">
        <v>35429</v>
      </c>
      <c r="K321" s="2">
        <v>0</v>
      </c>
      <c r="M321" s="12">
        <f t="shared" si="21"/>
        <v>36.870000000000005</v>
      </c>
      <c r="N321" s="12">
        <f t="shared" si="22"/>
        <v>36.86</v>
      </c>
      <c r="O321" s="12">
        <f t="shared" si="23"/>
        <v>37.727499999999992</v>
      </c>
      <c r="P321" s="12">
        <f t="shared" si="24"/>
        <v>34.986666666666665</v>
      </c>
    </row>
    <row r="322" spans="1:16">
      <c r="A322" s="9">
        <f t="shared" si="20"/>
        <v>5</v>
      </c>
      <c r="B322" s="1">
        <v>42922</v>
      </c>
      <c r="C322" s="2">
        <v>37.200000000000003</v>
      </c>
      <c r="D322" s="2">
        <v>37.25</v>
      </c>
      <c r="E322" s="2">
        <v>36.75</v>
      </c>
      <c r="F322" s="3">
        <v>37</v>
      </c>
      <c r="G322" s="3">
        <v>0.1</v>
      </c>
      <c r="H322" s="4">
        <v>2.7000000000000001E-3</v>
      </c>
      <c r="I322" s="2">
        <v>537</v>
      </c>
      <c r="J322" s="5">
        <v>19897</v>
      </c>
      <c r="K322" s="2">
        <v>0</v>
      </c>
      <c r="M322" s="12">
        <f t="shared" si="21"/>
        <v>36.93</v>
      </c>
      <c r="N322" s="12">
        <f t="shared" si="22"/>
        <v>37.07</v>
      </c>
      <c r="O322" s="12">
        <f t="shared" si="23"/>
        <v>37.892499999999991</v>
      </c>
      <c r="P322" s="12">
        <f t="shared" si="24"/>
        <v>34.92499999999999</v>
      </c>
    </row>
    <row r="323" spans="1:16">
      <c r="A323" s="9">
        <f t="shared" si="20"/>
        <v>4</v>
      </c>
      <c r="B323" s="1">
        <v>42921</v>
      </c>
      <c r="C323" s="2">
        <v>37.1</v>
      </c>
      <c r="D323" s="2">
        <v>37.25</v>
      </c>
      <c r="E323" s="2">
        <v>36.6</v>
      </c>
      <c r="F323" s="3">
        <v>36.9</v>
      </c>
      <c r="G323" s="3">
        <v>-0.15</v>
      </c>
      <c r="H323" s="4">
        <v>-4.0000000000000001E-3</v>
      </c>
      <c r="I323" s="2">
        <v>725</v>
      </c>
      <c r="J323" s="5">
        <v>26753</v>
      </c>
      <c r="K323" s="2">
        <v>0</v>
      </c>
      <c r="M323" s="12">
        <f t="shared" si="21"/>
        <v>36.649999999999991</v>
      </c>
      <c r="N323" s="12">
        <f t="shared" si="22"/>
        <v>37.199999999999996</v>
      </c>
      <c r="O323" s="12">
        <f t="shared" si="23"/>
        <v>37.977499999999992</v>
      </c>
      <c r="P323" s="12">
        <f t="shared" si="24"/>
        <v>34.833333333333329</v>
      </c>
    </row>
    <row r="324" spans="1:16">
      <c r="A324" s="9">
        <f t="shared" si="20"/>
        <v>3</v>
      </c>
      <c r="B324" s="1">
        <v>42920</v>
      </c>
      <c r="C324" s="2">
        <v>37.4</v>
      </c>
      <c r="D324" s="2">
        <v>37.549999999999997</v>
      </c>
      <c r="E324" s="2">
        <v>36.799999999999997</v>
      </c>
      <c r="F324" s="3">
        <v>37.049999999999997</v>
      </c>
      <c r="G324" s="3">
        <v>-0.25</v>
      </c>
      <c r="H324" s="4">
        <v>-6.7000000000000002E-3</v>
      </c>
      <c r="I324" s="2">
        <v>977</v>
      </c>
      <c r="J324" s="5">
        <v>36316</v>
      </c>
      <c r="K324" s="2">
        <v>0</v>
      </c>
      <c r="M324" s="12">
        <f t="shared" si="21"/>
        <v>36.629999999999995</v>
      </c>
      <c r="N324" s="12">
        <f t="shared" si="22"/>
        <v>37.409999999999997</v>
      </c>
      <c r="O324" s="12">
        <f t="shared" si="23"/>
        <v>38.062499999999993</v>
      </c>
      <c r="P324" s="12">
        <f t="shared" si="24"/>
        <v>34.754999999999995</v>
      </c>
    </row>
    <row r="325" spans="1:16">
      <c r="A325" s="9">
        <f t="shared" ref="A325:A388" si="25">WEEKDAY(B325,1)</f>
        <v>2</v>
      </c>
      <c r="B325" s="1">
        <v>42919</v>
      </c>
      <c r="C325" s="2">
        <v>36.4</v>
      </c>
      <c r="D325" s="2">
        <v>37.4</v>
      </c>
      <c r="E325" s="2">
        <v>36.200000000000003</v>
      </c>
      <c r="F325" s="3">
        <v>37.299999999999997</v>
      </c>
      <c r="G325" s="3">
        <v>0.9</v>
      </c>
      <c r="H325" s="4">
        <v>2.47E-2</v>
      </c>
      <c r="I325" s="5">
        <v>1987</v>
      </c>
      <c r="J325" s="5">
        <v>73492</v>
      </c>
      <c r="K325" s="2">
        <v>0</v>
      </c>
      <c r="M325" s="12">
        <f t="shared" ref="M325:M388" si="26">SUM(F325:F329)/5</f>
        <v>36.649999999999991</v>
      </c>
      <c r="N325" s="12">
        <f t="shared" ref="N325:N388" si="27">SUM(F325:F334)/10</f>
        <v>37.569999999999993</v>
      </c>
      <c r="O325" s="12">
        <f t="shared" ref="O325:O388" si="28">SUM(F325:F344)/20</f>
        <v>38.11999999999999</v>
      </c>
      <c r="P325" s="12">
        <f t="shared" ref="P325:P353" si="29">SUM(F325:F384)/60</f>
        <v>34.657499999999992</v>
      </c>
    </row>
    <row r="326" spans="1:16">
      <c r="A326" s="9">
        <f t="shared" si="25"/>
        <v>6</v>
      </c>
      <c r="B326" s="1">
        <v>42916</v>
      </c>
      <c r="C326" s="2">
        <v>35.25</v>
      </c>
      <c r="D326" s="2">
        <v>36.4</v>
      </c>
      <c r="E326" s="2">
        <v>34.75</v>
      </c>
      <c r="F326" s="3">
        <v>36.4</v>
      </c>
      <c r="G326" s="3">
        <v>0.8</v>
      </c>
      <c r="H326" s="4">
        <v>2.2499999999999999E-2</v>
      </c>
      <c r="I326" s="5">
        <v>1810</v>
      </c>
      <c r="J326" s="5">
        <v>64752</v>
      </c>
      <c r="K326" s="2">
        <v>0</v>
      </c>
      <c r="M326" s="12">
        <f t="shared" si="26"/>
        <v>36.85</v>
      </c>
      <c r="N326" s="12">
        <f t="shared" si="27"/>
        <v>37.679999999999993</v>
      </c>
      <c r="O326" s="12">
        <f t="shared" si="28"/>
        <v>38.160000000000004</v>
      </c>
      <c r="P326" s="12">
        <f t="shared" si="29"/>
        <v>34.549999999999997</v>
      </c>
    </row>
    <row r="327" spans="1:16">
      <c r="A327" s="9">
        <f t="shared" si="25"/>
        <v>5</v>
      </c>
      <c r="B327" s="1">
        <v>42915</v>
      </c>
      <c r="C327" s="2">
        <v>37.15</v>
      </c>
      <c r="D327" s="2">
        <v>37.200000000000003</v>
      </c>
      <c r="E327" s="2">
        <v>35.6</v>
      </c>
      <c r="F327" s="3">
        <v>35.6</v>
      </c>
      <c r="G327" s="3">
        <v>-1.2</v>
      </c>
      <c r="H327" s="4">
        <v>-3.2599999999999997E-2</v>
      </c>
      <c r="I327" s="5">
        <v>1912</v>
      </c>
      <c r="J327" s="5">
        <v>69305</v>
      </c>
      <c r="K327" s="2">
        <v>0</v>
      </c>
      <c r="M327" s="12">
        <f t="shared" si="26"/>
        <v>37.21</v>
      </c>
      <c r="N327" s="12">
        <f t="shared" si="27"/>
        <v>37.839999999999996</v>
      </c>
      <c r="O327" s="12">
        <f t="shared" si="28"/>
        <v>38.197500000000005</v>
      </c>
      <c r="P327" s="12">
        <f t="shared" si="29"/>
        <v>34.456666666666671</v>
      </c>
    </row>
    <row r="328" spans="1:16">
      <c r="A328" s="9">
        <f t="shared" si="25"/>
        <v>4</v>
      </c>
      <c r="B328" s="1">
        <v>42914</v>
      </c>
      <c r="C328" s="2">
        <v>37.15</v>
      </c>
      <c r="D328" s="2">
        <v>37.15</v>
      </c>
      <c r="E328" s="2">
        <v>36.450000000000003</v>
      </c>
      <c r="F328" s="3">
        <v>36.799999999999997</v>
      </c>
      <c r="G328" s="3">
        <v>-0.35</v>
      </c>
      <c r="H328" s="4">
        <v>-9.4000000000000004E-3</v>
      </c>
      <c r="I328" s="5">
        <v>1522</v>
      </c>
      <c r="J328" s="5">
        <v>55891</v>
      </c>
      <c r="K328" s="2">
        <v>0</v>
      </c>
      <c r="M328" s="12">
        <f t="shared" si="26"/>
        <v>37.75</v>
      </c>
      <c r="N328" s="12">
        <f t="shared" si="27"/>
        <v>38.11999999999999</v>
      </c>
      <c r="O328" s="12">
        <f t="shared" si="28"/>
        <v>38.290000000000006</v>
      </c>
      <c r="P328" s="12">
        <f t="shared" si="29"/>
        <v>34.37833333333333</v>
      </c>
    </row>
    <row r="329" spans="1:16">
      <c r="A329" s="9">
        <f t="shared" si="25"/>
        <v>3</v>
      </c>
      <c r="B329" s="1">
        <v>42913</v>
      </c>
      <c r="C329" s="2">
        <v>38.5</v>
      </c>
      <c r="D329" s="2">
        <v>38.5</v>
      </c>
      <c r="E329" s="2">
        <v>37.1</v>
      </c>
      <c r="F329" s="3">
        <v>37.15</v>
      </c>
      <c r="G329" s="3">
        <v>-1.1499999999999999</v>
      </c>
      <c r="H329" s="4">
        <v>-0.03</v>
      </c>
      <c r="I329" s="5">
        <v>2569</v>
      </c>
      <c r="J329" s="5">
        <v>96168</v>
      </c>
      <c r="K329" s="2">
        <v>0</v>
      </c>
      <c r="M329" s="12">
        <f t="shared" si="26"/>
        <v>38.19</v>
      </c>
      <c r="N329" s="12">
        <f t="shared" si="27"/>
        <v>38.195</v>
      </c>
      <c r="O329" s="12">
        <f t="shared" si="28"/>
        <v>38.365000000000002</v>
      </c>
      <c r="P329" s="12">
        <f t="shared" si="29"/>
        <v>34.276666666666664</v>
      </c>
    </row>
    <row r="330" spans="1:16">
      <c r="A330" s="9">
        <f t="shared" si="25"/>
        <v>2</v>
      </c>
      <c r="B330" s="1">
        <v>42912</v>
      </c>
      <c r="C330" s="2">
        <v>38.450000000000003</v>
      </c>
      <c r="D330" s="2">
        <v>38.65</v>
      </c>
      <c r="E330" s="2">
        <v>38</v>
      </c>
      <c r="F330" s="3">
        <v>38.299999999999997</v>
      </c>
      <c r="G330" s="3">
        <v>0.1</v>
      </c>
      <c r="H330" s="4">
        <v>2.5999999999999999E-3</v>
      </c>
      <c r="I330" s="5">
        <v>1401</v>
      </c>
      <c r="J330" s="5">
        <v>53563</v>
      </c>
      <c r="K330" s="2">
        <v>0</v>
      </c>
      <c r="M330" s="12">
        <f t="shared" si="26"/>
        <v>38.49</v>
      </c>
      <c r="N330" s="12">
        <f t="shared" si="27"/>
        <v>38.410000000000004</v>
      </c>
      <c r="O330" s="12">
        <f t="shared" si="28"/>
        <v>38.417500000000004</v>
      </c>
      <c r="P330" s="12">
        <f t="shared" si="29"/>
        <v>34.173333333333332</v>
      </c>
    </row>
    <row r="331" spans="1:16">
      <c r="A331" s="9">
        <f t="shared" si="25"/>
        <v>6</v>
      </c>
      <c r="B331" s="1">
        <v>42909</v>
      </c>
      <c r="C331" s="2">
        <v>38.4</v>
      </c>
      <c r="D331" s="2">
        <v>39.35</v>
      </c>
      <c r="E331" s="2">
        <v>38.200000000000003</v>
      </c>
      <c r="F331" s="3">
        <v>38.200000000000003</v>
      </c>
      <c r="G331" s="3">
        <v>-0.1</v>
      </c>
      <c r="H331" s="4">
        <v>-2.5999999999999999E-3</v>
      </c>
      <c r="I331" s="5">
        <v>2700</v>
      </c>
      <c r="J331" s="5">
        <v>104722</v>
      </c>
      <c r="K331" s="2">
        <v>0</v>
      </c>
      <c r="M331" s="12">
        <f t="shared" si="26"/>
        <v>38.510000000000005</v>
      </c>
      <c r="N331" s="12">
        <f t="shared" si="27"/>
        <v>38.594999999999999</v>
      </c>
      <c r="O331" s="12">
        <f t="shared" si="28"/>
        <v>38.402500000000003</v>
      </c>
      <c r="P331" s="12">
        <f t="shared" si="29"/>
        <v>34.045000000000002</v>
      </c>
    </row>
    <row r="332" spans="1:16">
      <c r="A332" s="9">
        <f t="shared" si="25"/>
        <v>5</v>
      </c>
      <c r="B332" s="1">
        <v>42908</v>
      </c>
      <c r="C332" s="2">
        <v>39</v>
      </c>
      <c r="D332" s="2">
        <v>39.049999999999997</v>
      </c>
      <c r="E332" s="2">
        <v>38</v>
      </c>
      <c r="F332" s="3">
        <v>38.299999999999997</v>
      </c>
      <c r="G332" s="3">
        <v>-0.7</v>
      </c>
      <c r="H332" s="4">
        <v>-1.7899999999999999E-2</v>
      </c>
      <c r="I332" s="5">
        <v>1506</v>
      </c>
      <c r="J332" s="5">
        <v>57864</v>
      </c>
      <c r="K332" s="2">
        <v>0</v>
      </c>
      <c r="M332" s="12">
        <f t="shared" si="26"/>
        <v>38.47</v>
      </c>
      <c r="N332" s="12">
        <f t="shared" si="27"/>
        <v>38.714999999999996</v>
      </c>
      <c r="O332" s="12">
        <f t="shared" si="28"/>
        <v>38.335000000000001</v>
      </c>
      <c r="P332" s="12">
        <f t="shared" si="29"/>
        <v>33.927500000000002</v>
      </c>
    </row>
    <row r="333" spans="1:16">
      <c r="A333" s="9">
        <f t="shared" si="25"/>
        <v>4</v>
      </c>
      <c r="B333" s="1">
        <v>42907</v>
      </c>
      <c r="C333" s="2">
        <v>39.299999999999997</v>
      </c>
      <c r="D333" s="2">
        <v>39.700000000000003</v>
      </c>
      <c r="E333" s="2">
        <v>38.5</v>
      </c>
      <c r="F333" s="3">
        <v>39</v>
      </c>
      <c r="G333" s="3">
        <v>0.35</v>
      </c>
      <c r="H333" s="4">
        <v>9.1000000000000004E-3</v>
      </c>
      <c r="I333" s="5">
        <v>4000</v>
      </c>
      <c r="J333" s="5">
        <v>156716</v>
      </c>
      <c r="K333" s="2">
        <v>0</v>
      </c>
      <c r="M333" s="12">
        <f t="shared" si="26"/>
        <v>38.49</v>
      </c>
      <c r="N333" s="12">
        <f t="shared" si="27"/>
        <v>38.754999999999995</v>
      </c>
      <c r="O333" s="12">
        <f t="shared" si="28"/>
        <v>38.262500000000003</v>
      </c>
      <c r="P333" s="12">
        <f t="shared" si="29"/>
        <v>33.819166666666668</v>
      </c>
    </row>
    <row r="334" spans="1:16">
      <c r="A334" s="9">
        <f t="shared" si="25"/>
        <v>3</v>
      </c>
      <c r="B334" s="1">
        <v>42906</v>
      </c>
      <c r="C334" s="2">
        <v>38.799999999999997</v>
      </c>
      <c r="D334" s="2">
        <v>39.15</v>
      </c>
      <c r="E334" s="2">
        <v>38.450000000000003</v>
      </c>
      <c r="F334" s="3">
        <v>38.65</v>
      </c>
      <c r="G334" s="3">
        <v>0.25</v>
      </c>
      <c r="H334" s="4">
        <v>6.4999999999999997E-3</v>
      </c>
      <c r="I334" s="5">
        <v>2078</v>
      </c>
      <c r="J334" s="5">
        <v>80676</v>
      </c>
      <c r="K334" s="2">
        <v>0</v>
      </c>
      <c r="M334" s="12">
        <f t="shared" si="26"/>
        <v>38.200000000000003</v>
      </c>
      <c r="N334" s="12">
        <f t="shared" si="27"/>
        <v>38.714999999999996</v>
      </c>
      <c r="O334" s="12">
        <f t="shared" si="28"/>
        <v>38.11</v>
      </c>
      <c r="P334" s="12">
        <f t="shared" si="29"/>
        <v>33.659166666666664</v>
      </c>
    </row>
    <row r="335" spans="1:16">
      <c r="A335" s="9">
        <f t="shared" si="25"/>
        <v>2</v>
      </c>
      <c r="B335" s="1">
        <v>42905</v>
      </c>
      <c r="C335" s="2">
        <v>38</v>
      </c>
      <c r="D335" s="2">
        <v>38.700000000000003</v>
      </c>
      <c r="E335" s="2">
        <v>37.9</v>
      </c>
      <c r="F335" s="3">
        <v>38.4</v>
      </c>
      <c r="G335" s="3">
        <v>0.4</v>
      </c>
      <c r="H335" s="4">
        <v>1.0500000000000001E-2</v>
      </c>
      <c r="I335" s="5">
        <v>1233</v>
      </c>
      <c r="J335" s="5">
        <v>47138</v>
      </c>
      <c r="K335" s="2">
        <v>0</v>
      </c>
      <c r="M335" s="12">
        <f t="shared" si="26"/>
        <v>38.330000000000005</v>
      </c>
      <c r="N335" s="12">
        <f t="shared" si="27"/>
        <v>38.67</v>
      </c>
      <c r="O335" s="12">
        <f t="shared" si="28"/>
        <v>37.975000000000009</v>
      </c>
      <c r="P335" s="12">
        <f t="shared" si="29"/>
        <v>33.502500000000005</v>
      </c>
    </row>
    <row r="336" spans="1:16">
      <c r="A336" s="9">
        <f t="shared" si="25"/>
        <v>6</v>
      </c>
      <c r="B336" s="1">
        <v>42902</v>
      </c>
      <c r="C336" s="2">
        <v>38.4</v>
      </c>
      <c r="D336" s="2">
        <v>38.700000000000003</v>
      </c>
      <c r="E336" s="2">
        <v>38</v>
      </c>
      <c r="F336" s="3">
        <v>38</v>
      </c>
      <c r="G336" s="3">
        <v>-0.4</v>
      </c>
      <c r="H336" s="4">
        <v>-1.04E-2</v>
      </c>
      <c r="I336" s="5">
        <v>1237</v>
      </c>
      <c r="J336" s="5">
        <v>47500</v>
      </c>
      <c r="K336" s="2">
        <v>0</v>
      </c>
      <c r="M336" s="12">
        <f t="shared" si="26"/>
        <v>38.68</v>
      </c>
      <c r="N336" s="12">
        <f t="shared" si="27"/>
        <v>38.64</v>
      </c>
      <c r="O336" s="12">
        <f t="shared" si="28"/>
        <v>37.775000000000006</v>
      </c>
      <c r="P336" s="12">
        <f t="shared" si="29"/>
        <v>33.349166666666669</v>
      </c>
    </row>
    <row r="337" spans="1:16">
      <c r="A337" s="9">
        <f t="shared" si="25"/>
        <v>5</v>
      </c>
      <c r="B337" s="1">
        <v>42901</v>
      </c>
      <c r="C337" s="2">
        <v>37.700000000000003</v>
      </c>
      <c r="D337" s="2">
        <v>38.5</v>
      </c>
      <c r="E337" s="2">
        <v>37.5</v>
      </c>
      <c r="F337" s="3">
        <v>38.4</v>
      </c>
      <c r="G337" s="3">
        <v>0.85</v>
      </c>
      <c r="H337" s="4">
        <v>2.2599999999999999E-2</v>
      </c>
      <c r="I337" s="5">
        <v>1734</v>
      </c>
      <c r="J337" s="5">
        <v>65955</v>
      </c>
      <c r="K337" s="2">
        <v>0</v>
      </c>
      <c r="M337" s="12">
        <f t="shared" si="26"/>
        <v>38.959999999999994</v>
      </c>
      <c r="N337" s="12">
        <f t="shared" si="27"/>
        <v>38.555</v>
      </c>
      <c r="O337" s="12">
        <f t="shared" si="28"/>
        <v>37.552500000000002</v>
      </c>
      <c r="P337" s="12">
        <f t="shared" si="29"/>
        <v>33.19916666666667</v>
      </c>
    </row>
    <row r="338" spans="1:16">
      <c r="A338" s="9">
        <f t="shared" si="25"/>
        <v>4</v>
      </c>
      <c r="B338" s="1">
        <v>42900</v>
      </c>
      <c r="C338" s="2">
        <v>39.299999999999997</v>
      </c>
      <c r="D338" s="2">
        <v>39.6</v>
      </c>
      <c r="E338" s="2">
        <v>37.5</v>
      </c>
      <c r="F338" s="3">
        <v>37.549999999999997</v>
      </c>
      <c r="G338" s="3">
        <v>-1.75</v>
      </c>
      <c r="H338" s="4">
        <v>-4.4499999999999998E-2</v>
      </c>
      <c r="I338" s="5">
        <v>3935</v>
      </c>
      <c r="J338" s="5">
        <v>150012</v>
      </c>
      <c r="K338" s="2">
        <v>0</v>
      </c>
      <c r="M338" s="12">
        <f t="shared" si="26"/>
        <v>39.020000000000003</v>
      </c>
      <c r="N338" s="12">
        <f t="shared" si="27"/>
        <v>38.46</v>
      </c>
      <c r="O338" s="12">
        <f t="shared" si="28"/>
        <v>37.302500000000002</v>
      </c>
      <c r="P338" s="12">
        <f t="shared" si="29"/>
        <v>33.042500000000004</v>
      </c>
    </row>
    <row r="339" spans="1:16">
      <c r="A339" s="9">
        <f t="shared" si="25"/>
        <v>3</v>
      </c>
      <c r="B339" s="1">
        <v>42899</v>
      </c>
      <c r="C339" s="2">
        <v>40.25</v>
      </c>
      <c r="D339" s="2">
        <v>40.4</v>
      </c>
      <c r="E339" s="2">
        <v>39.299999999999997</v>
      </c>
      <c r="F339" s="3">
        <v>39.299999999999997</v>
      </c>
      <c r="G339" s="3">
        <v>-0.85</v>
      </c>
      <c r="H339" s="4">
        <v>-2.12E-2</v>
      </c>
      <c r="I339" s="5">
        <v>2838</v>
      </c>
      <c r="J339" s="5">
        <v>112567</v>
      </c>
      <c r="K339" s="2">
        <v>0</v>
      </c>
      <c r="M339" s="12">
        <f t="shared" si="26"/>
        <v>39.230000000000004</v>
      </c>
      <c r="N339" s="12">
        <f t="shared" si="27"/>
        <v>38.535000000000004</v>
      </c>
      <c r="O339" s="12">
        <f t="shared" si="28"/>
        <v>37.027499999999996</v>
      </c>
      <c r="P339" s="12">
        <f t="shared" si="29"/>
        <v>32.908333333333339</v>
      </c>
    </row>
    <row r="340" spans="1:16">
      <c r="A340" s="9">
        <f t="shared" si="25"/>
        <v>2</v>
      </c>
      <c r="B340" s="1">
        <v>42898</v>
      </c>
      <c r="C340" s="2">
        <v>39</v>
      </c>
      <c r="D340" s="2">
        <v>40.4</v>
      </c>
      <c r="E340" s="2">
        <v>38.85</v>
      </c>
      <c r="F340" s="3">
        <v>40.15</v>
      </c>
      <c r="G340" s="3">
        <v>0.75</v>
      </c>
      <c r="H340" s="4">
        <v>1.9E-2</v>
      </c>
      <c r="I340" s="5">
        <v>4097</v>
      </c>
      <c r="J340" s="5">
        <v>163670</v>
      </c>
      <c r="K340" s="2">
        <v>0</v>
      </c>
      <c r="M340" s="12">
        <f t="shared" si="26"/>
        <v>39.010000000000005</v>
      </c>
      <c r="N340" s="12">
        <f t="shared" si="27"/>
        <v>38.424999999999997</v>
      </c>
      <c r="O340" s="12">
        <f t="shared" si="28"/>
        <v>36.677499999999995</v>
      </c>
      <c r="P340" s="12">
        <f t="shared" si="29"/>
        <v>32.745000000000005</v>
      </c>
    </row>
    <row r="341" spans="1:16">
      <c r="A341" s="9">
        <f t="shared" si="25"/>
        <v>6</v>
      </c>
      <c r="B341" s="1">
        <v>42895</v>
      </c>
      <c r="C341" s="2">
        <v>38.950000000000003</v>
      </c>
      <c r="D341" s="2">
        <v>39.450000000000003</v>
      </c>
      <c r="E341" s="2">
        <v>38.799999999999997</v>
      </c>
      <c r="F341" s="3">
        <v>39.4</v>
      </c>
      <c r="G341" s="3">
        <v>0.7</v>
      </c>
      <c r="H341" s="4">
        <v>1.8100000000000002E-2</v>
      </c>
      <c r="I341" s="5">
        <v>3028</v>
      </c>
      <c r="J341" s="5">
        <v>118658</v>
      </c>
      <c r="K341" s="2">
        <v>0</v>
      </c>
      <c r="M341" s="12">
        <f t="shared" si="26"/>
        <v>38.599999999999994</v>
      </c>
      <c r="N341" s="12">
        <f t="shared" si="27"/>
        <v>38.209999999999994</v>
      </c>
      <c r="O341" s="12">
        <f t="shared" si="28"/>
        <v>36.249999999999993</v>
      </c>
      <c r="P341" s="12">
        <f t="shared" si="29"/>
        <v>32.565000000000005</v>
      </c>
    </row>
    <row r="342" spans="1:16">
      <c r="A342" s="9">
        <f t="shared" si="25"/>
        <v>5</v>
      </c>
      <c r="B342" s="1">
        <v>42894</v>
      </c>
      <c r="C342" s="2">
        <v>39</v>
      </c>
      <c r="D342" s="2">
        <v>39.15</v>
      </c>
      <c r="E342" s="2">
        <v>38.6</v>
      </c>
      <c r="F342" s="3">
        <v>38.700000000000003</v>
      </c>
      <c r="G342" s="3">
        <v>0.1</v>
      </c>
      <c r="H342" s="4">
        <v>2.5999999999999999E-3</v>
      </c>
      <c r="I342" s="5">
        <v>2295</v>
      </c>
      <c r="J342" s="5">
        <v>89145</v>
      </c>
      <c r="K342" s="2">
        <v>0</v>
      </c>
      <c r="M342" s="12">
        <f t="shared" si="26"/>
        <v>38.150000000000006</v>
      </c>
      <c r="N342" s="12">
        <f t="shared" si="27"/>
        <v>37.955000000000005</v>
      </c>
      <c r="O342" s="12">
        <f t="shared" si="28"/>
        <v>35.864999999999995</v>
      </c>
      <c r="P342" s="12">
        <f t="shared" si="29"/>
        <v>32.39</v>
      </c>
    </row>
    <row r="343" spans="1:16">
      <c r="A343" s="9">
        <f t="shared" si="25"/>
        <v>4</v>
      </c>
      <c r="B343" s="1">
        <v>42893</v>
      </c>
      <c r="C343" s="2">
        <v>38.35</v>
      </c>
      <c r="D343" s="2">
        <v>39.4</v>
      </c>
      <c r="E343" s="2">
        <v>37.950000000000003</v>
      </c>
      <c r="F343" s="3">
        <v>38.6</v>
      </c>
      <c r="G343" s="3">
        <v>0.4</v>
      </c>
      <c r="H343" s="4">
        <v>1.0500000000000001E-2</v>
      </c>
      <c r="I343" s="5">
        <v>3984</v>
      </c>
      <c r="J343" s="5">
        <v>154381</v>
      </c>
      <c r="K343" s="2">
        <v>0</v>
      </c>
      <c r="M343" s="12">
        <f t="shared" si="26"/>
        <v>37.9</v>
      </c>
      <c r="N343" s="12">
        <f t="shared" si="27"/>
        <v>37.770000000000003</v>
      </c>
      <c r="O343" s="12">
        <f t="shared" si="28"/>
        <v>35.502499999999998</v>
      </c>
      <c r="P343" s="12">
        <f t="shared" si="29"/>
        <v>32.231666666666669</v>
      </c>
    </row>
    <row r="344" spans="1:16">
      <c r="A344" s="9">
        <f t="shared" si="25"/>
        <v>3</v>
      </c>
      <c r="B344" s="1">
        <v>42892</v>
      </c>
      <c r="C344" s="2">
        <v>38.5</v>
      </c>
      <c r="D344" s="2">
        <v>38.9</v>
      </c>
      <c r="E344" s="2">
        <v>38.15</v>
      </c>
      <c r="F344" s="3">
        <v>38.200000000000003</v>
      </c>
      <c r="G344" s="3">
        <v>0.1</v>
      </c>
      <c r="H344" s="4">
        <v>2.5999999999999999E-3</v>
      </c>
      <c r="I344" s="5">
        <v>2991</v>
      </c>
      <c r="J344" s="5">
        <v>115352</v>
      </c>
      <c r="K344" s="2">
        <v>0</v>
      </c>
      <c r="M344" s="12">
        <f t="shared" si="26"/>
        <v>37.840000000000011</v>
      </c>
      <c r="N344" s="12">
        <f t="shared" si="27"/>
        <v>37.50500000000001</v>
      </c>
      <c r="O344" s="12">
        <f t="shared" si="28"/>
        <v>35.105000000000004</v>
      </c>
      <c r="P344" s="12">
        <f t="shared" si="29"/>
        <v>32.075000000000003</v>
      </c>
    </row>
    <row r="345" spans="1:16">
      <c r="A345" s="9">
        <f t="shared" si="25"/>
        <v>2</v>
      </c>
      <c r="B345" s="1">
        <v>42891</v>
      </c>
      <c r="C345" s="2">
        <v>37.5</v>
      </c>
      <c r="D345" s="2">
        <v>38.1</v>
      </c>
      <c r="E345" s="2">
        <v>37</v>
      </c>
      <c r="F345" s="3">
        <v>38.1</v>
      </c>
      <c r="G345" s="3">
        <v>0.95</v>
      </c>
      <c r="H345" s="4">
        <v>2.5600000000000001E-2</v>
      </c>
      <c r="I345" s="5">
        <v>2042</v>
      </c>
      <c r="J345" s="5">
        <v>77021</v>
      </c>
      <c r="K345" s="2">
        <v>0</v>
      </c>
      <c r="M345" s="12">
        <f t="shared" si="26"/>
        <v>37.839999999999996</v>
      </c>
      <c r="N345" s="12">
        <f t="shared" si="27"/>
        <v>37.28</v>
      </c>
      <c r="O345" s="12">
        <f t="shared" si="28"/>
        <v>34.787500000000009</v>
      </c>
      <c r="P345" s="12">
        <f t="shared" si="29"/>
        <v>31.924166666666672</v>
      </c>
    </row>
    <row r="346" spans="1:16">
      <c r="A346" s="9">
        <f t="shared" si="25"/>
        <v>7</v>
      </c>
      <c r="B346" s="1">
        <v>42889</v>
      </c>
      <c r="C346" s="2">
        <v>37.5</v>
      </c>
      <c r="D346" s="2">
        <v>37.6</v>
      </c>
      <c r="E346" s="2">
        <v>36.6</v>
      </c>
      <c r="F346" s="3">
        <v>37.15</v>
      </c>
      <c r="G346" s="3">
        <v>-0.3</v>
      </c>
      <c r="H346" s="4">
        <v>-8.0000000000000002E-3</v>
      </c>
      <c r="I346" s="5">
        <v>1998</v>
      </c>
      <c r="J346" s="5">
        <v>73749</v>
      </c>
      <c r="K346" s="2">
        <v>0</v>
      </c>
      <c r="M346" s="12">
        <f t="shared" si="26"/>
        <v>37.82</v>
      </c>
      <c r="N346" s="12">
        <f t="shared" si="27"/>
        <v>36.909999999999997</v>
      </c>
      <c r="O346" s="12">
        <f t="shared" si="28"/>
        <v>34.470000000000006</v>
      </c>
      <c r="P346" s="12">
        <f t="shared" si="29"/>
        <v>31.777500000000007</v>
      </c>
    </row>
    <row r="347" spans="1:16">
      <c r="A347" s="9">
        <f t="shared" si="25"/>
        <v>6</v>
      </c>
      <c r="B347" s="1">
        <v>42888</v>
      </c>
      <c r="C347" s="2">
        <v>38.5</v>
      </c>
      <c r="D347" s="2">
        <v>38.549999999999997</v>
      </c>
      <c r="E347" s="2">
        <v>37.450000000000003</v>
      </c>
      <c r="F347" s="3">
        <v>37.450000000000003</v>
      </c>
      <c r="G347" s="3">
        <v>-0.85</v>
      </c>
      <c r="H347" s="4">
        <v>-2.2200000000000001E-2</v>
      </c>
      <c r="I347" s="5">
        <v>2327</v>
      </c>
      <c r="J347" s="5">
        <v>87964</v>
      </c>
      <c r="K347" s="2">
        <v>0</v>
      </c>
      <c r="M347" s="12">
        <f t="shared" si="26"/>
        <v>37.76</v>
      </c>
      <c r="N347" s="12">
        <f t="shared" si="27"/>
        <v>36.549999999999997</v>
      </c>
      <c r="O347" s="12">
        <f t="shared" si="28"/>
        <v>34.19</v>
      </c>
      <c r="P347" s="12">
        <f t="shared" si="29"/>
        <v>31.640000000000004</v>
      </c>
    </row>
    <row r="348" spans="1:16">
      <c r="A348" s="9">
        <f t="shared" si="25"/>
        <v>5</v>
      </c>
      <c r="B348" s="1">
        <v>42887</v>
      </c>
      <c r="C348" s="2">
        <v>38.549999999999997</v>
      </c>
      <c r="D348" s="2">
        <v>38.700000000000003</v>
      </c>
      <c r="E348" s="2">
        <v>37.799999999999997</v>
      </c>
      <c r="F348" s="3">
        <v>38.299999999999997</v>
      </c>
      <c r="G348" s="3">
        <v>0.1</v>
      </c>
      <c r="H348" s="4">
        <v>2.5999999999999999E-3</v>
      </c>
      <c r="I348" s="5">
        <v>2899</v>
      </c>
      <c r="J348" s="5">
        <v>110469</v>
      </c>
      <c r="K348" s="2">
        <v>0</v>
      </c>
      <c r="M348" s="12">
        <f t="shared" si="26"/>
        <v>37.64</v>
      </c>
      <c r="N348" s="12">
        <f t="shared" si="27"/>
        <v>36.144999999999996</v>
      </c>
      <c r="O348" s="12">
        <f t="shared" si="28"/>
        <v>33.909999999999997</v>
      </c>
      <c r="P348" s="12">
        <f t="shared" si="29"/>
        <v>31.497500000000006</v>
      </c>
    </row>
    <row r="349" spans="1:16">
      <c r="A349" s="9">
        <f t="shared" si="25"/>
        <v>4</v>
      </c>
      <c r="B349" s="1">
        <v>42886</v>
      </c>
      <c r="C349" s="2">
        <v>38.549999999999997</v>
      </c>
      <c r="D349" s="2">
        <v>39.35</v>
      </c>
      <c r="E349" s="2">
        <v>38</v>
      </c>
      <c r="F349" s="3">
        <v>38.200000000000003</v>
      </c>
      <c r="G349" s="3">
        <v>0.2</v>
      </c>
      <c r="H349" s="4">
        <v>5.3E-3</v>
      </c>
      <c r="I349" s="5">
        <v>4832</v>
      </c>
      <c r="J349" s="5">
        <v>185706</v>
      </c>
      <c r="K349" s="2">
        <v>0</v>
      </c>
      <c r="M349" s="12">
        <f t="shared" si="26"/>
        <v>37.17</v>
      </c>
      <c r="N349" s="12">
        <f t="shared" si="27"/>
        <v>35.519999999999996</v>
      </c>
      <c r="O349" s="12">
        <f t="shared" si="28"/>
        <v>33.584999999999994</v>
      </c>
      <c r="P349" s="12">
        <f t="shared" si="29"/>
        <v>31.339166666666674</v>
      </c>
    </row>
    <row r="350" spans="1:16">
      <c r="A350" s="9">
        <f t="shared" si="25"/>
        <v>6</v>
      </c>
      <c r="B350" s="1">
        <v>42881</v>
      </c>
      <c r="C350" s="2">
        <v>37.35</v>
      </c>
      <c r="D350" s="2">
        <v>38.4</v>
      </c>
      <c r="E350" s="2">
        <v>36.950000000000003</v>
      </c>
      <c r="F350" s="3">
        <v>38</v>
      </c>
      <c r="G350" s="3">
        <v>1.1499999999999999</v>
      </c>
      <c r="H350" s="4">
        <v>3.1199999999999999E-2</v>
      </c>
      <c r="I350" s="5">
        <v>6436</v>
      </c>
      <c r="J350" s="5">
        <v>242503</v>
      </c>
      <c r="K350" s="2">
        <v>0</v>
      </c>
      <c r="M350" s="12">
        <f t="shared" si="26"/>
        <v>36.719999999999992</v>
      </c>
      <c r="N350" s="12">
        <f t="shared" si="27"/>
        <v>34.929999999999993</v>
      </c>
      <c r="O350" s="12">
        <f t="shared" si="28"/>
        <v>33.237499999999997</v>
      </c>
      <c r="P350" s="12">
        <f t="shared" si="29"/>
        <v>31.183333333333337</v>
      </c>
    </row>
    <row r="351" spans="1:16">
      <c r="A351" s="9">
        <f t="shared" si="25"/>
        <v>5</v>
      </c>
      <c r="B351" s="1">
        <v>42880</v>
      </c>
      <c r="C351" s="2">
        <v>37.450000000000003</v>
      </c>
      <c r="D351" s="2">
        <v>39.35</v>
      </c>
      <c r="E351" s="2">
        <v>36</v>
      </c>
      <c r="F351" s="2">
        <v>36.85</v>
      </c>
      <c r="G351" s="2">
        <v>0</v>
      </c>
      <c r="H351" s="6">
        <v>0</v>
      </c>
      <c r="I351" s="5">
        <v>10271</v>
      </c>
      <c r="J351" s="5">
        <v>388500</v>
      </c>
      <c r="K351" s="2">
        <v>0</v>
      </c>
      <c r="M351" s="12">
        <f t="shared" si="26"/>
        <v>36.000000000000007</v>
      </c>
      <c r="N351" s="12">
        <f t="shared" si="27"/>
        <v>34.290000000000006</v>
      </c>
      <c r="O351" s="12">
        <f t="shared" si="28"/>
        <v>32.9</v>
      </c>
      <c r="P351" s="12">
        <f t="shared" si="29"/>
        <v>31.036666666666672</v>
      </c>
    </row>
    <row r="352" spans="1:16">
      <c r="A352" s="9">
        <f t="shared" si="25"/>
        <v>4</v>
      </c>
      <c r="B352" s="1">
        <v>42879</v>
      </c>
      <c r="C352" s="2">
        <v>36</v>
      </c>
      <c r="D352" s="2">
        <v>36.85</v>
      </c>
      <c r="E352" s="2">
        <v>36</v>
      </c>
      <c r="F352" s="3">
        <v>36.85</v>
      </c>
      <c r="G352" s="3">
        <v>0.9</v>
      </c>
      <c r="H352" s="4">
        <v>2.5000000000000001E-2</v>
      </c>
      <c r="I352" s="5">
        <v>4274</v>
      </c>
      <c r="J352" s="5">
        <v>156033</v>
      </c>
      <c r="K352" s="2">
        <v>0</v>
      </c>
      <c r="M352" s="12">
        <f t="shared" si="26"/>
        <v>35.339999999999996</v>
      </c>
      <c r="N352" s="12">
        <f t="shared" si="27"/>
        <v>33.774999999999999</v>
      </c>
      <c r="O352" s="12">
        <f t="shared" si="28"/>
        <v>32.577500000000001</v>
      </c>
      <c r="P352" s="12">
        <f t="shared" si="29"/>
        <v>30.909166666666671</v>
      </c>
    </row>
    <row r="353" spans="1:16">
      <c r="A353" s="9">
        <f t="shared" si="25"/>
        <v>3</v>
      </c>
      <c r="B353" s="1">
        <v>42878</v>
      </c>
      <c r="C353" s="2">
        <v>36.1</v>
      </c>
      <c r="D353" s="2">
        <v>37.450000000000003</v>
      </c>
      <c r="E353" s="2">
        <v>35.950000000000003</v>
      </c>
      <c r="F353" s="2">
        <v>35.950000000000003</v>
      </c>
      <c r="G353" s="2">
        <v>0</v>
      </c>
      <c r="H353" s="6">
        <v>0</v>
      </c>
      <c r="I353" s="5">
        <v>5602</v>
      </c>
      <c r="J353" s="5">
        <v>204616</v>
      </c>
      <c r="K353" s="2">
        <v>0</v>
      </c>
      <c r="M353" s="12">
        <f t="shared" si="26"/>
        <v>34.650000000000006</v>
      </c>
      <c r="N353" s="12">
        <f t="shared" si="27"/>
        <v>33.234999999999999</v>
      </c>
      <c r="O353" s="12">
        <f t="shared" si="28"/>
        <v>32.252500000000005</v>
      </c>
      <c r="P353" s="12">
        <f t="shared" si="29"/>
        <v>30.786666666666676</v>
      </c>
    </row>
    <row r="354" spans="1:16">
      <c r="A354" s="9">
        <f t="shared" si="25"/>
        <v>2</v>
      </c>
      <c r="B354" s="1">
        <v>42877</v>
      </c>
      <c r="C354" s="2">
        <v>34.700000000000003</v>
      </c>
      <c r="D354" s="2">
        <v>36</v>
      </c>
      <c r="E354" s="2">
        <v>34.65</v>
      </c>
      <c r="F354" s="3">
        <v>35.950000000000003</v>
      </c>
      <c r="G354" s="3">
        <v>1.55</v>
      </c>
      <c r="H354" s="4">
        <v>4.5100000000000001E-2</v>
      </c>
      <c r="I354" s="5">
        <v>3948</v>
      </c>
      <c r="J354" s="5">
        <v>139672</v>
      </c>
      <c r="K354" s="2">
        <v>0</v>
      </c>
      <c r="M354" s="12">
        <f t="shared" si="26"/>
        <v>33.86999999999999</v>
      </c>
      <c r="N354" s="12">
        <f t="shared" si="27"/>
        <v>32.704999999999998</v>
      </c>
      <c r="O354" s="12">
        <f t="shared" si="28"/>
        <v>31.97</v>
      </c>
      <c r="P354" s="12"/>
    </row>
    <row r="355" spans="1:16">
      <c r="A355" s="9">
        <f t="shared" si="25"/>
        <v>6</v>
      </c>
      <c r="B355" s="1">
        <v>42874</v>
      </c>
      <c r="C355" s="2">
        <v>33.9</v>
      </c>
      <c r="D355" s="2">
        <v>34.799999999999997</v>
      </c>
      <c r="E355" s="2">
        <v>33.549999999999997</v>
      </c>
      <c r="F355" s="3">
        <v>34.4</v>
      </c>
      <c r="G355" s="3">
        <v>0.85</v>
      </c>
      <c r="H355" s="4">
        <v>2.53E-2</v>
      </c>
      <c r="I355" s="5">
        <v>3097</v>
      </c>
      <c r="J355" s="5">
        <v>106059</v>
      </c>
      <c r="K355" s="2">
        <v>0</v>
      </c>
      <c r="M355" s="12">
        <f t="shared" si="26"/>
        <v>33.14</v>
      </c>
      <c r="N355" s="12">
        <f t="shared" si="27"/>
        <v>32.295000000000002</v>
      </c>
      <c r="O355" s="12">
        <f t="shared" si="28"/>
        <v>31.692500000000003</v>
      </c>
      <c r="P355" s="12"/>
    </row>
    <row r="356" spans="1:16">
      <c r="A356" s="9">
        <f t="shared" si="25"/>
        <v>5</v>
      </c>
      <c r="B356" s="1">
        <v>42873</v>
      </c>
      <c r="C356" s="2">
        <v>32.950000000000003</v>
      </c>
      <c r="D356" s="2">
        <v>34.35</v>
      </c>
      <c r="E356" s="2">
        <v>32.5</v>
      </c>
      <c r="F356" s="3">
        <v>33.549999999999997</v>
      </c>
      <c r="G356" s="3">
        <v>0.15</v>
      </c>
      <c r="H356" s="4">
        <v>4.4999999999999997E-3</v>
      </c>
      <c r="I356" s="5">
        <v>3637</v>
      </c>
      <c r="J356" s="5">
        <v>122632</v>
      </c>
      <c r="K356" s="2">
        <v>0</v>
      </c>
      <c r="M356" s="12">
        <f t="shared" si="26"/>
        <v>32.58</v>
      </c>
      <c r="N356" s="12">
        <f t="shared" si="27"/>
        <v>32.029999999999994</v>
      </c>
      <c r="O356" s="12">
        <f t="shared" si="28"/>
        <v>31.479999999999997</v>
      </c>
      <c r="P356" s="12"/>
    </row>
    <row r="357" spans="1:16">
      <c r="A357" s="9">
        <f t="shared" si="25"/>
        <v>4</v>
      </c>
      <c r="B357" s="1">
        <v>42872</v>
      </c>
      <c r="C357" s="2">
        <v>32.1</v>
      </c>
      <c r="D357" s="2">
        <v>33.450000000000003</v>
      </c>
      <c r="E357" s="2">
        <v>31.85</v>
      </c>
      <c r="F357" s="3">
        <v>33.4</v>
      </c>
      <c r="G357" s="3">
        <v>1.35</v>
      </c>
      <c r="H357" s="4">
        <v>4.2099999999999999E-2</v>
      </c>
      <c r="I357" s="5">
        <v>3609</v>
      </c>
      <c r="J357" s="5">
        <v>118888</v>
      </c>
      <c r="K357" s="2">
        <v>0</v>
      </c>
      <c r="M357" s="12">
        <f t="shared" si="26"/>
        <v>32.209999999999994</v>
      </c>
      <c r="N357" s="12">
        <f t="shared" si="27"/>
        <v>31.830000000000002</v>
      </c>
      <c r="O357" s="12">
        <f t="shared" si="28"/>
        <v>31.307499999999997</v>
      </c>
      <c r="P357" s="12"/>
    </row>
    <row r="358" spans="1:16">
      <c r="A358" s="9">
        <f t="shared" si="25"/>
        <v>3</v>
      </c>
      <c r="B358" s="1">
        <v>42871</v>
      </c>
      <c r="C358" s="2">
        <v>32.5</v>
      </c>
      <c r="D358" s="2">
        <v>32.6</v>
      </c>
      <c r="E358" s="2">
        <v>31.6</v>
      </c>
      <c r="F358" s="3">
        <v>32.049999999999997</v>
      </c>
      <c r="G358" s="3">
        <v>-0.25</v>
      </c>
      <c r="H358" s="4">
        <v>-7.7000000000000002E-3</v>
      </c>
      <c r="I358" s="2">
        <v>707</v>
      </c>
      <c r="J358" s="5">
        <v>22660</v>
      </c>
      <c r="K358" s="2">
        <v>0</v>
      </c>
      <c r="M358" s="12">
        <f t="shared" si="26"/>
        <v>31.82</v>
      </c>
      <c r="N358" s="12">
        <f t="shared" si="27"/>
        <v>31.675000000000001</v>
      </c>
      <c r="O358" s="12">
        <f t="shared" si="28"/>
        <v>31.152499999999996</v>
      </c>
      <c r="P358" s="12"/>
    </row>
    <row r="359" spans="1:16">
      <c r="A359" s="9">
        <f t="shared" si="25"/>
        <v>2</v>
      </c>
      <c r="B359" s="1">
        <v>42870</v>
      </c>
      <c r="C359" s="2">
        <v>31.85</v>
      </c>
      <c r="D359" s="2">
        <v>32.299999999999997</v>
      </c>
      <c r="E359" s="2">
        <v>31.55</v>
      </c>
      <c r="F359" s="3">
        <v>32.299999999999997</v>
      </c>
      <c r="G359" s="3">
        <v>0.7</v>
      </c>
      <c r="H359" s="4">
        <v>2.2200000000000001E-2</v>
      </c>
      <c r="I359" s="5">
        <v>1250</v>
      </c>
      <c r="J359" s="5">
        <v>40143</v>
      </c>
      <c r="K359" s="2">
        <v>0</v>
      </c>
      <c r="M359" s="12">
        <f t="shared" si="26"/>
        <v>31.54</v>
      </c>
      <c r="N359" s="12">
        <f t="shared" si="27"/>
        <v>31.65</v>
      </c>
      <c r="O359" s="12">
        <f t="shared" si="28"/>
        <v>31.037500000000001</v>
      </c>
      <c r="P359" s="12"/>
    </row>
    <row r="360" spans="1:16">
      <c r="A360" s="9">
        <f t="shared" si="25"/>
        <v>6</v>
      </c>
      <c r="B360" s="1">
        <v>42867</v>
      </c>
      <c r="C360" s="2">
        <v>31.7</v>
      </c>
      <c r="D360" s="2">
        <v>31.95</v>
      </c>
      <c r="E360" s="2">
        <v>31.3</v>
      </c>
      <c r="F360" s="3">
        <v>31.6</v>
      </c>
      <c r="G360" s="3">
        <v>-0.1</v>
      </c>
      <c r="H360" s="4">
        <v>-3.2000000000000002E-3</v>
      </c>
      <c r="I360" s="2">
        <v>527</v>
      </c>
      <c r="J360" s="5">
        <v>16650</v>
      </c>
      <c r="K360" s="2">
        <v>0</v>
      </c>
      <c r="M360" s="12">
        <f t="shared" si="26"/>
        <v>31.45</v>
      </c>
      <c r="N360" s="12">
        <f t="shared" si="27"/>
        <v>31.544999999999998</v>
      </c>
      <c r="O360" s="12">
        <f t="shared" si="28"/>
        <v>30.962499999999995</v>
      </c>
      <c r="P360" s="12"/>
    </row>
    <row r="361" spans="1:16">
      <c r="A361" s="9">
        <f t="shared" si="25"/>
        <v>5</v>
      </c>
      <c r="B361" s="1">
        <v>42866</v>
      </c>
      <c r="C361" s="2">
        <v>31.45</v>
      </c>
      <c r="D361" s="2">
        <v>31.9</v>
      </c>
      <c r="E361" s="2">
        <v>31.15</v>
      </c>
      <c r="F361" s="3">
        <v>31.7</v>
      </c>
      <c r="G361" s="3">
        <v>0.25</v>
      </c>
      <c r="H361" s="4">
        <v>7.9000000000000008E-3</v>
      </c>
      <c r="I361" s="2">
        <v>577</v>
      </c>
      <c r="J361" s="5">
        <v>18251</v>
      </c>
      <c r="K361" s="2">
        <v>0</v>
      </c>
      <c r="M361" s="12">
        <f t="shared" si="26"/>
        <v>31.48</v>
      </c>
      <c r="N361" s="12">
        <f t="shared" si="27"/>
        <v>31.51</v>
      </c>
      <c r="O361" s="12">
        <f t="shared" si="28"/>
        <v>30.982499999999998</v>
      </c>
      <c r="P361" s="12"/>
    </row>
    <row r="362" spans="1:16">
      <c r="A362" s="9">
        <f t="shared" si="25"/>
        <v>4</v>
      </c>
      <c r="B362" s="1">
        <v>42865</v>
      </c>
      <c r="C362" s="2">
        <v>31</v>
      </c>
      <c r="D362" s="2">
        <v>31.6</v>
      </c>
      <c r="E362" s="2">
        <v>30.8</v>
      </c>
      <c r="F362" s="3">
        <v>31.45</v>
      </c>
      <c r="G362" s="3">
        <v>0.8</v>
      </c>
      <c r="H362" s="4">
        <v>2.6100000000000002E-2</v>
      </c>
      <c r="I362" s="2">
        <v>528</v>
      </c>
      <c r="J362" s="5">
        <v>16519</v>
      </c>
      <c r="K362" s="2">
        <v>0</v>
      </c>
      <c r="M362" s="12">
        <f t="shared" si="26"/>
        <v>31.45</v>
      </c>
      <c r="N362" s="12">
        <f t="shared" si="27"/>
        <v>31.379999999999995</v>
      </c>
      <c r="O362" s="12">
        <f t="shared" si="28"/>
        <v>31.017499999999995</v>
      </c>
      <c r="P362" s="12"/>
    </row>
    <row r="363" spans="1:16">
      <c r="A363" s="9">
        <f t="shared" si="25"/>
        <v>3</v>
      </c>
      <c r="B363" s="1">
        <v>42864</v>
      </c>
      <c r="C363" s="2">
        <v>31.85</v>
      </c>
      <c r="D363" s="2">
        <v>32.15</v>
      </c>
      <c r="E363" s="2">
        <v>30.6</v>
      </c>
      <c r="F363" s="3">
        <v>30.65</v>
      </c>
      <c r="G363" s="3">
        <v>-1.2</v>
      </c>
      <c r="H363" s="4">
        <v>-3.7699999999999997E-2</v>
      </c>
      <c r="I363" s="5">
        <v>1081</v>
      </c>
      <c r="J363" s="5">
        <v>33670</v>
      </c>
      <c r="K363" s="2">
        <v>0</v>
      </c>
      <c r="M363" s="12">
        <f t="shared" si="26"/>
        <v>31.53</v>
      </c>
      <c r="N363" s="12">
        <f t="shared" si="27"/>
        <v>31.270000000000003</v>
      </c>
      <c r="O363" s="12">
        <f t="shared" si="28"/>
        <v>31.02</v>
      </c>
      <c r="P363" s="12"/>
    </row>
    <row r="364" spans="1:16">
      <c r="A364" s="9">
        <f t="shared" si="25"/>
        <v>2</v>
      </c>
      <c r="B364" s="1">
        <v>42863</v>
      </c>
      <c r="C364" s="2">
        <v>32</v>
      </c>
      <c r="D364" s="2">
        <v>32.450000000000003</v>
      </c>
      <c r="E364" s="2">
        <v>31.7</v>
      </c>
      <c r="F364" s="3">
        <v>31.85</v>
      </c>
      <c r="G364" s="3">
        <v>0.1</v>
      </c>
      <c r="H364" s="4">
        <v>3.0999999999999999E-3</v>
      </c>
      <c r="I364" s="5">
        <v>1241</v>
      </c>
      <c r="J364" s="5">
        <v>39840</v>
      </c>
      <c r="K364" s="2">
        <v>0</v>
      </c>
      <c r="M364" s="12">
        <f t="shared" si="26"/>
        <v>31.76</v>
      </c>
      <c r="N364" s="12">
        <f t="shared" si="27"/>
        <v>31.235000000000003</v>
      </c>
      <c r="O364" s="12">
        <f t="shared" si="28"/>
        <v>31.097500000000004</v>
      </c>
      <c r="P364" s="12"/>
    </row>
    <row r="365" spans="1:16">
      <c r="A365" s="9">
        <f t="shared" si="25"/>
        <v>6</v>
      </c>
      <c r="B365" s="1">
        <v>42860</v>
      </c>
      <c r="C365" s="2">
        <v>31.55</v>
      </c>
      <c r="D365" s="2">
        <v>32.200000000000003</v>
      </c>
      <c r="E365" s="2">
        <v>31.55</v>
      </c>
      <c r="F365" s="3">
        <v>31.75</v>
      </c>
      <c r="G365" s="3">
        <v>0.2</v>
      </c>
      <c r="H365" s="4">
        <v>6.3E-3</v>
      </c>
      <c r="I365" s="2">
        <v>883</v>
      </c>
      <c r="J365" s="5">
        <v>28191</v>
      </c>
      <c r="K365" s="2">
        <v>0</v>
      </c>
      <c r="M365" s="12">
        <f t="shared" si="26"/>
        <v>31.639999999999997</v>
      </c>
      <c r="N365" s="12">
        <f t="shared" si="27"/>
        <v>31.089999999999996</v>
      </c>
      <c r="O365" s="12">
        <f t="shared" si="28"/>
        <v>31.065000000000005</v>
      </c>
      <c r="P365" s="12"/>
    </row>
    <row r="366" spans="1:16">
      <c r="A366" s="9">
        <f t="shared" si="25"/>
        <v>5</v>
      </c>
      <c r="B366" s="1">
        <v>42859</v>
      </c>
      <c r="C366" s="2">
        <v>32</v>
      </c>
      <c r="D366" s="2">
        <v>32</v>
      </c>
      <c r="E366" s="2">
        <v>31.4</v>
      </c>
      <c r="F366" s="3">
        <v>31.55</v>
      </c>
      <c r="G366" s="3">
        <v>-0.3</v>
      </c>
      <c r="H366" s="4">
        <v>-9.4000000000000004E-3</v>
      </c>
      <c r="I366" s="2">
        <v>472</v>
      </c>
      <c r="J366" s="5">
        <v>14923</v>
      </c>
      <c r="K366" s="2">
        <v>0</v>
      </c>
      <c r="M366" s="12">
        <f t="shared" si="26"/>
        <v>31.54</v>
      </c>
      <c r="N366" s="12">
        <f t="shared" si="27"/>
        <v>30.929999999999996</v>
      </c>
      <c r="O366" s="12">
        <f t="shared" si="28"/>
        <v>31.020000000000003</v>
      </c>
      <c r="P366" s="12"/>
    </row>
    <row r="367" spans="1:16">
      <c r="A367" s="9">
        <f t="shared" si="25"/>
        <v>4</v>
      </c>
      <c r="B367" s="1">
        <v>42858</v>
      </c>
      <c r="C367" s="2">
        <v>31.8</v>
      </c>
      <c r="D367" s="2">
        <v>32.200000000000003</v>
      </c>
      <c r="E367" s="2">
        <v>31.6</v>
      </c>
      <c r="F367" s="3">
        <v>31.85</v>
      </c>
      <c r="G367" s="3">
        <v>0.05</v>
      </c>
      <c r="H367" s="4">
        <v>1.6000000000000001E-3</v>
      </c>
      <c r="I367" s="5">
        <v>1017</v>
      </c>
      <c r="J367" s="5">
        <v>32551</v>
      </c>
      <c r="K367" s="2">
        <v>0</v>
      </c>
      <c r="M367" s="12">
        <f t="shared" si="26"/>
        <v>31.310000000000002</v>
      </c>
      <c r="N367" s="12">
        <f t="shared" si="27"/>
        <v>30.785000000000004</v>
      </c>
      <c r="O367" s="12">
        <f t="shared" si="28"/>
        <v>30.982500000000005</v>
      </c>
      <c r="P367" s="12"/>
    </row>
    <row r="368" spans="1:16">
      <c r="A368" s="9">
        <f t="shared" si="25"/>
        <v>3</v>
      </c>
      <c r="B368" s="1">
        <v>42857</v>
      </c>
      <c r="C368" s="2">
        <v>31.4</v>
      </c>
      <c r="D368" s="2">
        <v>32.200000000000003</v>
      </c>
      <c r="E368" s="2">
        <v>30.9</v>
      </c>
      <c r="F368" s="3">
        <v>31.8</v>
      </c>
      <c r="G368" s="3">
        <v>0.55000000000000004</v>
      </c>
      <c r="H368" s="4">
        <v>1.7600000000000001E-2</v>
      </c>
      <c r="I368" s="2">
        <v>794</v>
      </c>
      <c r="J368" s="5">
        <v>25214</v>
      </c>
      <c r="K368" s="2">
        <v>0</v>
      </c>
      <c r="M368" s="12">
        <f t="shared" si="26"/>
        <v>31.009999999999998</v>
      </c>
      <c r="N368" s="12">
        <f t="shared" si="27"/>
        <v>30.630000000000003</v>
      </c>
      <c r="O368" s="12">
        <f t="shared" si="28"/>
        <v>30.934999999999995</v>
      </c>
      <c r="P368" s="12"/>
    </row>
    <row r="369" spans="1:16">
      <c r="A369" s="9">
        <f t="shared" si="25"/>
        <v>6</v>
      </c>
      <c r="B369" s="1">
        <v>42853</v>
      </c>
      <c r="C369" s="2">
        <v>32.299999999999997</v>
      </c>
      <c r="D369" s="2">
        <v>32.299999999999997</v>
      </c>
      <c r="E369" s="2">
        <v>31.25</v>
      </c>
      <c r="F369" s="2">
        <v>31.25</v>
      </c>
      <c r="G369" s="2">
        <v>0</v>
      </c>
      <c r="H369" s="6">
        <v>0</v>
      </c>
      <c r="I369" s="5">
        <v>1714</v>
      </c>
      <c r="J369" s="5">
        <v>54553</v>
      </c>
      <c r="K369" s="2">
        <v>0</v>
      </c>
      <c r="M369" s="12">
        <f t="shared" si="26"/>
        <v>30.71</v>
      </c>
      <c r="N369" s="12">
        <f t="shared" si="27"/>
        <v>30.425000000000001</v>
      </c>
      <c r="O369" s="12">
        <f t="shared" si="28"/>
        <v>30.879999999999995</v>
      </c>
      <c r="P369" s="12"/>
    </row>
    <row r="370" spans="1:16">
      <c r="A370" s="9">
        <f t="shared" si="25"/>
        <v>5</v>
      </c>
      <c r="B370" s="1">
        <v>42852</v>
      </c>
      <c r="C370" s="2">
        <v>30.75</v>
      </c>
      <c r="D370" s="2">
        <v>31.25</v>
      </c>
      <c r="E370" s="2">
        <v>30.5</v>
      </c>
      <c r="F370" s="3">
        <v>31.25</v>
      </c>
      <c r="G370" s="3">
        <v>0.85</v>
      </c>
      <c r="H370" s="4">
        <v>2.8000000000000001E-2</v>
      </c>
      <c r="I370" s="2">
        <v>603</v>
      </c>
      <c r="J370" s="5">
        <v>18660</v>
      </c>
      <c r="K370" s="2">
        <v>0</v>
      </c>
      <c r="M370" s="12">
        <f t="shared" si="26"/>
        <v>30.54</v>
      </c>
      <c r="N370" s="12">
        <f t="shared" si="27"/>
        <v>30.380000000000003</v>
      </c>
      <c r="O370" s="12">
        <f t="shared" si="28"/>
        <v>30.865000000000002</v>
      </c>
      <c r="P370" s="12"/>
    </row>
    <row r="371" spans="1:16">
      <c r="A371" s="9">
        <f t="shared" si="25"/>
        <v>4</v>
      </c>
      <c r="B371" s="1">
        <v>42851</v>
      </c>
      <c r="C371" s="2">
        <v>30.35</v>
      </c>
      <c r="D371" s="2">
        <v>30.65</v>
      </c>
      <c r="E371" s="2">
        <v>30.3</v>
      </c>
      <c r="F371" s="3">
        <v>30.4</v>
      </c>
      <c r="G371" s="3">
        <v>0.05</v>
      </c>
      <c r="H371" s="4">
        <v>1.6000000000000001E-3</v>
      </c>
      <c r="I371" s="2">
        <v>186</v>
      </c>
      <c r="J371" s="5">
        <v>5670</v>
      </c>
      <c r="K371" s="2">
        <v>0</v>
      </c>
      <c r="M371" s="12">
        <f t="shared" si="26"/>
        <v>30.32</v>
      </c>
      <c r="N371" s="12">
        <f t="shared" si="27"/>
        <v>30.455000000000002</v>
      </c>
      <c r="O371" s="12">
        <f t="shared" si="28"/>
        <v>30.832500000000003</v>
      </c>
      <c r="P371" s="12"/>
    </row>
    <row r="372" spans="1:16">
      <c r="A372" s="9">
        <f t="shared" si="25"/>
        <v>3</v>
      </c>
      <c r="B372" s="1">
        <v>42850</v>
      </c>
      <c r="C372" s="2">
        <v>30.35</v>
      </c>
      <c r="D372" s="2">
        <v>30.6</v>
      </c>
      <c r="E372" s="2">
        <v>30.35</v>
      </c>
      <c r="F372" s="3">
        <v>30.35</v>
      </c>
      <c r="G372" s="3">
        <v>0.05</v>
      </c>
      <c r="H372" s="4">
        <v>1.6999999999999999E-3</v>
      </c>
      <c r="I372" s="2">
        <v>146</v>
      </c>
      <c r="J372" s="5">
        <v>4442</v>
      </c>
      <c r="K372" s="2">
        <v>0</v>
      </c>
      <c r="M372" s="12">
        <f t="shared" si="26"/>
        <v>30.26</v>
      </c>
      <c r="N372" s="12">
        <f t="shared" si="27"/>
        <v>30.655000000000001</v>
      </c>
      <c r="O372" s="12">
        <f t="shared" si="28"/>
        <v>30.870000000000005</v>
      </c>
      <c r="P372" s="12"/>
    </row>
    <row r="373" spans="1:16">
      <c r="A373" s="9">
        <f t="shared" si="25"/>
        <v>2</v>
      </c>
      <c r="B373" s="1">
        <v>42849</v>
      </c>
      <c r="C373" s="2">
        <v>30.7</v>
      </c>
      <c r="D373" s="2">
        <v>30.7</v>
      </c>
      <c r="E373" s="2">
        <v>30.25</v>
      </c>
      <c r="F373" s="3">
        <v>30.3</v>
      </c>
      <c r="G373" s="3">
        <v>-0.1</v>
      </c>
      <c r="H373" s="4">
        <v>-3.3E-3</v>
      </c>
      <c r="I373" s="2">
        <v>133</v>
      </c>
      <c r="J373" s="5">
        <v>4058</v>
      </c>
      <c r="K373" s="2">
        <v>0</v>
      </c>
      <c r="M373" s="12">
        <f t="shared" si="26"/>
        <v>30.25</v>
      </c>
      <c r="N373" s="12">
        <f t="shared" si="27"/>
        <v>30.77</v>
      </c>
      <c r="O373" s="12">
        <f t="shared" si="28"/>
        <v>30.942499999999995</v>
      </c>
      <c r="P373" s="12"/>
    </row>
    <row r="374" spans="1:16">
      <c r="A374" s="9">
        <f t="shared" si="25"/>
        <v>6</v>
      </c>
      <c r="B374" s="1">
        <v>42846</v>
      </c>
      <c r="C374" s="2">
        <v>30.3</v>
      </c>
      <c r="D374" s="2">
        <v>30.6</v>
      </c>
      <c r="E374" s="2">
        <v>30.3</v>
      </c>
      <c r="F374" s="3">
        <v>30.4</v>
      </c>
      <c r="G374" s="3">
        <v>0.25</v>
      </c>
      <c r="H374" s="4">
        <v>8.3000000000000001E-3</v>
      </c>
      <c r="I374" s="2">
        <v>194</v>
      </c>
      <c r="J374" s="5">
        <v>5897</v>
      </c>
      <c r="K374" s="2">
        <v>0</v>
      </c>
      <c r="M374" s="12">
        <f t="shared" si="26"/>
        <v>30.139999999999997</v>
      </c>
      <c r="N374" s="12">
        <f t="shared" si="27"/>
        <v>30.959999999999997</v>
      </c>
      <c r="O374" s="12">
        <f t="shared" si="28"/>
        <v>30.89749999999999</v>
      </c>
      <c r="P374" s="12"/>
    </row>
    <row r="375" spans="1:16">
      <c r="A375" s="9">
        <f t="shared" si="25"/>
        <v>5</v>
      </c>
      <c r="B375" s="1">
        <v>42845</v>
      </c>
      <c r="C375" s="2">
        <v>30.15</v>
      </c>
      <c r="D375" s="2">
        <v>30.8</v>
      </c>
      <c r="E375" s="2">
        <v>30</v>
      </c>
      <c r="F375" s="3">
        <v>30.15</v>
      </c>
      <c r="G375" s="3">
        <v>0.05</v>
      </c>
      <c r="H375" s="4">
        <v>1.6999999999999999E-3</v>
      </c>
      <c r="I375" s="2">
        <v>397</v>
      </c>
      <c r="J375" s="5">
        <v>12083</v>
      </c>
      <c r="K375" s="2">
        <v>0</v>
      </c>
      <c r="M375" s="12">
        <f t="shared" si="26"/>
        <v>30.22</v>
      </c>
      <c r="N375" s="12">
        <f t="shared" si="27"/>
        <v>31.04</v>
      </c>
      <c r="O375" s="12">
        <f t="shared" si="28"/>
        <v>30.839999999999996</v>
      </c>
      <c r="P375" s="12"/>
    </row>
    <row r="376" spans="1:16">
      <c r="A376" s="9">
        <f t="shared" si="25"/>
        <v>4</v>
      </c>
      <c r="B376" s="1">
        <v>42844</v>
      </c>
      <c r="C376" s="2">
        <v>30</v>
      </c>
      <c r="D376" s="2">
        <v>30.3</v>
      </c>
      <c r="E376" s="2">
        <v>29.9</v>
      </c>
      <c r="F376" s="3">
        <v>30.1</v>
      </c>
      <c r="G376" s="3">
        <v>-0.2</v>
      </c>
      <c r="H376" s="4">
        <v>-6.6E-3</v>
      </c>
      <c r="I376" s="2">
        <v>303</v>
      </c>
      <c r="J376" s="5">
        <v>9118</v>
      </c>
      <c r="K376" s="2">
        <v>0</v>
      </c>
      <c r="M376" s="12">
        <f t="shared" si="26"/>
        <v>30.589999999999996</v>
      </c>
      <c r="N376" s="12">
        <f t="shared" si="27"/>
        <v>31.110000000000003</v>
      </c>
      <c r="O376" s="12">
        <f t="shared" si="28"/>
        <v>30.7925</v>
      </c>
      <c r="P376" s="12"/>
    </row>
    <row r="377" spans="1:16">
      <c r="A377" s="9">
        <f t="shared" si="25"/>
        <v>3</v>
      </c>
      <c r="B377" s="1">
        <v>42843</v>
      </c>
      <c r="C377" s="2">
        <v>30.2</v>
      </c>
      <c r="D377" s="2">
        <v>30.8</v>
      </c>
      <c r="E377" s="2">
        <v>29.8</v>
      </c>
      <c r="F377" s="3">
        <v>30.3</v>
      </c>
      <c r="G377" s="3">
        <v>0.55000000000000004</v>
      </c>
      <c r="H377" s="4">
        <v>1.8499999999999999E-2</v>
      </c>
      <c r="I377" s="2">
        <v>639</v>
      </c>
      <c r="J377" s="5">
        <v>19413</v>
      </c>
      <c r="K377" s="2">
        <v>0</v>
      </c>
      <c r="M377" s="12">
        <f t="shared" si="26"/>
        <v>31.05</v>
      </c>
      <c r="N377" s="12">
        <f t="shared" si="27"/>
        <v>31.18</v>
      </c>
      <c r="O377" s="12">
        <f t="shared" si="28"/>
        <v>30.737500000000001</v>
      </c>
      <c r="P377" s="12"/>
    </row>
    <row r="378" spans="1:16">
      <c r="A378" s="9">
        <f t="shared" si="25"/>
        <v>2</v>
      </c>
      <c r="B378" s="1">
        <v>42842</v>
      </c>
      <c r="C378" s="2">
        <v>30.8</v>
      </c>
      <c r="D378" s="2">
        <v>31.3</v>
      </c>
      <c r="E378" s="2">
        <v>29</v>
      </c>
      <c r="F378" s="3">
        <v>29.75</v>
      </c>
      <c r="G378" s="3">
        <v>-1.05</v>
      </c>
      <c r="H378" s="4">
        <v>-3.4099999999999998E-2</v>
      </c>
      <c r="I378" s="5">
        <v>1146</v>
      </c>
      <c r="J378" s="5">
        <v>34043</v>
      </c>
      <c r="K378" s="2">
        <v>0</v>
      </c>
      <c r="M378" s="12">
        <f t="shared" si="26"/>
        <v>31.29</v>
      </c>
      <c r="N378" s="12">
        <f t="shared" si="27"/>
        <v>31.239999999999991</v>
      </c>
      <c r="O378" s="12">
        <f t="shared" si="28"/>
        <v>30.672499999999996</v>
      </c>
      <c r="P378" s="12"/>
    </row>
    <row r="379" spans="1:16">
      <c r="A379" s="9">
        <f t="shared" si="25"/>
        <v>6</v>
      </c>
      <c r="B379" s="1">
        <v>42839</v>
      </c>
      <c r="C379" s="2">
        <v>32</v>
      </c>
      <c r="D379" s="2">
        <v>32</v>
      </c>
      <c r="E379" s="2">
        <v>30.75</v>
      </c>
      <c r="F379" s="3">
        <v>30.8</v>
      </c>
      <c r="G379" s="3">
        <v>-1.2</v>
      </c>
      <c r="H379" s="4">
        <v>-3.7499999999999999E-2</v>
      </c>
      <c r="I379" s="5">
        <v>1037</v>
      </c>
      <c r="J379" s="5">
        <v>32279</v>
      </c>
      <c r="K379" s="2">
        <v>0</v>
      </c>
      <c r="M379" s="12">
        <f t="shared" si="26"/>
        <v>31.779999999999994</v>
      </c>
      <c r="N379" s="12">
        <f t="shared" si="27"/>
        <v>31.334999999999997</v>
      </c>
      <c r="O379" s="12">
        <f t="shared" si="28"/>
        <v>30.659999999999997</v>
      </c>
      <c r="P379" s="12"/>
    </row>
    <row r="380" spans="1:16">
      <c r="A380" s="9">
        <f t="shared" si="25"/>
        <v>5</v>
      </c>
      <c r="B380" s="1">
        <v>42838</v>
      </c>
      <c r="C380" s="2">
        <v>32.450000000000003</v>
      </c>
      <c r="D380" s="2">
        <v>32.549999999999997</v>
      </c>
      <c r="E380" s="2">
        <v>31.95</v>
      </c>
      <c r="F380" s="3">
        <v>32</v>
      </c>
      <c r="G380" s="3">
        <v>-0.4</v>
      </c>
      <c r="H380" s="4">
        <v>-1.23E-2</v>
      </c>
      <c r="I380" s="2">
        <v>895</v>
      </c>
      <c r="J380" s="5">
        <v>28815</v>
      </c>
      <c r="K380" s="2">
        <v>0</v>
      </c>
      <c r="M380" s="12">
        <f t="shared" si="26"/>
        <v>31.860000000000003</v>
      </c>
      <c r="N380" s="12">
        <f t="shared" si="27"/>
        <v>31.35</v>
      </c>
      <c r="O380" s="12">
        <f t="shared" si="28"/>
        <v>30.594999999999999</v>
      </c>
      <c r="P380" s="12"/>
    </row>
    <row r="381" spans="1:16">
      <c r="A381" s="9">
        <f t="shared" si="25"/>
        <v>4</v>
      </c>
      <c r="B381" s="1">
        <v>42837</v>
      </c>
      <c r="C381" s="2">
        <v>32.200000000000003</v>
      </c>
      <c r="D381" s="2">
        <v>32.9</v>
      </c>
      <c r="E381" s="2">
        <v>31.6</v>
      </c>
      <c r="F381" s="3">
        <v>32.4</v>
      </c>
      <c r="G381" s="3">
        <v>0.9</v>
      </c>
      <c r="H381" s="4">
        <v>2.86E-2</v>
      </c>
      <c r="I381" s="5">
        <v>2555</v>
      </c>
      <c r="J381" s="5">
        <v>82616</v>
      </c>
      <c r="K381" s="2">
        <v>0</v>
      </c>
      <c r="M381" s="12">
        <f t="shared" si="26"/>
        <v>31.630000000000003</v>
      </c>
      <c r="N381" s="12">
        <f t="shared" si="27"/>
        <v>31.21</v>
      </c>
      <c r="O381" s="12">
        <f t="shared" si="28"/>
        <v>30.462499999999999</v>
      </c>
      <c r="P381" s="12"/>
    </row>
    <row r="382" spans="1:16">
      <c r="A382" s="9">
        <f t="shared" si="25"/>
        <v>3</v>
      </c>
      <c r="B382" s="1">
        <v>42836</v>
      </c>
      <c r="C382" s="2">
        <v>32.1</v>
      </c>
      <c r="D382" s="2">
        <v>32.799999999999997</v>
      </c>
      <c r="E382" s="2">
        <v>31.5</v>
      </c>
      <c r="F382" s="3">
        <v>31.5</v>
      </c>
      <c r="G382" s="3">
        <v>-0.7</v>
      </c>
      <c r="H382" s="4">
        <v>-2.1700000000000001E-2</v>
      </c>
      <c r="I382" s="5">
        <v>1285</v>
      </c>
      <c r="J382" s="5">
        <v>41266</v>
      </c>
      <c r="K382" s="2">
        <v>0</v>
      </c>
      <c r="M382" s="12">
        <f t="shared" si="26"/>
        <v>31.310000000000002</v>
      </c>
      <c r="N382" s="12">
        <f t="shared" si="27"/>
        <v>31.084999999999997</v>
      </c>
      <c r="O382" s="12">
        <f t="shared" si="28"/>
        <v>30.287500000000001</v>
      </c>
      <c r="P382" s="12"/>
    </row>
    <row r="383" spans="1:16">
      <c r="A383" s="9">
        <f t="shared" si="25"/>
        <v>2</v>
      </c>
      <c r="B383" s="1">
        <v>42835</v>
      </c>
      <c r="C383" s="2">
        <v>31</v>
      </c>
      <c r="D383" s="2">
        <v>32.4</v>
      </c>
      <c r="E383" s="2">
        <v>31</v>
      </c>
      <c r="F383" s="3">
        <v>32.200000000000003</v>
      </c>
      <c r="G383" s="3">
        <v>1</v>
      </c>
      <c r="H383" s="4">
        <v>3.2099999999999997E-2</v>
      </c>
      <c r="I383" s="5">
        <v>1328</v>
      </c>
      <c r="J383" s="5">
        <v>42147</v>
      </c>
      <c r="K383" s="2">
        <v>0</v>
      </c>
      <c r="M383" s="12">
        <f t="shared" si="26"/>
        <v>31.189999999999998</v>
      </c>
      <c r="N383" s="12">
        <f t="shared" si="27"/>
        <v>31.114999999999998</v>
      </c>
      <c r="O383" s="12">
        <f t="shared" si="28"/>
        <v>30.172500000000003</v>
      </c>
      <c r="P383" s="12"/>
    </row>
    <row r="384" spans="1:16">
      <c r="A384" s="9">
        <f t="shared" si="25"/>
        <v>6</v>
      </c>
      <c r="B384" s="1">
        <v>42832</v>
      </c>
      <c r="C384" s="2">
        <v>30.9</v>
      </c>
      <c r="D384" s="2">
        <v>31.2</v>
      </c>
      <c r="E384" s="2">
        <v>30.7</v>
      </c>
      <c r="F384" s="3">
        <v>31.2</v>
      </c>
      <c r="G384" s="3">
        <v>0.35</v>
      </c>
      <c r="H384" s="4">
        <v>1.1299999999999999E-2</v>
      </c>
      <c r="I384" s="2">
        <v>681</v>
      </c>
      <c r="J384" s="5">
        <v>21112</v>
      </c>
      <c r="K384" s="2">
        <v>0</v>
      </c>
      <c r="M384" s="12">
        <f t="shared" si="26"/>
        <v>30.889999999999997</v>
      </c>
      <c r="N384" s="12">
        <f t="shared" si="27"/>
        <v>30.834999999999997</v>
      </c>
      <c r="O384" s="12">
        <f t="shared" si="28"/>
        <v>30.022500000000001</v>
      </c>
      <c r="P384" s="12"/>
    </row>
    <row r="385" spans="1:16">
      <c r="A385" s="9">
        <f t="shared" si="25"/>
        <v>5</v>
      </c>
      <c r="B385" s="1">
        <v>42831</v>
      </c>
      <c r="C385" s="2">
        <v>30.8</v>
      </c>
      <c r="D385" s="2">
        <v>30.9</v>
      </c>
      <c r="E385" s="2">
        <v>30.55</v>
      </c>
      <c r="F385" s="3">
        <v>30.85</v>
      </c>
      <c r="G385" s="3">
        <v>0.05</v>
      </c>
      <c r="H385" s="4">
        <v>1.6000000000000001E-3</v>
      </c>
      <c r="I385" s="2">
        <v>370</v>
      </c>
      <c r="J385" s="5">
        <v>11375</v>
      </c>
      <c r="K385" s="2">
        <v>0</v>
      </c>
      <c r="M385" s="12">
        <f t="shared" si="26"/>
        <v>30.840000000000003</v>
      </c>
      <c r="N385" s="12">
        <f t="shared" si="27"/>
        <v>30.640000000000004</v>
      </c>
      <c r="O385" s="12">
        <f t="shared" si="28"/>
        <v>29.920000000000005</v>
      </c>
      <c r="P385" s="12"/>
    </row>
    <row r="386" spans="1:16">
      <c r="A386" s="9">
        <f t="shared" si="25"/>
        <v>4</v>
      </c>
      <c r="B386" s="1">
        <v>42830</v>
      </c>
      <c r="C386" s="2">
        <v>30.9</v>
      </c>
      <c r="D386" s="2">
        <v>31.3</v>
      </c>
      <c r="E386" s="2">
        <v>30.8</v>
      </c>
      <c r="F386" s="3">
        <v>30.8</v>
      </c>
      <c r="G386" s="3">
        <v>-0.1</v>
      </c>
      <c r="H386" s="4">
        <v>-3.2000000000000002E-3</v>
      </c>
      <c r="I386" s="2">
        <v>494</v>
      </c>
      <c r="J386" s="5">
        <v>15304</v>
      </c>
      <c r="K386" s="2">
        <v>0</v>
      </c>
      <c r="M386" s="12">
        <f t="shared" si="26"/>
        <v>30.790000000000003</v>
      </c>
      <c r="N386" s="12">
        <f t="shared" si="27"/>
        <v>30.475000000000005</v>
      </c>
      <c r="O386" s="12">
        <f t="shared" si="28"/>
        <v>29.842500000000001</v>
      </c>
      <c r="P386" s="12"/>
    </row>
    <row r="387" spans="1:16">
      <c r="A387" s="9">
        <f t="shared" si="25"/>
        <v>6</v>
      </c>
      <c r="B387" s="1">
        <v>42825</v>
      </c>
      <c r="C387" s="2">
        <v>30.8</v>
      </c>
      <c r="D387" s="2">
        <v>31.25</v>
      </c>
      <c r="E387" s="2">
        <v>30.75</v>
      </c>
      <c r="F387" s="3">
        <v>30.9</v>
      </c>
      <c r="G387" s="3">
        <v>0.2</v>
      </c>
      <c r="H387" s="4">
        <v>6.4999999999999997E-3</v>
      </c>
      <c r="I387" s="2">
        <v>517</v>
      </c>
      <c r="J387" s="5">
        <v>16032</v>
      </c>
      <c r="K387" s="2">
        <v>0</v>
      </c>
      <c r="M387" s="12">
        <f t="shared" si="26"/>
        <v>30.860000000000003</v>
      </c>
      <c r="N387" s="12">
        <f t="shared" si="27"/>
        <v>30.295000000000005</v>
      </c>
      <c r="O387" s="12">
        <f t="shared" si="28"/>
        <v>29.747499999999995</v>
      </c>
      <c r="P387" s="12"/>
    </row>
    <row r="388" spans="1:16">
      <c r="A388" s="9">
        <f t="shared" si="25"/>
        <v>5</v>
      </c>
      <c r="B388" s="1">
        <v>42824</v>
      </c>
      <c r="C388" s="2">
        <v>31.15</v>
      </c>
      <c r="D388" s="2">
        <v>31.3</v>
      </c>
      <c r="E388" s="2">
        <v>30.5</v>
      </c>
      <c r="F388" s="3">
        <v>30.7</v>
      </c>
      <c r="G388" s="3">
        <v>-0.25</v>
      </c>
      <c r="H388" s="4">
        <v>-8.0999999999999996E-3</v>
      </c>
      <c r="I388" s="2">
        <v>737</v>
      </c>
      <c r="J388" s="5">
        <v>22762</v>
      </c>
      <c r="K388" s="2">
        <v>0</v>
      </c>
      <c r="M388" s="12">
        <f t="shared" si="26"/>
        <v>31.040000000000003</v>
      </c>
      <c r="N388" s="12">
        <f t="shared" si="27"/>
        <v>30.105</v>
      </c>
      <c r="O388" s="12">
        <f t="shared" si="28"/>
        <v>29.647499999999997</v>
      </c>
      <c r="P388" s="12"/>
    </row>
    <row r="389" spans="1:16">
      <c r="A389" s="9">
        <f t="shared" ref="A389:A412" si="30">WEEKDAY(B389,1)</f>
        <v>4</v>
      </c>
      <c r="B389" s="1">
        <v>42823</v>
      </c>
      <c r="C389" s="2">
        <v>30.6</v>
      </c>
      <c r="D389" s="2">
        <v>31.15</v>
      </c>
      <c r="E389" s="2">
        <v>30.6</v>
      </c>
      <c r="F389" s="3">
        <v>30.95</v>
      </c>
      <c r="G389" s="3">
        <v>0.35</v>
      </c>
      <c r="H389" s="4">
        <v>1.14E-2</v>
      </c>
      <c r="I389" s="2">
        <v>527</v>
      </c>
      <c r="J389" s="5">
        <v>16281</v>
      </c>
      <c r="K389" s="2">
        <v>0</v>
      </c>
      <c r="M389" s="12">
        <f t="shared" ref="M389:M408" si="31">SUM(F389:F393)/5</f>
        <v>30.779999999999994</v>
      </c>
      <c r="N389" s="12">
        <f t="shared" ref="N389:N403" si="32">SUM(F389:F398)/10</f>
        <v>29.984999999999996</v>
      </c>
      <c r="O389" s="12">
        <f t="shared" ref="O389:O393" si="33">SUM(F389:F408)/20</f>
        <v>29.552499999999991</v>
      </c>
      <c r="P389" s="12"/>
    </row>
    <row r="390" spans="1:16">
      <c r="A390" s="9">
        <f t="shared" si="30"/>
        <v>3</v>
      </c>
      <c r="B390" s="1">
        <v>42822</v>
      </c>
      <c r="C390" s="2">
        <v>31.15</v>
      </c>
      <c r="D390" s="2">
        <v>31.45</v>
      </c>
      <c r="E390" s="2">
        <v>30.5</v>
      </c>
      <c r="F390" s="3">
        <v>30.6</v>
      </c>
      <c r="G390" s="3">
        <v>-0.55000000000000004</v>
      </c>
      <c r="H390" s="4">
        <v>-1.77E-2</v>
      </c>
      <c r="I390" s="5">
        <v>1107</v>
      </c>
      <c r="J390" s="5">
        <v>34165</v>
      </c>
      <c r="K390" s="2">
        <v>0</v>
      </c>
      <c r="M390" s="12">
        <f t="shared" si="31"/>
        <v>30.439999999999998</v>
      </c>
      <c r="N390" s="12">
        <f t="shared" si="32"/>
        <v>29.839999999999996</v>
      </c>
      <c r="O390" s="12">
        <f t="shared" si="33"/>
        <v>29.447499999999998</v>
      </c>
      <c r="P390" s="12"/>
    </row>
    <row r="391" spans="1:16">
      <c r="A391" s="9">
        <f t="shared" si="30"/>
        <v>2</v>
      </c>
      <c r="B391" s="1">
        <v>42821</v>
      </c>
      <c r="C391" s="2">
        <v>31.5</v>
      </c>
      <c r="D391" s="2">
        <v>32.700000000000003</v>
      </c>
      <c r="E391" s="2">
        <v>30.5</v>
      </c>
      <c r="F391" s="3">
        <v>31.15</v>
      </c>
      <c r="G391" s="3">
        <v>-0.65</v>
      </c>
      <c r="H391" s="4">
        <v>-2.0400000000000001E-2</v>
      </c>
      <c r="I391" s="5">
        <v>4338</v>
      </c>
      <c r="J391" s="5">
        <v>136053</v>
      </c>
      <c r="K391" s="2">
        <v>0</v>
      </c>
      <c r="M391" s="12">
        <f t="shared" si="31"/>
        <v>30.159999999999997</v>
      </c>
      <c r="N391" s="12">
        <f t="shared" si="32"/>
        <v>29.714999999999996</v>
      </c>
      <c r="O391" s="12">
        <f t="shared" si="33"/>
        <v>29.377499999999998</v>
      </c>
      <c r="P391" s="12"/>
    </row>
    <row r="392" spans="1:16">
      <c r="A392" s="9">
        <f t="shared" si="30"/>
        <v>6</v>
      </c>
      <c r="B392" s="1">
        <v>42818</v>
      </c>
      <c r="C392" s="2">
        <v>29.85</v>
      </c>
      <c r="D392" s="2">
        <v>32.1</v>
      </c>
      <c r="E392" s="2">
        <v>29.8</v>
      </c>
      <c r="F392" s="3">
        <v>31.8</v>
      </c>
      <c r="G392" s="3">
        <v>2.4</v>
      </c>
      <c r="H392" s="4">
        <v>8.1600000000000006E-2</v>
      </c>
      <c r="I392" s="5">
        <v>6068</v>
      </c>
      <c r="J392" s="5">
        <v>189002</v>
      </c>
      <c r="K392" s="2">
        <v>0</v>
      </c>
      <c r="M392" s="12">
        <f t="shared" si="31"/>
        <v>29.73</v>
      </c>
      <c r="N392" s="12">
        <f t="shared" si="32"/>
        <v>29.49</v>
      </c>
      <c r="O392" s="12">
        <f t="shared" si="33"/>
        <v>29.28</v>
      </c>
      <c r="P392" s="12"/>
    </row>
    <row r="393" spans="1:16">
      <c r="A393" s="9">
        <f t="shared" si="30"/>
        <v>5</v>
      </c>
      <c r="B393" s="1">
        <v>42817</v>
      </c>
      <c r="C393" s="2">
        <v>29.4</v>
      </c>
      <c r="D393" s="2">
        <v>29.45</v>
      </c>
      <c r="E393" s="2">
        <v>29.3</v>
      </c>
      <c r="F393" s="3">
        <v>29.4</v>
      </c>
      <c r="G393" s="3">
        <v>0.15</v>
      </c>
      <c r="H393" s="4">
        <v>5.1000000000000004E-3</v>
      </c>
      <c r="I393" s="2">
        <v>552</v>
      </c>
      <c r="J393" s="5">
        <v>16209</v>
      </c>
      <c r="K393" s="2">
        <v>0</v>
      </c>
      <c r="M393" s="12">
        <f t="shared" si="31"/>
        <v>29.169999999999998</v>
      </c>
      <c r="N393" s="12">
        <f t="shared" si="32"/>
        <v>29.229999999999997</v>
      </c>
      <c r="O393" s="12">
        <f t="shared" si="33"/>
        <v>29.164999999999999</v>
      </c>
      <c r="P393" s="12"/>
    </row>
    <row r="394" spans="1:16">
      <c r="A394" s="9">
        <f t="shared" si="30"/>
        <v>4</v>
      </c>
      <c r="B394" s="1">
        <v>42816</v>
      </c>
      <c r="C394" s="2">
        <v>29.2</v>
      </c>
      <c r="D394" s="2">
        <v>29.25</v>
      </c>
      <c r="E394" s="2">
        <v>29</v>
      </c>
      <c r="F394" s="3">
        <v>29.25</v>
      </c>
      <c r="G394" s="3">
        <v>0.05</v>
      </c>
      <c r="H394" s="4">
        <v>1.6999999999999999E-3</v>
      </c>
      <c r="I394" s="2">
        <v>294</v>
      </c>
      <c r="J394" s="5">
        <v>8587</v>
      </c>
      <c r="K394" s="2">
        <v>0</v>
      </c>
      <c r="M394" s="12">
        <f t="shared" si="31"/>
        <v>29.189999999999998</v>
      </c>
      <c r="N394" s="12">
        <f t="shared" si="32"/>
        <v>29.209999999999997</v>
      </c>
      <c r="O394" s="12"/>
      <c r="P394" s="12"/>
    </row>
    <row r="395" spans="1:16">
      <c r="A395" s="9">
        <f t="shared" si="30"/>
        <v>3</v>
      </c>
      <c r="B395" s="1">
        <v>42815</v>
      </c>
      <c r="C395" s="2">
        <v>29</v>
      </c>
      <c r="D395" s="2">
        <v>29.4</v>
      </c>
      <c r="E395" s="2">
        <v>29</v>
      </c>
      <c r="F395" s="3">
        <v>29.2</v>
      </c>
      <c r="G395" s="3">
        <v>0.2</v>
      </c>
      <c r="H395" s="4">
        <v>6.8999999999999999E-3</v>
      </c>
      <c r="I395" s="2">
        <v>369</v>
      </c>
      <c r="J395" s="5">
        <v>10768</v>
      </c>
      <c r="K395" s="2">
        <v>0</v>
      </c>
      <c r="M395" s="12">
        <f t="shared" si="31"/>
        <v>29.24</v>
      </c>
      <c r="N395" s="12">
        <f t="shared" si="32"/>
        <v>29.199999999999996</v>
      </c>
      <c r="O395" s="12"/>
      <c r="P395" s="12"/>
    </row>
    <row r="396" spans="1:16">
      <c r="A396" s="9">
        <f t="shared" si="30"/>
        <v>2</v>
      </c>
      <c r="B396" s="1">
        <v>42814</v>
      </c>
      <c r="C396" s="2">
        <v>29</v>
      </c>
      <c r="D396" s="2">
        <v>29.2</v>
      </c>
      <c r="E396" s="2">
        <v>29</v>
      </c>
      <c r="F396" s="2">
        <v>29</v>
      </c>
      <c r="G396" s="2">
        <v>0</v>
      </c>
      <c r="H396" s="6">
        <v>0</v>
      </c>
      <c r="I396" s="2">
        <v>310</v>
      </c>
      <c r="J396" s="5">
        <v>8999</v>
      </c>
      <c r="K396" s="2">
        <v>0</v>
      </c>
      <c r="M396" s="12">
        <f t="shared" si="31"/>
        <v>29.27</v>
      </c>
      <c r="N396" s="12">
        <f t="shared" si="32"/>
        <v>29.209999999999997</v>
      </c>
      <c r="O396" s="12"/>
      <c r="P396" s="12"/>
    </row>
    <row r="397" spans="1:16">
      <c r="A397" s="9">
        <f t="shared" si="30"/>
        <v>6</v>
      </c>
      <c r="B397" s="1">
        <v>42811</v>
      </c>
      <c r="C397" s="2">
        <v>29</v>
      </c>
      <c r="D397" s="2">
        <v>29.1</v>
      </c>
      <c r="E397" s="2">
        <v>28.5</v>
      </c>
      <c r="F397" s="3">
        <v>29</v>
      </c>
      <c r="G397" s="3">
        <v>-0.5</v>
      </c>
      <c r="H397" s="4">
        <v>-1.6899999999999998E-2</v>
      </c>
      <c r="I397" s="2">
        <v>566</v>
      </c>
      <c r="J397" s="5">
        <v>16369</v>
      </c>
      <c r="K397" s="2">
        <v>0</v>
      </c>
      <c r="M397" s="12">
        <f t="shared" si="31"/>
        <v>29.25</v>
      </c>
      <c r="N397" s="12">
        <f t="shared" si="32"/>
        <v>29.199999999999996</v>
      </c>
      <c r="O397" s="12"/>
      <c r="P397" s="12"/>
    </row>
    <row r="398" spans="1:16">
      <c r="A398" s="9">
        <f t="shared" si="30"/>
        <v>5</v>
      </c>
      <c r="B398" s="1">
        <v>42810</v>
      </c>
      <c r="C398" s="2">
        <v>29.75</v>
      </c>
      <c r="D398" s="2">
        <v>29.8</v>
      </c>
      <c r="E398" s="2">
        <v>29.4</v>
      </c>
      <c r="F398" s="2">
        <v>29.5</v>
      </c>
      <c r="G398" s="2">
        <v>0</v>
      </c>
      <c r="H398" s="6">
        <v>0</v>
      </c>
      <c r="I398" s="2">
        <v>258</v>
      </c>
      <c r="J398" s="5">
        <v>7621</v>
      </c>
      <c r="K398" s="2">
        <v>0</v>
      </c>
      <c r="M398" s="12">
        <f t="shared" si="31"/>
        <v>29.29</v>
      </c>
      <c r="N398" s="12">
        <f t="shared" si="32"/>
        <v>29.189999999999998</v>
      </c>
      <c r="O398" s="12"/>
      <c r="P398" s="12"/>
    </row>
    <row r="399" spans="1:16">
      <c r="A399" s="9">
        <f t="shared" si="30"/>
        <v>4</v>
      </c>
      <c r="B399" s="1">
        <v>42809</v>
      </c>
      <c r="C399" s="2">
        <v>29.45</v>
      </c>
      <c r="D399" s="2">
        <v>29.6</v>
      </c>
      <c r="E399" s="2">
        <v>29.35</v>
      </c>
      <c r="F399" s="3">
        <v>29.5</v>
      </c>
      <c r="G399" s="3">
        <v>0.15</v>
      </c>
      <c r="H399" s="4">
        <v>5.1000000000000004E-3</v>
      </c>
      <c r="I399" s="2">
        <v>433</v>
      </c>
      <c r="J399" s="5">
        <v>12762</v>
      </c>
      <c r="K399" s="2">
        <v>0</v>
      </c>
      <c r="M399" s="12">
        <f t="shared" si="31"/>
        <v>29.23</v>
      </c>
      <c r="N399" s="12">
        <f t="shared" si="32"/>
        <v>29.120000000000005</v>
      </c>
      <c r="O399" s="12"/>
      <c r="P399" s="12"/>
    </row>
    <row r="400" spans="1:16">
      <c r="A400" s="9">
        <f t="shared" si="30"/>
        <v>3</v>
      </c>
      <c r="B400" s="1">
        <v>42808</v>
      </c>
      <c r="C400" s="2">
        <v>29</v>
      </c>
      <c r="D400" s="2">
        <v>29.75</v>
      </c>
      <c r="E400" s="2">
        <v>28.9</v>
      </c>
      <c r="F400" s="3">
        <v>29.35</v>
      </c>
      <c r="G400" s="3">
        <v>0.45</v>
      </c>
      <c r="H400" s="4">
        <v>1.5599999999999999E-2</v>
      </c>
      <c r="I400" s="2">
        <v>552</v>
      </c>
      <c r="J400" s="5">
        <v>16196</v>
      </c>
      <c r="K400" s="2">
        <v>0</v>
      </c>
      <c r="M400" s="12">
        <f t="shared" si="31"/>
        <v>29.160000000000004</v>
      </c>
      <c r="N400" s="12">
        <f t="shared" si="32"/>
        <v>29.055000000000007</v>
      </c>
      <c r="O400" s="12"/>
      <c r="P400" s="12"/>
    </row>
    <row r="401" spans="1:16">
      <c r="A401" s="9">
        <f t="shared" si="30"/>
        <v>2</v>
      </c>
      <c r="B401" s="1">
        <v>42807</v>
      </c>
      <c r="C401" s="2">
        <v>29.15</v>
      </c>
      <c r="D401" s="2">
        <v>29.15</v>
      </c>
      <c r="E401" s="2">
        <v>28.85</v>
      </c>
      <c r="F401" s="3">
        <v>28.9</v>
      </c>
      <c r="G401" s="3">
        <v>-0.3</v>
      </c>
      <c r="H401" s="4">
        <v>-1.03E-2</v>
      </c>
      <c r="I401" s="2">
        <v>272</v>
      </c>
      <c r="J401" s="5">
        <v>7873</v>
      </c>
      <c r="K401" s="2">
        <v>0</v>
      </c>
      <c r="M401" s="12">
        <f t="shared" si="31"/>
        <v>29.15</v>
      </c>
      <c r="N401" s="12">
        <f t="shared" si="32"/>
        <v>29.040000000000003</v>
      </c>
      <c r="O401" s="12"/>
      <c r="P401" s="12"/>
    </row>
    <row r="402" spans="1:16">
      <c r="A402" s="9">
        <f t="shared" si="30"/>
        <v>6</v>
      </c>
      <c r="B402" s="1">
        <v>42804</v>
      </c>
      <c r="C402" s="2">
        <v>29.3</v>
      </c>
      <c r="D402" s="2">
        <v>29.3</v>
      </c>
      <c r="E402" s="2">
        <v>28.85</v>
      </c>
      <c r="F402" s="2">
        <v>29.2</v>
      </c>
      <c r="G402" s="2">
        <v>0</v>
      </c>
      <c r="H402" s="6">
        <v>0</v>
      </c>
      <c r="I402" s="2">
        <v>239</v>
      </c>
      <c r="J402" s="5">
        <v>6954</v>
      </c>
      <c r="K402" s="2">
        <v>0</v>
      </c>
      <c r="M402" s="12">
        <f t="shared" si="31"/>
        <v>29.15</v>
      </c>
      <c r="N402" s="12">
        <f t="shared" si="32"/>
        <v>29.07</v>
      </c>
      <c r="O402" s="12"/>
      <c r="P402" s="12"/>
    </row>
    <row r="403" spans="1:16">
      <c r="A403" s="9">
        <f t="shared" si="30"/>
        <v>5</v>
      </c>
      <c r="B403" s="1">
        <v>42803</v>
      </c>
      <c r="C403" s="2">
        <v>29.3</v>
      </c>
      <c r="D403" s="2">
        <v>29.3</v>
      </c>
      <c r="E403" s="2">
        <v>29.05</v>
      </c>
      <c r="F403" s="3">
        <v>29.2</v>
      </c>
      <c r="G403" s="3">
        <v>0.05</v>
      </c>
      <c r="H403" s="4">
        <v>1.6999999999999999E-3</v>
      </c>
      <c r="I403" s="2">
        <v>190</v>
      </c>
      <c r="J403" s="5">
        <v>5541</v>
      </c>
      <c r="K403" s="2">
        <v>0</v>
      </c>
      <c r="M403" s="12">
        <f t="shared" si="31"/>
        <v>29.089999999999996</v>
      </c>
      <c r="N403" s="12">
        <f t="shared" si="32"/>
        <v>29.1</v>
      </c>
      <c r="O403" s="12"/>
      <c r="P403" s="12"/>
    </row>
    <row r="404" spans="1:16">
      <c r="A404" s="9">
        <f t="shared" si="30"/>
        <v>4</v>
      </c>
      <c r="B404" s="1">
        <v>42802</v>
      </c>
      <c r="C404" s="2">
        <v>29.4</v>
      </c>
      <c r="D404" s="2">
        <v>29.4</v>
      </c>
      <c r="E404" s="2">
        <v>29</v>
      </c>
      <c r="F404" s="3">
        <v>29.15</v>
      </c>
      <c r="G404" s="3">
        <v>-0.15</v>
      </c>
      <c r="H404" s="4">
        <v>-5.1000000000000004E-3</v>
      </c>
      <c r="I404" s="2">
        <v>237</v>
      </c>
      <c r="J404" s="5">
        <v>6908</v>
      </c>
      <c r="K404" s="2">
        <v>0</v>
      </c>
      <c r="M404" s="12">
        <f t="shared" si="31"/>
        <v>29.01</v>
      </c>
      <c r="N404" s="12"/>
      <c r="O404" s="12"/>
      <c r="P404" s="12"/>
    </row>
    <row r="405" spans="1:16">
      <c r="A405" s="9">
        <f t="shared" si="30"/>
        <v>3</v>
      </c>
      <c r="B405" s="1">
        <v>42801</v>
      </c>
      <c r="C405" s="2">
        <v>29</v>
      </c>
      <c r="D405" s="2">
        <v>29.3</v>
      </c>
      <c r="E405" s="2">
        <v>28.95</v>
      </c>
      <c r="F405" s="3">
        <v>29.3</v>
      </c>
      <c r="G405" s="3">
        <v>0.4</v>
      </c>
      <c r="H405" s="4">
        <v>1.38E-2</v>
      </c>
      <c r="I405" s="2">
        <v>230</v>
      </c>
      <c r="J405" s="5">
        <v>6689</v>
      </c>
      <c r="K405" s="2">
        <v>0</v>
      </c>
      <c r="M405" s="12">
        <f t="shared" si="31"/>
        <v>28.95</v>
      </c>
      <c r="N405" s="12"/>
      <c r="O405" s="12"/>
      <c r="P405" s="12"/>
    </row>
    <row r="406" spans="1:16">
      <c r="A406" s="9">
        <f t="shared" si="30"/>
        <v>2</v>
      </c>
      <c r="B406" s="1">
        <v>42800</v>
      </c>
      <c r="C406" s="2">
        <v>28.75</v>
      </c>
      <c r="D406" s="2">
        <v>28.95</v>
      </c>
      <c r="E406" s="2">
        <v>28.75</v>
      </c>
      <c r="F406" s="2">
        <v>28.9</v>
      </c>
      <c r="G406" s="2">
        <v>0</v>
      </c>
      <c r="H406" s="6">
        <v>0</v>
      </c>
      <c r="I406" s="2">
        <v>163</v>
      </c>
      <c r="J406" s="5">
        <v>4706</v>
      </c>
      <c r="K406" s="2">
        <v>0</v>
      </c>
      <c r="M406" s="12">
        <f t="shared" si="31"/>
        <v>28.929999999999996</v>
      </c>
      <c r="N406" s="12"/>
      <c r="O406" s="12"/>
      <c r="P406" s="12"/>
    </row>
    <row r="407" spans="1:16">
      <c r="A407" s="9">
        <f t="shared" si="30"/>
        <v>6</v>
      </c>
      <c r="B407" s="1">
        <v>42797</v>
      </c>
      <c r="C407" s="2">
        <v>29</v>
      </c>
      <c r="D407" s="2">
        <v>29</v>
      </c>
      <c r="E407" s="2">
        <v>28.8</v>
      </c>
      <c r="F407" s="3">
        <v>28.9</v>
      </c>
      <c r="G407" s="3">
        <v>0.1</v>
      </c>
      <c r="H407" s="4">
        <v>3.5000000000000001E-3</v>
      </c>
      <c r="I407" s="2">
        <v>162</v>
      </c>
      <c r="J407" s="5">
        <v>4681</v>
      </c>
      <c r="K407" s="2">
        <v>0</v>
      </c>
      <c r="M407" s="12">
        <f t="shared" si="31"/>
        <v>28.990000000000002</v>
      </c>
      <c r="N407" s="12"/>
      <c r="O407" s="12"/>
      <c r="P407" s="12"/>
    </row>
    <row r="408" spans="1:16">
      <c r="A408" s="9">
        <f t="shared" si="30"/>
        <v>5</v>
      </c>
      <c r="B408" s="1">
        <v>42796</v>
      </c>
      <c r="C408" s="2">
        <v>29.1</v>
      </c>
      <c r="D408" s="2">
        <v>29.15</v>
      </c>
      <c r="E408" s="2">
        <v>28.7</v>
      </c>
      <c r="F408" s="3">
        <v>28.8</v>
      </c>
      <c r="G408" s="3">
        <v>-0.05</v>
      </c>
      <c r="H408" s="4">
        <v>-1.6999999999999999E-3</v>
      </c>
      <c r="I408" s="2">
        <v>272</v>
      </c>
      <c r="J408" s="5">
        <v>7847</v>
      </c>
      <c r="K408" s="2">
        <v>0</v>
      </c>
      <c r="M408" s="12">
        <f t="shared" si="31"/>
        <v>29.110000000000003</v>
      </c>
      <c r="N408" s="12"/>
      <c r="O408" s="12"/>
      <c r="P408" s="12"/>
    </row>
    <row r="409" spans="1:16">
      <c r="A409" s="9">
        <f t="shared" si="30"/>
        <v>4</v>
      </c>
      <c r="B409" s="1">
        <v>42795</v>
      </c>
      <c r="C409" s="2">
        <v>29.25</v>
      </c>
      <c r="D409" s="2">
        <v>29.4</v>
      </c>
      <c r="E409" s="2">
        <v>28.85</v>
      </c>
      <c r="F409" s="3">
        <v>28.85</v>
      </c>
      <c r="G409" s="3">
        <v>-0.35</v>
      </c>
      <c r="H409" s="4">
        <v>-1.2E-2</v>
      </c>
      <c r="I409" s="2">
        <v>228</v>
      </c>
      <c r="J409" s="5">
        <v>6629</v>
      </c>
      <c r="K409" s="2">
        <v>0</v>
      </c>
      <c r="M409" s="12"/>
      <c r="N409" s="12"/>
      <c r="O409" s="12"/>
      <c r="P409" s="12"/>
    </row>
    <row r="410" spans="1:16">
      <c r="A410" s="9">
        <f t="shared" si="30"/>
        <v>6</v>
      </c>
      <c r="B410" s="1">
        <v>42790</v>
      </c>
      <c r="C410" s="2">
        <v>29.2</v>
      </c>
      <c r="D410" s="2">
        <v>29.4</v>
      </c>
      <c r="E410" s="2">
        <v>29.2</v>
      </c>
      <c r="F410" s="2">
        <v>29.2</v>
      </c>
      <c r="G410" s="2">
        <v>0</v>
      </c>
      <c r="H410" s="6">
        <v>0</v>
      </c>
      <c r="I410" s="2">
        <v>193</v>
      </c>
      <c r="J410" s="5">
        <v>5655</v>
      </c>
      <c r="K410" s="2">
        <v>0</v>
      </c>
      <c r="M410" s="12"/>
      <c r="N410" s="12"/>
      <c r="O410" s="12"/>
      <c r="P410" s="12"/>
    </row>
    <row r="411" spans="1:16">
      <c r="A411" s="9">
        <f t="shared" si="30"/>
        <v>5</v>
      </c>
      <c r="B411" s="1">
        <v>42789</v>
      </c>
      <c r="C411" s="2">
        <v>29.5</v>
      </c>
      <c r="D411" s="2">
        <v>29.6</v>
      </c>
      <c r="E411" s="2">
        <v>29.2</v>
      </c>
      <c r="F411" s="3">
        <v>29.2</v>
      </c>
      <c r="G411" s="3">
        <v>-0.3</v>
      </c>
      <c r="H411" s="4">
        <v>-1.0200000000000001E-2</v>
      </c>
      <c r="I411" s="2">
        <v>341</v>
      </c>
      <c r="J411" s="5">
        <v>9993</v>
      </c>
      <c r="K411" s="2">
        <v>0</v>
      </c>
      <c r="M411" s="12"/>
      <c r="N411" s="12"/>
      <c r="O411" s="12"/>
      <c r="P411" s="12"/>
    </row>
    <row r="412" spans="1:16">
      <c r="A412" s="9">
        <f t="shared" si="30"/>
        <v>4</v>
      </c>
      <c r="B412" s="1">
        <v>42788</v>
      </c>
      <c r="C412" s="2">
        <v>29.85</v>
      </c>
      <c r="D412" s="2">
        <v>29.85</v>
      </c>
      <c r="E412" s="2">
        <v>29.45</v>
      </c>
      <c r="F412" s="3">
        <v>29.5</v>
      </c>
      <c r="G412" s="3">
        <v>-0.05</v>
      </c>
      <c r="H412" s="4">
        <v>-1.6999999999999999E-3</v>
      </c>
      <c r="I412" s="2">
        <v>394</v>
      </c>
      <c r="J412" s="5">
        <v>11661</v>
      </c>
      <c r="K412" s="2">
        <v>0</v>
      </c>
      <c r="M412" s="12"/>
      <c r="N412" s="12"/>
      <c r="O412" s="12"/>
      <c r="P412" s="12"/>
    </row>
    <row r="413" spans="1:16">
      <c r="B413" s="1">
        <v>42787</v>
      </c>
      <c r="C413" s="2">
        <v>29.8</v>
      </c>
      <c r="D413" s="2">
        <v>30.35</v>
      </c>
      <c r="E413" s="2">
        <v>29.4</v>
      </c>
      <c r="F413" s="3">
        <v>29.55</v>
      </c>
      <c r="G413" s="3">
        <v>0.45</v>
      </c>
      <c r="H413" s="4">
        <v>1.55E-2</v>
      </c>
      <c r="I413" s="5">
        <v>2046</v>
      </c>
      <c r="J413" s="5">
        <v>61042</v>
      </c>
      <c r="K413" s="2">
        <v>0</v>
      </c>
    </row>
    <row r="414" spans="1:16">
      <c r="B414" s="1">
        <v>42786</v>
      </c>
      <c r="C414" s="2">
        <v>28.85</v>
      </c>
      <c r="D414" s="2">
        <v>29.2</v>
      </c>
      <c r="E414" s="2">
        <v>28.8</v>
      </c>
      <c r="F414" s="3">
        <v>29.1</v>
      </c>
      <c r="G414" s="3">
        <v>0.3</v>
      </c>
      <c r="H414" s="4">
        <v>1.04E-2</v>
      </c>
      <c r="I414" s="2">
        <v>593</v>
      </c>
      <c r="J414" s="5">
        <v>17230</v>
      </c>
      <c r="K414" s="2">
        <v>0</v>
      </c>
    </row>
    <row r="415" spans="1:16">
      <c r="B415" s="1">
        <v>42784</v>
      </c>
      <c r="C415" s="2">
        <v>28.8</v>
      </c>
      <c r="D415" s="2">
        <v>28.9</v>
      </c>
      <c r="E415" s="2">
        <v>28.6</v>
      </c>
      <c r="F415" s="2">
        <v>28.8</v>
      </c>
      <c r="G415" s="2">
        <v>0</v>
      </c>
      <c r="H415" s="6">
        <v>0</v>
      </c>
      <c r="I415" s="2">
        <v>195</v>
      </c>
      <c r="J415" s="5">
        <v>5606</v>
      </c>
      <c r="K415" s="2">
        <v>0</v>
      </c>
    </row>
    <row r="416" spans="1:16">
      <c r="B416" s="1">
        <v>42783</v>
      </c>
      <c r="C416" s="2">
        <v>28.9</v>
      </c>
      <c r="D416" s="2">
        <v>28.95</v>
      </c>
      <c r="E416" s="2">
        <v>28.6</v>
      </c>
      <c r="F416" s="3">
        <v>28.8</v>
      </c>
      <c r="G416" s="3">
        <v>0.1</v>
      </c>
      <c r="H416" s="4">
        <v>3.5000000000000001E-3</v>
      </c>
      <c r="I416" s="2">
        <v>240</v>
      </c>
      <c r="J416" s="5">
        <v>6902</v>
      </c>
      <c r="K416" s="2">
        <v>0</v>
      </c>
    </row>
    <row r="417" spans="2:11">
      <c r="B417" s="1">
        <v>42782</v>
      </c>
      <c r="C417" s="2">
        <v>28.8</v>
      </c>
      <c r="D417" s="2">
        <v>28.8</v>
      </c>
      <c r="E417" s="2">
        <v>28.65</v>
      </c>
      <c r="F417" s="3">
        <v>28.7</v>
      </c>
      <c r="G417" s="3">
        <v>-0.1</v>
      </c>
      <c r="H417" s="4">
        <v>-3.5000000000000001E-3</v>
      </c>
      <c r="I417" s="2">
        <v>296</v>
      </c>
      <c r="J417" s="5">
        <v>8515</v>
      </c>
      <c r="K417" s="2">
        <v>0</v>
      </c>
    </row>
    <row r="418" spans="2:11">
      <c r="B418" s="1">
        <v>42781</v>
      </c>
      <c r="C418" s="2">
        <v>29.05</v>
      </c>
      <c r="D418" s="2">
        <v>29.05</v>
      </c>
      <c r="E418" s="2">
        <v>28.75</v>
      </c>
      <c r="F418" s="3">
        <v>28.8</v>
      </c>
      <c r="G418" s="3">
        <v>-0.2</v>
      </c>
      <c r="H418" s="4">
        <v>-6.8999999999999999E-3</v>
      </c>
      <c r="I418" s="2">
        <v>255</v>
      </c>
      <c r="J418" s="5">
        <v>7365</v>
      </c>
      <c r="K418" s="2">
        <v>0</v>
      </c>
    </row>
    <row r="419" spans="2:11">
      <c r="B419" s="1">
        <v>42780</v>
      </c>
      <c r="C419" s="2">
        <v>29.2</v>
      </c>
      <c r="D419" s="2">
        <v>29.2</v>
      </c>
      <c r="E419" s="2">
        <v>28.85</v>
      </c>
      <c r="F419" s="3">
        <v>29</v>
      </c>
      <c r="G419" s="3">
        <v>-0.1</v>
      </c>
      <c r="H419" s="4">
        <v>-3.3999999999999998E-3</v>
      </c>
      <c r="I419" s="2">
        <v>244</v>
      </c>
      <c r="J419" s="5">
        <v>7077</v>
      </c>
      <c r="K419" s="2">
        <v>0</v>
      </c>
    </row>
    <row r="420" spans="2:11">
      <c r="B420" s="1">
        <v>42779</v>
      </c>
      <c r="C420" s="2">
        <v>29.35</v>
      </c>
      <c r="D420" s="2">
        <v>29.35</v>
      </c>
      <c r="E420" s="2">
        <v>28.85</v>
      </c>
      <c r="F420" s="3">
        <v>29.1</v>
      </c>
      <c r="G420" s="3">
        <v>0.1</v>
      </c>
      <c r="H420" s="4">
        <v>3.3999999999999998E-3</v>
      </c>
      <c r="I420" s="2">
        <v>262</v>
      </c>
      <c r="J420" s="5">
        <v>7610</v>
      </c>
      <c r="K420" s="2">
        <v>0</v>
      </c>
    </row>
    <row r="421" spans="2:11">
      <c r="B421" s="1">
        <v>42776</v>
      </c>
      <c r="C421" s="2">
        <v>29.55</v>
      </c>
      <c r="D421" s="2">
        <v>29.7</v>
      </c>
      <c r="E421" s="2">
        <v>29</v>
      </c>
      <c r="F421" s="3">
        <v>29</v>
      </c>
      <c r="G421" s="3">
        <v>0.1</v>
      </c>
      <c r="H421" s="4">
        <v>3.5000000000000001E-3</v>
      </c>
      <c r="I421" s="2">
        <v>638</v>
      </c>
      <c r="J421" s="5">
        <v>18720</v>
      </c>
      <c r="K421" s="2">
        <v>0</v>
      </c>
    </row>
    <row r="422" spans="2:11">
      <c r="B422" s="1">
        <v>42775</v>
      </c>
      <c r="C422" s="2">
        <v>28.75</v>
      </c>
      <c r="D422" s="2">
        <v>29</v>
      </c>
      <c r="E422" s="2">
        <v>28.65</v>
      </c>
      <c r="F422" s="3">
        <v>28.9</v>
      </c>
      <c r="G422" s="3">
        <v>0.2</v>
      </c>
      <c r="H422" s="4">
        <v>7.0000000000000001E-3</v>
      </c>
      <c r="I422" s="2">
        <v>265</v>
      </c>
      <c r="J422" s="5">
        <v>7628</v>
      </c>
      <c r="K422" s="2">
        <v>0</v>
      </c>
    </row>
    <row r="423" spans="2:11">
      <c r="B423" s="1">
        <v>42774</v>
      </c>
      <c r="C423" s="2">
        <v>28.9</v>
      </c>
      <c r="D423" s="2">
        <v>28.9</v>
      </c>
      <c r="E423" s="2">
        <v>28.6</v>
      </c>
      <c r="F423" s="3">
        <v>28.7</v>
      </c>
      <c r="G423" s="3">
        <v>-0.05</v>
      </c>
      <c r="H423" s="4">
        <v>-1.6999999999999999E-3</v>
      </c>
      <c r="I423" s="2">
        <v>261</v>
      </c>
      <c r="J423" s="5">
        <v>7503</v>
      </c>
      <c r="K423" s="2">
        <v>0</v>
      </c>
    </row>
    <row r="424" spans="2:11">
      <c r="B424" s="1">
        <v>42773</v>
      </c>
      <c r="C424" s="2">
        <v>29.05</v>
      </c>
      <c r="D424" s="2">
        <v>29.1</v>
      </c>
      <c r="E424" s="2">
        <v>28.75</v>
      </c>
      <c r="F424" s="3">
        <v>28.75</v>
      </c>
      <c r="G424" s="3">
        <v>-0.3</v>
      </c>
      <c r="H424" s="4">
        <v>-1.03E-2</v>
      </c>
      <c r="I424" s="2">
        <v>181</v>
      </c>
      <c r="J424" s="5">
        <v>5231</v>
      </c>
      <c r="K424" s="2">
        <v>0</v>
      </c>
    </row>
    <row r="425" spans="2:11">
      <c r="B425" s="1">
        <v>42772</v>
      </c>
      <c r="C425" s="2">
        <v>28.9</v>
      </c>
      <c r="D425" s="2">
        <v>29.15</v>
      </c>
      <c r="E425" s="2">
        <v>28.7</v>
      </c>
      <c r="F425" s="3">
        <v>29.05</v>
      </c>
      <c r="G425" s="3">
        <v>0.35</v>
      </c>
      <c r="H425" s="4">
        <v>1.2200000000000001E-2</v>
      </c>
      <c r="I425" s="2">
        <v>315</v>
      </c>
      <c r="J425" s="5">
        <v>9144</v>
      </c>
      <c r="K425" s="2">
        <v>0</v>
      </c>
    </row>
    <row r="426" spans="2:11">
      <c r="B426" s="1">
        <v>42769</v>
      </c>
      <c r="C426" s="2">
        <v>28.5</v>
      </c>
      <c r="D426" s="2">
        <v>28.95</v>
      </c>
      <c r="E426" s="2">
        <v>28.5</v>
      </c>
      <c r="F426" s="3">
        <v>28.7</v>
      </c>
      <c r="G426" s="3">
        <v>0.2</v>
      </c>
      <c r="H426" s="4">
        <v>7.0000000000000001E-3</v>
      </c>
      <c r="I426" s="2">
        <v>230</v>
      </c>
      <c r="J426" s="5">
        <v>6610</v>
      </c>
      <c r="K426" s="2">
        <v>0</v>
      </c>
    </row>
    <row r="427" spans="2:11">
      <c r="B427" s="1">
        <v>42768</v>
      </c>
      <c r="C427" s="2">
        <v>29</v>
      </c>
      <c r="D427" s="2">
        <v>29</v>
      </c>
      <c r="E427" s="2">
        <v>28.5</v>
      </c>
      <c r="F427" s="3">
        <v>28.5</v>
      </c>
      <c r="G427" s="3">
        <v>-0.25</v>
      </c>
      <c r="H427" s="4">
        <v>-8.6999999999999994E-3</v>
      </c>
      <c r="I427" s="2">
        <v>379</v>
      </c>
      <c r="J427" s="5">
        <v>10843</v>
      </c>
      <c r="K427" s="2">
        <v>0</v>
      </c>
    </row>
    <row r="428" spans="2:11">
      <c r="B428" s="1">
        <v>42759</v>
      </c>
      <c r="C428" s="2">
        <v>29.3</v>
      </c>
      <c r="D428" s="2">
        <v>29.3</v>
      </c>
      <c r="E428" s="2">
        <v>28.75</v>
      </c>
      <c r="F428" s="3">
        <v>28.75</v>
      </c>
      <c r="G428" s="3">
        <v>-0.3</v>
      </c>
      <c r="H428" s="4">
        <v>-1.03E-2</v>
      </c>
      <c r="I428" s="2">
        <v>361</v>
      </c>
      <c r="J428" s="5">
        <v>10420</v>
      </c>
      <c r="K428" s="2">
        <v>0</v>
      </c>
    </row>
    <row r="429" spans="2:11">
      <c r="B429" s="1">
        <v>42758</v>
      </c>
      <c r="C429" s="2">
        <v>29.4</v>
      </c>
      <c r="D429" s="2">
        <v>29.4</v>
      </c>
      <c r="E429" s="2">
        <v>29</v>
      </c>
      <c r="F429" s="3">
        <v>29.05</v>
      </c>
      <c r="G429" s="3">
        <v>-0.1</v>
      </c>
      <c r="H429" s="4">
        <v>-3.3999999999999998E-3</v>
      </c>
      <c r="I429" s="2">
        <v>298</v>
      </c>
      <c r="J429" s="5">
        <v>8689</v>
      </c>
      <c r="K429" s="2">
        <v>0</v>
      </c>
    </row>
    <row r="430" spans="2:11">
      <c r="B430" s="1">
        <v>42755</v>
      </c>
      <c r="C430" s="2">
        <v>29.2</v>
      </c>
      <c r="D430" s="2">
        <v>29.3</v>
      </c>
      <c r="E430" s="2">
        <v>29.1</v>
      </c>
      <c r="F430" s="2">
        <v>29.15</v>
      </c>
      <c r="G430" s="2">
        <v>0</v>
      </c>
      <c r="H430" s="6">
        <v>0</v>
      </c>
      <c r="I430" s="2">
        <v>216</v>
      </c>
      <c r="J430" s="5">
        <v>6303</v>
      </c>
      <c r="K430" s="2">
        <v>0</v>
      </c>
    </row>
    <row r="431" spans="2:11">
      <c r="B431" s="1">
        <v>42754</v>
      </c>
      <c r="C431" s="2">
        <v>29.55</v>
      </c>
      <c r="D431" s="2">
        <v>29.55</v>
      </c>
      <c r="E431" s="2">
        <v>29.15</v>
      </c>
      <c r="F431" s="3">
        <v>29.15</v>
      </c>
      <c r="G431" s="3">
        <v>-0.4</v>
      </c>
      <c r="H431" s="4">
        <v>-1.35E-2</v>
      </c>
      <c r="I431" s="2">
        <v>285</v>
      </c>
      <c r="J431" s="5">
        <v>8353</v>
      </c>
      <c r="K431" s="2">
        <v>0</v>
      </c>
    </row>
    <row r="432" spans="2:11">
      <c r="B432" s="1">
        <v>42753</v>
      </c>
      <c r="C432" s="2">
        <v>29.4</v>
      </c>
      <c r="D432" s="2">
        <v>29.95</v>
      </c>
      <c r="E432" s="2">
        <v>29.4</v>
      </c>
      <c r="F432" s="3">
        <v>29.55</v>
      </c>
      <c r="G432" s="3">
        <v>0.35</v>
      </c>
      <c r="H432" s="4">
        <v>1.2E-2</v>
      </c>
      <c r="I432" s="2">
        <v>946</v>
      </c>
      <c r="J432" s="5">
        <v>28123</v>
      </c>
      <c r="K432" s="2">
        <v>0</v>
      </c>
    </row>
    <row r="433" spans="2:11">
      <c r="B433" s="1">
        <v>42752</v>
      </c>
      <c r="C433" s="2">
        <v>29.25</v>
      </c>
      <c r="D433" s="2">
        <v>29.4</v>
      </c>
      <c r="E433" s="2">
        <v>29.1</v>
      </c>
      <c r="F433" s="3">
        <v>29.2</v>
      </c>
      <c r="G433" s="3">
        <v>-0.05</v>
      </c>
      <c r="H433" s="4">
        <v>-1.6999999999999999E-3</v>
      </c>
      <c r="I433" s="2">
        <v>201</v>
      </c>
      <c r="J433" s="5">
        <v>5872</v>
      </c>
      <c r="K433" s="2">
        <v>0</v>
      </c>
    </row>
    <row r="434" spans="2:11">
      <c r="B434" s="1">
        <v>42751</v>
      </c>
      <c r="C434" s="2">
        <v>29.6</v>
      </c>
      <c r="D434" s="2">
        <v>29.6</v>
      </c>
      <c r="E434" s="2">
        <v>29.2</v>
      </c>
      <c r="F434" s="3">
        <v>29.25</v>
      </c>
      <c r="G434" s="3">
        <v>-0.1</v>
      </c>
      <c r="H434" s="4">
        <v>-3.3999999999999998E-3</v>
      </c>
      <c r="I434" s="2">
        <v>218</v>
      </c>
      <c r="J434" s="5">
        <v>6404</v>
      </c>
      <c r="K434" s="2">
        <v>0</v>
      </c>
    </row>
    <row r="435" spans="2:11">
      <c r="B435" s="1">
        <v>42748</v>
      </c>
      <c r="C435" s="2">
        <v>29.7</v>
      </c>
      <c r="D435" s="2">
        <v>29.9</v>
      </c>
      <c r="E435" s="2">
        <v>29.25</v>
      </c>
      <c r="F435" s="3">
        <v>29.35</v>
      </c>
      <c r="G435" s="3">
        <v>-0.2</v>
      </c>
      <c r="H435" s="4">
        <v>-6.7999999999999996E-3</v>
      </c>
      <c r="I435" s="2">
        <v>433</v>
      </c>
      <c r="J435" s="5">
        <v>12807</v>
      </c>
      <c r="K435" s="2">
        <v>0</v>
      </c>
    </row>
    <row r="436" spans="2:11">
      <c r="B436" s="1">
        <v>42747</v>
      </c>
      <c r="C436" s="2">
        <v>29.35</v>
      </c>
      <c r="D436" s="2">
        <v>29.7</v>
      </c>
      <c r="E436" s="2">
        <v>29.2</v>
      </c>
      <c r="F436" s="3">
        <v>29.55</v>
      </c>
      <c r="G436" s="3">
        <v>0.4</v>
      </c>
      <c r="H436" s="4">
        <v>1.37E-2</v>
      </c>
      <c r="I436" s="2">
        <v>477</v>
      </c>
      <c r="J436" s="5">
        <v>14045</v>
      </c>
      <c r="K436" s="2">
        <v>0</v>
      </c>
    </row>
    <row r="437" spans="2:11">
      <c r="B437" s="1">
        <v>42746</v>
      </c>
      <c r="C437" s="2">
        <v>29.2</v>
      </c>
      <c r="D437" s="2">
        <v>29.3</v>
      </c>
      <c r="E437" s="2">
        <v>28.95</v>
      </c>
      <c r="F437" s="2">
        <v>29.15</v>
      </c>
      <c r="G437" s="2">
        <v>0</v>
      </c>
      <c r="H437" s="6">
        <v>0</v>
      </c>
      <c r="I437" s="2">
        <v>184</v>
      </c>
      <c r="J437" s="5">
        <v>5375</v>
      </c>
      <c r="K437" s="2">
        <v>0</v>
      </c>
    </row>
    <row r="438" spans="2:11">
      <c r="B438" s="1">
        <v>42745</v>
      </c>
      <c r="C438" s="2">
        <v>29.35</v>
      </c>
      <c r="D438" s="2">
        <v>29.4</v>
      </c>
      <c r="E438" s="2">
        <v>28.7</v>
      </c>
      <c r="F438" s="3">
        <v>29.15</v>
      </c>
      <c r="G438" s="3">
        <v>-0.2</v>
      </c>
      <c r="H438" s="4">
        <v>-6.7999999999999996E-3</v>
      </c>
      <c r="I438" s="2">
        <v>192</v>
      </c>
      <c r="J438" s="5">
        <v>5599</v>
      </c>
      <c r="K438" s="2">
        <v>0</v>
      </c>
    </row>
    <row r="439" spans="2:11">
      <c r="B439" s="1">
        <v>42744</v>
      </c>
      <c r="C439" s="2">
        <v>29.75</v>
      </c>
      <c r="D439" s="2">
        <v>29.75</v>
      </c>
      <c r="E439" s="2">
        <v>29.3</v>
      </c>
      <c r="F439" s="3">
        <v>29.35</v>
      </c>
      <c r="G439" s="3">
        <v>-0.15</v>
      </c>
      <c r="H439" s="4">
        <v>-5.1000000000000004E-3</v>
      </c>
      <c r="I439" s="2">
        <v>336</v>
      </c>
      <c r="J439" s="5">
        <v>9915</v>
      </c>
      <c r="K439" s="2">
        <v>0</v>
      </c>
    </row>
    <row r="440" spans="2:11">
      <c r="B440" s="1">
        <v>42741</v>
      </c>
      <c r="C440" s="2">
        <v>29.35</v>
      </c>
      <c r="D440" s="2">
        <v>29.5</v>
      </c>
      <c r="E440" s="2">
        <v>29.35</v>
      </c>
      <c r="F440" s="3">
        <v>29.5</v>
      </c>
      <c r="G440" s="3">
        <v>0.15</v>
      </c>
      <c r="H440" s="4">
        <v>5.1000000000000004E-3</v>
      </c>
      <c r="I440" s="2">
        <v>165</v>
      </c>
      <c r="J440" s="5">
        <v>4863</v>
      </c>
      <c r="K440" s="2">
        <v>0</v>
      </c>
    </row>
    <row r="441" spans="2:11">
      <c r="B441" s="1">
        <v>42740</v>
      </c>
      <c r="C441" s="2">
        <v>29.6</v>
      </c>
      <c r="D441" s="2">
        <v>29.6</v>
      </c>
      <c r="E441" s="2">
        <v>29.3</v>
      </c>
      <c r="F441" s="2">
        <v>29.35</v>
      </c>
      <c r="G441" s="2">
        <v>0</v>
      </c>
      <c r="H441" s="6">
        <v>0</v>
      </c>
      <c r="I441" s="2">
        <v>224</v>
      </c>
      <c r="J441" s="5">
        <v>6589</v>
      </c>
      <c r="K441" s="2">
        <v>0</v>
      </c>
    </row>
    <row r="442" spans="2:11">
      <c r="B442" s="1">
        <v>42739</v>
      </c>
      <c r="C442" s="2">
        <v>29.6</v>
      </c>
      <c r="D442" s="2">
        <v>29.65</v>
      </c>
      <c r="E442" s="2">
        <v>29.25</v>
      </c>
      <c r="F442" s="3">
        <v>29.35</v>
      </c>
      <c r="G442" s="3">
        <v>-0.15</v>
      </c>
      <c r="H442" s="4">
        <v>-5.1000000000000004E-3</v>
      </c>
      <c r="I442" s="2">
        <v>233</v>
      </c>
      <c r="J442" s="5">
        <v>6846</v>
      </c>
      <c r="K442" s="2">
        <v>0</v>
      </c>
    </row>
  </sheetData>
  <mergeCells count="1">
    <mergeCell ref="B2:Q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0"/>
  <sheetViews>
    <sheetView workbookViewId="0">
      <selection activeCell="B2" sqref="B2"/>
    </sheetView>
  </sheetViews>
  <sheetFormatPr defaultRowHeight="16.5"/>
  <cols>
    <col min="14" max="14" width="9.5" bestFit="1" customWidth="1"/>
  </cols>
  <sheetData>
    <row r="1" spans="1:33">
      <c r="B1" s="16">
        <v>6180</v>
      </c>
      <c r="C1" s="7" t="s">
        <v>32</v>
      </c>
    </row>
    <row r="2" spans="1:33" ht="39" thickBot="1">
      <c r="A2" s="8"/>
      <c r="B2" s="16" t="s">
        <v>43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31" t="s">
        <v>22</v>
      </c>
      <c r="N2" s="32"/>
      <c r="O2" s="32"/>
      <c r="P2" s="32"/>
      <c r="Q2" s="32"/>
      <c r="R2" s="32"/>
      <c r="S2" s="32"/>
      <c r="T2" s="32"/>
      <c r="U2" s="32"/>
      <c r="V2" s="32"/>
      <c r="W2" s="13"/>
      <c r="X2" s="31" t="s">
        <v>23</v>
      </c>
      <c r="Y2" s="32"/>
      <c r="Z2" s="32"/>
      <c r="AA2" s="32"/>
      <c r="AB2" s="32"/>
      <c r="AC2" s="32"/>
      <c r="AD2" s="32"/>
      <c r="AE2" s="32"/>
      <c r="AF2" s="32"/>
      <c r="AG2" s="32"/>
    </row>
    <row r="3" spans="1:33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M3" s="11" t="s">
        <v>21</v>
      </c>
      <c r="N3" s="10" t="s">
        <v>1</v>
      </c>
      <c r="O3" s="10" t="s">
        <v>2</v>
      </c>
      <c r="P3" s="10" t="s">
        <v>3</v>
      </c>
      <c r="Q3" s="10" t="s">
        <v>4</v>
      </c>
      <c r="S3" s="11" t="s">
        <v>17</v>
      </c>
      <c r="T3" s="11" t="s">
        <v>18</v>
      </c>
      <c r="U3" s="11" t="s">
        <v>19</v>
      </c>
      <c r="V3" s="11" t="s">
        <v>20</v>
      </c>
      <c r="X3" s="11" t="s">
        <v>24</v>
      </c>
      <c r="Y3" s="10" t="s">
        <v>1</v>
      </c>
      <c r="Z3" s="10" t="s">
        <v>2</v>
      </c>
      <c r="AA3" s="10" t="s">
        <v>3</v>
      </c>
      <c r="AB3" s="10" t="s">
        <v>4</v>
      </c>
      <c r="AD3" s="11" t="s">
        <v>25</v>
      </c>
      <c r="AE3" s="11" t="s">
        <v>26</v>
      </c>
      <c r="AF3" s="11" t="s">
        <v>27</v>
      </c>
      <c r="AG3" s="11" t="s">
        <v>28</v>
      </c>
    </row>
    <row r="4" spans="1:33">
      <c r="A4" s="9">
        <f>WEEKDAY(B4,1)</f>
        <v>6</v>
      </c>
      <c r="B4" s="1">
        <v>43371</v>
      </c>
      <c r="C4" s="2">
        <v>70</v>
      </c>
      <c r="D4" s="2">
        <v>71</v>
      </c>
      <c r="E4" s="2">
        <v>69.099999999999994</v>
      </c>
      <c r="F4" s="3">
        <v>69.400000000000006</v>
      </c>
      <c r="G4" s="3">
        <v>-0.4</v>
      </c>
      <c r="H4" s="4">
        <v>-5.7000000000000002E-3</v>
      </c>
      <c r="I4" s="5">
        <v>2234</v>
      </c>
      <c r="J4" s="5">
        <v>156600</v>
      </c>
      <c r="K4" s="2">
        <v>13.88</v>
      </c>
      <c r="M4" s="8">
        <v>1</v>
      </c>
      <c r="N4">
        <f>C4</f>
        <v>70</v>
      </c>
      <c r="O4">
        <f>MAX(D4:D4)</f>
        <v>71</v>
      </c>
      <c r="P4">
        <f>MIN(E4:E4)</f>
        <v>69.099999999999994</v>
      </c>
      <c r="Q4">
        <f>F4</f>
        <v>69.400000000000006</v>
      </c>
      <c r="S4" s="12">
        <f>SUM(Q4:Q8)/5</f>
        <v>54.839999999999996</v>
      </c>
      <c r="T4" s="12">
        <f>SUM(Q4:Q13)/10</f>
        <v>27.419999999999998</v>
      </c>
      <c r="U4" s="12">
        <f>SUM(Q4:Q23)/20</f>
        <v>13.709999999999999</v>
      </c>
      <c r="V4" s="12">
        <f>SUM(Q4:Q63)/60</f>
        <v>4.5699999999999994</v>
      </c>
      <c r="X4" s="8">
        <v>1</v>
      </c>
      <c r="Y4">
        <f>C4</f>
        <v>70</v>
      </c>
      <c r="Z4">
        <f>MAX(D4:D4)</f>
        <v>71</v>
      </c>
      <c r="AA4">
        <f>MIN(E4:E4)</f>
        <v>69.099999999999994</v>
      </c>
      <c r="AB4">
        <f>F4</f>
        <v>69.400000000000006</v>
      </c>
      <c r="AD4" s="12">
        <f>SUM(AB4:AB8)/5</f>
        <v>42.36</v>
      </c>
      <c r="AE4" s="12">
        <f>SUM(AB4:AB13)/10</f>
        <v>21.18</v>
      </c>
      <c r="AF4" s="12">
        <f>SUM(AB4:AB23)/20</f>
        <v>10.59</v>
      </c>
      <c r="AG4" s="12">
        <f>SUM(AB4:AB63)/60</f>
        <v>3.53</v>
      </c>
    </row>
    <row r="5" spans="1:33">
      <c r="A5" s="9">
        <f t="shared" ref="A5:A68" si="0">WEEKDAY(B5,1)</f>
        <v>5</v>
      </c>
      <c r="B5" s="1">
        <v>43370</v>
      </c>
      <c r="C5" s="2">
        <v>69.400000000000006</v>
      </c>
      <c r="D5" s="2">
        <v>71.599999999999994</v>
      </c>
      <c r="E5" s="2">
        <v>69.2</v>
      </c>
      <c r="F5" s="3">
        <v>69.8</v>
      </c>
      <c r="G5" s="3">
        <v>0.8</v>
      </c>
      <c r="H5" s="4">
        <v>1.1599999999999999E-2</v>
      </c>
      <c r="I5" s="5">
        <v>5803</v>
      </c>
      <c r="J5" s="5">
        <v>408979</v>
      </c>
      <c r="K5" s="2">
        <v>13.96</v>
      </c>
      <c r="M5" s="8">
        <v>2</v>
      </c>
      <c r="N5">
        <f>C9</f>
        <v>69.3</v>
      </c>
      <c r="O5">
        <f>MAX(D5:D9)</f>
        <v>71.599999999999994</v>
      </c>
      <c r="P5">
        <f>MIN(E5:E9)</f>
        <v>67</v>
      </c>
      <c r="Q5">
        <f>F5</f>
        <v>69.8</v>
      </c>
      <c r="S5" s="12">
        <f t="shared" ref="S5:S68" si="1">SUM(Q5:Q9)/5</f>
        <v>40.96</v>
      </c>
      <c r="T5" s="12">
        <f t="shared" ref="T5:T68" si="2">SUM(Q5:Q14)/10</f>
        <v>20.48</v>
      </c>
      <c r="U5" s="12">
        <f t="shared" ref="U5:U68" si="3">SUM(Q5:Q24)/20</f>
        <v>10.24</v>
      </c>
      <c r="V5" s="12">
        <f t="shared" ref="V5:V68" si="4">SUM(Q5:Q64)/60</f>
        <v>3.4133333333333336</v>
      </c>
      <c r="X5" s="8">
        <v>2</v>
      </c>
      <c r="Y5">
        <f>C27</f>
        <v>72.5</v>
      </c>
      <c r="Z5">
        <f>MAX(D5:D27)</f>
        <v>73.8</v>
      </c>
      <c r="AA5">
        <f>MIN(E5:E27)</f>
        <v>64</v>
      </c>
      <c r="AB5">
        <f>F5</f>
        <v>69.8</v>
      </c>
      <c r="AD5" s="12">
        <f t="shared" ref="AD5:AD9" si="5">SUM(AB5:AB9)/5</f>
        <v>28.479999999999997</v>
      </c>
      <c r="AE5" s="12">
        <f t="shared" ref="AE5:AE9" si="6">SUM(AB5:AB14)/10</f>
        <v>14.239999999999998</v>
      </c>
      <c r="AF5" s="12">
        <f t="shared" ref="AF5:AF9" si="7">SUM(AB5:AB24)/20</f>
        <v>7.1199999999999992</v>
      </c>
      <c r="AG5" s="12">
        <f t="shared" ref="AG5:AG9" si="8">SUM(AB5:AB64)/60</f>
        <v>2.3733333333333331</v>
      </c>
    </row>
    <row r="6" spans="1:33">
      <c r="A6" s="9">
        <f t="shared" si="0"/>
        <v>4</v>
      </c>
      <c r="B6" s="1">
        <v>43369</v>
      </c>
      <c r="C6" s="2">
        <v>68</v>
      </c>
      <c r="D6" s="2">
        <v>69.2</v>
      </c>
      <c r="E6" s="2">
        <v>67.400000000000006</v>
      </c>
      <c r="F6" s="3">
        <v>69</v>
      </c>
      <c r="G6" s="3">
        <v>1</v>
      </c>
      <c r="H6" s="4">
        <v>1.47E-2</v>
      </c>
      <c r="I6" s="5">
        <v>1383</v>
      </c>
      <c r="J6" s="5">
        <v>94712</v>
      </c>
      <c r="K6" s="2">
        <v>13.8</v>
      </c>
      <c r="M6" s="8">
        <v>3</v>
      </c>
      <c r="N6">
        <f>C14</f>
        <v>66</v>
      </c>
      <c r="O6">
        <f>MAX(D10:D14)</f>
        <v>70.5</v>
      </c>
      <c r="P6">
        <f>MIN(E10:E14)</f>
        <v>65.3</v>
      </c>
      <c r="Q6">
        <f>F10</f>
        <v>69</v>
      </c>
      <c r="S6" s="12">
        <f t="shared" si="1"/>
        <v>27</v>
      </c>
      <c r="T6" s="12">
        <f t="shared" si="2"/>
        <v>13.5</v>
      </c>
      <c r="U6" s="12">
        <f t="shared" si="3"/>
        <v>6.75</v>
      </c>
      <c r="V6" s="12">
        <f t="shared" si="4"/>
        <v>2.25</v>
      </c>
      <c r="X6" s="8">
        <v>3</v>
      </c>
      <c r="Y6">
        <f>C49</f>
        <v>70</v>
      </c>
      <c r="Z6">
        <f>MAX(D28:D49)</f>
        <v>78.400000000000006</v>
      </c>
      <c r="AA6">
        <f>MIN(E28:E49)</f>
        <v>68.8</v>
      </c>
      <c r="AB6">
        <f>F28</f>
        <v>72.599999999999994</v>
      </c>
      <c r="AD6" s="12">
        <f t="shared" si="5"/>
        <v>14.52</v>
      </c>
      <c r="AE6" s="12">
        <f t="shared" si="6"/>
        <v>7.26</v>
      </c>
      <c r="AF6" s="12">
        <f t="shared" si="7"/>
        <v>3.63</v>
      </c>
      <c r="AG6" s="12">
        <f t="shared" si="8"/>
        <v>1.21</v>
      </c>
    </row>
    <row r="7" spans="1:33">
      <c r="A7" s="9">
        <f t="shared" si="0"/>
        <v>3</v>
      </c>
      <c r="B7" s="1">
        <v>43368</v>
      </c>
      <c r="C7" s="2">
        <v>67.599999999999994</v>
      </c>
      <c r="D7" s="2">
        <v>69.900000000000006</v>
      </c>
      <c r="E7" s="2">
        <v>67</v>
      </c>
      <c r="F7" s="3">
        <v>68</v>
      </c>
      <c r="G7" s="3">
        <v>0.5</v>
      </c>
      <c r="H7" s="4">
        <v>7.4000000000000003E-3</v>
      </c>
      <c r="I7" s="5">
        <v>2841</v>
      </c>
      <c r="J7" s="5">
        <v>194376</v>
      </c>
      <c r="K7" s="2">
        <v>13.6</v>
      </c>
      <c r="M7" s="8">
        <v>4</v>
      </c>
      <c r="Q7">
        <f>F15</f>
        <v>66</v>
      </c>
      <c r="S7" s="12">
        <f t="shared" si="1"/>
        <v>13.2</v>
      </c>
      <c r="T7" s="12">
        <f t="shared" si="2"/>
        <v>6.6</v>
      </c>
      <c r="U7" s="12">
        <f t="shared" si="3"/>
        <v>3.3</v>
      </c>
      <c r="V7" s="12">
        <f t="shared" si="4"/>
        <v>1.1000000000000001</v>
      </c>
      <c r="X7" s="8">
        <v>4</v>
      </c>
      <c r="AB7">
        <f>Q15</f>
        <v>0</v>
      </c>
      <c r="AD7" s="12">
        <f t="shared" si="5"/>
        <v>0</v>
      </c>
      <c r="AE7" s="12">
        <f t="shared" si="6"/>
        <v>0</v>
      </c>
      <c r="AF7" s="12">
        <f t="shared" si="7"/>
        <v>0</v>
      </c>
      <c r="AG7" s="12">
        <f t="shared" si="8"/>
        <v>0</v>
      </c>
    </row>
    <row r="8" spans="1:33">
      <c r="A8" s="9">
        <f t="shared" si="0"/>
        <v>6</v>
      </c>
      <c r="B8" s="1">
        <v>43364</v>
      </c>
      <c r="C8" s="2">
        <v>68.2</v>
      </c>
      <c r="D8" s="2">
        <v>68.2</v>
      </c>
      <c r="E8" s="2">
        <v>67.400000000000006</v>
      </c>
      <c r="F8" s="3">
        <v>67.5</v>
      </c>
      <c r="G8" s="3">
        <v>0.2</v>
      </c>
      <c r="H8" s="4">
        <v>3.0000000000000001E-3</v>
      </c>
      <c r="I8" s="5">
        <v>1108</v>
      </c>
      <c r="J8" s="5">
        <v>75109</v>
      </c>
      <c r="K8" s="2">
        <v>13.5</v>
      </c>
      <c r="M8" s="8">
        <v>5</v>
      </c>
      <c r="S8" s="12">
        <f t="shared" si="1"/>
        <v>0</v>
      </c>
      <c r="T8" s="12">
        <f t="shared" si="2"/>
        <v>0</v>
      </c>
      <c r="U8" s="12">
        <f t="shared" si="3"/>
        <v>0</v>
      </c>
      <c r="V8" s="12">
        <f t="shared" si="4"/>
        <v>0</v>
      </c>
      <c r="X8" s="8">
        <v>5</v>
      </c>
      <c r="AD8" s="12">
        <f t="shared" si="5"/>
        <v>0</v>
      </c>
      <c r="AE8" s="12">
        <f t="shared" si="6"/>
        <v>0</v>
      </c>
      <c r="AF8" s="12">
        <f t="shared" si="7"/>
        <v>0</v>
      </c>
      <c r="AG8" s="12">
        <f t="shared" si="8"/>
        <v>0</v>
      </c>
    </row>
    <row r="9" spans="1:33">
      <c r="A9" s="9">
        <f t="shared" si="0"/>
        <v>5</v>
      </c>
      <c r="B9" s="1">
        <v>43363</v>
      </c>
      <c r="C9" s="2">
        <v>69.3</v>
      </c>
      <c r="D9" s="2">
        <v>69.599999999999994</v>
      </c>
      <c r="E9" s="2">
        <v>67</v>
      </c>
      <c r="F9" s="3">
        <v>67.3</v>
      </c>
      <c r="G9" s="3">
        <v>-1.7</v>
      </c>
      <c r="H9" s="4">
        <v>-2.46E-2</v>
      </c>
      <c r="I9" s="5">
        <v>1448</v>
      </c>
      <c r="J9" s="5">
        <v>98296</v>
      </c>
      <c r="K9" s="2">
        <v>13.46</v>
      </c>
      <c r="M9" s="8">
        <v>6</v>
      </c>
      <c r="S9" s="12">
        <f t="shared" si="1"/>
        <v>0</v>
      </c>
      <c r="T9" s="12">
        <f t="shared" si="2"/>
        <v>0</v>
      </c>
      <c r="U9" s="12">
        <f t="shared" si="3"/>
        <v>0</v>
      </c>
      <c r="V9" s="12">
        <f t="shared" si="4"/>
        <v>0</v>
      </c>
      <c r="X9" s="8">
        <v>6</v>
      </c>
      <c r="AD9" s="12">
        <f t="shared" si="5"/>
        <v>0</v>
      </c>
      <c r="AE9" s="12">
        <f t="shared" si="6"/>
        <v>0</v>
      </c>
      <c r="AF9" s="12">
        <f t="shared" si="7"/>
        <v>0</v>
      </c>
      <c r="AG9" s="12">
        <f t="shared" si="8"/>
        <v>0</v>
      </c>
    </row>
    <row r="10" spans="1:33">
      <c r="A10" s="9">
        <f t="shared" si="0"/>
        <v>4</v>
      </c>
      <c r="B10" s="1">
        <v>43362</v>
      </c>
      <c r="C10" s="2">
        <v>68.400000000000006</v>
      </c>
      <c r="D10" s="2">
        <v>69.3</v>
      </c>
      <c r="E10" s="2">
        <v>67.900000000000006</v>
      </c>
      <c r="F10" s="3">
        <v>69</v>
      </c>
      <c r="G10" s="3">
        <v>0.8</v>
      </c>
      <c r="H10" s="4">
        <v>1.17E-2</v>
      </c>
      <c r="I10" s="5">
        <v>1628</v>
      </c>
      <c r="J10" s="5">
        <v>111794</v>
      </c>
      <c r="K10" s="2">
        <v>13.8</v>
      </c>
      <c r="M10" s="8">
        <v>7</v>
      </c>
      <c r="S10" s="12">
        <f t="shared" si="1"/>
        <v>0</v>
      </c>
      <c r="T10" s="12">
        <f t="shared" si="2"/>
        <v>0</v>
      </c>
      <c r="U10" s="12">
        <f t="shared" si="3"/>
        <v>0</v>
      </c>
      <c r="V10" s="12">
        <f t="shared" si="4"/>
        <v>0</v>
      </c>
    </row>
    <row r="11" spans="1:33">
      <c r="A11" s="9">
        <f t="shared" si="0"/>
        <v>3</v>
      </c>
      <c r="B11" s="1">
        <v>43361</v>
      </c>
      <c r="C11" s="2">
        <v>68.3</v>
      </c>
      <c r="D11" s="2">
        <v>68.900000000000006</v>
      </c>
      <c r="E11" s="2">
        <v>67.599999999999994</v>
      </c>
      <c r="F11" s="3">
        <v>68.2</v>
      </c>
      <c r="G11" s="3">
        <v>-0.6</v>
      </c>
      <c r="H11" s="4">
        <v>-8.6999999999999994E-3</v>
      </c>
      <c r="I11" s="5">
        <v>1247</v>
      </c>
      <c r="J11" s="5">
        <v>84878</v>
      </c>
      <c r="K11" s="2">
        <v>13.64</v>
      </c>
      <c r="M11" s="8">
        <v>8</v>
      </c>
      <c r="S11" s="12">
        <f t="shared" si="1"/>
        <v>0</v>
      </c>
      <c r="T11" s="12">
        <f t="shared" si="2"/>
        <v>0</v>
      </c>
      <c r="U11" s="12">
        <f t="shared" si="3"/>
        <v>0</v>
      </c>
      <c r="V11" s="12">
        <f t="shared" si="4"/>
        <v>0</v>
      </c>
    </row>
    <row r="12" spans="1:33">
      <c r="A12" s="9">
        <f t="shared" si="0"/>
        <v>2</v>
      </c>
      <c r="B12" s="1">
        <v>43360</v>
      </c>
      <c r="C12" s="2">
        <v>69</v>
      </c>
      <c r="D12" s="2">
        <v>70.5</v>
      </c>
      <c r="E12" s="2">
        <v>68.7</v>
      </c>
      <c r="F12" s="3">
        <v>68.8</v>
      </c>
      <c r="G12" s="3">
        <v>0.1</v>
      </c>
      <c r="H12" s="4">
        <v>1.5E-3</v>
      </c>
      <c r="I12" s="5">
        <v>2962</v>
      </c>
      <c r="J12" s="5">
        <v>205613</v>
      </c>
      <c r="K12" s="2">
        <v>13.76</v>
      </c>
      <c r="M12" s="8">
        <v>9</v>
      </c>
      <c r="S12" s="12">
        <f t="shared" si="1"/>
        <v>0</v>
      </c>
      <c r="T12" s="12">
        <f t="shared" si="2"/>
        <v>0</v>
      </c>
      <c r="U12" s="12">
        <f t="shared" si="3"/>
        <v>0</v>
      </c>
      <c r="V12" s="12">
        <f t="shared" si="4"/>
        <v>0</v>
      </c>
    </row>
    <row r="13" spans="1:33">
      <c r="A13" s="9">
        <f t="shared" si="0"/>
        <v>6</v>
      </c>
      <c r="B13" s="1">
        <v>43357</v>
      </c>
      <c r="C13" s="2">
        <v>66</v>
      </c>
      <c r="D13" s="2">
        <v>69.3</v>
      </c>
      <c r="E13" s="2">
        <v>66</v>
      </c>
      <c r="F13" s="3">
        <v>68.7</v>
      </c>
      <c r="G13" s="3">
        <v>3.2</v>
      </c>
      <c r="H13" s="4">
        <v>4.8899999999999999E-2</v>
      </c>
      <c r="I13" s="5">
        <v>4294</v>
      </c>
      <c r="J13" s="5">
        <v>291790</v>
      </c>
      <c r="K13" s="2">
        <v>13.74</v>
      </c>
      <c r="M13" s="8">
        <v>10</v>
      </c>
      <c r="S13" s="12">
        <f t="shared" si="1"/>
        <v>0</v>
      </c>
      <c r="T13" s="12">
        <f t="shared" si="2"/>
        <v>0</v>
      </c>
      <c r="U13" s="12">
        <f t="shared" si="3"/>
        <v>0</v>
      </c>
      <c r="V13" s="12">
        <f t="shared" si="4"/>
        <v>0</v>
      </c>
    </row>
    <row r="14" spans="1:33">
      <c r="A14" s="9">
        <f t="shared" si="0"/>
        <v>5</v>
      </c>
      <c r="B14" s="1">
        <v>43356</v>
      </c>
      <c r="C14" s="2">
        <v>66</v>
      </c>
      <c r="D14" s="2">
        <v>66.8</v>
      </c>
      <c r="E14" s="2">
        <v>65.3</v>
      </c>
      <c r="F14" s="3">
        <v>65.5</v>
      </c>
      <c r="G14" s="3">
        <v>-0.5</v>
      </c>
      <c r="H14" s="4">
        <v>-7.6E-3</v>
      </c>
      <c r="I14" s="2">
        <v>942</v>
      </c>
      <c r="J14" s="5">
        <v>62197</v>
      </c>
      <c r="K14" s="2">
        <v>13.1</v>
      </c>
      <c r="M14" s="8">
        <v>11</v>
      </c>
      <c r="S14" s="12">
        <f t="shared" si="1"/>
        <v>0</v>
      </c>
      <c r="T14" s="12">
        <f t="shared" si="2"/>
        <v>0</v>
      </c>
      <c r="U14" s="12">
        <f t="shared" si="3"/>
        <v>0</v>
      </c>
      <c r="V14" s="12">
        <f t="shared" si="4"/>
        <v>0</v>
      </c>
    </row>
    <row r="15" spans="1:33">
      <c r="A15" s="9">
        <f t="shared" si="0"/>
        <v>4</v>
      </c>
      <c r="B15" s="1">
        <v>43355</v>
      </c>
      <c r="C15" s="2">
        <v>66.400000000000006</v>
      </c>
      <c r="D15" s="2">
        <v>66.7</v>
      </c>
      <c r="E15" s="2">
        <v>64</v>
      </c>
      <c r="F15" s="3">
        <v>66</v>
      </c>
      <c r="G15" s="3">
        <v>-0.8</v>
      </c>
      <c r="H15" s="4">
        <v>-1.2E-2</v>
      </c>
      <c r="I15" s="5">
        <v>1910</v>
      </c>
      <c r="J15" s="5">
        <v>125224</v>
      </c>
      <c r="K15" s="2">
        <v>13.2</v>
      </c>
      <c r="M15" s="8">
        <v>12</v>
      </c>
      <c r="S15" s="12">
        <f t="shared" si="1"/>
        <v>0</v>
      </c>
      <c r="T15" s="12">
        <f t="shared" si="2"/>
        <v>0</v>
      </c>
      <c r="U15" s="12">
        <f t="shared" si="3"/>
        <v>0</v>
      </c>
      <c r="V15" s="12">
        <f t="shared" si="4"/>
        <v>0</v>
      </c>
    </row>
    <row r="16" spans="1:33">
      <c r="A16" s="9">
        <f t="shared" si="0"/>
        <v>3</v>
      </c>
      <c r="B16" s="1">
        <v>43354</v>
      </c>
      <c r="C16" s="2">
        <v>65.900000000000006</v>
      </c>
      <c r="D16" s="2">
        <v>66.8</v>
      </c>
      <c r="E16" s="2">
        <v>65</v>
      </c>
      <c r="F16" s="3">
        <v>66.8</v>
      </c>
      <c r="G16" s="3">
        <v>1.8</v>
      </c>
      <c r="H16" s="4">
        <v>2.7699999999999999E-2</v>
      </c>
      <c r="I16" s="5">
        <v>1209</v>
      </c>
      <c r="J16" s="5">
        <v>79645</v>
      </c>
      <c r="K16" s="2">
        <v>13.36</v>
      </c>
      <c r="M16" s="8">
        <v>13</v>
      </c>
      <c r="S16" s="12">
        <f t="shared" si="1"/>
        <v>0</v>
      </c>
      <c r="T16" s="12">
        <f t="shared" si="2"/>
        <v>0</v>
      </c>
      <c r="U16" s="12">
        <f t="shared" si="3"/>
        <v>0</v>
      </c>
      <c r="V16" s="12">
        <f t="shared" si="4"/>
        <v>0</v>
      </c>
    </row>
    <row r="17" spans="1:22">
      <c r="A17" s="9">
        <f t="shared" si="0"/>
        <v>2</v>
      </c>
      <c r="B17" s="1">
        <v>43353</v>
      </c>
      <c r="C17" s="2">
        <v>67.8</v>
      </c>
      <c r="D17" s="2">
        <v>68.099999999999994</v>
      </c>
      <c r="E17" s="2">
        <v>64.5</v>
      </c>
      <c r="F17" s="3">
        <v>65</v>
      </c>
      <c r="G17" s="3">
        <v>-1.6</v>
      </c>
      <c r="H17" s="4">
        <v>-2.4E-2</v>
      </c>
      <c r="I17" s="5">
        <v>3069</v>
      </c>
      <c r="J17" s="5">
        <v>203695</v>
      </c>
      <c r="K17" s="2">
        <v>13</v>
      </c>
      <c r="M17" s="8">
        <v>14</v>
      </c>
      <c r="S17" s="12">
        <f t="shared" si="1"/>
        <v>0</v>
      </c>
      <c r="T17" s="12">
        <f t="shared" si="2"/>
        <v>0</v>
      </c>
      <c r="U17" s="12">
        <f t="shared" si="3"/>
        <v>0</v>
      </c>
      <c r="V17" s="12">
        <f t="shared" si="4"/>
        <v>0</v>
      </c>
    </row>
    <row r="18" spans="1:22">
      <c r="A18" s="9">
        <f t="shared" si="0"/>
        <v>6</v>
      </c>
      <c r="B18" s="1">
        <v>43350</v>
      </c>
      <c r="C18" s="2">
        <v>67.5</v>
      </c>
      <c r="D18" s="2">
        <v>68</v>
      </c>
      <c r="E18" s="2">
        <v>65.599999999999994</v>
      </c>
      <c r="F18" s="3">
        <v>66.599999999999994</v>
      </c>
      <c r="G18" s="3">
        <v>-1.5</v>
      </c>
      <c r="H18" s="4">
        <v>-2.1999999999999999E-2</v>
      </c>
      <c r="I18" s="5">
        <v>3062</v>
      </c>
      <c r="J18" s="5">
        <v>203472</v>
      </c>
      <c r="K18" s="2">
        <v>13.32</v>
      </c>
      <c r="M18" s="8">
        <v>15</v>
      </c>
      <c r="S18" s="12">
        <f t="shared" si="1"/>
        <v>0</v>
      </c>
      <c r="T18" s="12">
        <f t="shared" si="2"/>
        <v>0</v>
      </c>
      <c r="U18" s="12">
        <f t="shared" si="3"/>
        <v>0</v>
      </c>
      <c r="V18" s="12">
        <f t="shared" si="4"/>
        <v>0</v>
      </c>
    </row>
    <row r="19" spans="1:22">
      <c r="A19" s="9">
        <f t="shared" si="0"/>
        <v>5</v>
      </c>
      <c r="B19" s="1">
        <v>43349</v>
      </c>
      <c r="C19" s="2">
        <v>67.599999999999994</v>
      </c>
      <c r="D19" s="2">
        <v>68.599999999999994</v>
      </c>
      <c r="E19" s="2">
        <v>67.3</v>
      </c>
      <c r="F19" s="3">
        <v>68.099999999999994</v>
      </c>
      <c r="G19" s="3">
        <v>0.5</v>
      </c>
      <c r="H19" s="4">
        <v>7.4000000000000003E-3</v>
      </c>
      <c r="I19" s="5">
        <v>1405</v>
      </c>
      <c r="J19" s="5">
        <v>95682</v>
      </c>
      <c r="K19" s="2">
        <v>13.62</v>
      </c>
      <c r="M19" s="8">
        <v>16</v>
      </c>
      <c r="S19" s="12">
        <f t="shared" si="1"/>
        <v>0</v>
      </c>
      <c r="T19" s="12">
        <f t="shared" si="2"/>
        <v>0</v>
      </c>
      <c r="U19" s="12">
        <f t="shared" si="3"/>
        <v>0</v>
      </c>
      <c r="V19" s="12">
        <f t="shared" si="4"/>
        <v>0</v>
      </c>
    </row>
    <row r="20" spans="1:22">
      <c r="A20" s="9">
        <f t="shared" si="0"/>
        <v>4</v>
      </c>
      <c r="B20" s="1">
        <v>43348</v>
      </c>
      <c r="C20" s="2">
        <v>68.7</v>
      </c>
      <c r="D20" s="2">
        <v>68.7</v>
      </c>
      <c r="E20" s="2">
        <v>67.599999999999994</v>
      </c>
      <c r="F20" s="3">
        <v>67.599999999999994</v>
      </c>
      <c r="G20" s="3">
        <v>-1.3</v>
      </c>
      <c r="H20" s="4">
        <v>-1.89E-2</v>
      </c>
      <c r="I20" s="5">
        <v>1416</v>
      </c>
      <c r="J20" s="5">
        <v>96261</v>
      </c>
      <c r="K20" s="2">
        <v>13.52</v>
      </c>
      <c r="M20" s="8">
        <v>17</v>
      </c>
      <c r="S20" s="12">
        <f t="shared" si="1"/>
        <v>0</v>
      </c>
      <c r="T20" s="12">
        <f t="shared" si="2"/>
        <v>0</v>
      </c>
      <c r="U20" s="12">
        <f t="shared" si="3"/>
        <v>0</v>
      </c>
      <c r="V20" s="12">
        <f t="shared" si="4"/>
        <v>0</v>
      </c>
    </row>
    <row r="21" spans="1:22">
      <c r="A21" s="9">
        <f t="shared" si="0"/>
        <v>3</v>
      </c>
      <c r="B21" s="1">
        <v>43347</v>
      </c>
      <c r="C21" s="2">
        <v>68</v>
      </c>
      <c r="D21" s="2">
        <v>69.3</v>
      </c>
      <c r="E21" s="2">
        <v>67.5</v>
      </c>
      <c r="F21" s="3">
        <v>68.900000000000006</v>
      </c>
      <c r="G21" s="3">
        <v>0.9</v>
      </c>
      <c r="H21" s="4">
        <v>1.32E-2</v>
      </c>
      <c r="I21" s="5">
        <v>1494</v>
      </c>
      <c r="J21" s="5">
        <v>102343</v>
      </c>
      <c r="K21" s="2">
        <v>13.78</v>
      </c>
      <c r="M21" s="8">
        <v>18</v>
      </c>
      <c r="S21" s="12">
        <f t="shared" si="1"/>
        <v>0</v>
      </c>
      <c r="T21" s="12">
        <f t="shared" si="2"/>
        <v>0</v>
      </c>
      <c r="U21" s="12">
        <f t="shared" si="3"/>
        <v>0</v>
      </c>
      <c r="V21" s="12">
        <f t="shared" si="4"/>
        <v>0</v>
      </c>
    </row>
    <row r="22" spans="1:22">
      <c r="A22" s="9">
        <f t="shared" si="0"/>
        <v>2</v>
      </c>
      <c r="B22" s="1">
        <v>43346</v>
      </c>
      <c r="C22" s="2">
        <v>69</v>
      </c>
      <c r="D22" s="2">
        <v>69.5</v>
      </c>
      <c r="E22" s="2">
        <v>67.5</v>
      </c>
      <c r="F22" s="3">
        <v>68</v>
      </c>
      <c r="G22" s="3">
        <v>-2</v>
      </c>
      <c r="H22" s="4">
        <v>-2.86E-2</v>
      </c>
      <c r="I22" s="5">
        <v>2352</v>
      </c>
      <c r="J22" s="5">
        <v>160587</v>
      </c>
      <c r="K22" s="2">
        <v>13.6</v>
      </c>
      <c r="M22" s="8">
        <v>19</v>
      </c>
      <c r="S22" s="12">
        <f t="shared" si="1"/>
        <v>0</v>
      </c>
      <c r="T22" s="12">
        <f t="shared" si="2"/>
        <v>0</v>
      </c>
      <c r="U22" s="12">
        <f t="shared" si="3"/>
        <v>0</v>
      </c>
      <c r="V22" s="12">
        <f t="shared" si="4"/>
        <v>0</v>
      </c>
    </row>
    <row r="23" spans="1:22">
      <c r="A23" s="9">
        <f t="shared" si="0"/>
        <v>6</v>
      </c>
      <c r="B23" s="1">
        <v>43343</v>
      </c>
      <c r="C23" s="2">
        <v>69.3</v>
      </c>
      <c r="D23" s="2">
        <v>70.5</v>
      </c>
      <c r="E23" s="2">
        <v>68.5</v>
      </c>
      <c r="F23" s="3">
        <v>70</v>
      </c>
      <c r="G23" s="3">
        <v>0.6</v>
      </c>
      <c r="H23" s="4">
        <v>8.6E-3</v>
      </c>
      <c r="I23" s="5">
        <v>1519</v>
      </c>
      <c r="J23" s="5">
        <v>105946</v>
      </c>
      <c r="K23" s="2">
        <v>14</v>
      </c>
      <c r="M23" s="8">
        <v>20</v>
      </c>
      <c r="S23" s="12">
        <f t="shared" si="1"/>
        <v>0</v>
      </c>
      <c r="T23" s="12">
        <f t="shared" si="2"/>
        <v>0</v>
      </c>
      <c r="U23" s="12">
        <f t="shared" si="3"/>
        <v>0</v>
      </c>
      <c r="V23" s="12">
        <f t="shared" si="4"/>
        <v>0</v>
      </c>
    </row>
    <row r="24" spans="1:22">
      <c r="A24" s="9">
        <f t="shared" si="0"/>
        <v>5</v>
      </c>
      <c r="B24" s="1">
        <v>43342</v>
      </c>
      <c r="C24" s="2">
        <v>70.099999999999994</v>
      </c>
      <c r="D24" s="2">
        <v>70.7</v>
      </c>
      <c r="E24" s="2">
        <v>69</v>
      </c>
      <c r="F24" s="3">
        <v>69.400000000000006</v>
      </c>
      <c r="G24" s="3">
        <v>0.2</v>
      </c>
      <c r="H24" s="4">
        <v>2.8999999999999998E-3</v>
      </c>
      <c r="I24" s="5">
        <v>2619</v>
      </c>
      <c r="J24" s="5">
        <v>182497</v>
      </c>
      <c r="K24" s="2">
        <v>13.88</v>
      </c>
      <c r="M24" s="8">
        <v>21</v>
      </c>
      <c r="S24" s="12">
        <f t="shared" si="1"/>
        <v>0</v>
      </c>
      <c r="T24" s="12">
        <f t="shared" si="2"/>
        <v>0</v>
      </c>
      <c r="U24" s="12">
        <f t="shared" si="3"/>
        <v>0</v>
      </c>
      <c r="V24" s="12">
        <f t="shared" si="4"/>
        <v>0</v>
      </c>
    </row>
    <row r="25" spans="1:22">
      <c r="A25" s="9">
        <f t="shared" si="0"/>
        <v>4</v>
      </c>
      <c r="B25" s="1">
        <v>43341</v>
      </c>
      <c r="C25" s="2">
        <v>71.900000000000006</v>
      </c>
      <c r="D25" s="2">
        <v>72</v>
      </c>
      <c r="E25" s="2">
        <v>67</v>
      </c>
      <c r="F25" s="3">
        <v>69.2</v>
      </c>
      <c r="G25" s="3">
        <v>-2.5</v>
      </c>
      <c r="H25" s="4">
        <v>-3.49E-2</v>
      </c>
      <c r="I25" s="5">
        <v>8720</v>
      </c>
      <c r="J25" s="5">
        <v>597905</v>
      </c>
      <c r="K25" s="2">
        <v>13.84</v>
      </c>
      <c r="M25" s="8">
        <v>22</v>
      </c>
      <c r="S25" s="12">
        <f t="shared" si="1"/>
        <v>0</v>
      </c>
      <c r="T25" s="12">
        <f t="shared" si="2"/>
        <v>0</v>
      </c>
      <c r="U25" s="12">
        <f t="shared" si="3"/>
        <v>0</v>
      </c>
      <c r="V25" s="12">
        <f t="shared" si="4"/>
        <v>0</v>
      </c>
    </row>
    <row r="26" spans="1:22">
      <c r="A26" s="9">
        <f t="shared" si="0"/>
        <v>3</v>
      </c>
      <c r="B26" s="1">
        <v>43340</v>
      </c>
      <c r="C26" s="2">
        <v>73.5</v>
      </c>
      <c r="D26" s="2">
        <v>73.8</v>
      </c>
      <c r="E26" s="2">
        <v>71.7</v>
      </c>
      <c r="F26" s="3">
        <v>71.7</v>
      </c>
      <c r="G26" s="3">
        <v>-1.3</v>
      </c>
      <c r="H26" s="4">
        <v>-1.78E-2</v>
      </c>
      <c r="I26" s="5">
        <v>1671</v>
      </c>
      <c r="J26" s="5">
        <v>121023</v>
      </c>
      <c r="K26" s="2">
        <v>14.34</v>
      </c>
      <c r="M26" s="8">
        <v>23</v>
      </c>
      <c r="S26" s="12">
        <f t="shared" si="1"/>
        <v>0</v>
      </c>
      <c r="T26" s="12">
        <f t="shared" si="2"/>
        <v>0</v>
      </c>
      <c r="U26" s="12">
        <f t="shared" si="3"/>
        <v>0</v>
      </c>
      <c r="V26" s="12">
        <f t="shared" si="4"/>
        <v>0</v>
      </c>
    </row>
    <row r="27" spans="1:22">
      <c r="A27" s="9">
        <f t="shared" si="0"/>
        <v>2</v>
      </c>
      <c r="B27" s="1">
        <v>43339</v>
      </c>
      <c r="C27" s="2">
        <v>72.5</v>
      </c>
      <c r="D27" s="2">
        <v>73.3</v>
      </c>
      <c r="E27" s="2">
        <v>72</v>
      </c>
      <c r="F27" s="3">
        <v>73</v>
      </c>
      <c r="G27" s="3">
        <v>0.4</v>
      </c>
      <c r="H27" s="4">
        <v>5.4999999999999997E-3</v>
      </c>
      <c r="I27" s="5">
        <v>1503</v>
      </c>
      <c r="J27" s="5">
        <v>109219</v>
      </c>
      <c r="K27" s="2">
        <v>14.6</v>
      </c>
      <c r="M27" s="8">
        <v>24</v>
      </c>
      <c r="S27" s="12">
        <f t="shared" si="1"/>
        <v>0</v>
      </c>
      <c r="T27" s="12">
        <f t="shared" si="2"/>
        <v>0</v>
      </c>
      <c r="U27" s="12">
        <f t="shared" si="3"/>
        <v>0</v>
      </c>
      <c r="V27" s="12">
        <f t="shared" si="4"/>
        <v>0</v>
      </c>
    </row>
    <row r="28" spans="1:22">
      <c r="A28" s="9">
        <f t="shared" si="0"/>
        <v>6</v>
      </c>
      <c r="B28" s="1">
        <v>43336</v>
      </c>
      <c r="C28" s="2">
        <v>73.400000000000006</v>
      </c>
      <c r="D28" s="2">
        <v>74</v>
      </c>
      <c r="E28" s="2">
        <v>72.5</v>
      </c>
      <c r="F28" s="3">
        <v>72.599999999999994</v>
      </c>
      <c r="G28" s="3">
        <v>-0.1</v>
      </c>
      <c r="H28" s="4">
        <v>-1.4E-3</v>
      </c>
      <c r="I28" s="5">
        <v>1742</v>
      </c>
      <c r="J28" s="5">
        <v>127220</v>
      </c>
      <c r="K28" s="2">
        <v>14.52</v>
      </c>
      <c r="M28" s="8">
        <v>25</v>
      </c>
      <c r="S28" s="12">
        <f t="shared" si="1"/>
        <v>0</v>
      </c>
      <c r="T28" s="12">
        <f t="shared" si="2"/>
        <v>0</v>
      </c>
      <c r="U28" s="12">
        <f t="shared" si="3"/>
        <v>0</v>
      </c>
      <c r="V28" s="12">
        <f t="shared" si="4"/>
        <v>0</v>
      </c>
    </row>
    <row r="29" spans="1:22">
      <c r="A29" s="9">
        <f t="shared" si="0"/>
        <v>5</v>
      </c>
      <c r="B29" s="1">
        <v>43335</v>
      </c>
      <c r="C29" s="2">
        <v>74.3</v>
      </c>
      <c r="D29" s="2">
        <v>75</v>
      </c>
      <c r="E29" s="2">
        <v>72.5</v>
      </c>
      <c r="F29" s="3">
        <v>72.7</v>
      </c>
      <c r="G29" s="3">
        <v>-1.3</v>
      </c>
      <c r="H29" s="4">
        <v>-1.7600000000000001E-2</v>
      </c>
      <c r="I29" s="5">
        <v>1834</v>
      </c>
      <c r="J29" s="5">
        <v>134748</v>
      </c>
      <c r="K29" s="2">
        <v>14.54</v>
      </c>
      <c r="M29" s="8">
        <v>26</v>
      </c>
      <c r="S29" s="12">
        <f t="shared" si="1"/>
        <v>0</v>
      </c>
      <c r="T29" s="12">
        <f t="shared" si="2"/>
        <v>0</v>
      </c>
      <c r="U29" s="12">
        <f t="shared" si="3"/>
        <v>0</v>
      </c>
      <c r="V29" s="12">
        <f t="shared" si="4"/>
        <v>0</v>
      </c>
    </row>
    <row r="30" spans="1:22">
      <c r="A30" s="9">
        <f t="shared" si="0"/>
        <v>4</v>
      </c>
      <c r="B30" s="1">
        <v>43334</v>
      </c>
      <c r="C30" s="2">
        <v>77</v>
      </c>
      <c r="D30" s="2">
        <v>77.2</v>
      </c>
      <c r="E30" s="2">
        <v>73.8</v>
      </c>
      <c r="F30" s="3">
        <v>74</v>
      </c>
      <c r="G30" s="3">
        <v>-2.5</v>
      </c>
      <c r="H30" s="4">
        <v>-3.27E-2</v>
      </c>
      <c r="I30" s="5">
        <v>2510</v>
      </c>
      <c r="J30" s="5">
        <v>189905</v>
      </c>
      <c r="K30" s="2">
        <v>14.8</v>
      </c>
      <c r="M30" s="8">
        <v>27</v>
      </c>
      <c r="S30" s="12">
        <f t="shared" si="1"/>
        <v>0</v>
      </c>
      <c r="T30" s="12">
        <f t="shared" si="2"/>
        <v>0</v>
      </c>
      <c r="U30" s="12">
        <f t="shared" si="3"/>
        <v>0</v>
      </c>
      <c r="V30" s="12">
        <f t="shared" si="4"/>
        <v>0</v>
      </c>
    </row>
    <row r="31" spans="1:22">
      <c r="A31" s="9">
        <f t="shared" si="0"/>
        <v>3</v>
      </c>
      <c r="B31" s="1">
        <v>43333</v>
      </c>
      <c r="C31" s="2">
        <v>76.2</v>
      </c>
      <c r="D31" s="2">
        <v>76.5</v>
      </c>
      <c r="E31" s="2">
        <v>75</v>
      </c>
      <c r="F31" s="3">
        <v>76.5</v>
      </c>
      <c r="G31" s="3">
        <v>0.9</v>
      </c>
      <c r="H31" s="4">
        <v>1.1900000000000001E-2</v>
      </c>
      <c r="I31" s="5">
        <v>2779</v>
      </c>
      <c r="J31" s="5">
        <v>210893</v>
      </c>
      <c r="K31" s="2">
        <v>15.3</v>
      </c>
      <c r="M31" s="8">
        <v>28</v>
      </c>
      <c r="S31" s="12">
        <f t="shared" si="1"/>
        <v>0</v>
      </c>
      <c r="T31" s="12">
        <f t="shared" si="2"/>
        <v>0</v>
      </c>
      <c r="U31" s="12">
        <f t="shared" si="3"/>
        <v>0</v>
      </c>
      <c r="V31" s="12">
        <f t="shared" si="4"/>
        <v>0</v>
      </c>
    </row>
    <row r="32" spans="1:22">
      <c r="A32" s="9">
        <f t="shared" si="0"/>
        <v>2</v>
      </c>
      <c r="B32" s="1">
        <v>43332</v>
      </c>
      <c r="C32" s="2">
        <v>75.2</v>
      </c>
      <c r="D32" s="2">
        <v>76.400000000000006</v>
      </c>
      <c r="E32" s="2">
        <v>73.7</v>
      </c>
      <c r="F32" s="3">
        <v>75.599999999999994</v>
      </c>
      <c r="G32" s="3">
        <v>0.9</v>
      </c>
      <c r="H32" s="4">
        <v>1.2E-2</v>
      </c>
      <c r="I32" s="5">
        <v>2992</v>
      </c>
      <c r="J32" s="5">
        <v>225346</v>
      </c>
      <c r="K32" s="2">
        <v>15.12</v>
      </c>
      <c r="M32" s="8">
        <v>29</v>
      </c>
      <c r="S32" s="12">
        <f t="shared" si="1"/>
        <v>0</v>
      </c>
      <c r="T32" s="12">
        <f t="shared" si="2"/>
        <v>0</v>
      </c>
      <c r="U32" s="12">
        <f t="shared" si="3"/>
        <v>0</v>
      </c>
      <c r="V32" s="12">
        <f t="shared" si="4"/>
        <v>0</v>
      </c>
    </row>
    <row r="33" spans="1:22">
      <c r="A33" s="9">
        <f t="shared" si="0"/>
        <v>6</v>
      </c>
      <c r="B33" s="1">
        <v>43329</v>
      </c>
      <c r="C33" s="2">
        <v>75.900000000000006</v>
      </c>
      <c r="D33" s="2">
        <v>77.2</v>
      </c>
      <c r="E33" s="2">
        <v>74.7</v>
      </c>
      <c r="F33" s="2">
        <v>74.7</v>
      </c>
      <c r="G33" s="2">
        <v>0</v>
      </c>
      <c r="H33" s="6">
        <v>0</v>
      </c>
      <c r="I33" s="5">
        <v>6328</v>
      </c>
      <c r="J33" s="5">
        <v>482277</v>
      </c>
      <c r="K33" s="2">
        <v>14.94</v>
      </c>
      <c r="M33" s="8">
        <v>30</v>
      </c>
      <c r="S33" s="12">
        <f t="shared" si="1"/>
        <v>0</v>
      </c>
      <c r="T33" s="12">
        <f t="shared" si="2"/>
        <v>0</v>
      </c>
      <c r="U33" s="12">
        <f t="shared" si="3"/>
        <v>0</v>
      </c>
      <c r="V33" s="12">
        <f t="shared" si="4"/>
        <v>0</v>
      </c>
    </row>
    <row r="34" spans="1:22">
      <c r="A34" s="9">
        <f t="shared" si="0"/>
        <v>5</v>
      </c>
      <c r="B34" s="1">
        <v>43328</v>
      </c>
      <c r="C34" s="2">
        <v>74.599999999999994</v>
      </c>
      <c r="D34" s="2">
        <v>75.3</v>
      </c>
      <c r="E34" s="2">
        <v>73.2</v>
      </c>
      <c r="F34" s="3">
        <v>74.7</v>
      </c>
      <c r="G34" s="3">
        <v>-0.6</v>
      </c>
      <c r="H34" s="4">
        <v>-8.0000000000000002E-3</v>
      </c>
      <c r="I34" s="5">
        <v>3733</v>
      </c>
      <c r="J34" s="5">
        <v>277484</v>
      </c>
      <c r="K34" s="2">
        <v>14.94</v>
      </c>
      <c r="M34" s="8">
        <v>31</v>
      </c>
      <c r="S34" s="12">
        <f t="shared" si="1"/>
        <v>0</v>
      </c>
      <c r="T34" s="12">
        <f t="shared" si="2"/>
        <v>0</v>
      </c>
      <c r="U34" s="12">
        <f t="shared" si="3"/>
        <v>0</v>
      </c>
      <c r="V34" s="12">
        <f t="shared" si="4"/>
        <v>0</v>
      </c>
    </row>
    <row r="35" spans="1:22">
      <c r="A35" s="9">
        <f t="shared" si="0"/>
        <v>4</v>
      </c>
      <c r="B35" s="1">
        <v>43327</v>
      </c>
      <c r="C35" s="2">
        <v>75.599999999999994</v>
      </c>
      <c r="D35" s="2">
        <v>76.400000000000006</v>
      </c>
      <c r="E35" s="2">
        <v>74.5</v>
      </c>
      <c r="F35" s="2">
        <v>75.3</v>
      </c>
      <c r="G35" s="2">
        <v>0</v>
      </c>
      <c r="H35" s="6">
        <v>0</v>
      </c>
      <c r="I35" s="5">
        <v>3726</v>
      </c>
      <c r="J35" s="5">
        <v>281414</v>
      </c>
      <c r="K35" s="2">
        <v>15.06</v>
      </c>
      <c r="M35" s="8">
        <v>32</v>
      </c>
      <c r="S35" s="12">
        <f t="shared" si="1"/>
        <v>0</v>
      </c>
      <c r="T35" s="12">
        <f t="shared" si="2"/>
        <v>0</v>
      </c>
      <c r="U35" s="12">
        <f t="shared" si="3"/>
        <v>0</v>
      </c>
      <c r="V35" s="12">
        <f t="shared" si="4"/>
        <v>0</v>
      </c>
    </row>
    <row r="36" spans="1:22">
      <c r="A36" s="9">
        <f t="shared" si="0"/>
        <v>3</v>
      </c>
      <c r="B36" s="1">
        <v>43326</v>
      </c>
      <c r="C36" s="2">
        <v>74.8</v>
      </c>
      <c r="D36" s="2">
        <v>75.900000000000006</v>
      </c>
      <c r="E36" s="2">
        <v>73.7</v>
      </c>
      <c r="F36" s="3">
        <v>75.3</v>
      </c>
      <c r="G36" s="3">
        <v>1.1000000000000001</v>
      </c>
      <c r="H36" s="4">
        <v>1.4800000000000001E-2</v>
      </c>
      <c r="I36" s="5">
        <v>4655</v>
      </c>
      <c r="J36" s="5">
        <v>348840</v>
      </c>
      <c r="K36" s="2">
        <v>15.06</v>
      </c>
      <c r="M36" s="8">
        <v>33</v>
      </c>
      <c r="S36" s="12">
        <f t="shared" si="1"/>
        <v>0</v>
      </c>
      <c r="T36" s="12">
        <f t="shared" si="2"/>
        <v>0</v>
      </c>
      <c r="U36" s="12">
        <f t="shared" si="3"/>
        <v>0</v>
      </c>
      <c r="V36" s="12">
        <f t="shared" si="4"/>
        <v>0</v>
      </c>
    </row>
    <row r="37" spans="1:22">
      <c r="A37" s="9">
        <f t="shared" si="0"/>
        <v>2</v>
      </c>
      <c r="B37" s="1">
        <v>43325</v>
      </c>
      <c r="C37" s="2">
        <v>72.5</v>
      </c>
      <c r="D37" s="2">
        <v>74.900000000000006</v>
      </c>
      <c r="E37" s="2">
        <v>71.2</v>
      </c>
      <c r="F37" s="3">
        <v>74.2</v>
      </c>
      <c r="G37" s="3">
        <v>2.1</v>
      </c>
      <c r="H37" s="4">
        <v>2.9100000000000001E-2</v>
      </c>
      <c r="I37" s="5">
        <v>10196</v>
      </c>
      <c r="J37" s="5">
        <v>745936</v>
      </c>
      <c r="K37" s="2">
        <v>34.19</v>
      </c>
      <c r="M37" s="8">
        <v>34</v>
      </c>
      <c r="S37" s="12">
        <f t="shared" si="1"/>
        <v>0</v>
      </c>
      <c r="T37" s="12">
        <f t="shared" si="2"/>
        <v>0</v>
      </c>
      <c r="U37" s="12">
        <f t="shared" si="3"/>
        <v>0</v>
      </c>
      <c r="V37" s="12">
        <f t="shared" si="4"/>
        <v>0</v>
      </c>
    </row>
    <row r="38" spans="1:22">
      <c r="A38" s="9">
        <f t="shared" si="0"/>
        <v>6</v>
      </c>
      <c r="B38" s="1">
        <v>43322</v>
      </c>
      <c r="C38" s="2">
        <v>76.5</v>
      </c>
      <c r="D38" s="2">
        <v>78.400000000000006</v>
      </c>
      <c r="E38" s="2">
        <v>72.099999999999994</v>
      </c>
      <c r="F38" s="3">
        <v>72.099999999999994</v>
      </c>
      <c r="G38" s="3">
        <v>-3.6</v>
      </c>
      <c r="H38" s="4">
        <v>-4.7600000000000003E-2</v>
      </c>
      <c r="I38" s="5">
        <v>21430</v>
      </c>
      <c r="J38" s="5">
        <v>1639630</v>
      </c>
      <c r="K38" s="2">
        <v>33.229999999999997</v>
      </c>
      <c r="M38" s="8">
        <v>35</v>
      </c>
      <c r="S38" s="12">
        <f t="shared" si="1"/>
        <v>0</v>
      </c>
      <c r="T38" s="12">
        <f t="shared" si="2"/>
        <v>0</v>
      </c>
      <c r="U38" s="12">
        <f t="shared" si="3"/>
        <v>0</v>
      </c>
      <c r="V38" s="12">
        <f t="shared" si="4"/>
        <v>0</v>
      </c>
    </row>
    <row r="39" spans="1:22">
      <c r="A39" s="9">
        <f t="shared" si="0"/>
        <v>5</v>
      </c>
      <c r="B39" s="1">
        <v>43321</v>
      </c>
      <c r="C39" s="2">
        <v>74.2</v>
      </c>
      <c r="D39" s="2">
        <v>75.900000000000006</v>
      </c>
      <c r="E39" s="2">
        <v>73.8</v>
      </c>
      <c r="F39" s="3">
        <v>75.7</v>
      </c>
      <c r="G39" s="3">
        <v>1.2</v>
      </c>
      <c r="H39" s="4">
        <v>1.61E-2</v>
      </c>
      <c r="I39" s="5">
        <v>6701</v>
      </c>
      <c r="J39" s="5">
        <v>505395</v>
      </c>
      <c r="K39" s="2">
        <v>34.880000000000003</v>
      </c>
      <c r="M39" s="8">
        <v>36</v>
      </c>
      <c r="S39" s="12">
        <f t="shared" si="1"/>
        <v>0</v>
      </c>
      <c r="T39" s="12">
        <f t="shared" si="2"/>
        <v>0</v>
      </c>
      <c r="U39" s="12">
        <f t="shared" si="3"/>
        <v>0</v>
      </c>
      <c r="V39" s="12">
        <f t="shared" si="4"/>
        <v>0</v>
      </c>
    </row>
    <row r="40" spans="1:22">
      <c r="A40" s="9">
        <f t="shared" si="0"/>
        <v>4</v>
      </c>
      <c r="B40" s="1">
        <v>43320</v>
      </c>
      <c r="C40" s="2">
        <v>74</v>
      </c>
      <c r="D40" s="2">
        <v>76</v>
      </c>
      <c r="E40" s="2">
        <v>73.3</v>
      </c>
      <c r="F40" s="3">
        <v>74.5</v>
      </c>
      <c r="G40" s="3">
        <v>0.6</v>
      </c>
      <c r="H40" s="4">
        <v>8.0999999999999996E-3</v>
      </c>
      <c r="I40" s="5">
        <v>5972</v>
      </c>
      <c r="J40" s="5">
        <v>446998</v>
      </c>
      <c r="K40" s="2">
        <v>34.33</v>
      </c>
      <c r="M40" s="8">
        <v>37</v>
      </c>
      <c r="S40" s="12">
        <f t="shared" si="1"/>
        <v>0</v>
      </c>
      <c r="T40" s="12">
        <f t="shared" si="2"/>
        <v>0</v>
      </c>
      <c r="U40" s="12">
        <f t="shared" si="3"/>
        <v>0</v>
      </c>
      <c r="V40" s="12">
        <f t="shared" si="4"/>
        <v>0</v>
      </c>
    </row>
    <row r="41" spans="1:22">
      <c r="A41" s="9">
        <f t="shared" si="0"/>
        <v>3</v>
      </c>
      <c r="B41" s="1">
        <v>43319</v>
      </c>
      <c r="C41" s="2">
        <v>72</v>
      </c>
      <c r="D41" s="2">
        <v>75.099999999999994</v>
      </c>
      <c r="E41" s="2">
        <v>71.5</v>
      </c>
      <c r="F41" s="3">
        <v>73.900000000000006</v>
      </c>
      <c r="G41" s="3">
        <v>1.9</v>
      </c>
      <c r="H41" s="4">
        <v>2.64E-2</v>
      </c>
      <c r="I41" s="5">
        <v>6275</v>
      </c>
      <c r="J41" s="5">
        <v>462873</v>
      </c>
      <c r="K41" s="2">
        <v>34.06</v>
      </c>
      <c r="M41" s="8">
        <v>38</v>
      </c>
      <c r="S41" s="12">
        <f t="shared" si="1"/>
        <v>0</v>
      </c>
      <c r="T41" s="12">
        <f t="shared" si="2"/>
        <v>0</v>
      </c>
      <c r="U41" s="12">
        <f t="shared" si="3"/>
        <v>0</v>
      </c>
      <c r="V41" s="12">
        <f t="shared" si="4"/>
        <v>0</v>
      </c>
    </row>
    <row r="42" spans="1:22">
      <c r="A42" s="9">
        <f t="shared" si="0"/>
        <v>2</v>
      </c>
      <c r="B42" s="1">
        <v>43318</v>
      </c>
      <c r="C42" s="2">
        <v>72</v>
      </c>
      <c r="D42" s="2">
        <v>72.099999999999994</v>
      </c>
      <c r="E42" s="2">
        <v>70.599999999999994</v>
      </c>
      <c r="F42" s="3">
        <v>72</v>
      </c>
      <c r="G42" s="3">
        <v>0.4</v>
      </c>
      <c r="H42" s="4">
        <v>5.5999999999999999E-3</v>
      </c>
      <c r="I42" s="5">
        <v>2099</v>
      </c>
      <c r="J42" s="5">
        <v>150436</v>
      </c>
      <c r="K42" s="2">
        <v>33.18</v>
      </c>
      <c r="M42" s="8">
        <v>39</v>
      </c>
      <c r="S42" s="12">
        <f t="shared" si="1"/>
        <v>0</v>
      </c>
      <c r="T42" s="12">
        <f t="shared" si="2"/>
        <v>0</v>
      </c>
      <c r="U42" s="12">
        <f t="shared" si="3"/>
        <v>0</v>
      </c>
      <c r="V42" s="12">
        <f t="shared" si="4"/>
        <v>0</v>
      </c>
    </row>
    <row r="43" spans="1:22">
      <c r="A43" s="9">
        <f t="shared" si="0"/>
        <v>6</v>
      </c>
      <c r="B43" s="1">
        <v>43315</v>
      </c>
      <c r="C43" s="2">
        <v>69.599999999999994</v>
      </c>
      <c r="D43" s="2">
        <v>72</v>
      </c>
      <c r="E43" s="2">
        <v>68.900000000000006</v>
      </c>
      <c r="F43" s="3">
        <v>71.599999999999994</v>
      </c>
      <c r="G43" s="3">
        <v>2.7</v>
      </c>
      <c r="H43" s="4">
        <v>3.9199999999999999E-2</v>
      </c>
      <c r="I43" s="5">
        <v>3031</v>
      </c>
      <c r="J43" s="5">
        <v>214350</v>
      </c>
      <c r="K43" s="2">
        <v>33</v>
      </c>
      <c r="M43" s="8">
        <v>40</v>
      </c>
      <c r="S43" s="12">
        <f t="shared" si="1"/>
        <v>0</v>
      </c>
      <c r="T43" s="12">
        <f t="shared" si="2"/>
        <v>0</v>
      </c>
      <c r="U43" s="12">
        <f t="shared" si="3"/>
        <v>0</v>
      </c>
      <c r="V43" s="12">
        <f t="shared" si="4"/>
        <v>0</v>
      </c>
    </row>
    <row r="44" spans="1:22">
      <c r="A44" s="9">
        <f t="shared" si="0"/>
        <v>5</v>
      </c>
      <c r="B44" s="1">
        <v>43314</v>
      </c>
      <c r="C44" s="2">
        <v>71.3</v>
      </c>
      <c r="D44" s="2">
        <v>71.3</v>
      </c>
      <c r="E44" s="2">
        <v>68.8</v>
      </c>
      <c r="F44" s="3">
        <v>68.900000000000006</v>
      </c>
      <c r="G44" s="3">
        <v>-2.1</v>
      </c>
      <c r="H44" s="4">
        <v>-2.9600000000000001E-2</v>
      </c>
      <c r="I44" s="5">
        <v>2133</v>
      </c>
      <c r="J44" s="5">
        <v>148092</v>
      </c>
      <c r="K44" s="2">
        <v>31.75</v>
      </c>
      <c r="M44" s="8">
        <v>41</v>
      </c>
      <c r="S44" s="12">
        <f t="shared" si="1"/>
        <v>0</v>
      </c>
      <c r="T44" s="12">
        <f t="shared" si="2"/>
        <v>0</v>
      </c>
      <c r="U44" s="12">
        <f t="shared" si="3"/>
        <v>0</v>
      </c>
      <c r="V44" s="12">
        <f t="shared" si="4"/>
        <v>0</v>
      </c>
    </row>
    <row r="45" spans="1:22">
      <c r="A45" s="9">
        <f t="shared" si="0"/>
        <v>4</v>
      </c>
      <c r="B45" s="1">
        <v>43313</v>
      </c>
      <c r="C45" s="2">
        <v>72</v>
      </c>
      <c r="D45" s="2">
        <v>72</v>
      </c>
      <c r="E45" s="2">
        <v>70.900000000000006</v>
      </c>
      <c r="F45" s="3">
        <v>71</v>
      </c>
      <c r="G45" s="3">
        <v>-0.4</v>
      </c>
      <c r="H45" s="4">
        <v>-5.5999999999999999E-3</v>
      </c>
      <c r="I45" s="5">
        <v>1905</v>
      </c>
      <c r="J45" s="5">
        <v>135949</v>
      </c>
      <c r="K45" s="2">
        <v>32.72</v>
      </c>
      <c r="M45" s="8">
        <v>42</v>
      </c>
      <c r="S45" s="12">
        <f t="shared" si="1"/>
        <v>0</v>
      </c>
      <c r="T45" s="12">
        <f t="shared" si="2"/>
        <v>0</v>
      </c>
      <c r="U45" s="12">
        <f t="shared" si="3"/>
        <v>0</v>
      </c>
      <c r="V45" s="12">
        <f t="shared" si="4"/>
        <v>0</v>
      </c>
    </row>
    <row r="46" spans="1:22">
      <c r="A46" s="9">
        <f t="shared" si="0"/>
        <v>3</v>
      </c>
      <c r="B46" s="1">
        <v>43312</v>
      </c>
      <c r="C46" s="2">
        <v>70.599999999999994</v>
      </c>
      <c r="D46" s="2">
        <v>72</v>
      </c>
      <c r="E46" s="2">
        <v>70.599999999999994</v>
      </c>
      <c r="F46" s="3">
        <v>71.400000000000006</v>
      </c>
      <c r="G46" s="3">
        <v>1</v>
      </c>
      <c r="H46" s="4">
        <v>1.4200000000000001E-2</v>
      </c>
      <c r="I46" s="5">
        <v>2932</v>
      </c>
      <c r="J46" s="5">
        <v>209489</v>
      </c>
      <c r="K46" s="2">
        <v>32.9</v>
      </c>
      <c r="M46" s="8">
        <v>43</v>
      </c>
      <c r="S46" s="12">
        <f t="shared" si="1"/>
        <v>0</v>
      </c>
      <c r="T46" s="12">
        <f t="shared" si="2"/>
        <v>0</v>
      </c>
      <c r="U46" s="12">
        <f t="shared" si="3"/>
        <v>0</v>
      </c>
      <c r="V46" s="12">
        <f t="shared" si="4"/>
        <v>0</v>
      </c>
    </row>
    <row r="47" spans="1:22">
      <c r="A47" s="9">
        <f t="shared" si="0"/>
        <v>2</v>
      </c>
      <c r="B47" s="1">
        <v>43311</v>
      </c>
      <c r="C47" s="2">
        <v>71</v>
      </c>
      <c r="D47" s="2">
        <v>71.900000000000006</v>
      </c>
      <c r="E47" s="2">
        <v>70.099999999999994</v>
      </c>
      <c r="F47" s="3">
        <v>70.400000000000006</v>
      </c>
      <c r="G47" s="3">
        <v>0.1</v>
      </c>
      <c r="H47" s="4">
        <v>1.4E-3</v>
      </c>
      <c r="I47" s="5">
        <v>2757</v>
      </c>
      <c r="J47" s="5">
        <v>195569</v>
      </c>
      <c r="K47" s="2">
        <v>32.44</v>
      </c>
      <c r="M47" s="8">
        <v>44</v>
      </c>
      <c r="S47" s="12">
        <f t="shared" si="1"/>
        <v>0</v>
      </c>
      <c r="T47" s="12">
        <f t="shared" si="2"/>
        <v>0</v>
      </c>
      <c r="U47" s="12">
        <f t="shared" si="3"/>
        <v>0</v>
      </c>
      <c r="V47" s="12">
        <f t="shared" si="4"/>
        <v>0</v>
      </c>
    </row>
    <row r="48" spans="1:22">
      <c r="A48" s="9">
        <f t="shared" si="0"/>
        <v>6</v>
      </c>
      <c r="B48" s="1">
        <v>43308</v>
      </c>
      <c r="C48" s="2">
        <v>71</v>
      </c>
      <c r="D48" s="2">
        <v>71.099999999999994</v>
      </c>
      <c r="E48" s="2">
        <v>70.2</v>
      </c>
      <c r="F48" s="3">
        <v>70.3</v>
      </c>
      <c r="G48" s="3">
        <v>0.1</v>
      </c>
      <c r="H48" s="4">
        <v>1.4E-3</v>
      </c>
      <c r="I48" s="5">
        <v>1519</v>
      </c>
      <c r="J48" s="5">
        <v>107197</v>
      </c>
      <c r="K48" s="2">
        <v>32.4</v>
      </c>
      <c r="M48" s="8">
        <v>45</v>
      </c>
      <c r="S48" s="12">
        <f t="shared" si="1"/>
        <v>0</v>
      </c>
      <c r="T48" s="12">
        <f t="shared" si="2"/>
        <v>0</v>
      </c>
      <c r="U48" s="12">
        <f t="shared" si="3"/>
        <v>0</v>
      </c>
      <c r="V48" s="12">
        <f t="shared" si="4"/>
        <v>0</v>
      </c>
    </row>
    <row r="49" spans="1:22">
      <c r="A49" s="9">
        <f t="shared" si="0"/>
        <v>5</v>
      </c>
      <c r="B49" s="1">
        <v>43307</v>
      </c>
      <c r="C49" s="2">
        <v>70</v>
      </c>
      <c r="D49" s="2">
        <v>70.599999999999994</v>
      </c>
      <c r="E49" s="2">
        <v>69.3</v>
      </c>
      <c r="F49" s="3">
        <v>70.2</v>
      </c>
      <c r="G49" s="3">
        <v>0.8</v>
      </c>
      <c r="H49" s="4">
        <v>1.15E-2</v>
      </c>
      <c r="I49" s="5">
        <v>1859</v>
      </c>
      <c r="J49" s="5">
        <v>130151</v>
      </c>
      <c r="K49" s="2">
        <v>32.35</v>
      </c>
      <c r="M49" s="8">
        <v>46</v>
      </c>
      <c r="S49" s="12">
        <f t="shared" si="1"/>
        <v>0</v>
      </c>
      <c r="T49" s="12">
        <f t="shared" si="2"/>
        <v>0</v>
      </c>
      <c r="U49" s="12">
        <f t="shared" si="3"/>
        <v>0</v>
      </c>
      <c r="V49" s="12">
        <f t="shared" si="4"/>
        <v>0</v>
      </c>
    </row>
    <row r="50" spans="1:22">
      <c r="A50" s="9">
        <f t="shared" si="0"/>
        <v>4</v>
      </c>
      <c r="B50" s="1">
        <v>43306</v>
      </c>
      <c r="C50" s="2">
        <v>69.5</v>
      </c>
      <c r="D50" s="2">
        <v>70.7</v>
      </c>
      <c r="E50" s="2">
        <v>68.599999999999994</v>
      </c>
      <c r="F50" s="3">
        <v>69.400000000000006</v>
      </c>
      <c r="G50" s="3">
        <v>0.5</v>
      </c>
      <c r="H50" s="4">
        <v>7.3000000000000001E-3</v>
      </c>
      <c r="I50" s="5">
        <v>2419</v>
      </c>
      <c r="J50" s="5">
        <v>168889</v>
      </c>
      <c r="K50" s="2">
        <v>31.98</v>
      </c>
      <c r="M50" s="8">
        <v>47</v>
      </c>
      <c r="S50" s="12">
        <f t="shared" si="1"/>
        <v>0</v>
      </c>
      <c r="T50" s="12">
        <f t="shared" si="2"/>
        <v>0</v>
      </c>
      <c r="U50" s="12">
        <f t="shared" si="3"/>
        <v>0</v>
      </c>
      <c r="V50" s="12">
        <f t="shared" si="4"/>
        <v>0</v>
      </c>
    </row>
    <row r="51" spans="1:22">
      <c r="A51" s="9">
        <f t="shared" si="0"/>
        <v>3</v>
      </c>
      <c r="B51" s="1">
        <v>43305</v>
      </c>
      <c r="C51" s="2">
        <v>67.099999999999994</v>
      </c>
      <c r="D51" s="2">
        <v>69.5</v>
      </c>
      <c r="E51" s="2">
        <v>66.599999999999994</v>
      </c>
      <c r="F51" s="3">
        <v>68.900000000000006</v>
      </c>
      <c r="G51" s="3">
        <v>2.4</v>
      </c>
      <c r="H51" s="4">
        <v>3.61E-2</v>
      </c>
      <c r="I51" s="5">
        <v>2821</v>
      </c>
      <c r="J51" s="5">
        <v>192596</v>
      </c>
      <c r="K51" s="2">
        <v>31.75</v>
      </c>
      <c r="M51" s="8">
        <v>48</v>
      </c>
      <c r="S51" s="12">
        <f t="shared" si="1"/>
        <v>0</v>
      </c>
      <c r="T51" s="12">
        <f t="shared" si="2"/>
        <v>0</v>
      </c>
      <c r="U51" s="12">
        <f t="shared" si="3"/>
        <v>0</v>
      </c>
      <c r="V51" s="12">
        <f t="shared" si="4"/>
        <v>0</v>
      </c>
    </row>
    <row r="52" spans="1:22">
      <c r="A52" s="9">
        <f t="shared" si="0"/>
        <v>2</v>
      </c>
      <c r="B52" s="1">
        <v>43304</v>
      </c>
      <c r="C52" s="2">
        <v>68.2</v>
      </c>
      <c r="D52" s="2">
        <v>68.400000000000006</v>
      </c>
      <c r="E52" s="2">
        <v>65.900000000000006</v>
      </c>
      <c r="F52" s="3">
        <v>66.5</v>
      </c>
      <c r="G52" s="3">
        <v>-1.6</v>
      </c>
      <c r="H52" s="4">
        <v>-2.35E-2</v>
      </c>
      <c r="I52" s="5">
        <v>2006</v>
      </c>
      <c r="J52" s="5">
        <v>133746</v>
      </c>
      <c r="K52" s="2">
        <v>30.65</v>
      </c>
      <c r="M52" s="8">
        <v>49</v>
      </c>
      <c r="S52" s="12">
        <f t="shared" si="1"/>
        <v>0</v>
      </c>
      <c r="T52" s="12">
        <f t="shared" si="2"/>
        <v>0</v>
      </c>
      <c r="U52" s="12">
        <f t="shared" si="3"/>
        <v>0</v>
      </c>
      <c r="V52" s="12">
        <f t="shared" si="4"/>
        <v>0</v>
      </c>
    </row>
    <row r="53" spans="1:22">
      <c r="A53" s="9">
        <f t="shared" si="0"/>
        <v>6</v>
      </c>
      <c r="B53" s="1">
        <v>43301</v>
      </c>
      <c r="C53" s="2">
        <v>69.3</v>
      </c>
      <c r="D53" s="2">
        <v>69.8</v>
      </c>
      <c r="E53" s="2">
        <v>68</v>
      </c>
      <c r="F53" s="3">
        <v>68.099999999999994</v>
      </c>
      <c r="G53" s="3">
        <v>-1</v>
      </c>
      <c r="H53" s="4">
        <v>-1.4500000000000001E-2</v>
      </c>
      <c r="I53" s="5">
        <v>1407</v>
      </c>
      <c r="J53" s="5">
        <v>96518</v>
      </c>
      <c r="K53" s="2">
        <v>31.38</v>
      </c>
      <c r="M53" s="8">
        <v>50</v>
      </c>
      <c r="S53" s="12">
        <f t="shared" si="1"/>
        <v>0</v>
      </c>
      <c r="T53" s="12">
        <f t="shared" si="2"/>
        <v>0</v>
      </c>
      <c r="U53" s="12">
        <f t="shared" si="3"/>
        <v>0</v>
      </c>
      <c r="V53" s="12">
        <f t="shared" si="4"/>
        <v>0</v>
      </c>
    </row>
    <row r="54" spans="1:22">
      <c r="A54" s="9">
        <f t="shared" si="0"/>
        <v>5</v>
      </c>
      <c r="B54" s="1">
        <v>43300</v>
      </c>
      <c r="C54" s="2">
        <v>69.3</v>
      </c>
      <c r="D54" s="2">
        <v>69.8</v>
      </c>
      <c r="E54" s="2">
        <v>68.7</v>
      </c>
      <c r="F54" s="3">
        <v>69.099999999999994</v>
      </c>
      <c r="G54" s="3">
        <v>0.4</v>
      </c>
      <c r="H54" s="4">
        <v>5.7999999999999996E-3</v>
      </c>
      <c r="I54" s="2">
        <v>939</v>
      </c>
      <c r="J54" s="5">
        <v>64992</v>
      </c>
      <c r="K54" s="2">
        <v>31.84</v>
      </c>
      <c r="M54" s="8">
        <v>51</v>
      </c>
      <c r="S54" s="12">
        <f t="shared" si="1"/>
        <v>0</v>
      </c>
      <c r="T54" s="12">
        <f t="shared" si="2"/>
        <v>0</v>
      </c>
      <c r="U54" s="12">
        <f t="shared" si="3"/>
        <v>0</v>
      </c>
      <c r="V54" s="12">
        <f t="shared" si="4"/>
        <v>0</v>
      </c>
    </row>
    <row r="55" spans="1:22">
      <c r="A55" s="9">
        <f t="shared" si="0"/>
        <v>4</v>
      </c>
      <c r="B55" s="1">
        <v>43299</v>
      </c>
      <c r="C55" s="2">
        <v>69.8</v>
      </c>
      <c r="D55" s="2">
        <v>70.3</v>
      </c>
      <c r="E55" s="2">
        <v>68.3</v>
      </c>
      <c r="F55" s="3">
        <v>68.7</v>
      </c>
      <c r="G55" s="3">
        <v>-0.8</v>
      </c>
      <c r="H55" s="4">
        <v>-1.15E-2</v>
      </c>
      <c r="I55" s="5">
        <v>1549</v>
      </c>
      <c r="J55" s="5">
        <v>107381</v>
      </c>
      <c r="K55" s="2">
        <v>31.66</v>
      </c>
      <c r="M55" s="8">
        <v>52</v>
      </c>
      <c r="S55" s="12">
        <f t="shared" si="1"/>
        <v>0</v>
      </c>
      <c r="T55" s="12">
        <f t="shared" si="2"/>
        <v>0</v>
      </c>
      <c r="U55" s="12">
        <f t="shared" si="3"/>
        <v>0</v>
      </c>
      <c r="V55" s="12">
        <f t="shared" si="4"/>
        <v>0</v>
      </c>
    </row>
    <row r="56" spans="1:22">
      <c r="A56" s="9">
        <f t="shared" si="0"/>
        <v>3</v>
      </c>
      <c r="B56" s="1">
        <v>43298</v>
      </c>
      <c r="C56" s="2">
        <v>70.900000000000006</v>
      </c>
      <c r="D56" s="2">
        <v>71.099999999999994</v>
      </c>
      <c r="E56" s="2">
        <v>69.5</v>
      </c>
      <c r="F56" s="3">
        <v>69.5</v>
      </c>
      <c r="G56" s="3">
        <v>-1</v>
      </c>
      <c r="H56" s="4">
        <v>-1.4200000000000001E-2</v>
      </c>
      <c r="I56" s="5">
        <v>1181</v>
      </c>
      <c r="J56" s="5">
        <v>82881</v>
      </c>
      <c r="K56" s="2">
        <v>32.03</v>
      </c>
      <c r="M56" s="8">
        <v>53</v>
      </c>
      <c r="S56" s="12">
        <f t="shared" si="1"/>
        <v>0</v>
      </c>
      <c r="T56" s="12">
        <f t="shared" si="2"/>
        <v>0</v>
      </c>
      <c r="U56" s="12">
        <f t="shared" si="3"/>
        <v>0</v>
      </c>
      <c r="V56" s="12">
        <f t="shared" si="4"/>
        <v>0</v>
      </c>
    </row>
    <row r="57" spans="1:22">
      <c r="A57" s="9">
        <f t="shared" si="0"/>
        <v>2</v>
      </c>
      <c r="B57" s="1">
        <v>43297</v>
      </c>
      <c r="C57" s="2">
        <v>71.2</v>
      </c>
      <c r="D57" s="2">
        <v>71.599999999999994</v>
      </c>
      <c r="E57" s="2">
        <v>69.8</v>
      </c>
      <c r="F57" s="3">
        <v>70.5</v>
      </c>
      <c r="G57" s="3">
        <v>-0.4</v>
      </c>
      <c r="H57" s="4">
        <v>-5.5999999999999999E-3</v>
      </c>
      <c r="I57" s="5">
        <v>1663</v>
      </c>
      <c r="J57" s="5">
        <v>117458</v>
      </c>
      <c r="K57" s="2">
        <v>32.49</v>
      </c>
      <c r="M57" s="8">
        <v>54</v>
      </c>
      <c r="S57" s="12">
        <f t="shared" si="1"/>
        <v>0</v>
      </c>
      <c r="T57" s="12">
        <f t="shared" si="2"/>
        <v>0</v>
      </c>
      <c r="U57" s="12">
        <f t="shared" si="3"/>
        <v>0</v>
      </c>
      <c r="V57" s="12">
        <f t="shared" si="4"/>
        <v>0</v>
      </c>
    </row>
    <row r="58" spans="1:22">
      <c r="A58" s="9">
        <f t="shared" si="0"/>
        <v>6</v>
      </c>
      <c r="B58" s="1">
        <v>43294</v>
      </c>
      <c r="C58" s="2">
        <v>70.5</v>
      </c>
      <c r="D58" s="2">
        <v>72</v>
      </c>
      <c r="E58" s="2">
        <v>70.3</v>
      </c>
      <c r="F58" s="3">
        <v>70.900000000000006</v>
      </c>
      <c r="G58" s="3">
        <v>1.3</v>
      </c>
      <c r="H58" s="4">
        <v>1.8700000000000001E-2</v>
      </c>
      <c r="I58" s="5">
        <v>3491</v>
      </c>
      <c r="J58" s="5">
        <v>248063</v>
      </c>
      <c r="K58" s="2">
        <v>32.67</v>
      </c>
      <c r="M58" s="8">
        <v>55</v>
      </c>
      <c r="S58" s="12">
        <f t="shared" si="1"/>
        <v>0</v>
      </c>
      <c r="T58" s="12">
        <f t="shared" si="2"/>
        <v>0</v>
      </c>
      <c r="U58" s="12">
        <f t="shared" si="3"/>
        <v>0</v>
      </c>
      <c r="V58" s="12">
        <f t="shared" si="4"/>
        <v>0</v>
      </c>
    </row>
    <row r="59" spans="1:22">
      <c r="A59" s="9">
        <f t="shared" si="0"/>
        <v>5</v>
      </c>
      <c r="B59" s="1">
        <v>43293</v>
      </c>
      <c r="C59" s="2">
        <v>69.2</v>
      </c>
      <c r="D59" s="2">
        <v>70.7</v>
      </c>
      <c r="E59" s="2">
        <v>69.2</v>
      </c>
      <c r="F59" s="3">
        <v>69.599999999999994</v>
      </c>
      <c r="G59" s="3">
        <v>0.3</v>
      </c>
      <c r="H59" s="4">
        <v>4.3E-3</v>
      </c>
      <c r="I59" s="5">
        <v>1813</v>
      </c>
      <c r="J59" s="5">
        <v>126870</v>
      </c>
      <c r="K59" s="2">
        <v>32.07</v>
      </c>
      <c r="M59" s="8">
        <v>56</v>
      </c>
      <c r="S59" s="12">
        <f t="shared" si="1"/>
        <v>0</v>
      </c>
      <c r="T59" s="12">
        <f t="shared" si="2"/>
        <v>0</v>
      </c>
      <c r="U59" s="12">
        <f t="shared" si="3"/>
        <v>0</v>
      </c>
      <c r="V59" s="12">
        <f t="shared" si="4"/>
        <v>0</v>
      </c>
    </row>
    <row r="60" spans="1:22">
      <c r="A60" s="9">
        <f t="shared" si="0"/>
        <v>4</v>
      </c>
      <c r="B60" s="1">
        <v>43292</v>
      </c>
      <c r="C60" s="2">
        <v>69.5</v>
      </c>
      <c r="D60" s="2">
        <v>70.8</v>
      </c>
      <c r="E60" s="2">
        <v>69.099999999999994</v>
      </c>
      <c r="F60" s="3">
        <v>69.3</v>
      </c>
      <c r="G60" s="3">
        <v>-0.9</v>
      </c>
      <c r="H60" s="4">
        <v>-1.2800000000000001E-2</v>
      </c>
      <c r="I60" s="5">
        <v>1741</v>
      </c>
      <c r="J60" s="5">
        <v>121445</v>
      </c>
      <c r="K60" s="2">
        <v>31.94</v>
      </c>
      <c r="M60" s="8">
        <v>57</v>
      </c>
      <c r="S60" s="12">
        <f t="shared" si="1"/>
        <v>0</v>
      </c>
      <c r="T60" s="12">
        <f t="shared" si="2"/>
        <v>0</v>
      </c>
      <c r="U60" s="12">
        <f t="shared" si="3"/>
        <v>0</v>
      </c>
      <c r="V60" s="12">
        <f t="shared" si="4"/>
        <v>0</v>
      </c>
    </row>
    <row r="61" spans="1:22">
      <c r="A61" s="9">
        <f t="shared" si="0"/>
        <v>3</v>
      </c>
      <c r="B61" s="1">
        <v>43291</v>
      </c>
      <c r="C61" s="2">
        <v>70.599999999999994</v>
      </c>
      <c r="D61" s="2">
        <v>71.3</v>
      </c>
      <c r="E61" s="2">
        <v>68.5</v>
      </c>
      <c r="F61" s="3">
        <v>70.2</v>
      </c>
      <c r="G61" s="3">
        <v>0.2</v>
      </c>
      <c r="H61" s="4">
        <v>2.8999999999999998E-3</v>
      </c>
      <c r="I61" s="5">
        <v>3348</v>
      </c>
      <c r="J61" s="5">
        <v>233805</v>
      </c>
      <c r="K61" s="2">
        <v>32.35</v>
      </c>
      <c r="M61" s="8">
        <v>58</v>
      </c>
      <c r="S61" s="12">
        <f t="shared" si="1"/>
        <v>0</v>
      </c>
      <c r="T61" s="12">
        <f t="shared" si="2"/>
        <v>0</v>
      </c>
      <c r="U61" s="12">
        <f t="shared" si="3"/>
        <v>0</v>
      </c>
      <c r="V61" s="12">
        <f t="shared" si="4"/>
        <v>0</v>
      </c>
    </row>
    <row r="62" spans="1:22">
      <c r="A62" s="9">
        <f t="shared" si="0"/>
        <v>2</v>
      </c>
      <c r="B62" s="1">
        <v>43290</v>
      </c>
      <c r="C62" s="2">
        <v>68.599999999999994</v>
      </c>
      <c r="D62" s="2">
        <v>70.2</v>
      </c>
      <c r="E62" s="2">
        <v>67.2</v>
      </c>
      <c r="F62" s="3">
        <v>70</v>
      </c>
      <c r="G62" s="3">
        <v>1.5</v>
      </c>
      <c r="H62" s="4">
        <v>2.1899999999999999E-2</v>
      </c>
      <c r="I62" s="5">
        <v>2852</v>
      </c>
      <c r="J62" s="5">
        <v>195984</v>
      </c>
      <c r="K62" s="2">
        <v>32.26</v>
      </c>
      <c r="M62" s="8">
        <v>59</v>
      </c>
      <c r="S62" s="12">
        <f t="shared" si="1"/>
        <v>0</v>
      </c>
      <c r="T62" s="12">
        <f t="shared" si="2"/>
        <v>0</v>
      </c>
      <c r="U62" s="12">
        <f t="shared" si="3"/>
        <v>0</v>
      </c>
      <c r="V62" s="12">
        <f t="shared" si="4"/>
        <v>0</v>
      </c>
    </row>
    <row r="63" spans="1:22">
      <c r="A63" s="9">
        <f t="shared" si="0"/>
        <v>6</v>
      </c>
      <c r="B63" s="1">
        <v>43287</v>
      </c>
      <c r="C63" s="2">
        <v>67.400000000000006</v>
      </c>
      <c r="D63" s="2">
        <v>68.7</v>
      </c>
      <c r="E63" s="2">
        <v>66</v>
      </c>
      <c r="F63" s="3">
        <v>68.5</v>
      </c>
      <c r="G63" s="3">
        <v>2.4</v>
      </c>
      <c r="H63" s="4">
        <v>3.6299999999999999E-2</v>
      </c>
      <c r="I63" s="5">
        <v>3990</v>
      </c>
      <c r="J63" s="5">
        <v>268735</v>
      </c>
      <c r="K63" s="2">
        <v>31.57</v>
      </c>
      <c r="M63" s="8">
        <v>60</v>
      </c>
      <c r="S63" s="12">
        <f t="shared" si="1"/>
        <v>0</v>
      </c>
      <c r="T63" s="12">
        <f t="shared" si="2"/>
        <v>0</v>
      </c>
      <c r="U63" s="12">
        <f t="shared" si="3"/>
        <v>0</v>
      </c>
      <c r="V63" s="12">
        <f t="shared" si="4"/>
        <v>0</v>
      </c>
    </row>
    <row r="64" spans="1:22">
      <c r="A64" s="9">
        <f t="shared" si="0"/>
        <v>5</v>
      </c>
      <c r="B64" s="1">
        <v>43286</v>
      </c>
      <c r="C64" s="2">
        <v>70.5</v>
      </c>
      <c r="D64" s="2">
        <v>70.599999999999994</v>
      </c>
      <c r="E64" s="2">
        <v>66</v>
      </c>
      <c r="F64" s="3">
        <v>66.099999999999994</v>
      </c>
      <c r="G64" s="3">
        <v>-4.3</v>
      </c>
      <c r="H64" s="4">
        <v>-6.1100000000000002E-2</v>
      </c>
      <c r="I64" s="5">
        <v>5653</v>
      </c>
      <c r="J64" s="5">
        <v>383742</v>
      </c>
      <c r="K64" s="2">
        <v>30.46</v>
      </c>
      <c r="M64" s="8">
        <v>61</v>
      </c>
      <c r="S64" s="12">
        <f t="shared" si="1"/>
        <v>0</v>
      </c>
      <c r="T64" s="12">
        <f t="shared" si="2"/>
        <v>0</v>
      </c>
      <c r="U64" s="12">
        <f t="shared" si="3"/>
        <v>0</v>
      </c>
      <c r="V64" s="12">
        <f t="shared" si="4"/>
        <v>0</v>
      </c>
    </row>
    <row r="65" spans="1:22">
      <c r="A65" s="9">
        <f t="shared" si="0"/>
        <v>4</v>
      </c>
      <c r="B65" s="1">
        <v>43285</v>
      </c>
      <c r="C65" s="2">
        <v>73</v>
      </c>
      <c r="D65" s="2">
        <v>73.900000000000006</v>
      </c>
      <c r="E65" s="2">
        <v>70.2</v>
      </c>
      <c r="F65" s="3">
        <v>70.400000000000006</v>
      </c>
      <c r="G65" s="3">
        <v>-2</v>
      </c>
      <c r="H65" s="4">
        <v>-2.76E-2</v>
      </c>
      <c r="I65" s="5">
        <v>3182</v>
      </c>
      <c r="J65" s="5">
        <v>228313</v>
      </c>
      <c r="K65" s="2">
        <v>32.44</v>
      </c>
      <c r="M65" s="8">
        <v>62</v>
      </c>
      <c r="S65" s="12">
        <f t="shared" si="1"/>
        <v>0</v>
      </c>
      <c r="T65" s="12">
        <f t="shared" si="2"/>
        <v>0</v>
      </c>
      <c r="U65" s="12">
        <f t="shared" si="3"/>
        <v>0</v>
      </c>
      <c r="V65" s="12">
        <f t="shared" si="4"/>
        <v>0</v>
      </c>
    </row>
    <row r="66" spans="1:22">
      <c r="A66" s="9">
        <f t="shared" si="0"/>
        <v>3</v>
      </c>
      <c r="B66" s="1">
        <v>43284</v>
      </c>
      <c r="C66" s="2">
        <v>75.400000000000006</v>
      </c>
      <c r="D66" s="2">
        <v>76</v>
      </c>
      <c r="E66" s="2">
        <v>72</v>
      </c>
      <c r="F66" s="3">
        <v>72.400000000000006</v>
      </c>
      <c r="G66" s="3">
        <v>-2.6</v>
      </c>
      <c r="H66" s="4">
        <v>-3.4700000000000002E-2</v>
      </c>
      <c r="I66" s="5">
        <v>2994</v>
      </c>
      <c r="J66" s="5">
        <v>220637</v>
      </c>
      <c r="K66" s="2">
        <v>33.36</v>
      </c>
      <c r="M66" s="8">
        <v>63</v>
      </c>
      <c r="S66" s="12">
        <f t="shared" si="1"/>
        <v>0</v>
      </c>
      <c r="T66" s="12">
        <f t="shared" si="2"/>
        <v>0</v>
      </c>
      <c r="U66" s="12">
        <f t="shared" si="3"/>
        <v>0</v>
      </c>
      <c r="V66" s="12">
        <f t="shared" si="4"/>
        <v>0</v>
      </c>
    </row>
    <row r="67" spans="1:22">
      <c r="A67" s="9">
        <f t="shared" si="0"/>
        <v>2</v>
      </c>
      <c r="B67" s="1">
        <v>43283</v>
      </c>
      <c r="C67" s="2">
        <v>77.599999999999994</v>
      </c>
      <c r="D67" s="2">
        <v>77.8</v>
      </c>
      <c r="E67" s="2">
        <v>74.8</v>
      </c>
      <c r="F67" s="3">
        <v>75</v>
      </c>
      <c r="G67" s="3">
        <v>-2.2999999999999998</v>
      </c>
      <c r="H67" s="4">
        <v>-2.98E-2</v>
      </c>
      <c r="I67" s="5">
        <v>2443</v>
      </c>
      <c r="J67" s="5">
        <v>186026</v>
      </c>
      <c r="K67" s="2">
        <v>34.56</v>
      </c>
      <c r="M67" s="8">
        <v>64</v>
      </c>
      <c r="S67" s="12">
        <f t="shared" si="1"/>
        <v>0</v>
      </c>
      <c r="T67" s="12">
        <f t="shared" si="2"/>
        <v>0</v>
      </c>
      <c r="U67" s="12">
        <f t="shared" si="3"/>
        <v>0</v>
      </c>
      <c r="V67" s="12">
        <f t="shared" si="4"/>
        <v>0</v>
      </c>
    </row>
    <row r="68" spans="1:22">
      <c r="A68" s="9">
        <f t="shared" si="0"/>
        <v>6</v>
      </c>
      <c r="B68" s="1">
        <v>43280</v>
      </c>
      <c r="C68" s="2">
        <v>76.2</v>
      </c>
      <c r="D68" s="2">
        <v>77.400000000000006</v>
      </c>
      <c r="E68" s="2">
        <v>75.900000000000006</v>
      </c>
      <c r="F68" s="3">
        <v>77.3</v>
      </c>
      <c r="G68" s="3">
        <v>2.1</v>
      </c>
      <c r="H68" s="4">
        <v>2.7900000000000001E-2</v>
      </c>
      <c r="I68" s="5">
        <v>1736</v>
      </c>
      <c r="J68" s="5">
        <v>132907</v>
      </c>
      <c r="K68" s="2">
        <v>35.619999999999997</v>
      </c>
      <c r="M68" s="8">
        <v>65</v>
      </c>
      <c r="S68" s="12">
        <f t="shared" si="1"/>
        <v>0</v>
      </c>
      <c r="T68" s="12">
        <f t="shared" si="2"/>
        <v>0</v>
      </c>
      <c r="U68" s="12">
        <f t="shared" si="3"/>
        <v>0</v>
      </c>
      <c r="V68" s="12">
        <f t="shared" si="4"/>
        <v>0</v>
      </c>
    </row>
    <row r="69" spans="1:22">
      <c r="A69" s="9">
        <f t="shared" ref="A69:A132" si="9">WEEKDAY(B69,1)</f>
        <v>5</v>
      </c>
      <c r="B69" s="1">
        <v>43279</v>
      </c>
      <c r="C69" s="2">
        <v>76.099999999999994</v>
      </c>
      <c r="D69" s="2">
        <v>77.2</v>
      </c>
      <c r="E69" s="2">
        <v>75.099999999999994</v>
      </c>
      <c r="F69" s="3">
        <v>75.2</v>
      </c>
      <c r="G69" s="3">
        <v>-1.1000000000000001</v>
      </c>
      <c r="H69" s="4">
        <v>-1.44E-2</v>
      </c>
      <c r="I69" s="5">
        <v>2260</v>
      </c>
      <c r="J69" s="5">
        <v>171610</v>
      </c>
      <c r="K69" s="2">
        <v>34.65</v>
      </c>
      <c r="M69" s="8">
        <v>66</v>
      </c>
      <c r="S69" s="12">
        <f t="shared" ref="S69:S132" si="10">SUM(Q69:Q73)/5</f>
        <v>0</v>
      </c>
      <c r="T69" s="12">
        <f t="shared" ref="T69:T132" si="11">SUM(Q69:Q78)/10</f>
        <v>0</v>
      </c>
      <c r="U69" s="12">
        <f t="shared" ref="U69:U132" si="12">SUM(Q69:Q88)/20</f>
        <v>0</v>
      </c>
      <c r="V69" s="12">
        <f t="shared" ref="V69:V132" si="13">SUM(Q69:Q128)/60</f>
        <v>0</v>
      </c>
    </row>
    <row r="70" spans="1:22">
      <c r="A70" s="9">
        <f t="shared" si="9"/>
        <v>4</v>
      </c>
      <c r="B70" s="1">
        <v>43278</v>
      </c>
      <c r="C70" s="2">
        <v>77.5</v>
      </c>
      <c r="D70" s="2">
        <v>79</v>
      </c>
      <c r="E70" s="2">
        <v>76.3</v>
      </c>
      <c r="F70" s="3">
        <v>76.3</v>
      </c>
      <c r="G70" s="3">
        <v>-0.7</v>
      </c>
      <c r="H70" s="4">
        <v>-9.1000000000000004E-3</v>
      </c>
      <c r="I70" s="5">
        <v>3805</v>
      </c>
      <c r="J70" s="5">
        <v>296765</v>
      </c>
      <c r="K70" s="2">
        <v>35.159999999999997</v>
      </c>
      <c r="M70" s="8">
        <v>67</v>
      </c>
      <c r="S70" s="12">
        <f t="shared" si="10"/>
        <v>0</v>
      </c>
      <c r="T70" s="12">
        <f t="shared" si="11"/>
        <v>0</v>
      </c>
      <c r="U70" s="12">
        <f t="shared" si="12"/>
        <v>0</v>
      </c>
      <c r="V70" s="12">
        <f t="shared" si="13"/>
        <v>0</v>
      </c>
    </row>
    <row r="71" spans="1:22">
      <c r="A71" s="9">
        <f t="shared" si="9"/>
        <v>3</v>
      </c>
      <c r="B71" s="1">
        <v>43277</v>
      </c>
      <c r="C71" s="2">
        <v>75.400000000000006</v>
      </c>
      <c r="D71" s="2">
        <v>77</v>
      </c>
      <c r="E71" s="2">
        <v>74.7</v>
      </c>
      <c r="F71" s="3">
        <v>77</v>
      </c>
      <c r="G71" s="3">
        <v>0.7</v>
      </c>
      <c r="H71" s="4">
        <v>9.1999999999999998E-3</v>
      </c>
      <c r="I71" s="5">
        <v>1719</v>
      </c>
      <c r="J71" s="5">
        <v>130063</v>
      </c>
      <c r="K71" s="2">
        <v>35.479999999999997</v>
      </c>
      <c r="M71" s="8">
        <v>68</v>
      </c>
      <c r="S71" s="12">
        <f t="shared" si="10"/>
        <v>0</v>
      </c>
      <c r="T71" s="12">
        <f t="shared" si="11"/>
        <v>0</v>
      </c>
      <c r="U71" s="12">
        <f t="shared" si="12"/>
        <v>0</v>
      </c>
      <c r="V71" s="12">
        <f t="shared" si="13"/>
        <v>0</v>
      </c>
    </row>
    <row r="72" spans="1:22">
      <c r="A72" s="9">
        <f t="shared" si="9"/>
        <v>2</v>
      </c>
      <c r="B72" s="1">
        <v>43276</v>
      </c>
      <c r="C72" s="2">
        <v>75</v>
      </c>
      <c r="D72" s="2">
        <v>76.900000000000006</v>
      </c>
      <c r="E72" s="2">
        <v>75</v>
      </c>
      <c r="F72" s="3">
        <v>76.3</v>
      </c>
      <c r="G72" s="3">
        <v>1.7</v>
      </c>
      <c r="H72" s="4">
        <v>2.2800000000000001E-2</v>
      </c>
      <c r="I72" s="5">
        <v>2951</v>
      </c>
      <c r="J72" s="5">
        <v>224640</v>
      </c>
      <c r="K72" s="2">
        <v>35.159999999999997</v>
      </c>
      <c r="M72" s="8">
        <v>69</v>
      </c>
      <c r="S72" s="12">
        <f t="shared" si="10"/>
        <v>0</v>
      </c>
      <c r="T72" s="12">
        <f t="shared" si="11"/>
        <v>0</v>
      </c>
      <c r="U72" s="12">
        <f t="shared" si="12"/>
        <v>0</v>
      </c>
      <c r="V72" s="12">
        <f t="shared" si="13"/>
        <v>0</v>
      </c>
    </row>
    <row r="73" spans="1:22">
      <c r="A73" s="9">
        <f t="shared" si="9"/>
        <v>6</v>
      </c>
      <c r="B73" s="1">
        <v>43273</v>
      </c>
      <c r="C73" s="2">
        <v>75.7</v>
      </c>
      <c r="D73" s="2">
        <v>75.7</v>
      </c>
      <c r="E73" s="2">
        <v>73.5</v>
      </c>
      <c r="F73" s="3">
        <v>74.599999999999994</v>
      </c>
      <c r="G73" s="3">
        <v>-1.2</v>
      </c>
      <c r="H73" s="4">
        <v>-1.5800000000000002E-2</v>
      </c>
      <c r="I73" s="5">
        <v>2915</v>
      </c>
      <c r="J73" s="5">
        <v>217705</v>
      </c>
      <c r="K73" s="2">
        <v>34.380000000000003</v>
      </c>
      <c r="M73" s="8">
        <v>70</v>
      </c>
      <c r="S73" s="12">
        <f t="shared" si="10"/>
        <v>0</v>
      </c>
      <c r="T73" s="12">
        <f t="shared" si="11"/>
        <v>0</v>
      </c>
      <c r="U73" s="12">
        <f t="shared" si="12"/>
        <v>0</v>
      </c>
      <c r="V73" s="12">
        <f t="shared" si="13"/>
        <v>0</v>
      </c>
    </row>
    <row r="74" spans="1:22">
      <c r="A74" s="9">
        <f t="shared" si="9"/>
        <v>5</v>
      </c>
      <c r="B74" s="1">
        <v>43272</v>
      </c>
      <c r="C74" s="2">
        <v>76.2</v>
      </c>
      <c r="D74" s="2">
        <v>77.599999999999994</v>
      </c>
      <c r="E74" s="2">
        <v>75.7</v>
      </c>
      <c r="F74" s="3">
        <v>75.8</v>
      </c>
      <c r="G74" s="3">
        <v>0.5</v>
      </c>
      <c r="H74" s="4">
        <v>6.6E-3</v>
      </c>
      <c r="I74" s="5">
        <v>2864</v>
      </c>
      <c r="J74" s="5">
        <v>218972</v>
      </c>
      <c r="K74" s="2">
        <v>34.93</v>
      </c>
      <c r="M74" s="8">
        <v>71</v>
      </c>
      <c r="S74" s="12">
        <f t="shared" si="10"/>
        <v>0</v>
      </c>
      <c r="T74" s="12">
        <f t="shared" si="11"/>
        <v>0</v>
      </c>
      <c r="U74" s="12">
        <f t="shared" si="12"/>
        <v>0</v>
      </c>
      <c r="V74" s="12">
        <f t="shared" si="13"/>
        <v>0</v>
      </c>
    </row>
    <row r="75" spans="1:22">
      <c r="A75" s="9">
        <f t="shared" si="9"/>
        <v>4</v>
      </c>
      <c r="B75" s="1">
        <v>43271</v>
      </c>
      <c r="C75" s="2">
        <v>77.5</v>
      </c>
      <c r="D75" s="2">
        <v>78</v>
      </c>
      <c r="E75" s="2">
        <v>72.599999999999994</v>
      </c>
      <c r="F75" s="3">
        <v>75.3</v>
      </c>
      <c r="G75" s="3">
        <v>-2.2000000000000002</v>
      </c>
      <c r="H75" s="4">
        <v>-2.8400000000000002E-2</v>
      </c>
      <c r="I75" s="5">
        <v>5536</v>
      </c>
      <c r="J75" s="5">
        <v>417961</v>
      </c>
      <c r="K75" s="2">
        <v>34.700000000000003</v>
      </c>
      <c r="M75" s="8">
        <v>72</v>
      </c>
      <c r="S75" s="12">
        <f t="shared" si="10"/>
        <v>0</v>
      </c>
      <c r="T75" s="12">
        <f t="shared" si="11"/>
        <v>0</v>
      </c>
      <c r="U75" s="12">
        <f t="shared" si="12"/>
        <v>0</v>
      </c>
      <c r="V75" s="12">
        <f t="shared" si="13"/>
        <v>0</v>
      </c>
    </row>
    <row r="76" spans="1:22">
      <c r="A76" s="9">
        <f t="shared" si="9"/>
        <v>3</v>
      </c>
      <c r="B76" s="1">
        <v>43270</v>
      </c>
      <c r="C76" s="2">
        <v>79</v>
      </c>
      <c r="D76" s="2">
        <v>80</v>
      </c>
      <c r="E76" s="2">
        <v>77.5</v>
      </c>
      <c r="F76" s="3">
        <v>77.5</v>
      </c>
      <c r="G76" s="3">
        <v>-1.8</v>
      </c>
      <c r="H76" s="4">
        <v>-2.2700000000000001E-2</v>
      </c>
      <c r="I76" s="5">
        <v>3731</v>
      </c>
      <c r="J76" s="5">
        <v>293289</v>
      </c>
      <c r="K76" s="2">
        <v>35.71</v>
      </c>
      <c r="S76" s="12">
        <f t="shared" si="10"/>
        <v>0</v>
      </c>
      <c r="T76" s="12">
        <f t="shared" si="11"/>
        <v>0</v>
      </c>
      <c r="U76" s="12">
        <f t="shared" si="12"/>
        <v>0</v>
      </c>
      <c r="V76" s="12">
        <f t="shared" si="13"/>
        <v>0</v>
      </c>
    </row>
    <row r="77" spans="1:22">
      <c r="A77" s="9">
        <f t="shared" si="9"/>
        <v>6</v>
      </c>
      <c r="B77" s="1">
        <v>43266</v>
      </c>
      <c r="C77" s="2">
        <v>79.400000000000006</v>
      </c>
      <c r="D77" s="2">
        <v>80.3</v>
      </c>
      <c r="E77" s="2">
        <v>78.2</v>
      </c>
      <c r="F77" s="3">
        <v>79.3</v>
      </c>
      <c r="G77" s="3">
        <v>0.3</v>
      </c>
      <c r="H77" s="4">
        <v>3.8E-3</v>
      </c>
      <c r="I77" s="5">
        <v>4863</v>
      </c>
      <c r="J77" s="5">
        <v>384260</v>
      </c>
      <c r="K77" s="2">
        <v>36.54</v>
      </c>
      <c r="S77" s="12">
        <f t="shared" si="10"/>
        <v>0</v>
      </c>
      <c r="T77" s="12">
        <f t="shared" si="11"/>
        <v>0</v>
      </c>
      <c r="U77" s="12">
        <f t="shared" si="12"/>
        <v>0</v>
      </c>
      <c r="V77" s="12">
        <f t="shared" si="13"/>
        <v>0</v>
      </c>
    </row>
    <row r="78" spans="1:22">
      <c r="A78" s="9">
        <f t="shared" si="9"/>
        <v>5</v>
      </c>
      <c r="B78" s="1">
        <v>43265</v>
      </c>
      <c r="C78" s="2">
        <v>83.6</v>
      </c>
      <c r="D78" s="2">
        <v>84.8</v>
      </c>
      <c r="E78" s="2">
        <v>79</v>
      </c>
      <c r="F78" s="3">
        <v>79</v>
      </c>
      <c r="G78" s="3">
        <v>-3.7</v>
      </c>
      <c r="H78" s="4">
        <v>-4.4699999999999997E-2</v>
      </c>
      <c r="I78" s="5">
        <v>21036</v>
      </c>
      <c r="J78" s="5">
        <v>1720330</v>
      </c>
      <c r="K78" s="2">
        <v>36.409999999999997</v>
      </c>
      <c r="S78" s="12">
        <f t="shared" si="10"/>
        <v>0</v>
      </c>
      <c r="T78" s="12">
        <f t="shared" si="11"/>
        <v>0</v>
      </c>
      <c r="U78" s="12">
        <f t="shared" si="12"/>
        <v>0</v>
      </c>
      <c r="V78" s="12">
        <f t="shared" si="13"/>
        <v>0</v>
      </c>
    </row>
    <row r="79" spans="1:22">
      <c r="A79" s="9">
        <f t="shared" si="9"/>
        <v>4</v>
      </c>
      <c r="B79" s="1">
        <v>43264</v>
      </c>
      <c r="C79" s="2">
        <v>78.7</v>
      </c>
      <c r="D79" s="2">
        <v>83.9</v>
      </c>
      <c r="E79" s="2">
        <v>77.7</v>
      </c>
      <c r="F79" s="3">
        <v>82.7</v>
      </c>
      <c r="G79" s="3">
        <v>5</v>
      </c>
      <c r="H79" s="4">
        <v>6.4399999999999999E-2</v>
      </c>
      <c r="I79" s="5">
        <v>24740</v>
      </c>
      <c r="J79" s="5">
        <v>2026923</v>
      </c>
      <c r="K79" s="2">
        <v>38.11</v>
      </c>
      <c r="S79" s="12">
        <f t="shared" si="10"/>
        <v>0</v>
      </c>
      <c r="T79" s="12">
        <f t="shared" si="11"/>
        <v>0</v>
      </c>
      <c r="U79" s="12">
        <f t="shared" si="12"/>
        <v>0</v>
      </c>
      <c r="V79" s="12">
        <f t="shared" si="13"/>
        <v>0</v>
      </c>
    </row>
    <row r="80" spans="1:22">
      <c r="A80" s="9">
        <f t="shared" si="9"/>
        <v>3</v>
      </c>
      <c r="B80" s="1">
        <v>43263</v>
      </c>
      <c r="C80" s="2">
        <v>77.900000000000006</v>
      </c>
      <c r="D80" s="2">
        <v>79.3</v>
      </c>
      <c r="E80" s="2">
        <v>77.5</v>
      </c>
      <c r="F80" s="2">
        <v>77.7</v>
      </c>
      <c r="G80" s="2">
        <v>0</v>
      </c>
      <c r="H80" s="6">
        <v>0</v>
      </c>
      <c r="I80" s="5">
        <v>4188</v>
      </c>
      <c r="J80" s="5">
        <v>327663</v>
      </c>
      <c r="K80" s="2">
        <v>35.81</v>
      </c>
      <c r="S80" s="12">
        <f t="shared" si="10"/>
        <v>0</v>
      </c>
      <c r="T80" s="12">
        <f t="shared" si="11"/>
        <v>0</v>
      </c>
      <c r="U80" s="12">
        <f t="shared" si="12"/>
        <v>0</v>
      </c>
      <c r="V80" s="12">
        <f t="shared" si="13"/>
        <v>0</v>
      </c>
    </row>
    <row r="81" spans="1:22">
      <c r="A81" s="9">
        <f t="shared" si="9"/>
        <v>2</v>
      </c>
      <c r="B81" s="1">
        <v>43262</v>
      </c>
      <c r="C81" s="2">
        <v>79.8</v>
      </c>
      <c r="D81" s="2">
        <v>79.8</v>
      </c>
      <c r="E81" s="2">
        <v>77.099999999999994</v>
      </c>
      <c r="F81" s="3">
        <v>77.7</v>
      </c>
      <c r="G81" s="3">
        <v>-1.6</v>
      </c>
      <c r="H81" s="4">
        <v>-2.0199999999999999E-2</v>
      </c>
      <c r="I81" s="5">
        <v>7578</v>
      </c>
      <c r="J81" s="5">
        <v>591294</v>
      </c>
      <c r="K81" s="2">
        <v>35.81</v>
      </c>
      <c r="S81" s="12">
        <f t="shared" si="10"/>
        <v>0</v>
      </c>
      <c r="T81" s="12">
        <f t="shared" si="11"/>
        <v>0</v>
      </c>
      <c r="U81" s="12">
        <f t="shared" si="12"/>
        <v>0</v>
      </c>
      <c r="V81" s="12">
        <f t="shared" si="13"/>
        <v>0</v>
      </c>
    </row>
    <row r="82" spans="1:22">
      <c r="A82" s="9">
        <f t="shared" si="9"/>
        <v>6</v>
      </c>
      <c r="B82" s="1">
        <v>43259</v>
      </c>
      <c r="C82" s="2">
        <v>79.400000000000006</v>
      </c>
      <c r="D82" s="2">
        <v>80.5</v>
      </c>
      <c r="E82" s="2">
        <v>78.599999999999994</v>
      </c>
      <c r="F82" s="3">
        <v>79.3</v>
      </c>
      <c r="G82" s="3">
        <v>0.3</v>
      </c>
      <c r="H82" s="4">
        <v>3.8E-3</v>
      </c>
      <c r="I82" s="5">
        <v>5237</v>
      </c>
      <c r="J82" s="5">
        <v>416895</v>
      </c>
      <c r="K82" s="2">
        <v>36.54</v>
      </c>
      <c r="S82" s="12">
        <f t="shared" si="10"/>
        <v>0</v>
      </c>
      <c r="T82" s="12">
        <f t="shared" si="11"/>
        <v>0</v>
      </c>
      <c r="U82" s="12">
        <f t="shared" si="12"/>
        <v>0</v>
      </c>
      <c r="V82" s="12">
        <f t="shared" si="13"/>
        <v>0</v>
      </c>
    </row>
    <row r="83" spans="1:22">
      <c r="A83" s="9">
        <f t="shared" si="9"/>
        <v>5</v>
      </c>
      <c r="B83" s="1">
        <v>43258</v>
      </c>
      <c r="C83" s="2">
        <v>81.5</v>
      </c>
      <c r="D83" s="2">
        <v>81.5</v>
      </c>
      <c r="E83" s="2">
        <v>79</v>
      </c>
      <c r="F83" s="3">
        <v>79</v>
      </c>
      <c r="G83" s="3">
        <v>-2</v>
      </c>
      <c r="H83" s="4">
        <v>-2.47E-2</v>
      </c>
      <c r="I83" s="5">
        <v>6366</v>
      </c>
      <c r="J83" s="5">
        <v>508803</v>
      </c>
      <c r="K83" s="2">
        <v>36.409999999999997</v>
      </c>
      <c r="S83" s="12">
        <f t="shared" si="10"/>
        <v>0</v>
      </c>
      <c r="T83" s="12">
        <f t="shared" si="11"/>
        <v>0</v>
      </c>
      <c r="U83" s="12">
        <f t="shared" si="12"/>
        <v>0</v>
      </c>
      <c r="V83" s="12">
        <f t="shared" si="13"/>
        <v>0</v>
      </c>
    </row>
    <row r="84" spans="1:22">
      <c r="A84" s="9">
        <f t="shared" si="9"/>
        <v>4</v>
      </c>
      <c r="B84" s="1">
        <v>43257</v>
      </c>
      <c r="C84" s="2">
        <v>78.3</v>
      </c>
      <c r="D84" s="2">
        <v>81</v>
      </c>
      <c r="E84" s="2">
        <v>77.900000000000006</v>
      </c>
      <c r="F84" s="3">
        <v>81</v>
      </c>
      <c r="G84" s="3">
        <v>3.8</v>
      </c>
      <c r="H84" s="4">
        <v>4.9200000000000001E-2</v>
      </c>
      <c r="I84" s="5">
        <v>9623</v>
      </c>
      <c r="J84" s="5">
        <v>765981</v>
      </c>
      <c r="K84" s="2">
        <v>37.33</v>
      </c>
      <c r="S84" s="12">
        <f t="shared" si="10"/>
        <v>0</v>
      </c>
      <c r="T84" s="12">
        <f t="shared" si="11"/>
        <v>0</v>
      </c>
      <c r="U84" s="12">
        <f t="shared" si="12"/>
        <v>0</v>
      </c>
      <c r="V84" s="12">
        <f t="shared" si="13"/>
        <v>0</v>
      </c>
    </row>
    <row r="85" spans="1:22">
      <c r="A85" s="9">
        <f t="shared" si="9"/>
        <v>3</v>
      </c>
      <c r="B85" s="1">
        <v>43256</v>
      </c>
      <c r="C85" s="2">
        <v>78.400000000000006</v>
      </c>
      <c r="D85" s="2">
        <v>78.5</v>
      </c>
      <c r="E85" s="2">
        <v>77</v>
      </c>
      <c r="F85" s="3">
        <v>77.2</v>
      </c>
      <c r="G85" s="3">
        <v>-0.7</v>
      </c>
      <c r="H85" s="4">
        <v>-8.9999999999999993E-3</v>
      </c>
      <c r="I85" s="5">
        <v>3917</v>
      </c>
      <c r="J85" s="5">
        <v>304374</v>
      </c>
      <c r="K85" s="2">
        <v>35.58</v>
      </c>
      <c r="S85" s="12">
        <f t="shared" si="10"/>
        <v>0</v>
      </c>
      <c r="T85" s="12">
        <f t="shared" si="11"/>
        <v>0</v>
      </c>
      <c r="U85" s="12">
        <f t="shared" si="12"/>
        <v>0</v>
      </c>
      <c r="V85" s="12">
        <f t="shared" si="13"/>
        <v>0</v>
      </c>
    </row>
    <row r="86" spans="1:22">
      <c r="A86" s="9">
        <f t="shared" si="9"/>
        <v>2</v>
      </c>
      <c r="B86" s="1">
        <v>43255</v>
      </c>
      <c r="C86" s="2">
        <v>79.5</v>
      </c>
      <c r="D86" s="2">
        <v>79.8</v>
      </c>
      <c r="E86" s="2">
        <v>77.8</v>
      </c>
      <c r="F86" s="3">
        <v>77.900000000000006</v>
      </c>
      <c r="G86" s="3">
        <v>0.4</v>
      </c>
      <c r="H86" s="4">
        <v>5.1999999999999998E-3</v>
      </c>
      <c r="I86" s="5">
        <v>5672</v>
      </c>
      <c r="J86" s="5">
        <v>446238</v>
      </c>
      <c r="K86" s="2">
        <v>35.9</v>
      </c>
      <c r="S86" s="12">
        <f t="shared" si="10"/>
        <v>0</v>
      </c>
      <c r="T86" s="12">
        <f t="shared" si="11"/>
        <v>0</v>
      </c>
      <c r="U86" s="12">
        <f t="shared" si="12"/>
        <v>0</v>
      </c>
      <c r="V86" s="12">
        <f t="shared" si="13"/>
        <v>0</v>
      </c>
    </row>
    <row r="87" spans="1:22">
      <c r="A87" s="9">
        <f t="shared" si="9"/>
        <v>6</v>
      </c>
      <c r="B87" s="1">
        <v>43252</v>
      </c>
      <c r="C87" s="2">
        <v>76.599999999999994</v>
      </c>
      <c r="D87" s="2">
        <v>77.8</v>
      </c>
      <c r="E87" s="2">
        <v>76.3</v>
      </c>
      <c r="F87" s="3">
        <v>77.5</v>
      </c>
      <c r="G87" s="3">
        <v>0.9</v>
      </c>
      <c r="H87" s="4">
        <v>1.17E-2</v>
      </c>
      <c r="I87" s="5">
        <v>4131</v>
      </c>
      <c r="J87" s="5">
        <v>319140</v>
      </c>
      <c r="K87" s="2">
        <v>35.71</v>
      </c>
      <c r="S87" s="12">
        <f t="shared" si="10"/>
        <v>0</v>
      </c>
      <c r="T87" s="12">
        <f t="shared" si="11"/>
        <v>0</v>
      </c>
      <c r="U87" s="12">
        <f t="shared" si="12"/>
        <v>0</v>
      </c>
      <c r="V87" s="12">
        <f t="shared" si="13"/>
        <v>0</v>
      </c>
    </row>
    <row r="88" spans="1:22">
      <c r="A88" s="9">
        <f t="shared" si="9"/>
        <v>5</v>
      </c>
      <c r="B88" s="1">
        <v>43251</v>
      </c>
      <c r="C88" s="2">
        <v>79.5</v>
      </c>
      <c r="D88" s="2">
        <v>80.400000000000006</v>
      </c>
      <c r="E88" s="2">
        <v>76.599999999999994</v>
      </c>
      <c r="F88" s="3">
        <v>76.599999999999994</v>
      </c>
      <c r="G88" s="3">
        <v>-1.7</v>
      </c>
      <c r="H88" s="4">
        <v>-2.1700000000000001E-2</v>
      </c>
      <c r="I88" s="5">
        <v>9526</v>
      </c>
      <c r="J88" s="5">
        <v>747252</v>
      </c>
      <c r="K88" s="2">
        <v>35.299999999999997</v>
      </c>
      <c r="S88" s="12">
        <f t="shared" si="10"/>
        <v>0</v>
      </c>
      <c r="T88" s="12">
        <f t="shared" si="11"/>
        <v>0</v>
      </c>
      <c r="U88" s="12">
        <f t="shared" si="12"/>
        <v>0</v>
      </c>
      <c r="V88" s="12">
        <f t="shared" si="13"/>
        <v>0</v>
      </c>
    </row>
    <row r="89" spans="1:22">
      <c r="A89" s="9">
        <f t="shared" si="9"/>
        <v>4</v>
      </c>
      <c r="B89" s="1">
        <v>43250</v>
      </c>
      <c r="C89" s="2">
        <v>76.7</v>
      </c>
      <c r="D89" s="2">
        <v>79</v>
      </c>
      <c r="E89" s="2">
        <v>75.599999999999994</v>
      </c>
      <c r="F89" s="3">
        <v>78.3</v>
      </c>
      <c r="G89" s="3">
        <v>0.6</v>
      </c>
      <c r="H89" s="4">
        <v>7.7000000000000002E-3</v>
      </c>
      <c r="I89" s="5">
        <v>8361</v>
      </c>
      <c r="J89" s="5">
        <v>651271</v>
      </c>
      <c r="K89" s="2">
        <v>36.08</v>
      </c>
      <c r="S89" s="12">
        <f t="shared" si="10"/>
        <v>0</v>
      </c>
      <c r="T89" s="12">
        <f t="shared" si="11"/>
        <v>0</v>
      </c>
      <c r="U89" s="12">
        <f t="shared" si="12"/>
        <v>0</v>
      </c>
      <c r="V89" s="12">
        <f t="shared" si="13"/>
        <v>0</v>
      </c>
    </row>
    <row r="90" spans="1:22">
      <c r="A90" s="9">
        <f t="shared" si="9"/>
        <v>3</v>
      </c>
      <c r="B90" s="1">
        <v>43249</v>
      </c>
      <c r="C90" s="2">
        <v>80.7</v>
      </c>
      <c r="D90" s="2">
        <v>81.099999999999994</v>
      </c>
      <c r="E90" s="2">
        <v>77.400000000000006</v>
      </c>
      <c r="F90" s="3">
        <v>77.7</v>
      </c>
      <c r="G90" s="3">
        <v>-3</v>
      </c>
      <c r="H90" s="4">
        <v>-3.7199999999999997E-2</v>
      </c>
      <c r="I90" s="5">
        <v>11046</v>
      </c>
      <c r="J90" s="5">
        <v>871664</v>
      </c>
      <c r="K90" s="2">
        <v>35.81</v>
      </c>
      <c r="S90" s="12">
        <f t="shared" si="10"/>
        <v>0</v>
      </c>
      <c r="T90" s="12">
        <f t="shared" si="11"/>
        <v>0</v>
      </c>
      <c r="U90" s="12">
        <f t="shared" si="12"/>
        <v>0</v>
      </c>
      <c r="V90" s="12">
        <f t="shared" si="13"/>
        <v>0</v>
      </c>
    </row>
    <row r="91" spans="1:22">
      <c r="A91" s="9">
        <f t="shared" si="9"/>
        <v>2</v>
      </c>
      <c r="B91" s="1">
        <v>43248</v>
      </c>
      <c r="C91" s="2">
        <v>83</v>
      </c>
      <c r="D91" s="2">
        <v>84.9</v>
      </c>
      <c r="E91" s="2">
        <v>80.2</v>
      </c>
      <c r="F91" s="3">
        <v>80.7</v>
      </c>
      <c r="G91" s="3">
        <v>-1.3</v>
      </c>
      <c r="H91" s="4">
        <v>-1.5900000000000001E-2</v>
      </c>
      <c r="I91" s="5">
        <v>16794</v>
      </c>
      <c r="J91" s="5">
        <v>1387669</v>
      </c>
      <c r="K91" s="2">
        <v>37.19</v>
      </c>
      <c r="S91" s="12">
        <f t="shared" si="10"/>
        <v>0</v>
      </c>
      <c r="T91" s="12">
        <f t="shared" si="11"/>
        <v>0</v>
      </c>
      <c r="U91" s="12">
        <f t="shared" si="12"/>
        <v>0</v>
      </c>
      <c r="V91" s="12">
        <f t="shared" si="13"/>
        <v>0</v>
      </c>
    </row>
    <row r="92" spans="1:22">
      <c r="A92" s="9">
        <f t="shared" si="9"/>
        <v>6</v>
      </c>
      <c r="B92" s="1">
        <v>43245</v>
      </c>
      <c r="C92" s="2">
        <v>80.599999999999994</v>
      </c>
      <c r="D92" s="2">
        <v>84.4</v>
      </c>
      <c r="E92" s="2">
        <v>80.5</v>
      </c>
      <c r="F92" s="3">
        <v>82</v>
      </c>
      <c r="G92" s="3">
        <v>3.1</v>
      </c>
      <c r="H92" s="4">
        <v>3.9300000000000002E-2</v>
      </c>
      <c r="I92" s="5">
        <v>31286</v>
      </c>
      <c r="J92" s="5">
        <v>2585959</v>
      </c>
      <c r="K92" s="2">
        <v>37.79</v>
      </c>
      <c r="S92" s="12">
        <f t="shared" si="10"/>
        <v>0</v>
      </c>
      <c r="T92" s="12">
        <f t="shared" si="11"/>
        <v>0</v>
      </c>
      <c r="U92" s="12">
        <f t="shared" si="12"/>
        <v>0</v>
      </c>
      <c r="V92" s="12">
        <f t="shared" si="13"/>
        <v>0</v>
      </c>
    </row>
    <row r="93" spans="1:22">
      <c r="A93" s="9">
        <f t="shared" si="9"/>
        <v>5</v>
      </c>
      <c r="B93" s="1">
        <v>43244</v>
      </c>
      <c r="C93" s="2">
        <v>78.3</v>
      </c>
      <c r="D93" s="2">
        <v>79.900000000000006</v>
      </c>
      <c r="E93" s="2">
        <v>77.2</v>
      </c>
      <c r="F93" s="3">
        <v>78.900000000000006</v>
      </c>
      <c r="G93" s="3">
        <v>1.2</v>
      </c>
      <c r="H93" s="4">
        <v>1.54E-2</v>
      </c>
      <c r="I93" s="5">
        <v>17394</v>
      </c>
      <c r="J93" s="5">
        <v>1375490</v>
      </c>
      <c r="K93" s="2">
        <v>36.36</v>
      </c>
      <c r="S93" s="12">
        <f t="shared" si="10"/>
        <v>0</v>
      </c>
      <c r="T93" s="12">
        <f t="shared" si="11"/>
        <v>0</v>
      </c>
      <c r="U93" s="12">
        <f t="shared" si="12"/>
        <v>0</v>
      </c>
      <c r="V93" s="12">
        <f t="shared" si="13"/>
        <v>0</v>
      </c>
    </row>
    <row r="94" spans="1:22">
      <c r="A94" s="9">
        <f t="shared" si="9"/>
        <v>4</v>
      </c>
      <c r="B94" s="1">
        <v>43243</v>
      </c>
      <c r="C94" s="2">
        <v>78.2</v>
      </c>
      <c r="D94" s="2">
        <v>78.5</v>
      </c>
      <c r="E94" s="2">
        <v>76</v>
      </c>
      <c r="F94" s="3">
        <v>77.7</v>
      </c>
      <c r="G94" s="3">
        <v>-0.1</v>
      </c>
      <c r="H94" s="4">
        <v>-1.2999999999999999E-3</v>
      </c>
      <c r="I94" s="5">
        <v>7556</v>
      </c>
      <c r="J94" s="5">
        <v>584656</v>
      </c>
      <c r="K94" s="2">
        <v>35.81</v>
      </c>
      <c r="S94" s="12">
        <f t="shared" si="10"/>
        <v>0</v>
      </c>
      <c r="T94" s="12">
        <f t="shared" si="11"/>
        <v>0</v>
      </c>
      <c r="U94" s="12">
        <f t="shared" si="12"/>
        <v>0</v>
      </c>
      <c r="V94" s="12">
        <f t="shared" si="13"/>
        <v>0</v>
      </c>
    </row>
    <row r="95" spans="1:22">
      <c r="A95" s="9">
        <f t="shared" si="9"/>
        <v>3</v>
      </c>
      <c r="B95" s="1">
        <v>43242</v>
      </c>
      <c r="C95" s="2">
        <v>77.3</v>
      </c>
      <c r="D95" s="2">
        <v>79.400000000000006</v>
      </c>
      <c r="E95" s="2">
        <v>75.5</v>
      </c>
      <c r="F95" s="3">
        <v>77.8</v>
      </c>
      <c r="G95" s="3">
        <v>1.8</v>
      </c>
      <c r="H95" s="4">
        <v>2.3699999999999999E-2</v>
      </c>
      <c r="I95" s="5">
        <v>16578</v>
      </c>
      <c r="J95" s="5">
        <v>1288819</v>
      </c>
      <c r="K95" s="2">
        <v>35.85</v>
      </c>
      <c r="S95" s="12">
        <f t="shared" si="10"/>
        <v>0</v>
      </c>
      <c r="T95" s="12">
        <f t="shared" si="11"/>
        <v>0</v>
      </c>
      <c r="U95" s="12">
        <f t="shared" si="12"/>
        <v>0</v>
      </c>
      <c r="V95" s="12">
        <f t="shared" si="13"/>
        <v>0</v>
      </c>
    </row>
    <row r="96" spans="1:22">
      <c r="A96" s="9">
        <f t="shared" si="9"/>
        <v>2</v>
      </c>
      <c r="B96" s="1">
        <v>43241</v>
      </c>
      <c r="C96" s="2">
        <v>79.3</v>
      </c>
      <c r="D96" s="2">
        <v>80.5</v>
      </c>
      <c r="E96" s="2">
        <v>76</v>
      </c>
      <c r="F96" s="3">
        <v>76</v>
      </c>
      <c r="G96" s="3">
        <v>-1</v>
      </c>
      <c r="H96" s="4">
        <v>-1.2999999999999999E-2</v>
      </c>
      <c r="I96" s="5">
        <v>18979</v>
      </c>
      <c r="J96" s="5">
        <v>1485211</v>
      </c>
      <c r="K96" s="2">
        <v>35.020000000000003</v>
      </c>
      <c r="S96" s="12">
        <f t="shared" si="10"/>
        <v>0</v>
      </c>
      <c r="T96" s="12">
        <f t="shared" si="11"/>
        <v>0</v>
      </c>
      <c r="U96" s="12">
        <f t="shared" si="12"/>
        <v>0</v>
      </c>
      <c r="V96" s="12">
        <f t="shared" si="13"/>
        <v>0</v>
      </c>
    </row>
    <row r="97" spans="1:22">
      <c r="A97" s="9">
        <f t="shared" si="9"/>
        <v>6</v>
      </c>
      <c r="B97" s="1">
        <v>43238</v>
      </c>
      <c r="C97" s="2">
        <v>77</v>
      </c>
      <c r="D97" s="2">
        <v>79.900000000000006</v>
      </c>
      <c r="E97" s="2">
        <v>76.099999999999994</v>
      </c>
      <c r="F97" s="3">
        <v>77</v>
      </c>
      <c r="G97" s="3">
        <v>2</v>
      </c>
      <c r="H97" s="4">
        <v>2.6700000000000002E-2</v>
      </c>
      <c r="I97" s="5">
        <v>44850</v>
      </c>
      <c r="J97" s="5">
        <v>3505565</v>
      </c>
      <c r="K97" s="2">
        <v>35.479999999999997</v>
      </c>
      <c r="S97" s="12">
        <f t="shared" si="10"/>
        <v>0</v>
      </c>
      <c r="T97" s="12">
        <f t="shared" si="11"/>
        <v>0</v>
      </c>
      <c r="U97" s="12">
        <f t="shared" si="12"/>
        <v>0</v>
      </c>
      <c r="V97" s="12">
        <f t="shared" si="13"/>
        <v>0</v>
      </c>
    </row>
    <row r="98" spans="1:22">
      <c r="A98" s="9">
        <f t="shared" si="9"/>
        <v>5</v>
      </c>
      <c r="B98" s="1">
        <v>43237</v>
      </c>
      <c r="C98" s="2">
        <v>69.8</v>
      </c>
      <c r="D98" s="2">
        <v>75</v>
      </c>
      <c r="E98" s="2">
        <v>69.599999999999994</v>
      </c>
      <c r="F98" s="3">
        <v>75</v>
      </c>
      <c r="G98" s="3">
        <v>6.8</v>
      </c>
      <c r="H98" s="4">
        <v>9.9699999999999997E-2</v>
      </c>
      <c r="I98" s="5">
        <v>19607</v>
      </c>
      <c r="J98" s="5">
        <v>1430742</v>
      </c>
      <c r="K98" s="2">
        <v>34.56</v>
      </c>
      <c r="S98" s="12">
        <f t="shared" si="10"/>
        <v>0</v>
      </c>
      <c r="T98" s="12">
        <f t="shared" si="11"/>
        <v>0</v>
      </c>
      <c r="U98" s="12">
        <f t="shared" si="12"/>
        <v>0</v>
      </c>
      <c r="V98" s="12">
        <f t="shared" si="13"/>
        <v>0</v>
      </c>
    </row>
    <row r="99" spans="1:22">
      <c r="A99" s="9">
        <f t="shared" si="9"/>
        <v>4</v>
      </c>
      <c r="B99" s="1">
        <v>43236</v>
      </c>
      <c r="C99" s="2">
        <v>65.5</v>
      </c>
      <c r="D99" s="2">
        <v>69.5</v>
      </c>
      <c r="E99" s="2">
        <v>65.400000000000006</v>
      </c>
      <c r="F99" s="3">
        <v>68.2</v>
      </c>
      <c r="G99" s="3">
        <v>2.9</v>
      </c>
      <c r="H99" s="4">
        <v>4.4400000000000002E-2</v>
      </c>
      <c r="I99" s="5">
        <v>10850</v>
      </c>
      <c r="J99" s="5">
        <v>738297</v>
      </c>
      <c r="K99" s="2">
        <v>31.43</v>
      </c>
      <c r="S99" s="12">
        <f t="shared" si="10"/>
        <v>0</v>
      </c>
      <c r="T99" s="12">
        <f t="shared" si="11"/>
        <v>0</v>
      </c>
      <c r="U99" s="12">
        <f t="shared" si="12"/>
        <v>0</v>
      </c>
      <c r="V99" s="12">
        <f t="shared" si="13"/>
        <v>0</v>
      </c>
    </row>
    <row r="100" spans="1:22">
      <c r="A100" s="9">
        <f t="shared" si="9"/>
        <v>3</v>
      </c>
      <c r="B100" s="1">
        <v>43235</v>
      </c>
      <c r="C100" s="2">
        <v>65.099999999999994</v>
      </c>
      <c r="D100" s="2">
        <v>66.900000000000006</v>
      </c>
      <c r="E100" s="2">
        <v>64.099999999999994</v>
      </c>
      <c r="F100" s="3">
        <v>65.3</v>
      </c>
      <c r="G100" s="3">
        <v>1</v>
      </c>
      <c r="H100" s="4">
        <v>1.5599999999999999E-2</v>
      </c>
      <c r="I100" s="5">
        <v>5086</v>
      </c>
      <c r="J100" s="5">
        <v>333779</v>
      </c>
      <c r="K100" s="2">
        <v>30.09</v>
      </c>
      <c r="S100" s="12">
        <f t="shared" si="10"/>
        <v>0</v>
      </c>
      <c r="T100" s="12">
        <f t="shared" si="11"/>
        <v>0</v>
      </c>
      <c r="U100" s="12">
        <f t="shared" si="12"/>
        <v>0</v>
      </c>
      <c r="V100" s="12">
        <f t="shared" si="13"/>
        <v>0</v>
      </c>
    </row>
    <row r="101" spans="1:22">
      <c r="A101" s="9">
        <f t="shared" si="9"/>
        <v>2</v>
      </c>
      <c r="B101" s="1">
        <v>43234</v>
      </c>
      <c r="C101" s="2">
        <v>66</v>
      </c>
      <c r="D101" s="2">
        <v>66.099999999999994</v>
      </c>
      <c r="E101" s="2">
        <v>63.7</v>
      </c>
      <c r="F101" s="3">
        <v>64.3</v>
      </c>
      <c r="G101" s="3">
        <v>-1</v>
      </c>
      <c r="H101" s="4">
        <v>-1.5299999999999999E-2</v>
      </c>
      <c r="I101" s="5">
        <v>3704</v>
      </c>
      <c r="J101" s="5">
        <v>239450</v>
      </c>
      <c r="K101" s="2">
        <v>29.63</v>
      </c>
      <c r="S101" s="12">
        <f t="shared" si="10"/>
        <v>0</v>
      </c>
      <c r="T101" s="12">
        <f t="shared" si="11"/>
        <v>0</v>
      </c>
      <c r="U101" s="12">
        <f t="shared" si="12"/>
        <v>0</v>
      </c>
      <c r="V101" s="12">
        <f t="shared" si="13"/>
        <v>0</v>
      </c>
    </row>
    <row r="102" spans="1:22">
      <c r="A102" s="9">
        <f t="shared" si="9"/>
        <v>6</v>
      </c>
      <c r="B102" s="1">
        <v>43231</v>
      </c>
      <c r="C102" s="2">
        <v>66</v>
      </c>
      <c r="D102" s="2">
        <v>66.7</v>
      </c>
      <c r="E102" s="2">
        <v>65</v>
      </c>
      <c r="F102" s="2">
        <v>65.3</v>
      </c>
      <c r="G102" s="2">
        <v>0</v>
      </c>
      <c r="H102" s="6">
        <v>0</v>
      </c>
      <c r="I102" s="5">
        <v>4732</v>
      </c>
      <c r="J102" s="5">
        <v>311569</v>
      </c>
      <c r="K102" s="2">
        <v>384.12</v>
      </c>
      <c r="S102" s="12">
        <f t="shared" si="10"/>
        <v>0</v>
      </c>
      <c r="T102" s="12">
        <f t="shared" si="11"/>
        <v>0</v>
      </c>
      <c r="U102" s="12">
        <f t="shared" si="12"/>
        <v>0</v>
      </c>
      <c r="V102" s="12">
        <f t="shared" si="13"/>
        <v>0</v>
      </c>
    </row>
    <row r="103" spans="1:22">
      <c r="A103" s="9">
        <f t="shared" si="9"/>
        <v>5</v>
      </c>
      <c r="B103" s="1">
        <v>43230</v>
      </c>
      <c r="C103" s="2">
        <v>63.1</v>
      </c>
      <c r="D103" s="2">
        <v>67.5</v>
      </c>
      <c r="E103" s="2">
        <v>62.3</v>
      </c>
      <c r="F103" s="3">
        <v>65.3</v>
      </c>
      <c r="G103" s="3">
        <v>3.4</v>
      </c>
      <c r="H103" s="4">
        <v>5.4899999999999997E-2</v>
      </c>
      <c r="I103" s="5">
        <v>9186</v>
      </c>
      <c r="J103" s="5">
        <v>597534</v>
      </c>
      <c r="K103" s="2">
        <v>384.12</v>
      </c>
      <c r="S103" s="12">
        <f t="shared" si="10"/>
        <v>0</v>
      </c>
      <c r="T103" s="12">
        <f t="shared" si="11"/>
        <v>0</v>
      </c>
      <c r="U103" s="12">
        <f t="shared" si="12"/>
        <v>0</v>
      </c>
      <c r="V103" s="12">
        <f t="shared" si="13"/>
        <v>0</v>
      </c>
    </row>
    <row r="104" spans="1:22">
      <c r="A104" s="9">
        <f t="shared" si="9"/>
        <v>4</v>
      </c>
      <c r="B104" s="1">
        <v>43229</v>
      </c>
      <c r="C104" s="2">
        <v>61</v>
      </c>
      <c r="D104" s="2">
        <v>62.3</v>
      </c>
      <c r="E104" s="2">
        <v>60.8</v>
      </c>
      <c r="F104" s="3">
        <v>61.9</v>
      </c>
      <c r="G104" s="3">
        <v>0.9</v>
      </c>
      <c r="H104" s="4">
        <v>1.4800000000000001E-2</v>
      </c>
      <c r="I104" s="5">
        <v>2444</v>
      </c>
      <c r="J104" s="5">
        <v>150625</v>
      </c>
      <c r="K104" s="2">
        <v>364.12</v>
      </c>
      <c r="S104" s="12">
        <f t="shared" si="10"/>
        <v>0</v>
      </c>
      <c r="T104" s="12">
        <f t="shared" si="11"/>
        <v>0</v>
      </c>
      <c r="U104" s="12">
        <f t="shared" si="12"/>
        <v>0</v>
      </c>
      <c r="V104" s="12">
        <f t="shared" si="13"/>
        <v>0</v>
      </c>
    </row>
    <row r="105" spans="1:22">
      <c r="A105" s="9">
        <f t="shared" si="9"/>
        <v>3</v>
      </c>
      <c r="B105" s="1">
        <v>43228</v>
      </c>
      <c r="C105" s="2">
        <v>60.9</v>
      </c>
      <c r="D105" s="2">
        <v>62</v>
      </c>
      <c r="E105" s="2">
        <v>60.4</v>
      </c>
      <c r="F105" s="3">
        <v>61</v>
      </c>
      <c r="G105" s="3">
        <v>0.5</v>
      </c>
      <c r="H105" s="4">
        <v>8.3000000000000001E-3</v>
      </c>
      <c r="I105" s="5">
        <v>2939</v>
      </c>
      <c r="J105" s="5">
        <v>179949</v>
      </c>
      <c r="K105" s="2">
        <v>358.82</v>
      </c>
      <c r="S105" s="12">
        <f t="shared" si="10"/>
        <v>0</v>
      </c>
      <c r="T105" s="12">
        <f t="shared" si="11"/>
        <v>0</v>
      </c>
      <c r="U105" s="12">
        <f t="shared" si="12"/>
        <v>0</v>
      </c>
      <c r="V105" s="12">
        <f t="shared" si="13"/>
        <v>0</v>
      </c>
    </row>
    <row r="106" spans="1:22">
      <c r="A106" s="9">
        <f t="shared" si="9"/>
        <v>2</v>
      </c>
      <c r="B106" s="1">
        <v>43227</v>
      </c>
      <c r="C106" s="2">
        <v>62</v>
      </c>
      <c r="D106" s="2">
        <v>62</v>
      </c>
      <c r="E106" s="2">
        <v>59.7</v>
      </c>
      <c r="F106" s="3">
        <v>60.5</v>
      </c>
      <c r="G106" s="3">
        <v>-0.8</v>
      </c>
      <c r="H106" s="4">
        <v>-1.3100000000000001E-2</v>
      </c>
      <c r="I106" s="5">
        <v>3723</v>
      </c>
      <c r="J106" s="5">
        <v>225752</v>
      </c>
      <c r="K106" s="2">
        <v>355.88</v>
      </c>
      <c r="S106" s="12">
        <f t="shared" si="10"/>
        <v>0</v>
      </c>
      <c r="T106" s="12">
        <f t="shared" si="11"/>
        <v>0</v>
      </c>
      <c r="U106" s="12">
        <f t="shared" si="12"/>
        <v>0</v>
      </c>
      <c r="V106" s="12">
        <f t="shared" si="13"/>
        <v>0</v>
      </c>
    </row>
    <row r="107" spans="1:22">
      <c r="A107" s="9">
        <f t="shared" si="9"/>
        <v>6</v>
      </c>
      <c r="B107" s="1">
        <v>43224</v>
      </c>
      <c r="C107" s="2">
        <v>63.2</v>
      </c>
      <c r="D107" s="2">
        <v>63.7</v>
      </c>
      <c r="E107" s="2">
        <v>61.3</v>
      </c>
      <c r="F107" s="3">
        <v>61.3</v>
      </c>
      <c r="G107" s="3">
        <v>-1.2</v>
      </c>
      <c r="H107" s="4">
        <v>-1.9199999999999998E-2</v>
      </c>
      <c r="I107" s="5">
        <v>4931</v>
      </c>
      <c r="J107" s="5">
        <v>308500</v>
      </c>
      <c r="K107" s="2">
        <v>360.59</v>
      </c>
      <c r="S107" s="12">
        <f t="shared" si="10"/>
        <v>0</v>
      </c>
      <c r="T107" s="12">
        <f t="shared" si="11"/>
        <v>0</v>
      </c>
      <c r="U107" s="12">
        <f t="shared" si="12"/>
        <v>0</v>
      </c>
      <c r="V107" s="12">
        <f t="shared" si="13"/>
        <v>0</v>
      </c>
    </row>
    <row r="108" spans="1:22">
      <c r="A108" s="9">
        <f t="shared" si="9"/>
        <v>5</v>
      </c>
      <c r="B108" s="1">
        <v>43223</v>
      </c>
      <c r="C108" s="2">
        <v>63.2</v>
      </c>
      <c r="D108" s="2">
        <v>66.3</v>
      </c>
      <c r="E108" s="2">
        <v>62.5</v>
      </c>
      <c r="F108" s="3">
        <v>62.5</v>
      </c>
      <c r="G108" s="3">
        <v>-1.9</v>
      </c>
      <c r="H108" s="4">
        <v>-2.9499999999999998E-2</v>
      </c>
      <c r="I108" s="5">
        <v>10894</v>
      </c>
      <c r="J108" s="5">
        <v>700217</v>
      </c>
      <c r="K108" s="2">
        <v>367.65</v>
      </c>
      <c r="S108" s="12">
        <f t="shared" si="10"/>
        <v>0</v>
      </c>
      <c r="T108" s="12">
        <f t="shared" si="11"/>
        <v>0</v>
      </c>
      <c r="U108" s="12">
        <f t="shared" si="12"/>
        <v>0</v>
      </c>
      <c r="V108" s="12">
        <f t="shared" si="13"/>
        <v>0</v>
      </c>
    </row>
    <row r="109" spans="1:22">
      <c r="A109" s="9">
        <f t="shared" si="9"/>
        <v>4</v>
      </c>
      <c r="B109" s="1">
        <v>43222</v>
      </c>
      <c r="C109" s="2">
        <v>66</v>
      </c>
      <c r="D109" s="2">
        <v>67.3</v>
      </c>
      <c r="E109" s="2">
        <v>64.2</v>
      </c>
      <c r="F109" s="3">
        <v>64.400000000000006</v>
      </c>
      <c r="G109" s="3">
        <v>-1.2</v>
      </c>
      <c r="H109" s="4">
        <v>-1.83E-2</v>
      </c>
      <c r="I109" s="5">
        <v>5763</v>
      </c>
      <c r="J109" s="5">
        <v>378403</v>
      </c>
      <c r="K109" s="2">
        <v>378.82</v>
      </c>
      <c r="S109" s="12">
        <f t="shared" si="10"/>
        <v>0</v>
      </c>
      <c r="T109" s="12">
        <f t="shared" si="11"/>
        <v>0</v>
      </c>
      <c r="U109" s="12">
        <f t="shared" si="12"/>
        <v>0</v>
      </c>
      <c r="V109" s="12">
        <f t="shared" si="13"/>
        <v>0</v>
      </c>
    </row>
    <row r="110" spans="1:22">
      <c r="A110" s="9">
        <f t="shared" si="9"/>
        <v>2</v>
      </c>
      <c r="B110" s="1">
        <v>43220</v>
      </c>
      <c r="C110" s="2">
        <v>61.2</v>
      </c>
      <c r="D110" s="2">
        <v>65.599999999999994</v>
      </c>
      <c r="E110" s="2">
        <v>60.4</v>
      </c>
      <c r="F110" s="3">
        <v>65.599999999999994</v>
      </c>
      <c r="G110" s="3">
        <v>5.9</v>
      </c>
      <c r="H110" s="4">
        <v>9.8799999999999999E-2</v>
      </c>
      <c r="I110" s="5">
        <v>7381</v>
      </c>
      <c r="J110" s="5">
        <v>477411</v>
      </c>
      <c r="K110" s="2">
        <v>385.88</v>
      </c>
      <c r="S110" s="12">
        <f t="shared" si="10"/>
        <v>0</v>
      </c>
      <c r="T110" s="12">
        <f t="shared" si="11"/>
        <v>0</v>
      </c>
      <c r="U110" s="12">
        <f t="shared" si="12"/>
        <v>0</v>
      </c>
      <c r="V110" s="12">
        <f t="shared" si="13"/>
        <v>0</v>
      </c>
    </row>
    <row r="111" spans="1:22">
      <c r="A111" s="9">
        <f t="shared" si="9"/>
        <v>6</v>
      </c>
      <c r="B111" s="1">
        <v>43217</v>
      </c>
      <c r="C111" s="2">
        <v>59.8</v>
      </c>
      <c r="D111" s="2">
        <v>60.7</v>
      </c>
      <c r="E111" s="2">
        <v>57.6</v>
      </c>
      <c r="F111" s="2">
        <v>59.7</v>
      </c>
      <c r="G111" s="2">
        <v>0</v>
      </c>
      <c r="H111" s="6">
        <v>0</v>
      </c>
      <c r="I111" s="5">
        <v>3888</v>
      </c>
      <c r="J111" s="5">
        <v>230686</v>
      </c>
      <c r="K111" s="2">
        <v>351.18</v>
      </c>
      <c r="S111" s="12">
        <f t="shared" si="10"/>
        <v>0</v>
      </c>
      <c r="T111" s="12">
        <f t="shared" si="11"/>
        <v>0</v>
      </c>
      <c r="U111" s="12">
        <f t="shared" si="12"/>
        <v>0</v>
      </c>
      <c r="V111" s="12">
        <f t="shared" si="13"/>
        <v>0</v>
      </c>
    </row>
    <row r="112" spans="1:22">
      <c r="A112" s="9">
        <f t="shared" si="9"/>
        <v>5</v>
      </c>
      <c r="B112" s="1">
        <v>43216</v>
      </c>
      <c r="C112" s="2">
        <v>62.8</v>
      </c>
      <c r="D112" s="2">
        <v>63.2</v>
      </c>
      <c r="E112" s="2">
        <v>59.6</v>
      </c>
      <c r="F112" s="3">
        <v>59.7</v>
      </c>
      <c r="G112" s="3">
        <v>-2.2000000000000002</v>
      </c>
      <c r="H112" s="4">
        <v>-3.5499999999999997E-2</v>
      </c>
      <c r="I112" s="5">
        <v>2668</v>
      </c>
      <c r="J112" s="5">
        <v>163149</v>
      </c>
      <c r="K112" s="2">
        <v>351.18</v>
      </c>
      <c r="S112" s="12">
        <f t="shared" si="10"/>
        <v>0</v>
      </c>
      <c r="T112" s="12">
        <f t="shared" si="11"/>
        <v>0</v>
      </c>
      <c r="U112" s="12">
        <f t="shared" si="12"/>
        <v>0</v>
      </c>
      <c r="V112" s="12">
        <f t="shared" si="13"/>
        <v>0</v>
      </c>
    </row>
    <row r="113" spans="1:22">
      <c r="A113" s="9">
        <f t="shared" si="9"/>
        <v>4</v>
      </c>
      <c r="B113" s="1">
        <v>43215</v>
      </c>
      <c r="C113" s="2">
        <v>61.1</v>
      </c>
      <c r="D113" s="2">
        <v>62.4</v>
      </c>
      <c r="E113" s="2">
        <v>60.4</v>
      </c>
      <c r="F113" s="3">
        <v>61.9</v>
      </c>
      <c r="G113" s="3">
        <v>1</v>
      </c>
      <c r="H113" s="4">
        <v>1.6400000000000001E-2</v>
      </c>
      <c r="I113" s="5">
        <v>2682</v>
      </c>
      <c r="J113" s="5">
        <v>165514</v>
      </c>
      <c r="K113" s="2">
        <v>364.12</v>
      </c>
      <c r="S113" s="12">
        <f t="shared" si="10"/>
        <v>0</v>
      </c>
      <c r="T113" s="12">
        <f t="shared" si="11"/>
        <v>0</v>
      </c>
      <c r="U113" s="12">
        <f t="shared" si="12"/>
        <v>0</v>
      </c>
      <c r="V113" s="12">
        <f t="shared" si="13"/>
        <v>0</v>
      </c>
    </row>
    <row r="114" spans="1:22">
      <c r="A114" s="9">
        <f t="shared" si="9"/>
        <v>3</v>
      </c>
      <c r="B114" s="1">
        <v>43214</v>
      </c>
      <c r="C114" s="2">
        <v>64.5</v>
      </c>
      <c r="D114" s="2">
        <v>65</v>
      </c>
      <c r="E114" s="2">
        <v>60.2</v>
      </c>
      <c r="F114" s="3">
        <v>60.9</v>
      </c>
      <c r="G114" s="3">
        <v>-3.9</v>
      </c>
      <c r="H114" s="4">
        <v>-6.0199999999999997E-2</v>
      </c>
      <c r="I114" s="5">
        <v>4952</v>
      </c>
      <c r="J114" s="5">
        <v>306178</v>
      </c>
      <c r="K114" s="2">
        <v>358.24</v>
      </c>
      <c r="S114" s="12">
        <f t="shared" si="10"/>
        <v>0</v>
      </c>
      <c r="T114" s="12">
        <f t="shared" si="11"/>
        <v>0</v>
      </c>
      <c r="U114" s="12">
        <f t="shared" si="12"/>
        <v>0</v>
      </c>
      <c r="V114" s="12">
        <f t="shared" si="13"/>
        <v>0</v>
      </c>
    </row>
    <row r="115" spans="1:22">
      <c r="A115" s="9">
        <f t="shared" si="9"/>
        <v>2</v>
      </c>
      <c r="B115" s="1">
        <v>43213</v>
      </c>
      <c r="C115" s="2">
        <v>66.2</v>
      </c>
      <c r="D115" s="2">
        <v>67.099999999999994</v>
      </c>
      <c r="E115" s="2">
        <v>64.7</v>
      </c>
      <c r="F115" s="3">
        <v>64.8</v>
      </c>
      <c r="G115" s="3">
        <v>-1.7</v>
      </c>
      <c r="H115" s="4">
        <v>-2.5600000000000001E-2</v>
      </c>
      <c r="I115" s="5">
        <v>2347</v>
      </c>
      <c r="J115" s="5">
        <v>154076</v>
      </c>
      <c r="K115" s="2">
        <v>381.18</v>
      </c>
      <c r="S115" s="12">
        <f t="shared" si="10"/>
        <v>0</v>
      </c>
      <c r="T115" s="12">
        <f t="shared" si="11"/>
        <v>0</v>
      </c>
      <c r="U115" s="12">
        <f t="shared" si="12"/>
        <v>0</v>
      </c>
      <c r="V115" s="12">
        <f t="shared" si="13"/>
        <v>0</v>
      </c>
    </row>
    <row r="116" spans="1:22">
      <c r="A116" s="9">
        <f t="shared" si="9"/>
        <v>6</v>
      </c>
      <c r="B116" s="1">
        <v>43210</v>
      </c>
      <c r="C116" s="2">
        <v>64.3</v>
      </c>
      <c r="D116" s="2">
        <v>67.599999999999994</v>
      </c>
      <c r="E116" s="2">
        <v>64.2</v>
      </c>
      <c r="F116" s="3">
        <v>66.5</v>
      </c>
      <c r="G116" s="3">
        <v>1.5</v>
      </c>
      <c r="H116" s="4">
        <v>2.3099999999999999E-2</v>
      </c>
      <c r="I116" s="5">
        <v>2901</v>
      </c>
      <c r="J116" s="5">
        <v>191475</v>
      </c>
      <c r="K116" s="2">
        <v>391.18</v>
      </c>
      <c r="S116" s="12">
        <f t="shared" si="10"/>
        <v>0</v>
      </c>
      <c r="T116" s="12">
        <f t="shared" si="11"/>
        <v>0</v>
      </c>
      <c r="U116" s="12">
        <f t="shared" si="12"/>
        <v>0</v>
      </c>
      <c r="V116" s="12">
        <f t="shared" si="13"/>
        <v>0</v>
      </c>
    </row>
    <row r="117" spans="1:22">
      <c r="A117" s="9">
        <f t="shared" si="9"/>
        <v>5</v>
      </c>
      <c r="B117" s="1">
        <v>43209</v>
      </c>
      <c r="C117" s="2">
        <v>64.8</v>
      </c>
      <c r="D117" s="2">
        <v>66.099999999999994</v>
      </c>
      <c r="E117" s="2">
        <v>64.099999999999994</v>
      </c>
      <c r="F117" s="3">
        <v>65</v>
      </c>
      <c r="G117" s="3">
        <v>-0.3</v>
      </c>
      <c r="H117" s="4">
        <v>-4.5999999999999999E-3</v>
      </c>
      <c r="I117" s="5">
        <v>2509</v>
      </c>
      <c r="J117" s="5">
        <v>163311</v>
      </c>
      <c r="K117" s="2">
        <v>382.35</v>
      </c>
      <c r="S117" s="12">
        <f t="shared" si="10"/>
        <v>0</v>
      </c>
      <c r="T117" s="12">
        <f t="shared" si="11"/>
        <v>0</v>
      </c>
      <c r="U117" s="12">
        <f t="shared" si="12"/>
        <v>0</v>
      </c>
      <c r="V117" s="12">
        <f t="shared" si="13"/>
        <v>0</v>
      </c>
    </row>
    <row r="118" spans="1:22">
      <c r="A118" s="9">
        <f t="shared" si="9"/>
        <v>4</v>
      </c>
      <c r="B118" s="1">
        <v>43208</v>
      </c>
      <c r="C118" s="2">
        <v>64</v>
      </c>
      <c r="D118" s="2">
        <v>65.400000000000006</v>
      </c>
      <c r="E118" s="2">
        <v>62.7</v>
      </c>
      <c r="F118" s="3">
        <v>65.3</v>
      </c>
      <c r="G118" s="3">
        <v>2.6</v>
      </c>
      <c r="H118" s="4">
        <v>4.1500000000000002E-2</v>
      </c>
      <c r="I118" s="5">
        <v>5026</v>
      </c>
      <c r="J118" s="5">
        <v>321409</v>
      </c>
      <c r="K118" s="2">
        <v>384.12</v>
      </c>
      <c r="S118" s="12">
        <f t="shared" si="10"/>
        <v>0</v>
      </c>
      <c r="T118" s="12">
        <f t="shared" si="11"/>
        <v>0</v>
      </c>
      <c r="U118" s="12">
        <f t="shared" si="12"/>
        <v>0</v>
      </c>
      <c r="V118" s="12">
        <f t="shared" si="13"/>
        <v>0</v>
      </c>
    </row>
    <row r="119" spans="1:22">
      <c r="A119" s="9">
        <f t="shared" si="9"/>
        <v>3</v>
      </c>
      <c r="B119" s="1">
        <v>43207</v>
      </c>
      <c r="C119" s="2">
        <v>67.599999999999994</v>
      </c>
      <c r="D119" s="2">
        <v>67.900000000000006</v>
      </c>
      <c r="E119" s="2">
        <v>61.9</v>
      </c>
      <c r="F119" s="3">
        <v>62.7</v>
      </c>
      <c r="G119" s="3">
        <v>-5.9</v>
      </c>
      <c r="H119" s="4">
        <v>-8.5999999999999993E-2</v>
      </c>
      <c r="I119" s="5">
        <v>8716</v>
      </c>
      <c r="J119" s="5">
        <v>566244</v>
      </c>
      <c r="K119" s="2">
        <v>368.82</v>
      </c>
      <c r="S119" s="12">
        <f t="shared" si="10"/>
        <v>0</v>
      </c>
      <c r="T119" s="12">
        <f t="shared" si="11"/>
        <v>0</v>
      </c>
      <c r="U119" s="12">
        <f t="shared" si="12"/>
        <v>0</v>
      </c>
      <c r="V119" s="12">
        <f t="shared" si="13"/>
        <v>0</v>
      </c>
    </row>
    <row r="120" spans="1:22">
      <c r="A120" s="9">
        <f t="shared" si="9"/>
        <v>2</v>
      </c>
      <c r="B120" s="1">
        <v>43206</v>
      </c>
      <c r="C120" s="2">
        <v>70.5</v>
      </c>
      <c r="D120" s="2">
        <v>70.7</v>
      </c>
      <c r="E120" s="2">
        <v>68.3</v>
      </c>
      <c r="F120" s="3">
        <v>68.599999999999994</v>
      </c>
      <c r="G120" s="3">
        <v>-2.4</v>
      </c>
      <c r="H120" s="4">
        <v>-3.3799999999999997E-2</v>
      </c>
      <c r="I120" s="5">
        <v>5672</v>
      </c>
      <c r="J120" s="5">
        <v>391887</v>
      </c>
      <c r="K120" s="2">
        <v>403.53</v>
      </c>
      <c r="S120" s="12">
        <f t="shared" si="10"/>
        <v>0</v>
      </c>
      <c r="T120" s="12">
        <f t="shared" si="11"/>
        <v>0</v>
      </c>
      <c r="U120" s="12">
        <f t="shared" si="12"/>
        <v>0</v>
      </c>
      <c r="V120" s="12">
        <f t="shared" si="13"/>
        <v>0</v>
      </c>
    </row>
    <row r="121" spans="1:22">
      <c r="A121" s="9">
        <f t="shared" si="9"/>
        <v>6</v>
      </c>
      <c r="B121" s="1">
        <v>43203</v>
      </c>
      <c r="C121" s="2">
        <v>71.599999999999994</v>
      </c>
      <c r="D121" s="2">
        <v>72</v>
      </c>
      <c r="E121" s="2">
        <v>70.599999999999994</v>
      </c>
      <c r="F121" s="3">
        <v>71</v>
      </c>
      <c r="G121" s="3">
        <v>-0.2</v>
      </c>
      <c r="H121" s="4">
        <v>-2.8E-3</v>
      </c>
      <c r="I121" s="5">
        <v>2582</v>
      </c>
      <c r="J121" s="5">
        <v>183707</v>
      </c>
      <c r="K121" s="2">
        <v>417.65</v>
      </c>
      <c r="S121" s="12">
        <f t="shared" si="10"/>
        <v>0</v>
      </c>
      <c r="T121" s="12">
        <f t="shared" si="11"/>
        <v>0</v>
      </c>
      <c r="U121" s="12">
        <f t="shared" si="12"/>
        <v>0</v>
      </c>
      <c r="V121" s="12">
        <f t="shared" si="13"/>
        <v>0</v>
      </c>
    </row>
    <row r="122" spans="1:22">
      <c r="A122" s="9">
        <f t="shared" si="9"/>
        <v>5</v>
      </c>
      <c r="B122" s="1">
        <v>43202</v>
      </c>
      <c r="C122" s="2">
        <v>73</v>
      </c>
      <c r="D122" s="2">
        <v>73</v>
      </c>
      <c r="E122" s="2">
        <v>70.8</v>
      </c>
      <c r="F122" s="3">
        <v>71.2</v>
      </c>
      <c r="G122" s="3">
        <v>-2.2000000000000002</v>
      </c>
      <c r="H122" s="4">
        <v>-0.03</v>
      </c>
      <c r="I122" s="5">
        <v>4038</v>
      </c>
      <c r="J122" s="5">
        <v>289008</v>
      </c>
      <c r="K122" s="2">
        <v>418.82</v>
      </c>
      <c r="S122" s="12">
        <f t="shared" si="10"/>
        <v>0</v>
      </c>
      <c r="T122" s="12">
        <f t="shared" si="11"/>
        <v>0</v>
      </c>
      <c r="U122" s="12">
        <f t="shared" si="12"/>
        <v>0</v>
      </c>
      <c r="V122" s="12">
        <f t="shared" si="13"/>
        <v>0</v>
      </c>
    </row>
    <row r="123" spans="1:22">
      <c r="A123" s="9">
        <f t="shared" si="9"/>
        <v>4</v>
      </c>
      <c r="B123" s="1">
        <v>43201</v>
      </c>
      <c r="C123" s="2">
        <v>74</v>
      </c>
      <c r="D123" s="2">
        <v>74.3</v>
      </c>
      <c r="E123" s="2">
        <v>73.2</v>
      </c>
      <c r="F123" s="3">
        <v>73.400000000000006</v>
      </c>
      <c r="G123" s="3">
        <v>0.4</v>
      </c>
      <c r="H123" s="4">
        <v>5.4999999999999997E-3</v>
      </c>
      <c r="I123" s="5">
        <v>1487</v>
      </c>
      <c r="J123" s="5">
        <v>109564</v>
      </c>
      <c r="K123" s="2">
        <v>431.76</v>
      </c>
      <c r="S123" s="12">
        <f t="shared" si="10"/>
        <v>0</v>
      </c>
      <c r="T123" s="12">
        <f t="shared" si="11"/>
        <v>0</v>
      </c>
      <c r="U123" s="12">
        <f t="shared" si="12"/>
        <v>0</v>
      </c>
      <c r="V123" s="12">
        <f t="shared" si="13"/>
        <v>0</v>
      </c>
    </row>
    <row r="124" spans="1:22">
      <c r="A124" s="9">
        <f t="shared" si="9"/>
        <v>3</v>
      </c>
      <c r="B124" s="1">
        <v>43200</v>
      </c>
      <c r="C124" s="2">
        <v>78</v>
      </c>
      <c r="D124" s="2">
        <v>78.2</v>
      </c>
      <c r="E124" s="2">
        <v>73</v>
      </c>
      <c r="F124" s="3">
        <v>73</v>
      </c>
      <c r="G124" s="3">
        <v>-5.6</v>
      </c>
      <c r="H124" s="4">
        <v>-7.1199999999999999E-2</v>
      </c>
      <c r="I124" s="5">
        <v>6384</v>
      </c>
      <c r="J124" s="5">
        <v>480398</v>
      </c>
      <c r="K124" s="2">
        <v>429.41</v>
      </c>
      <c r="S124" s="12">
        <f t="shared" si="10"/>
        <v>0</v>
      </c>
      <c r="T124" s="12">
        <f t="shared" si="11"/>
        <v>0</v>
      </c>
      <c r="U124" s="12">
        <f t="shared" si="12"/>
        <v>0</v>
      </c>
      <c r="V124" s="12">
        <f t="shared" si="13"/>
        <v>0</v>
      </c>
    </row>
    <row r="125" spans="1:22">
      <c r="A125" s="9">
        <f t="shared" si="9"/>
        <v>2</v>
      </c>
      <c r="B125" s="1">
        <v>43199</v>
      </c>
      <c r="C125" s="2">
        <v>79.5</v>
      </c>
      <c r="D125" s="2">
        <v>79.599999999999994</v>
      </c>
      <c r="E125" s="2">
        <v>78</v>
      </c>
      <c r="F125" s="3">
        <v>78.599999999999994</v>
      </c>
      <c r="G125" s="3">
        <v>1</v>
      </c>
      <c r="H125" s="4">
        <v>1.29E-2</v>
      </c>
      <c r="I125" s="5">
        <v>3762</v>
      </c>
      <c r="J125" s="5">
        <v>296682</v>
      </c>
      <c r="K125" s="2">
        <v>462.35</v>
      </c>
      <c r="S125" s="12">
        <f t="shared" si="10"/>
        <v>0</v>
      </c>
      <c r="T125" s="12">
        <f t="shared" si="11"/>
        <v>0</v>
      </c>
      <c r="U125" s="12">
        <f t="shared" si="12"/>
        <v>0</v>
      </c>
      <c r="V125" s="12">
        <f t="shared" si="13"/>
        <v>0</v>
      </c>
    </row>
    <row r="126" spans="1:22">
      <c r="A126" s="9">
        <f t="shared" si="9"/>
        <v>3</v>
      </c>
      <c r="B126" s="1">
        <v>43193</v>
      </c>
      <c r="C126" s="2">
        <v>75.099999999999994</v>
      </c>
      <c r="D126" s="2">
        <v>77.8</v>
      </c>
      <c r="E126" s="2">
        <v>73.5</v>
      </c>
      <c r="F126" s="3">
        <v>77.599999999999994</v>
      </c>
      <c r="G126" s="3">
        <v>2.4</v>
      </c>
      <c r="H126" s="4">
        <v>3.1899999999999998E-2</v>
      </c>
      <c r="I126" s="5">
        <v>4203</v>
      </c>
      <c r="J126" s="5">
        <v>320479</v>
      </c>
      <c r="K126" s="2">
        <v>456.47</v>
      </c>
      <c r="S126" s="12">
        <f t="shared" si="10"/>
        <v>0</v>
      </c>
      <c r="T126" s="12">
        <f t="shared" si="11"/>
        <v>0</v>
      </c>
      <c r="U126" s="12">
        <f t="shared" si="12"/>
        <v>0</v>
      </c>
      <c r="V126" s="12">
        <f t="shared" si="13"/>
        <v>0</v>
      </c>
    </row>
    <row r="127" spans="1:22">
      <c r="A127" s="9">
        <f t="shared" si="9"/>
        <v>2</v>
      </c>
      <c r="B127" s="1">
        <v>43192</v>
      </c>
      <c r="C127" s="2">
        <v>78.599999999999994</v>
      </c>
      <c r="D127" s="2">
        <v>78.599999999999994</v>
      </c>
      <c r="E127" s="2">
        <v>74.8</v>
      </c>
      <c r="F127" s="3">
        <v>75.2</v>
      </c>
      <c r="G127" s="3">
        <v>-2.6</v>
      </c>
      <c r="H127" s="4">
        <v>-3.3399999999999999E-2</v>
      </c>
      <c r="I127" s="5">
        <v>3996</v>
      </c>
      <c r="J127" s="5">
        <v>305429</v>
      </c>
      <c r="K127" s="2">
        <v>442.35</v>
      </c>
      <c r="S127" s="12">
        <f t="shared" si="10"/>
        <v>0</v>
      </c>
      <c r="T127" s="12">
        <f t="shared" si="11"/>
        <v>0</v>
      </c>
      <c r="U127" s="12">
        <f t="shared" si="12"/>
        <v>0</v>
      </c>
      <c r="V127" s="12">
        <f t="shared" si="13"/>
        <v>0</v>
      </c>
    </row>
    <row r="128" spans="1:22">
      <c r="A128" s="9">
        <f t="shared" si="9"/>
        <v>7</v>
      </c>
      <c r="B128" s="1">
        <v>43190</v>
      </c>
      <c r="C128" s="2">
        <v>78.8</v>
      </c>
      <c r="D128" s="2">
        <v>79.8</v>
      </c>
      <c r="E128" s="2">
        <v>77.400000000000006</v>
      </c>
      <c r="F128" s="3">
        <v>77.8</v>
      </c>
      <c r="G128" s="3">
        <v>-0.1</v>
      </c>
      <c r="H128" s="4">
        <v>-1.2999999999999999E-3</v>
      </c>
      <c r="I128" s="5">
        <v>5442</v>
      </c>
      <c r="J128" s="5">
        <v>428296</v>
      </c>
      <c r="K128" s="2">
        <v>0</v>
      </c>
      <c r="S128" s="12">
        <f t="shared" si="10"/>
        <v>0</v>
      </c>
      <c r="T128" s="12">
        <f t="shared" si="11"/>
        <v>0</v>
      </c>
      <c r="U128" s="12">
        <f t="shared" si="12"/>
        <v>0</v>
      </c>
      <c r="V128" s="12">
        <f t="shared" si="13"/>
        <v>0</v>
      </c>
    </row>
    <row r="129" spans="1:22">
      <c r="A129" s="9">
        <f t="shared" si="9"/>
        <v>6</v>
      </c>
      <c r="B129" s="1">
        <v>43189</v>
      </c>
      <c r="C129" s="2">
        <v>76.599999999999994</v>
      </c>
      <c r="D129" s="2">
        <v>78.5</v>
      </c>
      <c r="E129" s="2">
        <v>76.2</v>
      </c>
      <c r="F129" s="3">
        <v>77.900000000000006</v>
      </c>
      <c r="G129" s="3">
        <v>2.5</v>
      </c>
      <c r="H129" s="4">
        <v>3.32E-2</v>
      </c>
      <c r="I129" s="5">
        <v>6342</v>
      </c>
      <c r="J129" s="5">
        <v>490579</v>
      </c>
      <c r="K129" s="2">
        <v>0</v>
      </c>
      <c r="S129" s="12">
        <f t="shared" si="10"/>
        <v>0</v>
      </c>
      <c r="T129" s="12">
        <f t="shared" si="11"/>
        <v>0</v>
      </c>
      <c r="U129" s="12">
        <f t="shared" si="12"/>
        <v>0</v>
      </c>
      <c r="V129" s="12">
        <f t="shared" si="13"/>
        <v>0</v>
      </c>
    </row>
    <row r="130" spans="1:22">
      <c r="A130" s="9">
        <f t="shared" si="9"/>
        <v>5</v>
      </c>
      <c r="B130" s="1">
        <v>43188</v>
      </c>
      <c r="C130" s="2">
        <v>76</v>
      </c>
      <c r="D130" s="2">
        <v>76.099999999999994</v>
      </c>
      <c r="E130" s="2">
        <v>74.900000000000006</v>
      </c>
      <c r="F130" s="3">
        <v>75.400000000000006</v>
      </c>
      <c r="G130" s="3">
        <v>0.1</v>
      </c>
      <c r="H130" s="4">
        <v>1.2999999999999999E-3</v>
      </c>
      <c r="I130" s="5">
        <v>2547</v>
      </c>
      <c r="J130" s="5">
        <v>192040</v>
      </c>
      <c r="K130" s="2">
        <v>0</v>
      </c>
      <c r="S130" s="12">
        <f t="shared" si="10"/>
        <v>0</v>
      </c>
      <c r="T130" s="12">
        <f t="shared" si="11"/>
        <v>0</v>
      </c>
      <c r="U130" s="12">
        <f t="shared" si="12"/>
        <v>0</v>
      </c>
      <c r="V130" s="12">
        <f t="shared" si="13"/>
        <v>0</v>
      </c>
    </row>
    <row r="131" spans="1:22">
      <c r="A131" s="9">
        <f t="shared" si="9"/>
        <v>4</v>
      </c>
      <c r="B131" s="1">
        <v>43187</v>
      </c>
      <c r="C131" s="2">
        <v>75.900000000000006</v>
      </c>
      <c r="D131" s="2">
        <v>76.7</v>
      </c>
      <c r="E131" s="2">
        <v>74.599999999999994</v>
      </c>
      <c r="F131" s="3">
        <v>75.3</v>
      </c>
      <c r="G131" s="3">
        <v>-0.2</v>
      </c>
      <c r="H131" s="4">
        <v>-2.5999999999999999E-3</v>
      </c>
      <c r="I131" s="5">
        <v>3276</v>
      </c>
      <c r="J131" s="5">
        <v>247510</v>
      </c>
      <c r="K131" s="2">
        <v>0</v>
      </c>
      <c r="S131" s="12">
        <f t="shared" si="10"/>
        <v>0</v>
      </c>
      <c r="T131" s="12">
        <f t="shared" si="11"/>
        <v>0</v>
      </c>
      <c r="U131" s="12">
        <f t="shared" si="12"/>
        <v>0</v>
      </c>
      <c r="V131" s="12">
        <f t="shared" si="13"/>
        <v>0</v>
      </c>
    </row>
    <row r="132" spans="1:22">
      <c r="A132" s="9">
        <f t="shared" si="9"/>
        <v>3</v>
      </c>
      <c r="B132" s="1">
        <v>43186</v>
      </c>
      <c r="C132" s="2">
        <v>77.2</v>
      </c>
      <c r="D132" s="2">
        <v>77.3</v>
      </c>
      <c r="E132" s="2">
        <v>75.2</v>
      </c>
      <c r="F132" s="3">
        <v>75.5</v>
      </c>
      <c r="G132" s="3">
        <v>0.1</v>
      </c>
      <c r="H132" s="4">
        <v>1.2999999999999999E-3</v>
      </c>
      <c r="I132" s="5">
        <v>3291</v>
      </c>
      <c r="J132" s="5">
        <v>250651</v>
      </c>
      <c r="K132" s="2">
        <v>0</v>
      </c>
      <c r="S132" s="12">
        <f t="shared" si="10"/>
        <v>0</v>
      </c>
      <c r="T132" s="12">
        <f t="shared" si="11"/>
        <v>0</v>
      </c>
      <c r="U132" s="12">
        <f t="shared" si="12"/>
        <v>0</v>
      </c>
      <c r="V132" s="12">
        <f t="shared" si="13"/>
        <v>0</v>
      </c>
    </row>
    <row r="133" spans="1:22">
      <c r="A133" s="9">
        <f t="shared" ref="A133:A196" si="14">WEEKDAY(B133,1)</f>
        <v>2</v>
      </c>
      <c r="B133" s="1">
        <v>43185</v>
      </c>
      <c r="C133" s="2">
        <v>73</v>
      </c>
      <c r="D133" s="2">
        <v>75.400000000000006</v>
      </c>
      <c r="E133" s="2">
        <v>72.400000000000006</v>
      </c>
      <c r="F133" s="3">
        <v>75.400000000000006</v>
      </c>
      <c r="G133" s="3">
        <v>3.2</v>
      </c>
      <c r="H133" s="4">
        <v>4.4299999999999999E-2</v>
      </c>
      <c r="I133" s="5">
        <v>3769</v>
      </c>
      <c r="J133" s="5">
        <v>280244</v>
      </c>
      <c r="K133" s="2">
        <v>0</v>
      </c>
      <c r="S133" s="12">
        <f t="shared" ref="S133:S196" si="15">SUM(Q133:Q137)/5</f>
        <v>0</v>
      </c>
      <c r="T133" s="12">
        <f t="shared" ref="T133:T196" si="16">SUM(Q133:Q142)/10</f>
        <v>0</v>
      </c>
      <c r="U133" s="12">
        <f t="shared" ref="U133:U196" si="17">SUM(Q133:Q152)/20</f>
        <v>0</v>
      </c>
      <c r="V133" s="12">
        <f t="shared" ref="V133:V196" si="18">SUM(Q133:Q192)/60</f>
        <v>0</v>
      </c>
    </row>
    <row r="134" spans="1:22">
      <c r="A134" s="9">
        <f t="shared" si="14"/>
        <v>6</v>
      </c>
      <c r="B134" s="1">
        <v>43182</v>
      </c>
      <c r="C134" s="2">
        <v>71.3</v>
      </c>
      <c r="D134" s="2">
        <v>73</v>
      </c>
      <c r="E134" s="2">
        <v>70.5</v>
      </c>
      <c r="F134" s="3">
        <v>72.2</v>
      </c>
      <c r="G134" s="3">
        <v>-1.7</v>
      </c>
      <c r="H134" s="4">
        <v>-2.3E-2</v>
      </c>
      <c r="I134" s="5">
        <v>3187</v>
      </c>
      <c r="J134" s="5">
        <v>229152</v>
      </c>
      <c r="K134" s="2">
        <v>0</v>
      </c>
      <c r="S134" s="12">
        <f t="shared" si="15"/>
        <v>0</v>
      </c>
      <c r="T134" s="12">
        <f t="shared" si="16"/>
        <v>0</v>
      </c>
      <c r="U134" s="12">
        <f t="shared" si="17"/>
        <v>0</v>
      </c>
      <c r="V134" s="12">
        <f t="shared" si="18"/>
        <v>0</v>
      </c>
    </row>
    <row r="135" spans="1:22">
      <c r="A135" s="9">
        <f t="shared" si="14"/>
        <v>5</v>
      </c>
      <c r="B135" s="1">
        <v>43181</v>
      </c>
      <c r="C135" s="2">
        <v>76.3</v>
      </c>
      <c r="D135" s="2">
        <v>76.400000000000006</v>
      </c>
      <c r="E135" s="2">
        <v>73.599999999999994</v>
      </c>
      <c r="F135" s="3">
        <v>73.900000000000006</v>
      </c>
      <c r="G135" s="3">
        <v>-1.1000000000000001</v>
      </c>
      <c r="H135" s="4">
        <v>-1.47E-2</v>
      </c>
      <c r="I135" s="5">
        <v>2907</v>
      </c>
      <c r="J135" s="5">
        <v>218516</v>
      </c>
      <c r="K135" s="2">
        <v>0</v>
      </c>
      <c r="S135" s="12">
        <f t="shared" si="15"/>
        <v>0</v>
      </c>
      <c r="T135" s="12">
        <f t="shared" si="16"/>
        <v>0</v>
      </c>
      <c r="U135" s="12">
        <f t="shared" si="17"/>
        <v>0</v>
      </c>
      <c r="V135" s="12">
        <f t="shared" si="18"/>
        <v>0</v>
      </c>
    </row>
    <row r="136" spans="1:22">
      <c r="A136" s="9">
        <f t="shared" si="14"/>
        <v>4</v>
      </c>
      <c r="B136" s="1">
        <v>43180</v>
      </c>
      <c r="C136" s="2">
        <v>76.5</v>
      </c>
      <c r="D136" s="2">
        <v>76.7</v>
      </c>
      <c r="E136" s="2">
        <v>75</v>
      </c>
      <c r="F136" s="3">
        <v>75</v>
      </c>
      <c r="G136" s="3">
        <v>-1.2</v>
      </c>
      <c r="H136" s="4">
        <v>-1.5699999999999999E-2</v>
      </c>
      <c r="I136" s="5">
        <v>3486</v>
      </c>
      <c r="J136" s="5">
        <v>263593</v>
      </c>
      <c r="K136" s="2">
        <v>0</v>
      </c>
      <c r="S136" s="12">
        <f t="shared" si="15"/>
        <v>0</v>
      </c>
      <c r="T136" s="12">
        <f t="shared" si="16"/>
        <v>0</v>
      </c>
      <c r="U136" s="12">
        <f t="shared" si="17"/>
        <v>0</v>
      </c>
      <c r="V136" s="12">
        <f t="shared" si="18"/>
        <v>0</v>
      </c>
    </row>
    <row r="137" spans="1:22">
      <c r="A137" s="9">
        <f t="shared" si="14"/>
        <v>3</v>
      </c>
      <c r="B137" s="1">
        <v>43179</v>
      </c>
      <c r="C137" s="2">
        <v>77</v>
      </c>
      <c r="D137" s="2">
        <v>77.400000000000006</v>
      </c>
      <c r="E137" s="2">
        <v>76.2</v>
      </c>
      <c r="F137" s="3">
        <v>76.2</v>
      </c>
      <c r="G137" s="3">
        <v>-1.4</v>
      </c>
      <c r="H137" s="4">
        <v>-1.7999999999999999E-2</v>
      </c>
      <c r="I137" s="5">
        <v>2626</v>
      </c>
      <c r="J137" s="5">
        <v>201135</v>
      </c>
      <c r="K137" s="2">
        <v>0</v>
      </c>
      <c r="S137" s="12">
        <f t="shared" si="15"/>
        <v>0</v>
      </c>
      <c r="T137" s="12">
        <f t="shared" si="16"/>
        <v>0</v>
      </c>
      <c r="U137" s="12">
        <f t="shared" si="17"/>
        <v>0</v>
      </c>
      <c r="V137" s="12">
        <f t="shared" si="18"/>
        <v>0</v>
      </c>
    </row>
    <row r="138" spans="1:22">
      <c r="A138" s="9">
        <f t="shared" si="14"/>
        <v>2</v>
      </c>
      <c r="B138" s="1">
        <v>43178</v>
      </c>
      <c r="C138" s="2">
        <v>78</v>
      </c>
      <c r="D138" s="2">
        <v>78.599999999999994</v>
      </c>
      <c r="E138" s="2">
        <v>77.2</v>
      </c>
      <c r="F138" s="3">
        <v>77.599999999999994</v>
      </c>
      <c r="G138" s="3">
        <v>0.5</v>
      </c>
      <c r="H138" s="4">
        <v>6.4999999999999997E-3</v>
      </c>
      <c r="I138" s="5">
        <v>4644</v>
      </c>
      <c r="J138" s="5">
        <v>361242</v>
      </c>
      <c r="K138" s="2">
        <v>0</v>
      </c>
      <c r="S138" s="12">
        <f t="shared" si="15"/>
        <v>0</v>
      </c>
      <c r="T138" s="12">
        <f t="shared" si="16"/>
        <v>0</v>
      </c>
      <c r="U138" s="12">
        <f t="shared" si="17"/>
        <v>0</v>
      </c>
      <c r="V138" s="12">
        <f t="shared" si="18"/>
        <v>0</v>
      </c>
    </row>
    <row r="139" spans="1:22">
      <c r="A139" s="9">
        <f t="shared" si="14"/>
        <v>6</v>
      </c>
      <c r="B139" s="1">
        <v>43175</v>
      </c>
      <c r="C139" s="2">
        <v>77</v>
      </c>
      <c r="D139" s="2">
        <v>80</v>
      </c>
      <c r="E139" s="2">
        <v>76.7</v>
      </c>
      <c r="F139" s="3">
        <v>77.099999999999994</v>
      </c>
      <c r="G139" s="3">
        <v>2.5</v>
      </c>
      <c r="H139" s="4">
        <v>3.3500000000000002E-2</v>
      </c>
      <c r="I139" s="5">
        <v>15912</v>
      </c>
      <c r="J139" s="5">
        <v>1246737</v>
      </c>
      <c r="K139" s="2">
        <v>0</v>
      </c>
      <c r="S139" s="12">
        <f t="shared" si="15"/>
        <v>0</v>
      </c>
      <c r="T139" s="12">
        <f t="shared" si="16"/>
        <v>0</v>
      </c>
      <c r="U139" s="12">
        <f t="shared" si="17"/>
        <v>0</v>
      </c>
      <c r="V139" s="12">
        <f t="shared" si="18"/>
        <v>0</v>
      </c>
    </row>
    <row r="140" spans="1:22">
      <c r="A140" s="9">
        <f t="shared" si="14"/>
        <v>5</v>
      </c>
      <c r="B140" s="1">
        <v>43174</v>
      </c>
      <c r="C140" s="2">
        <v>75</v>
      </c>
      <c r="D140" s="2">
        <v>75.5</v>
      </c>
      <c r="E140" s="2">
        <v>74.5</v>
      </c>
      <c r="F140" s="3">
        <v>74.599999999999994</v>
      </c>
      <c r="G140" s="3">
        <v>0.1</v>
      </c>
      <c r="H140" s="4">
        <v>1.2999999999999999E-3</v>
      </c>
      <c r="I140" s="5">
        <v>2920</v>
      </c>
      <c r="J140" s="5">
        <v>218752</v>
      </c>
      <c r="K140" s="2">
        <v>0</v>
      </c>
      <c r="S140" s="12">
        <f t="shared" si="15"/>
        <v>0</v>
      </c>
      <c r="T140" s="12">
        <f t="shared" si="16"/>
        <v>0</v>
      </c>
      <c r="U140" s="12">
        <f t="shared" si="17"/>
        <v>0</v>
      </c>
      <c r="V140" s="12">
        <f t="shared" si="18"/>
        <v>0</v>
      </c>
    </row>
    <row r="141" spans="1:22">
      <c r="A141" s="9">
        <f t="shared" si="14"/>
        <v>4</v>
      </c>
      <c r="B141" s="1">
        <v>43173</v>
      </c>
      <c r="C141" s="2">
        <v>74.5</v>
      </c>
      <c r="D141" s="2">
        <v>75.7</v>
      </c>
      <c r="E141" s="2">
        <v>74</v>
      </c>
      <c r="F141" s="3">
        <v>74.5</v>
      </c>
      <c r="G141" s="3">
        <v>0.5</v>
      </c>
      <c r="H141" s="4">
        <v>6.7999999999999996E-3</v>
      </c>
      <c r="I141" s="5">
        <v>5351</v>
      </c>
      <c r="J141" s="5">
        <v>400601</v>
      </c>
      <c r="K141" s="2">
        <v>0</v>
      </c>
      <c r="S141" s="12">
        <f t="shared" si="15"/>
        <v>0</v>
      </c>
      <c r="T141" s="12">
        <f t="shared" si="16"/>
        <v>0</v>
      </c>
      <c r="U141" s="12">
        <f t="shared" si="17"/>
        <v>0</v>
      </c>
      <c r="V141" s="12">
        <f t="shared" si="18"/>
        <v>0</v>
      </c>
    </row>
    <row r="142" spans="1:22">
      <c r="A142" s="9">
        <f t="shared" si="14"/>
        <v>3</v>
      </c>
      <c r="B142" s="1">
        <v>43172</v>
      </c>
      <c r="C142" s="2">
        <v>75</v>
      </c>
      <c r="D142" s="2">
        <v>75.8</v>
      </c>
      <c r="E142" s="2">
        <v>73.8</v>
      </c>
      <c r="F142" s="3">
        <v>74</v>
      </c>
      <c r="G142" s="3">
        <v>-0.3</v>
      </c>
      <c r="H142" s="4">
        <v>-4.0000000000000001E-3</v>
      </c>
      <c r="I142" s="5">
        <v>4831</v>
      </c>
      <c r="J142" s="5">
        <v>359633</v>
      </c>
      <c r="K142" s="2">
        <v>0</v>
      </c>
      <c r="S142" s="12">
        <f t="shared" si="15"/>
        <v>0</v>
      </c>
      <c r="T142" s="12">
        <f t="shared" si="16"/>
        <v>0</v>
      </c>
      <c r="U142" s="12">
        <f t="shared" si="17"/>
        <v>0</v>
      </c>
      <c r="V142" s="12">
        <f t="shared" si="18"/>
        <v>0</v>
      </c>
    </row>
    <row r="143" spans="1:22">
      <c r="A143" s="9">
        <f t="shared" si="14"/>
        <v>2</v>
      </c>
      <c r="B143" s="1">
        <v>43171</v>
      </c>
      <c r="C143" s="2">
        <v>75</v>
      </c>
      <c r="D143" s="2">
        <v>77.5</v>
      </c>
      <c r="E143" s="2">
        <v>73.7</v>
      </c>
      <c r="F143" s="3">
        <v>74.3</v>
      </c>
      <c r="G143" s="3">
        <v>3.2</v>
      </c>
      <c r="H143" s="4">
        <v>4.4999999999999998E-2</v>
      </c>
      <c r="I143" s="5">
        <v>13797</v>
      </c>
      <c r="J143" s="5">
        <v>1037093</v>
      </c>
      <c r="K143" s="2">
        <v>0</v>
      </c>
      <c r="S143" s="12">
        <f t="shared" si="15"/>
        <v>0</v>
      </c>
      <c r="T143" s="12">
        <f t="shared" si="16"/>
        <v>0</v>
      </c>
      <c r="U143" s="12">
        <f t="shared" si="17"/>
        <v>0</v>
      </c>
      <c r="V143" s="12">
        <f t="shared" si="18"/>
        <v>0</v>
      </c>
    </row>
    <row r="144" spans="1:22">
      <c r="A144" s="9">
        <f t="shared" si="14"/>
        <v>6</v>
      </c>
      <c r="B144" s="1">
        <v>43168</v>
      </c>
      <c r="C144" s="2">
        <v>71.099999999999994</v>
      </c>
      <c r="D144" s="2">
        <v>71.900000000000006</v>
      </c>
      <c r="E144" s="2">
        <v>70.8</v>
      </c>
      <c r="F144" s="3">
        <v>71.099999999999994</v>
      </c>
      <c r="G144" s="3">
        <v>0.3</v>
      </c>
      <c r="H144" s="4">
        <v>4.1999999999999997E-3</v>
      </c>
      <c r="I144" s="5">
        <v>3476</v>
      </c>
      <c r="J144" s="5">
        <v>247566</v>
      </c>
      <c r="K144" s="2">
        <v>0</v>
      </c>
      <c r="S144" s="12">
        <f t="shared" si="15"/>
        <v>0</v>
      </c>
      <c r="T144" s="12">
        <f t="shared" si="16"/>
        <v>0</v>
      </c>
      <c r="U144" s="12">
        <f t="shared" si="17"/>
        <v>0</v>
      </c>
      <c r="V144" s="12">
        <f t="shared" si="18"/>
        <v>0</v>
      </c>
    </row>
    <row r="145" spans="1:22">
      <c r="A145" s="9">
        <f t="shared" si="14"/>
        <v>5</v>
      </c>
      <c r="B145" s="1">
        <v>43167</v>
      </c>
      <c r="C145" s="2">
        <v>70</v>
      </c>
      <c r="D145" s="2">
        <v>71</v>
      </c>
      <c r="E145" s="2">
        <v>69.7</v>
      </c>
      <c r="F145" s="3">
        <v>70.8</v>
      </c>
      <c r="G145" s="3">
        <v>1.4</v>
      </c>
      <c r="H145" s="4">
        <v>2.0199999999999999E-2</v>
      </c>
      <c r="I145" s="5">
        <v>3557</v>
      </c>
      <c r="J145" s="5">
        <v>250209</v>
      </c>
      <c r="K145" s="2">
        <v>0</v>
      </c>
      <c r="S145" s="12">
        <f t="shared" si="15"/>
        <v>0</v>
      </c>
      <c r="T145" s="12">
        <f t="shared" si="16"/>
        <v>0</v>
      </c>
      <c r="U145" s="12">
        <f t="shared" si="17"/>
        <v>0</v>
      </c>
      <c r="V145" s="12">
        <f t="shared" si="18"/>
        <v>0</v>
      </c>
    </row>
    <row r="146" spans="1:22">
      <c r="A146" s="9">
        <f t="shared" si="14"/>
        <v>4</v>
      </c>
      <c r="B146" s="1">
        <v>43166</v>
      </c>
      <c r="C146" s="2">
        <v>69.7</v>
      </c>
      <c r="D146" s="2">
        <v>71.2</v>
      </c>
      <c r="E146" s="2">
        <v>69.400000000000006</v>
      </c>
      <c r="F146" s="3">
        <v>69.400000000000006</v>
      </c>
      <c r="G146" s="3">
        <v>-0.9</v>
      </c>
      <c r="H146" s="4">
        <v>-1.2800000000000001E-2</v>
      </c>
      <c r="I146" s="5">
        <v>3595</v>
      </c>
      <c r="J146" s="5">
        <v>252155</v>
      </c>
      <c r="K146" s="2">
        <v>0</v>
      </c>
      <c r="S146" s="12">
        <f t="shared" si="15"/>
        <v>0</v>
      </c>
      <c r="T146" s="12">
        <f t="shared" si="16"/>
        <v>0</v>
      </c>
      <c r="U146" s="12">
        <f t="shared" si="17"/>
        <v>0</v>
      </c>
      <c r="V146" s="12">
        <f t="shared" si="18"/>
        <v>0</v>
      </c>
    </row>
    <row r="147" spans="1:22">
      <c r="A147" s="9">
        <f t="shared" si="14"/>
        <v>3</v>
      </c>
      <c r="B147" s="1">
        <v>43165</v>
      </c>
      <c r="C147" s="2">
        <v>71.3</v>
      </c>
      <c r="D147" s="2">
        <v>71.599999999999994</v>
      </c>
      <c r="E147" s="2">
        <v>69.2</v>
      </c>
      <c r="F147" s="3">
        <v>70.3</v>
      </c>
      <c r="G147" s="3">
        <v>-0.4</v>
      </c>
      <c r="H147" s="4">
        <v>-5.7000000000000002E-3</v>
      </c>
      <c r="I147" s="5">
        <v>5980</v>
      </c>
      <c r="J147" s="5">
        <v>420975</v>
      </c>
      <c r="K147" s="2">
        <v>0</v>
      </c>
      <c r="S147" s="12">
        <f t="shared" si="15"/>
        <v>0</v>
      </c>
      <c r="T147" s="12">
        <f t="shared" si="16"/>
        <v>0</v>
      </c>
      <c r="U147" s="12">
        <f t="shared" si="17"/>
        <v>0</v>
      </c>
      <c r="V147" s="12">
        <f t="shared" si="18"/>
        <v>0</v>
      </c>
    </row>
    <row r="148" spans="1:22">
      <c r="A148" s="9">
        <f t="shared" si="14"/>
        <v>2</v>
      </c>
      <c r="B148" s="1">
        <v>43164</v>
      </c>
      <c r="C148" s="2">
        <v>72.7</v>
      </c>
      <c r="D148" s="2">
        <v>72.8</v>
      </c>
      <c r="E148" s="2">
        <v>69.7</v>
      </c>
      <c r="F148" s="3">
        <v>70.7</v>
      </c>
      <c r="G148" s="3">
        <v>-1.4</v>
      </c>
      <c r="H148" s="4">
        <v>-1.9400000000000001E-2</v>
      </c>
      <c r="I148" s="5">
        <v>4467</v>
      </c>
      <c r="J148" s="5">
        <v>317606</v>
      </c>
      <c r="K148" s="2">
        <v>0</v>
      </c>
      <c r="S148" s="12">
        <f t="shared" si="15"/>
        <v>0</v>
      </c>
      <c r="T148" s="12">
        <f t="shared" si="16"/>
        <v>0</v>
      </c>
      <c r="U148" s="12">
        <f t="shared" si="17"/>
        <v>0</v>
      </c>
      <c r="V148" s="12">
        <f t="shared" si="18"/>
        <v>0</v>
      </c>
    </row>
    <row r="149" spans="1:22">
      <c r="A149" s="9">
        <f t="shared" si="14"/>
        <v>6</v>
      </c>
      <c r="B149" s="1">
        <v>43161</v>
      </c>
      <c r="C149" s="2">
        <v>72</v>
      </c>
      <c r="D149" s="2">
        <v>73.900000000000006</v>
      </c>
      <c r="E149" s="2">
        <v>71.2</v>
      </c>
      <c r="F149" s="3">
        <v>72.099999999999994</v>
      </c>
      <c r="G149" s="3">
        <v>0.1</v>
      </c>
      <c r="H149" s="4">
        <v>1.4E-3</v>
      </c>
      <c r="I149" s="5">
        <v>7802</v>
      </c>
      <c r="J149" s="5">
        <v>568648</v>
      </c>
      <c r="K149" s="2">
        <v>0</v>
      </c>
      <c r="S149" s="12">
        <f t="shared" si="15"/>
        <v>0</v>
      </c>
      <c r="T149" s="12">
        <f t="shared" si="16"/>
        <v>0</v>
      </c>
      <c r="U149" s="12">
        <f t="shared" si="17"/>
        <v>0</v>
      </c>
      <c r="V149" s="12">
        <f t="shared" si="18"/>
        <v>0</v>
      </c>
    </row>
    <row r="150" spans="1:22">
      <c r="A150" s="9">
        <f t="shared" si="14"/>
        <v>5</v>
      </c>
      <c r="B150" s="1">
        <v>43160</v>
      </c>
      <c r="C150" s="2">
        <v>70.8</v>
      </c>
      <c r="D150" s="2">
        <v>72.400000000000006</v>
      </c>
      <c r="E150" s="2">
        <v>69.599999999999994</v>
      </c>
      <c r="F150" s="3">
        <v>72</v>
      </c>
      <c r="G150" s="3">
        <v>0.9</v>
      </c>
      <c r="H150" s="4">
        <v>1.2699999999999999E-2</v>
      </c>
      <c r="I150" s="5">
        <v>4330</v>
      </c>
      <c r="J150" s="5">
        <v>310217</v>
      </c>
      <c r="K150" s="2">
        <v>0</v>
      </c>
      <c r="S150" s="12">
        <f t="shared" si="15"/>
        <v>0</v>
      </c>
      <c r="T150" s="12">
        <f t="shared" si="16"/>
        <v>0</v>
      </c>
      <c r="U150" s="12">
        <f t="shared" si="17"/>
        <v>0</v>
      </c>
      <c r="V150" s="12">
        <f t="shared" si="18"/>
        <v>0</v>
      </c>
    </row>
    <row r="151" spans="1:22">
      <c r="A151" s="9">
        <f t="shared" si="14"/>
        <v>3</v>
      </c>
      <c r="B151" s="1">
        <v>43158</v>
      </c>
      <c r="C151" s="2">
        <v>72</v>
      </c>
      <c r="D151" s="2">
        <v>72.5</v>
      </c>
      <c r="E151" s="2">
        <v>70.900000000000006</v>
      </c>
      <c r="F151" s="3">
        <v>71.099999999999994</v>
      </c>
      <c r="G151" s="3">
        <v>-0.2</v>
      </c>
      <c r="H151" s="4">
        <v>-2.8E-3</v>
      </c>
      <c r="I151" s="5">
        <v>4422</v>
      </c>
      <c r="J151" s="5">
        <v>316850</v>
      </c>
      <c r="K151" s="2">
        <v>0</v>
      </c>
      <c r="S151" s="12">
        <f t="shared" si="15"/>
        <v>0</v>
      </c>
      <c r="T151" s="12">
        <f t="shared" si="16"/>
        <v>0</v>
      </c>
      <c r="U151" s="12">
        <f t="shared" si="17"/>
        <v>0</v>
      </c>
      <c r="V151" s="12">
        <f t="shared" si="18"/>
        <v>0</v>
      </c>
    </row>
    <row r="152" spans="1:22">
      <c r="A152" s="9">
        <f t="shared" si="14"/>
        <v>2</v>
      </c>
      <c r="B152" s="1">
        <v>43157</v>
      </c>
      <c r="C152" s="2">
        <v>72.3</v>
      </c>
      <c r="D152" s="2">
        <v>73.5</v>
      </c>
      <c r="E152" s="2">
        <v>71.2</v>
      </c>
      <c r="F152" s="3">
        <v>71.3</v>
      </c>
      <c r="G152" s="3">
        <v>-1</v>
      </c>
      <c r="H152" s="4">
        <v>-1.38E-2</v>
      </c>
      <c r="I152" s="5">
        <v>4639</v>
      </c>
      <c r="J152" s="5">
        <v>333852</v>
      </c>
      <c r="K152" s="2">
        <v>0</v>
      </c>
      <c r="S152" s="12">
        <f t="shared" si="15"/>
        <v>0</v>
      </c>
      <c r="T152" s="12">
        <f t="shared" si="16"/>
        <v>0</v>
      </c>
      <c r="U152" s="12">
        <f t="shared" si="17"/>
        <v>0</v>
      </c>
      <c r="V152" s="12">
        <f t="shared" si="18"/>
        <v>0</v>
      </c>
    </row>
    <row r="153" spans="1:22">
      <c r="A153" s="9">
        <f t="shared" si="14"/>
        <v>6</v>
      </c>
      <c r="B153" s="1">
        <v>43154</v>
      </c>
      <c r="C153" s="2">
        <v>72</v>
      </c>
      <c r="D153" s="2">
        <v>73.8</v>
      </c>
      <c r="E153" s="2">
        <v>71</v>
      </c>
      <c r="F153" s="3">
        <v>72.3</v>
      </c>
      <c r="G153" s="3">
        <v>1</v>
      </c>
      <c r="H153" s="4">
        <v>1.4E-2</v>
      </c>
      <c r="I153" s="5">
        <v>8331</v>
      </c>
      <c r="J153" s="5">
        <v>602672</v>
      </c>
      <c r="K153" s="2">
        <v>0</v>
      </c>
      <c r="S153" s="12">
        <f t="shared" si="15"/>
        <v>0</v>
      </c>
      <c r="T153" s="12">
        <f t="shared" si="16"/>
        <v>0</v>
      </c>
      <c r="U153" s="12">
        <f t="shared" si="17"/>
        <v>0</v>
      </c>
      <c r="V153" s="12">
        <f t="shared" si="18"/>
        <v>0</v>
      </c>
    </row>
    <row r="154" spans="1:22">
      <c r="A154" s="9">
        <f t="shared" si="14"/>
        <v>5</v>
      </c>
      <c r="B154" s="1">
        <v>43153</v>
      </c>
      <c r="C154" s="2">
        <v>69</v>
      </c>
      <c r="D154" s="2">
        <v>72.7</v>
      </c>
      <c r="E154" s="2">
        <v>68.2</v>
      </c>
      <c r="F154" s="3">
        <v>71.3</v>
      </c>
      <c r="G154" s="3">
        <v>0.2</v>
      </c>
      <c r="H154" s="4">
        <v>2.8E-3</v>
      </c>
      <c r="I154" s="5">
        <v>13306</v>
      </c>
      <c r="J154" s="5">
        <v>942514</v>
      </c>
      <c r="K154" s="2">
        <v>0</v>
      </c>
      <c r="S154" s="12">
        <f t="shared" si="15"/>
        <v>0</v>
      </c>
      <c r="T154" s="12">
        <f t="shared" si="16"/>
        <v>0</v>
      </c>
      <c r="U154" s="12">
        <f t="shared" si="17"/>
        <v>0</v>
      </c>
      <c r="V154" s="12">
        <f t="shared" si="18"/>
        <v>0</v>
      </c>
    </row>
    <row r="155" spans="1:22">
      <c r="A155" s="9">
        <f t="shared" si="14"/>
        <v>4</v>
      </c>
      <c r="B155" s="1">
        <v>43152</v>
      </c>
      <c r="C155" s="2">
        <v>77</v>
      </c>
      <c r="D155" s="2">
        <v>77.099999999999994</v>
      </c>
      <c r="E155" s="2">
        <v>70.8</v>
      </c>
      <c r="F155" s="3">
        <v>71.099999999999994</v>
      </c>
      <c r="G155" s="3">
        <v>-3.8</v>
      </c>
      <c r="H155" s="4">
        <v>-5.0700000000000002E-2</v>
      </c>
      <c r="I155" s="5">
        <v>25664</v>
      </c>
      <c r="J155" s="5">
        <v>1865397</v>
      </c>
      <c r="K155" s="2">
        <v>0</v>
      </c>
      <c r="S155" s="12">
        <f t="shared" si="15"/>
        <v>0</v>
      </c>
      <c r="T155" s="12">
        <f t="shared" si="16"/>
        <v>0</v>
      </c>
      <c r="U155" s="12">
        <f t="shared" si="17"/>
        <v>0</v>
      </c>
      <c r="V155" s="12">
        <f t="shared" si="18"/>
        <v>0</v>
      </c>
    </row>
    <row r="156" spans="1:22">
      <c r="A156" s="9">
        <f t="shared" si="14"/>
        <v>2</v>
      </c>
      <c r="B156" s="1">
        <v>43143</v>
      </c>
      <c r="C156" s="2">
        <v>79.900000000000006</v>
      </c>
      <c r="D156" s="2">
        <v>81.5</v>
      </c>
      <c r="E156" s="2">
        <v>74.900000000000006</v>
      </c>
      <c r="F156" s="3">
        <v>74.900000000000006</v>
      </c>
      <c r="G156" s="3">
        <v>-5.8</v>
      </c>
      <c r="H156" s="4">
        <v>-7.1900000000000006E-2</v>
      </c>
      <c r="I156" s="5">
        <v>17016</v>
      </c>
      <c r="J156" s="5">
        <v>1327932</v>
      </c>
      <c r="K156" s="2">
        <v>0</v>
      </c>
      <c r="S156" s="12">
        <f t="shared" si="15"/>
        <v>0</v>
      </c>
      <c r="T156" s="12">
        <f t="shared" si="16"/>
        <v>0</v>
      </c>
      <c r="U156" s="12">
        <f t="shared" si="17"/>
        <v>0</v>
      </c>
      <c r="V156" s="12">
        <f t="shared" si="18"/>
        <v>0</v>
      </c>
    </row>
    <row r="157" spans="1:22">
      <c r="A157" s="9">
        <f t="shared" si="14"/>
        <v>6</v>
      </c>
      <c r="B157" s="1">
        <v>43140</v>
      </c>
      <c r="C157" s="2">
        <v>74</v>
      </c>
      <c r="D157" s="2">
        <v>81.2</v>
      </c>
      <c r="E157" s="2">
        <v>73.8</v>
      </c>
      <c r="F157" s="3">
        <v>80.7</v>
      </c>
      <c r="G157" s="3">
        <v>0.9</v>
      </c>
      <c r="H157" s="4">
        <v>1.1299999999999999E-2</v>
      </c>
      <c r="I157" s="5">
        <v>11063</v>
      </c>
      <c r="J157" s="5">
        <v>863542</v>
      </c>
      <c r="K157" s="2">
        <v>0</v>
      </c>
      <c r="S157" s="12">
        <f t="shared" si="15"/>
        <v>0</v>
      </c>
      <c r="T157" s="12">
        <f t="shared" si="16"/>
        <v>0</v>
      </c>
      <c r="U157" s="12">
        <f t="shared" si="17"/>
        <v>0</v>
      </c>
      <c r="V157" s="12">
        <f t="shared" si="18"/>
        <v>0</v>
      </c>
    </row>
    <row r="158" spans="1:22">
      <c r="A158" s="9">
        <f t="shared" si="14"/>
        <v>5</v>
      </c>
      <c r="B158" s="1">
        <v>43139</v>
      </c>
      <c r="C158" s="2">
        <v>82.7</v>
      </c>
      <c r="D158" s="2">
        <v>82.9</v>
      </c>
      <c r="E158" s="2">
        <v>78</v>
      </c>
      <c r="F158" s="3">
        <v>79.8</v>
      </c>
      <c r="G158" s="3">
        <v>-2.2999999999999998</v>
      </c>
      <c r="H158" s="4">
        <v>-2.8000000000000001E-2</v>
      </c>
      <c r="I158" s="5">
        <v>8105</v>
      </c>
      <c r="J158" s="5">
        <v>646527</v>
      </c>
      <c r="K158" s="2">
        <v>0</v>
      </c>
      <c r="S158" s="12">
        <f t="shared" si="15"/>
        <v>0</v>
      </c>
      <c r="T158" s="12">
        <f t="shared" si="16"/>
        <v>0</v>
      </c>
      <c r="U158" s="12">
        <f t="shared" si="17"/>
        <v>0</v>
      </c>
      <c r="V158" s="12">
        <f t="shared" si="18"/>
        <v>0</v>
      </c>
    </row>
    <row r="159" spans="1:22">
      <c r="A159" s="9">
        <f t="shared" si="14"/>
        <v>4</v>
      </c>
      <c r="B159" s="1">
        <v>43138</v>
      </c>
      <c r="C159" s="2">
        <v>85</v>
      </c>
      <c r="D159" s="2">
        <v>85.1</v>
      </c>
      <c r="E159" s="2">
        <v>82.1</v>
      </c>
      <c r="F159" s="3">
        <v>82.1</v>
      </c>
      <c r="G159" s="3">
        <v>-0.5</v>
      </c>
      <c r="H159" s="4">
        <v>-6.1000000000000004E-3</v>
      </c>
      <c r="I159" s="5">
        <v>5476</v>
      </c>
      <c r="J159" s="5">
        <v>459519</v>
      </c>
      <c r="K159" s="2">
        <v>0</v>
      </c>
      <c r="S159" s="12">
        <f t="shared" si="15"/>
        <v>0</v>
      </c>
      <c r="T159" s="12">
        <f t="shared" si="16"/>
        <v>0</v>
      </c>
      <c r="U159" s="12">
        <f t="shared" si="17"/>
        <v>0</v>
      </c>
      <c r="V159" s="12">
        <f t="shared" si="18"/>
        <v>0</v>
      </c>
    </row>
    <row r="160" spans="1:22">
      <c r="A160" s="9">
        <f t="shared" si="14"/>
        <v>3</v>
      </c>
      <c r="B160" s="1">
        <v>43137</v>
      </c>
      <c r="C160" s="2">
        <v>82.9</v>
      </c>
      <c r="D160" s="2">
        <v>85.3</v>
      </c>
      <c r="E160" s="2">
        <v>78.7</v>
      </c>
      <c r="F160" s="3">
        <v>82.6</v>
      </c>
      <c r="G160" s="3">
        <v>-3.8</v>
      </c>
      <c r="H160" s="4">
        <v>-4.3999999999999997E-2</v>
      </c>
      <c r="I160" s="5">
        <v>13251</v>
      </c>
      <c r="J160" s="5">
        <v>1089699</v>
      </c>
      <c r="K160" s="2">
        <v>0</v>
      </c>
      <c r="S160" s="12">
        <f t="shared" si="15"/>
        <v>0</v>
      </c>
      <c r="T160" s="12">
        <f t="shared" si="16"/>
        <v>0</v>
      </c>
      <c r="U160" s="12">
        <f t="shared" si="17"/>
        <v>0</v>
      </c>
      <c r="V160" s="12">
        <f t="shared" si="18"/>
        <v>0</v>
      </c>
    </row>
    <row r="161" spans="1:22">
      <c r="A161" s="9">
        <f t="shared" si="14"/>
        <v>2</v>
      </c>
      <c r="B161" s="1">
        <v>43136</v>
      </c>
      <c r="C161" s="2">
        <v>79.400000000000006</v>
      </c>
      <c r="D161" s="2">
        <v>86.4</v>
      </c>
      <c r="E161" s="2">
        <v>79.400000000000006</v>
      </c>
      <c r="F161" s="3">
        <v>86.4</v>
      </c>
      <c r="G161" s="3">
        <v>2.9</v>
      </c>
      <c r="H161" s="4">
        <v>3.4700000000000002E-2</v>
      </c>
      <c r="I161" s="5">
        <v>5667</v>
      </c>
      <c r="J161" s="5">
        <v>469368</v>
      </c>
      <c r="K161" s="2">
        <v>0</v>
      </c>
      <c r="S161" s="12">
        <f t="shared" si="15"/>
        <v>0</v>
      </c>
      <c r="T161" s="12">
        <f t="shared" si="16"/>
        <v>0</v>
      </c>
      <c r="U161" s="12">
        <f t="shared" si="17"/>
        <v>0</v>
      </c>
      <c r="V161" s="12">
        <f t="shared" si="18"/>
        <v>0</v>
      </c>
    </row>
    <row r="162" spans="1:22">
      <c r="A162" s="9">
        <f t="shared" si="14"/>
        <v>6</v>
      </c>
      <c r="B162" s="1">
        <v>43133</v>
      </c>
      <c r="C162" s="2">
        <v>84</v>
      </c>
      <c r="D162" s="2">
        <v>85</v>
      </c>
      <c r="E162" s="2">
        <v>83.1</v>
      </c>
      <c r="F162" s="2">
        <v>83.5</v>
      </c>
      <c r="G162" s="2">
        <v>0</v>
      </c>
      <c r="H162" s="6">
        <v>0</v>
      </c>
      <c r="I162" s="5">
        <v>5202</v>
      </c>
      <c r="J162" s="5">
        <v>437221</v>
      </c>
      <c r="K162" s="2">
        <v>0</v>
      </c>
      <c r="S162" s="12">
        <f t="shared" si="15"/>
        <v>0</v>
      </c>
      <c r="T162" s="12">
        <f t="shared" si="16"/>
        <v>0</v>
      </c>
      <c r="U162" s="12">
        <f t="shared" si="17"/>
        <v>0</v>
      </c>
      <c r="V162" s="12">
        <f t="shared" si="18"/>
        <v>0</v>
      </c>
    </row>
    <row r="163" spans="1:22">
      <c r="A163" s="9">
        <f t="shared" si="14"/>
        <v>5</v>
      </c>
      <c r="B163" s="1">
        <v>43132</v>
      </c>
      <c r="C163" s="2">
        <v>83.3</v>
      </c>
      <c r="D163" s="2">
        <v>84.8</v>
      </c>
      <c r="E163" s="2">
        <v>82.8</v>
      </c>
      <c r="F163" s="3">
        <v>83.5</v>
      </c>
      <c r="G163" s="3">
        <v>0.4</v>
      </c>
      <c r="H163" s="4">
        <v>4.7999999999999996E-3</v>
      </c>
      <c r="I163" s="5">
        <v>4626</v>
      </c>
      <c r="J163" s="5">
        <v>387260</v>
      </c>
      <c r="K163" s="2">
        <v>0</v>
      </c>
      <c r="S163" s="12">
        <f t="shared" si="15"/>
        <v>0</v>
      </c>
      <c r="T163" s="12">
        <f t="shared" si="16"/>
        <v>0</v>
      </c>
      <c r="U163" s="12">
        <f t="shared" si="17"/>
        <v>0</v>
      </c>
      <c r="V163" s="12">
        <f t="shared" si="18"/>
        <v>0</v>
      </c>
    </row>
    <row r="164" spans="1:22">
      <c r="A164" s="9">
        <f t="shared" si="14"/>
        <v>4</v>
      </c>
      <c r="B164" s="1">
        <v>43131</v>
      </c>
      <c r="C164" s="2">
        <v>81.8</v>
      </c>
      <c r="D164" s="2">
        <v>84</v>
      </c>
      <c r="E164" s="2">
        <v>81.599999999999994</v>
      </c>
      <c r="F164" s="3">
        <v>83.1</v>
      </c>
      <c r="G164" s="3">
        <v>-0.4</v>
      </c>
      <c r="H164" s="4">
        <v>-4.7999999999999996E-3</v>
      </c>
      <c r="I164" s="5">
        <v>5086</v>
      </c>
      <c r="J164" s="5">
        <v>420950</v>
      </c>
      <c r="K164" s="2">
        <v>0</v>
      </c>
      <c r="S164" s="12">
        <f t="shared" si="15"/>
        <v>0</v>
      </c>
      <c r="T164" s="12">
        <f t="shared" si="16"/>
        <v>0</v>
      </c>
      <c r="U164" s="12">
        <f t="shared" si="17"/>
        <v>0</v>
      </c>
      <c r="V164" s="12">
        <f t="shared" si="18"/>
        <v>0</v>
      </c>
    </row>
    <row r="165" spans="1:22">
      <c r="A165" s="9">
        <f t="shared" si="14"/>
        <v>3</v>
      </c>
      <c r="B165" s="1">
        <v>43130</v>
      </c>
      <c r="C165" s="2">
        <v>87.1</v>
      </c>
      <c r="D165" s="2">
        <v>87.8</v>
      </c>
      <c r="E165" s="2">
        <v>82.9</v>
      </c>
      <c r="F165" s="3">
        <v>83.5</v>
      </c>
      <c r="G165" s="3">
        <v>-4.2</v>
      </c>
      <c r="H165" s="4">
        <v>-4.7899999999999998E-2</v>
      </c>
      <c r="I165" s="5">
        <v>11230</v>
      </c>
      <c r="J165" s="5">
        <v>950928</v>
      </c>
      <c r="K165" s="2">
        <v>0</v>
      </c>
      <c r="S165" s="12">
        <f t="shared" si="15"/>
        <v>0</v>
      </c>
      <c r="T165" s="12">
        <f t="shared" si="16"/>
        <v>0</v>
      </c>
      <c r="U165" s="12">
        <f t="shared" si="17"/>
        <v>0</v>
      </c>
      <c r="V165" s="12">
        <f t="shared" si="18"/>
        <v>0</v>
      </c>
    </row>
    <row r="166" spans="1:22">
      <c r="A166" s="9">
        <f t="shared" si="14"/>
        <v>2</v>
      </c>
      <c r="B166" s="1">
        <v>43129</v>
      </c>
      <c r="C166" s="2">
        <v>87.5</v>
      </c>
      <c r="D166" s="2">
        <v>88</v>
      </c>
      <c r="E166" s="2">
        <v>86.2</v>
      </c>
      <c r="F166" s="3">
        <v>87.7</v>
      </c>
      <c r="G166" s="3">
        <v>1</v>
      </c>
      <c r="H166" s="4">
        <v>1.15E-2</v>
      </c>
      <c r="I166" s="5">
        <v>5032</v>
      </c>
      <c r="J166" s="5">
        <v>438367</v>
      </c>
      <c r="K166" s="2">
        <v>0</v>
      </c>
      <c r="S166" s="12">
        <f t="shared" si="15"/>
        <v>0</v>
      </c>
      <c r="T166" s="12">
        <f t="shared" si="16"/>
        <v>0</v>
      </c>
      <c r="U166" s="12">
        <f t="shared" si="17"/>
        <v>0</v>
      </c>
      <c r="V166" s="12">
        <f t="shared" si="18"/>
        <v>0</v>
      </c>
    </row>
    <row r="167" spans="1:22">
      <c r="A167" s="9">
        <f t="shared" si="14"/>
        <v>6</v>
      </c>
      <c r="B167" s="1">
        <v>43126</v>
      </c>
      <c r="C167" s="2">
        <v>88</v>
      </c>
      <c r="D167" s="2">
        <v>88</v>
      </c>
      <c r="E167" s="2">
        <v>85.6</v>
      </c>
      <c r="F167" s="2">
        <v>86.7</v>
      </c>
      <c r="G167" s="2">
        <v>0</v>
      </c>
      <c r="H167" s="6">
        <v>0</v>
      </c>
      <c r="I167" s="5">
        <v>6373</v>
      </c>
      <c r="J167" s="5">
        <v>552693</v>
      </c>
      <c r="K167" s="2">
        <v>0</v>
      </c>
      <c r="S167" s="12">
        <f t="shared" si="15"/>
        <v>0</v>
      </c>
      <c r="T167" s="12">
        <f t="shared" si="16"/>
        <v>0</v>
      </c>
      <c r="U167" s="12">
        <f t="shared" si="17"/>
        <v>0</v>
      </c>
      <c r="V167" s="12">
        <f t="shared" si="18"/>
        <v>0</v>
      </c>
    </row>
    <row r="168" spans="1:22">
      <c r="A168" s="9">
        <f t="shared" si="14"/>
        <v>5</v>
      </c>
      <c r="B168" s="1">
        <v>43125</v>
      </c>
      <c r="C168" s="2">
        <v>91.2</v>
      </c>
      <c r="D168" s="2">
        <v>92.3</v>
      </c>
      <c r="E168" s="2">
        <v>86.7</v>
      </c>
      <c r="F168" s="3">
        <v>86.7</v>
      </c>
      <c r="G168" s="3">
        <v>-2.2999999999999998</v>
      </c>
      <c r="H168" s="4">
        <v>-2.58E-2</v>
      </c>
      <c r="I168" s="5">
        <v>16170</v>
      </c>
      <c r="J168" s="5">
        <v>1454552</v>
      </c>
      <c r="K168" s="2">
        <v>0</v>
      </c>
      <c r="S168" s="12">
        <f t="shared" si="15"/>
        <v>0</v>
      </c>
      <c r="T168" s="12">
        <f t="shared" si="16"/>
        <v>0</v>
      </c>
      <c r="U168" s="12">
        <f t="shared" si="17"/>
        <v>0</v>
      </c>
      <c r="V168" s="12">
        <f t="shared" si="18"/>
        <v>0</v>
      </c>
    </row>
    <row r="169" spans="1:22">
      <c r="A169" s="9">
        <f t="shared" si="14"/>
        <v>4</v>
      </c>
      <c r="B169" s="1">
        <v>43124</v>
      </c>
      <c r="C169" s="2">
        <v>87.9</v>
      </c>
      <c r="D169" s="2">
        <v>89.2</v>
      </c>
      <c r="E169" s="2">
        <v>87.2</v>
      </c>
      <c r="F169" s="3">
        <v>89</v>
      </c>
      <c r="G169" s="3">
        <v>1.7</v>
      </c>
      <c r="H169" s="4">
        <v>1.95E-2</v>
      </c>
      <c r="I169" s="5">
        <v>10978</v>
      </c>
      <c r="J169" s="5">
        <v>970008</v>
      </c>
      <c r="K169" s="2">
        <v>0</v>
      </c>
      <c r="S169" s="12">
        <f t="shared" si="15"/>
        <v>0</v>
      </c>
      <c r="T169" s="12">
        <f t="shared" si="16"/>
        <v>0</v>
      </c>
      <c r="U169" s="12">
        <f t="shared" si="17"/>
        <v>0</v>
      </c>
      <c r="V169" s="12">
        <f t="shared" si="18"/>
        <v>0</v>
      </c>
    </row>
    <row r="170" spans="1:22">
      <c r="A170" s="9">
        <f t="shared" si="14"/>
        <v>3</v>
      </c>
      <c r="B170" s="1">
        <v>43123</v>
      </c>
      <c r="C170" s="2">
        <v>87</v>
      </c>
      <c r="D170" s="2">
        <v>88.4</v>
      </c>
      <c r="E170" s="2">
        <v>85.6</v>
      </c>
      <c r="F170" s="3">
        <v>87.3</v>
      </c>
      <c r="G170" s="3">
        <v>0.8</v>
      </c>
      <c r="H170" s="4">
        <v>9.1999999999999998E-3</v>
      </c>
      <c r="I170" s="5">
        <v>9345</v>
      </c>
      <c r="J170" s="5">
        <v>814135</v>
      </c>
      <c r="K170" s="2">
        <v>0</v>
      </c>
      <c r="S170" s="12">
        <f t="shared" si="15"/>
        <v>0</v>
      </c>
      <c r="T170" s="12">
        <f t="shared" si="16"/>
        <v>0</v>
      </c>
      <c r="U170" s="12">
        <f t="shared" si="17"/>
        <v>0</v>
      </c>
      <c r="V170" s="12">
        <f t="shared" si="18"/>
        <v>0</v>
      </c>
    </row>
    <row r="171" spans="1:22">
      <c r="A171" s="9">
        <f t="shared" si="14"/>
        <v>2</v>
      </c>
      <c r="B171" s="1">
        <v>43122</v>
      </c>
      <c r="C171" s="2">
        <v>87.5</v>
      </c>
      <c r="D171" s="2">
        <v>88.5</v>
      </c>
      <c r="E171" s="2">
        <v>85.8</v>
      </c>
      <c r="F171" s="2">
        <v>86.5</v>
      </c>
      <c r="G171" s="2">
        <v>0</v>
      </c>
      <c r="H171" s="6">
        <v>0</v>
      </c>
      <c r="I171" s="5">
        <v>11840</v>
      </c>
      <c r="J171" s="5">
        <v>1033852</v>
      </c>
      <c r="K171" s="2">
        <v>0</v>
      </c>
      <c r="S171" s="12">
        <f t="shared" si="15"/>
        <v>0</v>
      </c>
      <c r="T171" s="12">
        <f t="shared" si="16"/>
        <v>0</v>
      </c>
      <c r="U171" s="12">
        <f t="shared" si="17"/>
        <v>0</v>
      </c>
      <c r="V171" s="12">
        <f t="shared" si="18"/>
        <v>0</v>
      </c>
    </row>
    <row r="172" spans="1:22">
      <c r="A172" s="9">
        <f t="shared" si="14"/>
        <v>6</v>
      </c>
      <c r="B172" s="1">
        <v>43119</v>
      </c>
      <c r="C172" s="2">
        <v>88</v>
      </c>
      <c r="D172" s="2">
        <v>88.6</v>
      </c>
      <c r="E172" s="2">
        <v>84.4</v>
      </c>
      <c r="F172" s="3">
        <v>86.5</v>
      </c>
      <c r="G172" s="3">
        <v>1.2</v>
      </c>
      <c r="H172" s="4">
        <v>1.41E-2</v>
      </c>
      <c r="I172" s="5">
        <v>14496</v>
      </c>
      <c r="J172" s="5">
        <v>1253722</v>
      </c>
      <c r="K172" s="2">
        <v>0</v>
      </c>
      <c r="S172" s="12">
        <f t="shared" si="15"/>
        <v>0</v>
      </c>
      <c r="T172" s="12">
        <f t="shared" si="16"/>
        <v>0</v>
      </c>
      <c r="U172" s="12">
        <f t="shared" si="17"/>
        <v>0</v>
      </c>
      <c r="V172" s="12">
        <f t="shared" si="18"/>
        <v>0</v>
      </c>
    </row>
    <row r="173" spans="1:22">
      <c r="A173" s="9">
        <f t="shared" si="14"/>
        <v>5</v>
      </c>
      <c r="B173" s="1">
        <v>43118</v>
      </c>
      <c r="C173" s="2">
        <v>83</v>
      </c>
      <c r="D173" s="2">
        <v>87.2</v>
      </c>
      <c r="E173" s="2">
        <v>82.6</v>
      </c>
      <c r="F173" s="3">
        <v>85.3</v>
      </c>
      <c r="G173" s="3">
        <v>3.5</v>
      </c>
      <c r="H173" s="4">
        <v>4.2799999999999998E-2</v>
      </c>
      <c r="I173" s="5">
        <v>20181</v>
      </c>
      <c r="J173" s="5">
        <v>1727545</v>
      </c>
      <c r="K173" s="2">
        <v>0</v>
      </c>
      <c r="S173" s="12">
        <f t="shared" si="15"/>
        <v>0</v>
      </c>
      <c r="T173" s="12">
        <f t="shared" si="16"/>
        <v>0</v>
      </c>
      <c r="U173" s="12">
        <f t="shared" si="17"/>
        <v>0</v>
      </c>
      <c r="V173" s="12">
        <f t="shared" si="18"/>
        <v>0</v>
      </c>
    </row>
    <row r="174" spans="1:22">
      <c r="A174" s="9">
        <f t="shared" si="14"/>
        <v>4</v>
      </c>
      <c r="B174" s="1">
        <v>43117</v>
      </c>
      <c r="C174" s="2">
        <v>82</v>
      </c>
      <c r="D174" s="2">
        <v>82.9</v>
      </c>
      <c r="E174" s="2">
        <v>81.5</v>
      </c>
      <c r="F174" s="3">
        <v>81.8</v>
      </c>
      <c r="G174" s="3">
        <v>-0.1</v>
      </c>
      <c r="H174" s="4">
        <v>-1.1999999999999999E-3</v>
      </c>
      <c r="I174" s="5">
        <v>5611</v>
      </c>
      <c r="J174" s="5">
        <v>461134</v>
      </c>
      <c r="K174" s="2">
        <v>0</v>
      </c>
      <c r="S174" s="12">
        <f t="shared" si="15"/>
        <v>0</v>
      </c>
      <c r="T174" s="12">
        <f t="shared" si="16"/>
        <v>0</v>
      </c>
      <c r="U174" s="12">
        <f t="shared" si="17"/>
        <v>0</v>
      </c>
      <c r="V174" s="12">
        <f t="shared" si="18"/>
        <v>0</v>
      </c>
    </row>
    <row r="175" spans="1:22">
      <c r="A175" s="9">
        <f t="shared" si="14"/>
        <v>3</v>
      </c>
      <c r="B175" s="1">
        <v>43116</v>
      </c>
      <c r="C175" s="2">
        <v>82.2</v>
      </c>
      <c r="D175" s="2">
        <v>82.6</v>
      </c>
      <c r="E175" s="2">
        <v>79.3</v>
      </c>
      <c r="F175" s="3">
        <v>81.900000000000006</v>
      </c>
      <c r="G175" s="3">
        <v>-0.9</v>
      </c>
      <c r="H175" s="4">
        <v>-1.09E-2</v>
      </c>
      <c r="I175" s="5">
        <v>12469</v>
      </c>
      <c r="J175" s="5">
        <v>1005332</v>
      </c>
      <c r="K175" s="2">
        <v>0</v>
      </c>
      <c r="S175" s="12">
        <f t="shared" si="15"/>
        <v>0</v>
      </c>
      <c r="T175" s="12">
        <f t="shared" si="16"/>
        <v>0</v>
      </c>
      <c r="U175" s="12">
        <f t="shared" si="17"/>
        <v>0</v>
      </c>
      <c r="V175" s="12">
        <f t="shared" si="18"/>
        <v>0</v>
      </c>
    </row>
    <row r="176" spans="1:22">
      <c r="A176" s="9">
        <f t="shared" si="14"/>
        <v>2</v>
      </c>
      <c r="B176" s="1">
        <v>43115</v>
      </c>
      <c r="C176" s="2">
        <v>83.4</v>
      </c>
      <c r="D176" s="2">
        <v>83.8</v>
      </c>
      <c r="E176" s="2">
        <v>81.3</v>
      </c>
      <c r="F176" s="3">
        <v>82.8</v>
      </c>
      <c r="G176" s="3">
        <v>0.7</v>
      </c>
      <c r="H176" s="4">
        <v>8.5000000000000006E-3</v>
      </c>
      <c r="I176" s="5">
        <v>7143</v>
      </c>
      <c r="J176" s="5">
        <v>589431</v>
      </c>
      <c r="K176" s="2">
        <v>0</v>
      </c>
      <c r="S176" s="12">
        <f t="shared" si="15"/>
        <v>0</v>
      </c>
      <c r="T176" s="12">
        <f t="shared" si="16"/>
        <v>0</v>
      </c>
      <c r="U176" s="12">
        <f t="shared" si="17"/>
        <v>0</v>
      </c>
      <c r="V176" s="12">
        <f t="shared" si="18"/>
        <v>0</v>
      </c>
    </row>
    <row r="177" spans="1:22">
      <c r="A177" s="9">
        <f t="shared" si="14"/>
        <v>6</v>
      </c>
      <c r="B177" s="1">
        <v>43112</v>
      </c>
      <c r="C177" s="2">
        <v>82.5</v>
      </c>
      <c r="D177" s="2">
        <v>83.5</v>
      </c>
      <c r="E177" s="2">
        <v>81.5</v>
      </c>
      <c r="F177" s="3">
        <v>82.1</v>
      </c>
      <c r="G177" s="3">
        <v>0.6</v>
      </c>
      <c r="H177" s="4">
        <v>7.4000000000000003E-3</v>
      </c>
      <c r="I177" s="5">
        <v>6694</v>
      </c>
      <c r="J177" s="5">
        <v>552254</v>
      </c>
      <c r="K177" s="2">
        <v>0</v>
      </c>
      <c r="S177" s="12">
        <f t="shared" si="15"/>
        <v>0</v>
      </c>
      <c r="T177" s="12">
        <f t="shared" si="16"/>
        <v>0</v>
      </c>
      <c r="U177" s="12">
        <f t="shared" si="17"/>
        <v>0</v>
      </c>
      <c r="V177" s="12">
        <f t="shared" si="18"/>
        <v>0</v>
      </c>
    </row>
    <row r="178" spans="1:22">
      <c r="A178" s="9">
        <f t="shared" si="14"/>
        <v>5</v>
      </c>
      <c r="B178" s="1">
        <v>43111</v>
      </c>
      <c r="C178" s="2">
        <v>84.2</v>
      </c>
      <c r="D178" s="2">
        <v>84.2</v>
      </c>
      <c r="E178" s="2">
        <v>80.900000000000006</v>
      </c>
      <c r="F178" s="3">
        <v>81.5</v>
      </c>
      <c r="G178" s="3">
        <v>-1.5</v>
      </c>
      <c r="H178" s="4">
        <v>-1.8100000000000002E-2</v>
      </c>
      <c r="I178" s="5">
        <v>11886</v>
      </c>
      <c r="J178" s="5">
        <v>977600</v>
      </c>
      <c r="K178" s="2">
        <v>0</v>
      </c>
      <c r="S178" s="12">
        <f t="shared" si="15"/>
        <v>0</v>
      </c>
      <c r="T178" s="12">
        <f t="shared" si="16"/>
        <v>0</v>
      </c>
      <c r="U178" s="12">
        <f t="shared" si="17"/>
        <v>0</v>
      </c>
      <c r="V178" s="12">
        <f t="shared" si="18"/>
        <v>0</v>
      </c>
    </row>
    <row r="179" spans="1:22">
      <c r="A179" s="9">
        <f t="shared" si="14"/>
        <v>4</v>
      </c>
      <c r="B179" s="1">
        <v>43110</v>
      </c>
      <c r="C179" s="2">
        <v>87.2</v>
      </c>
      <c r="D179" s="2">
        <v>89</v>
      </c>
      <c r="E179" s="2">
        <v>79.5</v>
      </c>
      <c r="F179" s="3">
        <v>83</v>
      </c>
      <c r="G179" s="3">
        <v>-2</v>
      </c>
      <c r="H179" s="4">
        <v>-2.35E-2</v>
      </c>
      <c r="I179" s="5">
        <v>48233</v>
      </c>
      <c r="J179" s="5">
        <v>4088346</v>
      </c>
      <c r="K179" s="2">
        <v>0</v>
      </c>
      <c r="S179" s="12">
        <f t="shared" si="15"/>
        <v>0</v>
      </c>
      <c r="T179" s="12">
        <f t="shared" si="16"/>
        <v>0</v>
      </c>
      <c r="U179" s="12">
        <f t="shared" si="17"/>
        <v>0</v>
      </c>
      <c r="V179" s="12">
        <f t="shared" si="18"/>
        <v>0</v>
      </c>
    </row>
    <row r="180" spans="1:22">
      <c r="A180" s="9">
        <f t="shared" si="14"/>
        <v>3</v>
      </c>
      <c r="B180" s="1">
        <v>43109</v>
      </c>
      <c r="C180" s="2">
        <v>94.5</v>
      </c>
      <c r="D180" s="2">
        <v>96.1</v>
      </c>
      <c r="E180" s="2">
        <v>84.8</v>
      </c>
      <c r="F180" s="3">
        <v>85</v>
      </c>
      <c r="G180" s="3">
        <v>-9.1999999999999993</v>
      </c>
      <c r="H180" s="4">
        <v>-9.7699999999999995E-2</v>
      </c>
      <c r="I180" s="5">
        <v>22555</v>
      </c>
      <c r="J180" s="5">
        <v>2003683</v>
      </c>
      <c r="K180" s="2">
        <v>0</v>
      </c>
      <c r="S180" s="12">
        <f t="shared" si="15"/>
        <v>0</v>
      </c>
      <c r="T180" s="12">
        <f t="shared" si="16"/>
        <v>0</v>
      </c>
      <c r="U180" s="12">
        <f t="shared" si="17"/>
        <v>0</v>
      </c>
      <c r="V180" s="12">
        <f t="shared" si="18"/>
        <v>0</v>
      </c>
    </row>
    <row r="181" spans="1:22">
      <c r="A181" s="9">
        <f t="shared" si="14"/>
        <v>2</v>
      </c>
      <c r="B181" s="1">
        <v>43108</v>
      </c>
      <c r="C181" s="2">
        <v>93.9</v>
      </c>
      <c r="D181" s="2">
        <v>96.7</v>
      </c>
      <c r="E181" s="2">
        <v>93</v>
      </c>
      <c r="F181" s="3">
        <v>94.2</v>
      </c>
      <c r="G181" s="3">
        <v>0.3</v>
      </c>
      <c r="H181" s="4">
        <v>3.2000000000000002E-3</v>
      </c>
      <c r="I181" s="5">
        <v>13989</v>
      </c>
      <c r="J181" s="5">
        <v>1327532</v>
      </c>
      <c r="K181" s="2">
        <v>0</v>
      </c>
      <c r="S181" s="12">
        <f t="shared" si="15"/>
        <v>0</v>
      </c>
      <c r="T181" s="12">
        <f t="shared" si="16"/>
        <v>0</v>
      </c>
      <c r="U181" s="12">
        <f t="shared" si="17"/>
        <v>0</v>
      </c>
      <c r="V181" s="12">
        <f t="shared" si="18"/>
        <v>0</v>
      </c>
    </row>
    <row r="182" spans="1:22">
      <c r="A182" s="9">
        <f t="shared" si="14"/>
        <v>6</v>
      </c>
      <c r="B182" s="1">
        <v>43105</v>
      </c>
      <c r="C182" s="2">
        <v>92.9</v>
      </c>
      <c r="D182" s="2">
        <v>95.9</v>
      </c>
      <c r="E182" s="2">
        <v>91.3</v>
      </c>
      <c r="F182" s="3">
        <v>93.9</v>
      </c>
      <c r="G182" s="3">
        <v>1.6</v>
      </c>
      <c r="H182" s="4">
        <v>1.7299999999999999E-2</v>
      </c>
      <c r="I182" s="5">
        <v>15451</v>
      </c>
      <c r="J182" s="5">
        <v>1449644</v>
      </c>
      <c r="K182" s="2">
        <v>0</v>
      </c>
      <c r="S182" s="12">
        <f t="shared" si="15"/>
        <v>0</v>
      </c>
      <c r="T182" s="12">
        <f t="shared" si="16"/>
        <v>0</v>
      </c>
      <c r="U182" s="12">
        <f t="shared" si="17"/>
        <v>0</v>
      </c>
      <c r="V182" s="12">
        <f t="shared" si="18"/>
        <v>0</v>
      </c>
    </row>
    <row r="183" spans="1:22">
      <c r="A183" s="9">
        <f t="shared" si="14"/>
        <v>5</v>
      </c>
      <c r="B183" s="1">
        <v>43104</v>
      </c>
      <c r="C183" s="2">
        <v>90.5</v>
      </c>
      <c r="D183" s="2">
        <v>92.3</v>
      </c>
      <c r="E183" s="2">
        <v>87.5</v>
      </c>
      <c r="F183" s="3">
        <v>92.3</v>
      </c>
      <c r="G183" s="3">
        <v>2.6</v>
      </c>
      <c r="H183" s="4">
        <v>2.9000000000000001E-2</v>
      </c>
      <c r="I183" s="5">
        <v>15369</v>
      </c>
      <c r="J183" s="5">
        <v>1391265</v>
      </c>
      <c r="K183" s="2">
        <v>0</v>
      </c>
      <c r="S183" s="12">
        <f t="shared" si="15"/>
        <v>0</v>
      </c>
      <c r="T183" s="12">
        <f t="shared" si="16"/>
        <v>0</v>
      </c>
      <c r="U183" s="12">
        <f t="shared" si="17"/>
        <v>0</v>
      </c>
      <c r="V183" s="12">
        <f t="shared" si="18"/>
        <v>0</v>
      </c>
    </row>
    <row r="184" spans="1:22">
      <c r="A184" s="9">
        <f t="shared" si="14"/>
        <v>4</v>
      </c>
      <c r="B184" s="1">
        <v>43103</v>
      </c>
      <c r="C184" s="2">
        <v>93.7</v>
      </c>
      <c r="D184" s="2">
        <v>95.8</v>
      </c>
      <c r="E184" s="2">
        <v>88.7</v>
      </c>
      <c r="F184" s="3">
        <v>89.7</v>
      </c>
      <c r="G184" s="3">
        <v>-3</v>
      </c>
      <c r="H184" s="4">
        <v>-3.2399999999999998E-2</v>
      </c>
      <c r="I184" s="5">
        <v>26198</v>
      </c>
      <c r="J184" s="5">
        <v>2446791</v>
      </c>
      <c r="K184" s="2">
        <v>0</v>
      </c>
      <c r="S184" s="12">
        <f t="shared" si="15"/>
        <v>0</v>
      </c>
      <c r="T184" s="12">
        <f t="shared" si="16"/>
        <v>0</v>
      </c>
      <c r="U184" s="12">
        <f t="shared" si="17"/>
        <v>0</v>
      </c>
      <c r="V184" s="12">
        <f t="shared" si="18"/>
        <v>0</v>
      </c>
    </row>
    <row r="185" spans="1:22">
      <c r="A185" s="9">
        <f t="shared" si="14"/>
        <v>3</v>
      </c>
      <c r="B185" s="1">
        <v>43102</v>
      </c>
      <c r="C185" s="2">
        <v>85.2</v>
      </c>
      <c r="D185" s="2">
        <v>92.7</v>
      </c>
      <c r="E185" s="2">
        <v>84.7</v>
      </c>
      <c r="F185" s="3">
        <v>92.7</v>
      </c>
      <c r="G185" s="3">
        <v>8.4</v>
      </c>
      <c r="H185" s="4">
        <v>9.9599999999999994E-2</v>
      </c>
      <c r="I185" s="5">
        <v>17512</v>
      </c>
      <c r="J185" s="5">
        <v>1557232</v>
      </c>
      <c r="K185" s="2">
        <v>0</v>
      </c>
      <c r="S185" s="12">
        <f t="shared" si="15"/>
        <v>0</v>
      </c>
      <c r="T185" s="12">
        <f t="shared" si="16"/>
        <v>0</v>
      </c>
      <c r="U185" s="12">
        <f t="shared" si="17"/>
        <v>0</v>
      </c>
      <c r="V185" s="12">
        <f t="shared" si="18"/>
        <v>0</v>
      </c>
    </row>
    <row r="186" spans="1:22">
      <c r="A186" s="9">
        <f t="shared" si="14"/>
        <v>6</v>
      </c>
      <c r="B186" s="1">
        <v>43098</v>
      </c>
      <c r="C186" s="2">
        <v>83.5</v>
      </c>
      <c r="D186" s="2">
        <v>85.6</v>
      </c>
      <c r="E186" s="2">
        <v>83.5</v>
      </c>
      <c r="F186" s="3">
        <v>84.3</v>
      </c>
      <c r="G186" s="3">
        <v>0.8</v>
      </c>
      <c r="H186" s="4">
        <v>9.5999999999999992E-3</v>
      </c>
      <c r="I186" s="5">
        <v>9371</v>
      </c>
      <c r="J186" s="5">
        <v>792712</v>
      </c>
      <c r="K186" s="2">
        <v>0</v>
      </c>
      <c r="S186" s="12">
        <f t="shared" si="15"/>
        <v>0</v>
      </c>
      <c r="T186" s="12">
        <f t="shared" si="16"/>
        <v>0</v>
      </c>
      <c r="U186" s="12">
        <f t="shared" si="17"/>
        <v>0</v>
      </c>
      <c r="V186" s="12">
        <f t="shared" si="18"/>
        <v>0</v>
      </c>
    </row>
    <row r="187" spans="1:22">
      <c r="A187" s="9">
        <f t="shared" si="14"/>
        <v>5</v>
      </c>
      <c r="B187" s="1">
        <v>43097</v>
      </c>
      <c r="C187" s="2">
        <v>82</v>
      </c>
      <c r="D187" s="2">
        <v>84.7</v>
      </c>
      <c r="E187" s="2">
        <v>82</v>
      </c>
      <c r="F187" s="3">
        <v>83.5</v>
      </c>
      <c r="G187" s="3">
        <v>1.9</v>
      </c>
      <c r="H187" s="4">
        <v>2.3300000000000001E-2</v>
      </c>
      <c r="I187" s="5">
        <v>9548</v>
      </c>
      <c r="J187" s="5">
        <v>798023</v>
      </c>
      <c r="K187" s="2">
        <v>0</v>
      </c>
      <c r="S187" s="12">
        <f t="shared" si="15"/>
        <v>0</v>
      </c>
      <c r="T187" s="12">
        <f t="shared" si="16"/>
        <v>0</v>
      </c>
      <c r="U187" s="12">
        <f t="shared" si="17"/>
        <v>0</v>
      </c>
      <c r="V187" s="12">
        <f t="shared" si="18"/>
        <v>0</v>
      </c>
    </row>
    <row r="188" spans="1:22">
      <c r="A188" s="9">
        <f t="shared" si="14"/>
        <v>4</v>
      </c>
      <c r="B188" s="1">
        <v>43096</v>
      </c>
      <c r="C188" s="2">
        <v>81</v>
      </c>
      <c r="D188" s="2">
        <v>81.8</v>
      </c>
      <c r="E188" s="2">
        <v>79.7</v>
      </c>
      <c r="F188" s="3">
        <v>81.599999999999994</v>
      </c>
      <c r="G188" s="3">
        <v>1.6</v>
      </c>
      <c r="H188" s="4">
        <v>0.02</v>
      </c>
      <c r="I188" s="5">
        <v>6077</v>
      </c>
      <c r="J188" s="5">
        <v>491858</v>
      </c>
      <c r="K188" s="2">
        <v>0</v>
      </c>
      <c r="S188" s="12">
        <f t="shared" si="15"/>
        <v>0</v>
      </c>
      <c r="T188" s="12">
        <f t="shared" si="16"/>
        <v>0</v>
      </c>
      <c r="U188" s="12">
        <f t="shared" si="17"/>
        <v>0</v>
      </c>
      <c r="V188" s="12">
        <f t="shared" si="18"/>
        <v>0</v>
      </c>
    </row>
    <row r="189" spans="1:22">
      <c r="A189" s="9">
        <f t="shared" si="14"/>
        <v>3</v>
      </c>
      <c r="B189" s="1">
        <v>43095</v>
      </c>
      <c r="C189" s="2">
        <v>83</v>
      </c>
      <c r="D189" s="2">
        <v>83</v>
      </c>
      <c r="E189" s="2">
        <v>77</v>
      </c>
      <c r="F189" s="3">
        <v>80</v>
      </c>
      <c r="G189" s="3">
        <v>-2.1</v>
      </c>
      <c r="H189" s="4">
        <v>-2.5600000000000001E-2</v>
      </c>
      <c r="I189" s="5">
        <v>11728</v>
      </c>
      <c r="J189" s="5">
        <v>936282</v>
      </c>
      <c r="K189" s="2">
        <v>0</v>
      </c>
      <c r="S189" s="12">
        <f t="shared" si="15"/>
        <v>0</v>
      </c>
      <c r="T189" s="12">
        <f t="shared" si="16"/>
        <v>0</v>
      </c>
      <c r="U189" s="12">
        <f t="shared" si="17"/>
        <v>0</v>
      </c>
      <c r="V189" s="12">
        <f t="shared" si="18"/>
        <v>0</v>
      </c>
    </row>
    <row r="190" spans="1:22">
      <c r="A190" s="9">
        <f t="shared" si="14"/>
        <v>2</v>
      </c>
      <c r="B190" s="1">
        <v>43094</v>
      </c>
      <c r="C190" s="2">
        <v>84.5</v>
      </c>
      <c r="D190" s="2">
        <v>85</v>
      </c>
      <c r="E190" s="2">
        <v>81.8</v>
      </c>
      <c r="F190" s="3">
        <v>82.1</v>
      </c>
      <c r="G190" s="3">
        <v>-1.4</v>
      </c>
      <c r="H190" s="4">
        <v>-1.6799999999999999E-2</v>
      </c>
      <c r="I190" s="5">
        <v>10388</v>
      </c>
      <c r="J190" s="5">
        <v>870081</v>
      </c>
      <c r="K190" s="2">
        <v>0</v>
      </c>
      <c r="S190" s="12">
        <f t="shared" si="15"/>
        <v>0</v>
      </c>
      <c r="T190" s="12">
        <f t="shared" si="16"/>
        <v>0</v>
      </c>
      <c r="U190" s="12">
        <f t="shared" si="17"/>
        <v>0</v>
      </c>
      <c r="V190" s="12">
        <f t="shared" si="18"/>
        <v>0</v>
      </c>
    </row>
    <row r="191" spans="1:22">
      <c r="A191" s="9">
        <f t="shared" si="14"/>
        <v>6</v>
      </c>
      <c r="B191" s="1">
        <v>43091</v>
      </c>
      <c r="C191" s="2">
        <v>83.7</v>
      </c>
      <c r="D191" s="2">
        <v>85.5</v>
      </c>
      <c r="E191" s="2">
        <v>81</v>
      </c>
      <c r="F191" s="3">
        <v>83.5</v>
      </c>
      <c r="G191" s="3">
        <v>-0.2</v>
      </c>
      <c r="H191" s="4">
        <v>-2.3999999999999998E-3</v>
      </c>
      <c r="I191" s="5">
        <v>17553</v>
      </c>
      <c r="J191" s="5">
        <v>1464900</v>
      </c>
      <c r="K191" s="2">
        <v>0</v>
      </c>
      <c r="S191" s="12">
        <f t="shared" si="15"/>
        <v>0</v>
      </c>
      <c r="T191" s="12">
        <f t="shared" si="16"/>
        <v>0</v>
      </c>
      <c r="U191" s="12">
        <f t="shared" si="17"/>
        <v>0</v>
      </c>
      <c r="V191" s="12">
        <f t="shared" si="18"/>
        <v>0</v>
      </c>
    </row>
    <row r="192" spans="1:22">
      <c r="A192" s="9">
        <f t="shared" si="14"/>
        <v>5</v>
      </c>
      <c r="B192" s="1">
        <v>43090</v>
      </c>
      <c r="C192" s="2">
        <v>80.7</v>
      </c>
      <c r="D192" s="2">
        <v>84.7</v>
      </c>
      <c r="E192" s="2">
        <v>80.599999999999994</v>
      </c>
      <c r="F192" s="3">
        <v>83.7</v>
      </c>
      <c r="G192" s="3">
        <v>2.8</v>
      </c>
      <c r="H192" s="4">
        <v>3.4599999999999999E-2</v>
      </c>
      <c r="I192" s="5">
        <v>21311</v>
      </c>
      <c r="J192" s="5">
        <v>1769340</v>
      </c>
      <c r="K192" s="2">
        <v>0</v>
      </c>
      <c r="S192" s="12">
        <f t="shared" si="15"/>
        <v>0</v>
      </c>
      <c r="T192" s="12">
        <f t="shared" si="16"/>
        <v>0</v>
      </c>
      <c r="U192" s="12">
        <f t="shared" si="17"/>
        <v>0</v>
      </c>
      <c r="V192" s="12">
        <f t="shared" si="18"/>
        <v>0</v>
      </c>
    </row>
    <row r="193" spans="1:22">
      <c r="A193" s="9">
        <f t="shared" si="14"/>
        <v>4</v>
      </c>
      <c r="B193" s="1">
        <v>43089</v>
      </c>
      <c r="C193" s="2">
        <v>82</v>
      </c>
      <c r="D193" s="2">
        <v>83.5</v>
      </c>
      <c r="E193" s="2">
        <v>80.5</v>
      </c>
      <c r="F193" s="3">
        <v>80.900000000000006</v>
      </c>
      <c r="G193" s="3">
        <v>-1.1000000000000001</v>
      </c>
      <c r="H193" s="4">
        <v>-1.34E-2</v>
      </c>
      <c r="I193" s="5">
        <v>16121</v>
      </c>
      <c r="J193" s="5">
        <v>1319355</v>
      </c>
      <c r="K193" s="2">
        <v>0</v>
      </c>
      <c r="S193" s="12">
        <f t="shared" si="15"/>
        <v>0</v>
      </c>
      <c r="T193" s="12">
        <f t="shared" si="16"/>
        <v>0</v>
      </c>
      <c r="U193" s="12">
        <f t="shared" si="17"/>
        <v>0</v>
      </c>
      <c r="V193" s="12">
        <f t="shared" si="18"/>
        <v>0</v>
      </c>
    </row>
    <row r="194" spans="1:22">
      <c r="A194" s="9">
        <f t="shared" si="14"/>
        <v>3</v>
      </c>
      <c r="B194" s="1">
        <v>43088</v>
      </c>
      <c r="C194" s="2">
        <v>79</v>
      </c>
      <c r="D194" s="2">
        <v>83.3</v>
      </c>
      <c r="E194" s="2">
        <v>77.3</v>
      </c>
      <c r="F194" s="3">
        <v>82</v>
      </c>
      <c r="G194" s="3">
        <v>4.5</v>
      </c>
      <c r="H194" s="4">
        <v>5.8099999999999999E-2</v>
      </c>
      <c r="I194" s="5">
        <v>30206</v>
      </c>
      <c r="J194" s="5">
        <v>2427282</v>
      </c>
      <c r="K194" s="2">
        <v>0</v>
      </c>
      <c r="S194" s="12">
        <f t="shared" si="15"/>
        <v>0</v>
      </c>
      <c r="T194" s="12">
        <f t="shared" si="16"/>
        <v>0</v>
      </c>
      <c r="U194" s="12">
        <f t="shared" si="17"/>
        <v>0</v>
      </c>
      <c r="V194" s="12">
        <f t="shared" si="18"/>
        <v>0</v>
      </c>
    </row>
    <row r="195" spans="1:22">
      <c r="A195" s="9">
        <f t="shared" si="14"/>
        <v>2</v>
      </c>
      <c r="B195" s="1">
        <v>43087</v>
      </c>
      <c r="C195" s="2">
        <v>80</v>
      </c>
      <c r="D195" s="2">
        <v>81.900000000000006</v>
      </c>
      <c r="E195" s="2">
        <v>75.5</v>
      </c>
      <c r="F195" s="3">
        <v>77.5</v>
      </c>
      <c r="G195" s="3">
        <v>-0.7</v>
      </c>
      <c r="H195" s="4">
        <v>-8.9999999999999993E-3</v>
      </c>
      <c r="I195" s="5">
        <v>25491</v>
      </c>
      <c r="J195" s="5">
        <v>2019221</v>
      </c>
      <c r="K195" s="2">
        <v>0</v>
      </c>
      <c r="S195" s="12">
        <f t="shared" si="15"/>
        <v>0</v>
      </c>
      <c r="T195" s="12">
        <f t="shared" si="16"/>
        <v>0</v>
      </c>
      <c r="U195" s="12">
        <f t="shared" si="17"/>
        <v>0</v>
      </c>
      <c r="V195" s="12">
        <f t="shared" si="18"/>
        <v>0</v>
      </c>
    </row>
    <row r="196" spans="1:22">
      <c r="A196" s="9">
        <f t="shared" si="14"/>
        <v>6</v>
      </c>
      <c r="B196" s="1">
        <v>43084</v>
      </c>
      <c r="C196" s="2">
        <v>79.8</v>
      </c>
      <c r="D196" s="2">
        <v>81.099999999999994</v>
      </c>
      <c r="E196" s="2">
        <v>76.599999999999994</v>
      </c>
      <c r="F196" s="3">
        <v>78.2</v>
      </c>
      <c r="G196" s="3">
        <v>-2.6</v>
      </c>
      <c r="H196" s="4">
        <v>-3.2199999999999999E-2</v>
      </c>
      <c r="I196" s="5">
        <v>33577</v>
      </c>
      <c r="J196" s="5">
        <v>2646890</v>
      </c>
      <c r="K196" s="2">
        <v>0</v>
      </c>
      <c r="S196" s="12">
        <f t="shared" si="15"/>
        <v>0</v>
      </c>
      <c r="T196" s="12">
        <f t="shared" si="16"/>
        <v>0</v>
      </c>
      <c r="U196" s="12">
        <f t="shared" si="17"/>
        <v>0</v>
      </c>
      <c r="V196" s="12">
        <f t="shared" si="18"/>
        <v>0</v>
      </c>
    </row>
    <row r="197" spans="1:22">
      <c r="A197" s="9">
        <f t="shared" ref="A197:A260" si="19">WEEKDAY(B197,1)</f>
        <v>5</v>
      </c>
      <c r="B197" s="1">
        <v>43083</v>
      </c>
      <c r="C197" s="2">
        <v>91</v>
      </c>
      <c r="D197" s="2">
        <v>93.2</v>
      </c>
      <c r="E197" s="2">
        <v>80.8</v>
      </c>
      <c r="F197" s="3">
        <v>80.8</v>
      </c>
      <c r="G197" s="3">
        <v>-8.9</v>
      </c>
      <c r="H197" s="4">
        <v>-9.9199999999999997E-2</v>
      </c>
      <c r="I197" s="5">
        <v>27716</v>
      </c>
      <c r="J197" s="5">
        <v>2400823</v>
      </c>
      <c r="K197" s="2">
        <v>0</v>
      </c>
      <c r="S197" s="12">
        <f t="shared" ref="S197:S260" si="20">SUM(Q197:Q201)/5</f>
        <v>0</v>
      </c>
      <c r="T197" s="12">
        <f t="shared" ref="T197:T260" si="21">SUM(Q197:Q206)/10</f>
        <v>0</v>
      </c>
      <c r="U197" s="12">
        <f t="shared" ref="U197:U260" si="22">SUM(Q197:Q216)/20</f>
        <v>0</v>
      </c>
      <c r="V197" s="12">
        <f t="shared" ref="V197:V260" si="23">SUM(Q197:Q256)/60</f>
        <v>0</v>
      </c>
    </row>
    <row r="198" spans="1:22">
      <c r="A198" s="9">
        <f t="shared" si="19"/>
        <v>4</v>
      </c>
      <c r="B198" s="1">
        <v>43082</v>
      </c>
      <c r="C198" s="2">
        <v>86.5</v>
      </c>
      <c r="D198" s="2">
        <v>90.9</v>
      </c>
      <c r="E198" s="2">
        <v>83</v>
      </c>
      <c r="F198" s="3">
        <v>89.7</v>
      </c>
      <c r="G198" s="3">
        <v>0.6</v>
      </c>
      <c r="H198" s="4">
        <v>6.7000000000000002E-3</v>
      </c>
      <c r="I198" s="5">
        <v>36838</v>
      </c>
      <c r="J198" s="5">
        <v>3226221</v>
      </c>
      <c r="K198" s="2">
        <v>0</v>
      </c>
      <c r="S198" s="12">
        <f t="shared" si="20"/>
        <v>0</v>
      </c>
      <c r="T198" s="12">
        <f t="shared" si="21"/>
        <v>0</v>
      </c>
      <c r="U198" s="12">
        <f t="shared" si="22"/>
        <v>0</v>
      </c>
      <c r="V198" s="12">
        <f t="shared" si="23"/>
        <v>0</v>
      </c>
    </row>
    <row r="199" spans="1:22">
      <c r="A199" s="9">
        <f t="shared" si="19"/>
        <v>3</v>
      </c>
      <c r="B199" s="1">
        <v>43081</v>
      </c>
      <c r="C199" s="2">
        <v>99</v>
      </c>
      <c r="D199" s="2">
        <v>99.1</v>
      </c>
      <c r="E199" s="2">
        <v>89.1</v>
      </c>
      <c r="F199" s="3">
        <v>89.1</v>
      </c>
      <c r="G199" s="3">
        <v>-9.9</v>
      </c>
      <c r="H199" s="4">
        <v>-0.1</v>
      </c>
      <c r="I199" s="5">
        <v>32854</v>
      </c>
      <c r="J199" s="5">
        <v>3009838</v>
      </c>
      <c r="K199" s="2">
        <v>0</v>
      </c>
      <c r="S199" s="12">
        <f t="shared" si="20"/>
        <v>0</v>
      </c>
      <c r="T199" s="12">
        <f t="shared" si="21"/>
        <v>0</v>
      </c>
      <c r="U199" s="12">
        <f t="shared" si="22"/>
        <v>0</v>
      </c>
      <c r="V199" s="12">
        <f t="shared" si="23"/>
        <v>0</v>
      </c>
    </row>
    <row r="200" spans="1:22">
      <c r="A200" s="9">
        <f t="shared" si="19"/>
        <v>2</v>
      </c>
      <c r="B200" s="1">
        <v>43080</v>
      </c>
      <c r="C200" s="2">
        <v>104</v>
      </c>
      <c r="D200" s="2">
        <v>106.5</v>
      </c>
      <c r="E200" s="2">
        <v>99</v>
      </c>
      <c r="F200" s="3">
        <v>99</v>
      </c>
      <c r="G200" s="3">
        <v>-2</v>
      </c>
      <c r="H200" s="4">
        <v>-1.9800000000000002E-2</v>
      </c>
      <c r="I200" s="5">
        <v>25292</v>
      </c>
      <c r="J200" s="5">
        <v>2596574</v>
      </c>
      <c r="K200" s="2">
        <v>0</v>
      </c>
      <c r="S200" s="12">
        <f t="shared" si="20"/>
        <v>0</v>
      </c>
      <c r="T200" s="12">
        <f t="shared" si="21"/>
        <v>0</v>
      </c>
      <c r="U200" s="12">
        <f t="shared" si="22"/>
        <v>0</v>
      </c>
      <c r="V200" s="12">
        <f t="shared" si="23"/>
        <v>0</v>
      </c>
    </row>
    <row r="201" spans="1:22">
      <c r="A201" s="9">
        <f t="shared" si="19"/>
        <v>6</v>
      </c>
      <c r="B201" s="1">
        <v>43077</v>
      </c>
      <c r="C201" s="2">
        <v>94.3</v>
      </c>
      <c r="D201" s="2">
        <v>101</v>
      </c>
      <c r="E201" s="2">
        <v>92</v>
      </c>
      <c r="F201" s="3">
        <v>101</v>
      </c>
      <c r="G201" s="3">
        <v>8.9</v>
      </c>
      <c r="H201" s="4">
        <v>9.6600000000000005E-2</v>
      </c>
      <c r="I201" s="5">
        <v>23202</v>
      </c>
      <c r="J201" s="5">
        <v>2253649</v>
      </c>
      <c r="K201" s="2">
        <v>0</v>
      </c>
      <c r="S201" s="12">
        <f t="shared" si="20"/>
        <v>0</v>
      </c>
      <c r="T201" s="12">
        <f t="shared" si="21"/>
        <v>0</v>
      </c>
      <c r="U201" s="12">
        <f t="shared" si="22"/>
        <v>0</v>
      </c>
      <c r="V201" s="12">
        <f t="shared" si="23"/>
        <v>0</v>
      </c>
    </row>
    <row r="202" spans="1:22">
      <c r="A202" s="9">
        <f t="shared" si="19"/>
        <v>5</v>
      </c>
      <c r="B202" s="1">
        <v>43076</v>
      </c>
      <c r="C202" s="2">
        <v>100</v>
      </c>
      <c r="D202" s="2">
        <v>100</v>
      </c>
      <c r="E202" s="2">
        <v>91.9</v>
      </c>
      <c r="F202" s="3">
        <v>92.1</v>
      </c>
      <c r="G202" s="3">
        <v>-9.9</v>
      </c>
      <c r="H202" s="4">
        <v>-9.7100000000000006E-2</v>
      </c>
      <c r="I202" s="5">
        <v>21283</v>
      </c>
      <c r="J202" s="5">
        <v>2026191</v>
      </c>
      <c r="K202" s="2">
        <v>0</v>
      </c>
      <c r="S202" s="12">
        <f t="shared" si="20"/>
        <v>0</v>
      </c>
      <c r="T202" s="12">
        <f t="shared" si="21"/>
        <v>0</v>
      </c>
      <c r="U202" s="12">
        <f t="shared" si="22"/>
        <v>0</v>
      </c>
      <c r="V202" s="12">
        <f t="shared" si="23"/>
        <v>0</v>
      </c>
    </row>
    <row r="203" spans="1:22">
      <c r="A203" s="9">
        <f t="shared" si="19"/>
        <v>4</v>
      </c>
      <c r="B203" s="1">
        <v>43075</v>
      </c>
      <c r="C203" s="2">
        <v>113</v>
      </c>
      <c r="D203" s="2">
        <v>115</v>
      </c>
      <c r="E203" s="2">
        <v>102</v>
      </c>
      <c r="F203" s="3">
        <v>102</v>
      </c>
      <c r="G203" s="3">
        <v>-11</v>
      </c>
      <c r="H203" s="4">
        <v>-9.7299999999999998E-2</v>
      </c>
      <c r="I203" s="5">
        <v>19884</v>
      </c>
      <c r="J203" s="5">
        <v>2074470</v>
      </c>
      <c r="K203" s="2">
        <v>0</v>
      </c>
      <c r="S203" s="12">
        <f t="shared" si="20"/>
        <v>0</v>
      </c>
      <c r="T203" s="12">
        <f t="shared" si="21"/>
        <v>0</v>
      </c>
      <c r="U203" s="12">
        <f t="shared" si="22"/>
        <v>0</v>
      </c>
      <c r="V203" s="12">
        <f t="shared" si="23"/>
        <v>0</v>
      </c>
    </row>
    <row r="204" spans="1:22">
      <c r="A204" s="9">
        <f t="shared" si="19"/>
        <v>3</v>
      </c>
      <c r="B204" s="1">
        <v>43074</v>
      </c>
      <c r="C204" s="2">
        <v>111</v>
      </c>
      <c r="D204" s="2">
        <v>116</v>
      </c>
      <c r="E204" s="2">
        <v>111</v>
      </c>
      <c r="F204" s="3">
        <v>113</v>
      </c>
      <c r="G204" s="3">
        <v>0.5</v>
      </c>
      <c r="H204" s="4">
        <v>4.4000000000000003E-3</v>
      </c>
      <c r="I204" s="5">
        <v>5217</v>
      </c>
      <c r="J204" s="5">
        <v>590778</v>
      </c>
      <c r="K204" s="2">
        <v>0</v>
      </c>
      <c r="S204" s="12">
        <f t="shared" si="20"/>
        <v>0</v>
      </c>
      <c r="T204" s="12">
        <f t="shared" si="21"/>
        <v>0</v>
      </c>
      <c r="U204" s="12">
        <f t="shared" si="22"/>
        <v>0</v>
      </c>
      <c r="V204" s="12">
        <f t="shared" si="23"/>
        <v>0</v>
      </c>
    </row>
    <row r="205" spans="1:22">
      <c r="A205" s="9">
        <f t="shared" si="19"/>
        <v>2</v>
      </c>
      <c r="B205" s="1">
        <v>43073</v>
      </c>
      <c r="C205" s="2">
        <v>116</v>
      </c>
      <c r="D205" s="2">
        <v>116</v>
      </c>
      <c r="E205" s="2">
        <v>111</v>
      </c>
      <c r="F205" s="3">
        <v>112.5</v>
      </c>
      <c r="G205" s="3">
        <v>-3</v>
      </c>
      <c r="H205" s="4">
        <v>-2.5999999999999999E-2</v>
      </c>
      <c r="I205" s="5">
        <v>3483</v>
      </c>
      <c r="J205" s="5">
        <v>394499</v>
      </c>
      <c r="K205" s="2">
        <v>0</v>
      </c>
      <c r="S205" s="12">
        <f t="shared" si="20"/>
        <v>0</v>
      </c>
      <c r="T205" s="12">
        <f t="shared" si="21"/>
        <v>0</v>
      </c>
      <c r="U205" s="12">
        <f t="shared" si="22"/>
        <v>0</v>
      </c>
      <c r="V205" s="12">
        <f t="shared" si="23"/>
        <v>0</v>
      </c>
    </row>
    <row r="206" spans="1:22">
      <c r="A206" s="9">
        <f t="shared" si="19"/>
        <v>6</v>
      </c>
      <c r="B206" s="1">
        <v>43070</v>
      </c>
      <c r="C206" s="2">
        <v>115</v>
      </c>
      <c r="D206" s="2">
        <v>118</v>
      </c>
      <c r="E206" s="2">
        <v>112</v>
      </c>
      <c r="F206" s="3">
        <v>115.5</v>
      </c>
      <c r="G206" s="3">
        <v>1</v>
      </c>
      <c r="H206" s="4">
        <v>8.6999999999999994E-3</v>
      </c>
      <c r="I206" s="5">
        <v>4033</v>
      </c>
      <c r="J206" s="5">
        <v>465793</v>
      </c>
      <c r="K206" s="2">
        <v>0</v>
      </c>
      <c r="S206" s="12">
        <f t="shared" si="20"/>
        <v>0</v>
      </c>
      <c r="T206" s="12">
        <f t="shared" si="21"/>
        <v>0</v>
      </c>
      <c r="U206" s="12">
        <f t="shared" si="22"/>
        <v>0</v>
      </c>
      <c r="V206" s="12">
        <f t="shared" si="23"/>
        <v>0</v>
      </c>
    </row>
    <row r="207" spans="1:22">
      <c r="A207" s="9">
        <f t="shared" si="19"/>
        <v>5</v>
      </c>
      <c r="B207" s="1">
        <v>43069</v>
      </c>
      <c r="C207" s="2">
        <v>110</v>
      </c>
      <c r="D207" s="2">
        <v>116.5</v>
      </c>
      <c r="E207" s="2">
        <v>110</v>
      </c>
      <c r="F207" s="3">
        <v>114.5</v>
      </c>
      <c r="G207" s="3">
        <v>-1</v>
      </c>
      <c r="H207" s="4">
        <v>-8.6999999999999994E-3</v>
      </c>
      <c r="I207" s="5">
        <v>3571</v>
      </c>
      <c r="J207" s="5">
        <v>406865</v>
      </c>
      <c r="K207" s="2">
        <v>0</v>
      </c>
      <c r="S207" s="12">
        <f t="shared" si="20"/>
        <v>0</v>
      </c>
      <c r="T207" s="12">
        <f t="shared" si="21"/>
        <v>0</v>
      </c>
      <c r="U207" s="12">
        <f t="shared" si="22"/>
        <v>0</v>
      </c>
      <c r="V207" s="12">
        <f t="shared" si="23"/>
        <v>0</v>
      </c>
    </row>
    <row r="208" spans="1:22">
      <c r="A208" s="9">
        <f t="shared" si="19"/>
        <v>4</v>
      </c>
      <c r="B208" s="1">
        <v>43068</v>
      </c>
      <c r="C208" s="2">
        <v>119.5</v>
      </c>
      <c r="D208" s="2">
        <v>119.5</v>
      </c>
      <c r="E208" s="2">
        <v>110.5</v>
      </c>
      <c r="F208" s="3">
        <v>115.5</v>
      </c>
      <c r="G208" s="3">
        <v>-2</v>
      </c>
      <c r="H208" s="4">
        <v>-1.7000000000000001E-2</v>
      </c>
      <c r="I208" s="5">
        <v>7250</v>
      </c>
      <c r="J208" s="5">
        <v>829001</v>
      </c>
      <c r="K208" s="2">
        <v>0</v>
      </c>
      <c r="S208" s="12">
        <f t="shared" si="20"/>
        <v>0</v>
      </c>
      <c r="T208" s="12">
        <f t="shared" si="21"/>
        <v>0</v>
      </c>
      <c r="U208" s="12">
        <f t="shared" si="22"/>
        <v>0</v>
      </c>
      <c r="V208" s="12">
        <f t="shared" si="23"/>
        <v>0</v>
      </c>
    </row>
    <row r="209" spans="1:22">
      <c r="A209" s="9">
        <f t="shared" si="19"/>
        <v>3</v>
      </c>
      <c r="B209" s="1">
        <v>43067</v>
      </c>
      <c r="C209" s="2">
        <v>114.5</v>
      </c>
      <c r="D209" s="2">
        <v>118</v>
      </c>
      <c r="E209" s="2">
        <v>114</v>
      </c>
      <c r="F209" s="3">
        <v>117.5</v>
      </c>
      <c r="G209" s="3">
        <v>4.5</v>
      </c>
      <c r="H209" s="4">
        <v>3.9800000000000002E-2</v>
      </c>
      <c r="I209" s="5">
        <v>5779</v>
      </c>
      <c r="J209" s="5">
        <v>670718</v>
      </c>
      <c r="K209" s="2">
        <v>0</v>
      </c>
      <c r="S209" s="12">
        <f t="shared" si="20"/>
        <v>0</v>
      </c>
      <c r="T209" s="12">
        <f t="shared" si="21"/>
        <v>0</v>
      </c>
      <c r="U209" s="12">
        <f t="shared" si="22"/>
        <v>0</v>
      </c>
      <c r="V209" s="12">
        <f t="shared" si="23"/>
        <v>0</v>
      </c>
    </row>
    <row r="210" spans="1:22">
      <c r="A210" s="9">
        <f t="shared" si="19"/>
        <v>2</v>
      </c>
      <c r="B210" s="1">
        <v>43066</v>
      </c>
      <c r="C210" s="2">
        <v>109.5</v>
      </c>
      <c r="D210" s="2">
        <v>113</v>
      </c>
      <c r="E210" s="2">
        <v>108.5</v>
      </c>
      <c r="F210" s="3">
        <v>113</v>
      </c>
      <c r="G210" s="3">
        <v>5.5</v>
      </c>
      <c r="H210" s="4">
        <v>5.1200000000000002E-2</v>
      </c>
      <c r="I210" s="5">
        <v>5410</v>
      </c>
      <c r="J210" s="5">
        <v>599475</v>
      </c>
      <c r="K210" s="2">
        <v>0</v>
      </c>
      <c r="S210" s="12">
        <f t="shared" si="20"/>
        <v>0</v>
      </c>
      <c r="T210" s="12">
        <f t="shared" si="21"/>
        <v>0</v>
      </c>
      <c r="U210" s="12">
        <f t="shared" si="22"/>
        <v>0</v>
      </c>
      <c r="V210" s="12">
        <f t="shared" si="23"/>
        <v>0</v>
      </c>
    </row>
    <row r="211" spans="1:22">
      <c r="A211" s="9">
        <f t="shared" si="19"/>
        <v>6</v>
      </c>
      <c r="B211" s="1">
        <v>43063</v>
      </c>
      <c r="C211" s="2">
        <v>108.5</v>
      </c>
      <c r="D211" s="2">
        <v>108.5</v>
      </c>
      <c r="E211" s="2">
        <v>106</v>
      </c>
      <c r="F211" s="2">
        <v>107.5</v>
      </c>
      <c r="G211" s="2">
        <v>0</v>
      </c>
      <c r="H211" s="6">
        <v>0</v>
      </c>
      <c r="I211" s="5">
        <v>3501</v>
      </c>
      <c r="J211" s="5">
        <v>375944</v>
      </c>
      <c r="K211" s="2">
        <v>0</v>
      </c>
      <c r="S211" s="12">
        <f t="shared" si="20"/>
        <v>0</v>
      </c>
      <c r="T211" s="12">
        <f t="shared" si="21"/>
        <v>0</v>
      </c>
      <c r="U211" s="12">
        <f t="shared" si="22"/>
        <v>0</v>
      </c>
      <c r="V211" s="12">
        <f t="shared" si="23"/>
        <v>0</v>
      </c>
    </row>
    <row r="212" spans="1:22">
      <c r="A212" s="9">
        <f t="shared" si="19"/>
        <v>5</v>
      </c>
      <c r="B212" s="1">
        <v>43062</v>
      </c>
      <c r="C212" s="2">
        <v>105.5</v>
      </c>
      <c r="D212" s="2">
        <v>110.5</v>
      </c>
      <c r="E212" s="2">
        <v>103.5</v>
      </c>
      <c r="F212" s="3">
        <v>107.5</v>
      </c>
      <c r="G212" s="3">
        <v>3.5</v>
      </c>
      <c r="H212" s="4">
        <v>3.3700000000000001E-2</v>
      </c>
      <c r="I212" s="5">
        <v>6564</v>
      </c>
      <c r="J212" s="5">
        <v>706739</v>
      </c>
      <c r="K212" s="2">
        <v>0</v>
      </c>
      <c r="S212" s="12">
        <f t="shared" si="20"/>
        <v>0</v>
      </c>
      <c r="T212" s="12">
        <f t="shared" si="21"/>
        <v>0</v>
      </c>
      <c r="U212" s="12">
        <f t="shared" si="22"/>
        <v>0</v>
      </c>
      <c r="V212" s="12">
        <f t="shared" si="23"/>
        <v>0</v>
      </c>
    </row>
    <row r="213" spans="1:22">
      <c r="A213" s="9">
        <f t="shared" si="19"/>
        <v>4</v>
      </c>
      <c r="B213" s="1">
        <v>43061</v>
      </c>
      <c r="C213" s="2">
        <v>106</v>
      </c>
      <c r="D213" s="2">
        <v>106</v>
      </c>
      <c r="E213" s="2">
        <v>101.5</v>
      </c>
      <c r="F213" s="3">
        <v>104</v>
      </c>
      <c r="G213" s="3">
        <v>-3.5</v>
      </c>
      <c r="H213" s="4">
        <v>-3.2599999999999997E-2</v>
      </c>
      <c r="I213" s="5">
        <v>8519</v>
      </c>
      <c r="J213" s="5">
        <v>883415</v>
      </c>
      <c r="K213" s="2">
        <v>0</v>
      </c>
      <c r="S213" s="12">
        <f t="shared" si="20"/>
        <v>0</v>
      </c>
      <c r="T213" s="12">
        <f t="shared" si="21"/>
        <v>0</v>
      </c>
      <c r="U213" s="12">
        <f t="shared" si="22"/>
        <v>0</v>
      </c>
      <c r="V213" s="12">
        <f t="shared" si="23"/>
        <v>0</v>
      </c>
    </row>
    <row r="214" spans="1:22">
      <c r="A214" s="9">
        <f t="shared" si="19"/>
        <v>3</v>
      </c>
      <c r="B214" s="1">
        <v>43060</v>
      </c>
      <c r="C214" s="2">
        <v>101</v>
      </c>
      <c r="D214" s="2">
        <v>107.5</v>
      </c>
      <c r="E214" s="2">
        <v>99.9</v>
      </c>
      <c r="F214" s="3">
        <v>107.5</v>
      </c>
      <c r="G214" s="3">
        <v>9</v>
      </c>
      <c r="H214" s="4">
        <v>9.1399999999999995E-2</v>
      </c>
      <c r="I214" s="5">
        <v>26800</v>
      </c>
      <c r="J214" s="5">
        <v>2755987</v>
      </c>
      <c r="K214" s="2">
        <v>0</v>
      </c>
      <c r="S214" s="12">
        <f t="shared" si="20"/>
        <v>0</v>
      </c>
      <c r="T214" s="12">
        <f t="shared" si="21"/>
        <v>0</v>
      </c>
      <c r="U214" s="12">
        <f t="shared" si="22"/>
        <v>0</v>
      </c>
      <c r="V214" s="12">
        <f t="shared" si="23"/>
        <v>0</v>
      </c>
    </row>
    <row r="215" spans="1:22">
      <c r="A215" s="9">
        <f t="shared" si="19"/>
        <v>2</v>
      </c>
      <c r="B215" s="1">
        <v>43059</v>
      </c>
      <c r="C215" s="2">
        <v>94.9</v>
      </c>
      <c r="D215" s="2">
        <v>98.5</v>
      </c>
      <c r="E215" s="2">
        <v>93.5</v>
      </c>
      <c r="F215" s="3">
        <v>98.5</v>
      </c>
      <c r="G215" s="3">
        <v>4.5</v>
      </c>
      <c r="H215" s="4">
        <v>4.7899999999999998E-2</v>
      </c>
      <c r="I215" s="5">
        <v>16949</v>
      </c>
      <c r="J215" s="5">
        <v>1632560</v>
      </c>
      <c r="K215" s="2">
        <v>0</v>
      </c>
      <c r="S215" s="12">
        <f t="shared" si="20"/>
        <v>0</v>
      </c>
      <c r="T215" s="12">
        <f t="shared" si="21"/>
        <v>0</v>
      </c>
      <c r="U215" s="12">
        <f t="shared" si="22"/>
        <v>0</v>
      </c>
      <c r="V215" s="12">
        <f t="shared" si="23"/>
        <v>0</v>
      </c>
    </row>
    <row r="216" spans="1:22">
      <c r="A216" s="9">
        <f t="shared" si="19"/>
        <v>6</v>
      </c>
      <c r="B216" s="1">
        <v>43056</v>
      </c>
      <c r="C216" s="2">
        <v>93.5</v>
      </c>
      <c r="D216" s="2">
        <v>94.8</v>
      </c>
      <c r="E216" s="2">
        <v>91.9</v>
      </c>
      <c r="F216" s="3">
        <v>94</v>
      </c>
      <c r="G216" s="3">
        <v>1.7</v>
      </c>
      <c r="H216" s="4">
        <v>1.84E-2</v>
      </c>
      <c r="I216" s="5">
        <v>9062</v>
      </c>
      <c r="J216" s="5">
        <v>846671</v>
      </c>
      <c r="K216" s="2">
        <v>0</v>
      </c>
      <c r="S216" s="12">
        <f t="shared" si="20"/>
        <v>0</v>
      </c>
      <c r="T216" s="12">
        <f t="shared" si="21"/>
        <v>0</v>
      </c>
      <c r="U216" s="12">
        <f t="shared" si="22"/>
        <v>0</v>
      </c>
      <c r="V216" s="12">
        <f t="shared" si="23"/>
        <v>0</v>
      </c>
    </row>
    <row r="217" spans="1:22">
      <c r="A217" s="9">
        <f t="shared" si="19"/>
        <v>5</v>
      </c>
      <c r="B217" s="1">
        <v>43055</v>
      </c>
      <c r="C217" s="2">
        <v>95</v>
      </c>
      <c r="D217" s="2">
        <v>96.1</v>
      </c>
      <c r="E217" s="2">
        <v>92.2</v>
      </c>
      <c r="F217" s="3">
        <v>92.3</v>
      </c>
      <c r="G217" s="3">
        <v>-2.2000000000000002</v>
      </c>
      <c r="H217" s="4">
        <v>-2.3300000000000001E-2</v>
      </c>
      <c r="I217" s="5">
        <v>11474</v>
      </c>
      <c r="J217" s="5">
        <v>1079786</v>
      </c>
      <c r="K217" s="2">
        <v>0</v>
      </c>
      <c r="S217" s="12">
        <f t="shared" si="20"/>
        <v>0</v>
      </c>
      <c r="T217" s="12">
        <f t="shared" si="21"/>
        <v>0</v>
      </c>
      <c r="U217" s="12">
        <f t="shared" si="22"/>
        <v>0</v>
      </c>
      <c r="V217" s="12">
        <f t="shared" si="23"/>
        <v>0</v>
      </c>
    </row>
    <row r="218" spans="1:22">
      <c r="A218" s="9">
        <f t="shared" si="19"/>
        <v>4</v>
      </c>
      <c r="B218" s="1">
        <v>43054</v>
      </c>
      <c r="C218" s="2">
        <v>92.4</v>
      </c>
      <c r="D218" s="2">
        <v>97</v>
      </c>
      <c r="E218" s="2">
        <v>91.1</v>
      </c>
      <c r="F218" s="3">
        <v>94.5</v>
      </c>
      <c r="G218" s="3">
        <v>3.5</v>
      </c>
      <c r="H218" s="4">
        <v>3.85E-2</v>
      </c>
      <c r="I218" s="5">
        <v>21130</v>
      </c>
      <c r="J218" s="5">
        <v>1987414</v>
      </c>
      <c r="K218" s="2">
        <v>0</v>
      </c>
      <c r="S218" s="12">
        <f t="shared" si="20"/>
        <v>0</v>
      </c>
      <c r="T218" s="12">
        <f t="shared" si="21"/>
        <v>0</v>
      </c>
      <c r="U218" s="12">
        <f t="shared" si="22"/>
        <v>0</v>
      </c>
      <c r="V218" s="12">
        <f t="shared" si="23"/>
        <v>0</v>
      </c>
    </row>
    <row r="219" spans="1:22">
      <c r="A219" s="9">
        <f t="shared" si="19"/>
        <v>3</v>
      </c>
      <c r="B219" s="1">
        <v>43053</v>
      </c>
      <c r="C219" s="2">
        <v>91</v>
      </c>
      <c r="D219" s="2">
        <v>93.1</v>
      </c>
      <c r="E219" s="2">
        <v>88.5</v>
      </c>
      <c r="F219" s="2">
        <v>91</v>
      </c>
      <c r="G219" s="2">
        <v>0</v>
      </c>
      <c r="H219" s="6">
        <v>0</v>
      </c>
      <c r="I219" s="5">
        <v>12023</v>
      </c>
      <c r="J219" s="5">
        <v>1089297</v>
      </c>
      <c r="K219" s="2">
        <v>0</v>
      </c>
      <c r="S219" s="12">
        <f t="shared" si="20"/>
        <v>0</v>
      </c>
      <c r="T219" s="12">
        <f t="shared" si="21"/>
        <v>0</v>
      </c>
      <c r="U219" s="12">
        <f t="shared" si="22"/>
        <v>0</v>
      </c>
      <c r="V219" s="12">
        <f t="shared" si="23"/>
        <v>0</v>
      </c>
    </row>
    <row r="220" spans="1:22">
      <c r="A220" s="9">
        <f t="shared" si="19"/>
        <v>2</v>
      </c>
      <c r="B220" s="1">
        <v>43052</v>
      </c>
      <c r="C220" s="2">
        <v>95.5</v>
      </c>
      <c r="D220" s="2">
        <v>97.4</v>
      </c>
      <c r="E220" s="2">
        <v>90.8</v>
      </c>
      <c r="F220" s="3">
        <v>91</v>
      </c>
      <c r="G220" s="3">
        <v>-1.1000000000000001</v>
      </c>
      <c r="H220" s="4">
        <v>-1.1900000000000001E-2</v>
      </c>
      <c r="I220" s="5">
        <v>22804</v>
      </c>
      <c r="J220" s="5">
        <v>2145228</v>
      </c>
      <c r="K220" s="2">
        <v>0</v>
      </c>
      <c r="S220" s="12">
        <f t="shared" si="20"/>
        <v>0</v>
      </c>
      <c r="T220" s="12">
        <f t="shared" si="21"/>
        <v>0</v>
      </c>
      <c r="U220" s="12">
        <f t="shared" si="22"/>
        <v>0</v>
      </c>
      <c r="V220" s="12">
        <f t="shared" si="23"/>
        <v>0</v>
      </c>
    </row>
    <row r="221" spans="1:22">
      <c r="A221" s="9">
        <f t="shared" si="19"/>
        <v>6</v>
      </c>
      <c r="B221" s="1">
        <v>43049</v>
      </c>
      <c r="C221" s="2">
        <v>85.9</v>
      </c>
      <c r="D221" s="2">
        <v>94.4</v>
      </c>
      <c r="E221" s="2">
        <v>84.7</v>
      </c>
      <c r="F221" s="3">
        <v>92.1</v>
      </c>
      <c r="G221" s="3">
        <v>6.2</v>
      </c>
      <c r="H221" s="4">
        <v>7.22E-2</v>
      </c>
      <c r="I221" s="5">
        <v>26197</v>
      </c>
      <c r="J221" s="5">
        <v>2358788</v>
      </c>
      <c r="K221" s="2">
        <v>0</v>
      </c>
      <c r="S221" s="12">
        <f t="shared" si="20"/>
        <v>0</v>
      </c>
      <c r="T221" s="12">
        <f t="shared" si="21"/>
        <v>0</v>
      </c>
      <c r="U221" s="12">
        <f t="shared" si="22"/>
        <v>0</v>
      </c>
      <c r="V221" s="12">
        <f t="shared" si="23"/>
        <v>0</v>
      </c>
    </row>
    <row r="222" spans="1:22">
      <c r="A222" s="9">
        <f t="shared" si="19"/>
        <v>5</v>
      </c>
      <c r="B222" s="1">
        <v>43048</v>
      </c>
      <c r="C222" s="2">
        <v>92.4</v>
      </c>
      <c r="D222" s="2">
        <v>96</v>
      </c>
      <c r="E222" s="2">
        <v>84.9</v>
      </c>
      <c r="F222" s="3">
        <v>85.9</v>
      </c>
      <c r="G222" s="3">
        <v>-6.1</v>
      </c>
      <c r="H222" s="4">
        <v>-6.6299999999999998E-2</v>
      </c>
      <c r="I222" s="5">
        <v>39917</v>
      </c>
      <c r="J222" s="5">
        <v>3640414</v>
      </c>
      <c r="K222" s="2">
        <v>0</v>
      </c>
      <c r="S222" s="12">
        <f t="shared" si="20"/>
        <v>0</v>
      </c>
      <c r="T222" s="12">
        <f t="shared" si="21"/>
        <v>0</v>
      </c>
      <c r="U222" s="12">
        <f t="shared" si="22"/>
        <v>0</v>
      </c>
      <c r="V222" s="12">
        <f t="shared" si="23"/>
        <v>0</v>
      </c>
    </row>
    <row r="223" spans="1:22">
      <c r="A223" s="9">
        <f t="shared" si="19"/>
        <v>4</v>
      </c>
      <c r="B223" s="1">
        <v>43047</v>
      </c>
      <c r="C223" s="2">
        <v>85.2</v>
      </c>
      <c r="D223" s="2">
        <v>92</v>
      </c>
      <c r="E223" s="2">
        <v>84.5</v>
      </c>
      <c r="F223" s="3">
        <v>92</v>
      </c>
      <c r="G223" s="3">
        <v>8.3000000000000007</v>
      </c>
      <c r="H223" s="4">
        <v>9.9199999999999997E-2</v>
      </c>
      <c r="I223" s="5">
        <v>25336</v>
      </c>
      <c r="J223" s="5">
        <v>2260965</v>
      </c>
      <c r="K223" s="2">
        <v>0</v>
      </c>
      <c r="S223" s="12">
        <f t="shared" si="20"/>
        <v>0</v>
      </c>
      <c r="T223" s="12">
        <f t="shared" si="21"/>
        <v>0</v>
      </c>
      <c r="U223" s="12">
        <f t="shared" si="22"/>
        <v>0</v>
      </c>
      <c r="V223" s="12">
        <f t="shared" si="23"/>
        <v>0</v>
      </c>
    </row>
    <row r="224" spans="1:22">
      <c r="A224" s="9">
        <f t="shared" si="19"/>
        <v>3</v>
      </c>
      <c r="B224" s="1">
        <v>43046</v>
      </c>
      <c r="C224" s="2">
        <v>82</v>
      </c>
      <c r="D224" s="2">
        <v>84.2</v>
      </c>
      <c r="E224" s="2">
        <v>80</v>
      </c>
      <c r="F224" s="3">
        <v>83.7</v>
      </c>
      <c r="G224" s="3">
        <v>4.4000000000000004</v>
      </c>
      <c r="H224" s="4">
        <v>5.5500000000000001E-2</v>
      </c>
      <c r="I224" s="5">
        <v>17205</v>
      </c>
      <c r="J224" s="5">
        <v>1413144</v>
      </c>
      <c r="K224" s="2">
        <v>0</v>
      </c>
      <c r="S224" s="12">
        <f t="shared" si="20"/>
        <v>0</v>
      </c>
      <c r="T224" s="12">
        <f t="shared" si="21"/>
        <v>0</v>
      </c>
      <c r="U224" s="12">
        <f t="shared" si="22"/>
        <v>0</v>
      </c>
      <c r="V224" s="12">
        <f t="shared" si="23"/>
        <v>0</v>
      </c>
    </row>
    <row r="225" spans="1:22">
      <c r="A225" s="9">
        <f t="shared" si="19"/>
        <v>2</v>
      </c>
      <c r="B225" s="1">
        <v>43045</v>
      </c>
      <c r="C225" s="2">
        <v>78.2</v>
      </c>
      <c r="D225" s="2">
        <v>79.3</v>
      </c>
      <c r="E225" s="2">
        <v>77.3</v>
      </c>
      <c r="F225" s="3">
        <v>79.3</v>
      </c>
      <c r="G225" s="3">
        <v>2.2999999999999998</v>
      </c>
      <c r="H225" s="4">
        <v>2.9899999999999999E-2</v>
      </c>
      <c r="I225" s="5">
        <v>2881</v>
      </c>
      <c r="J225" s="5">
        <v>225190</v>
      </c>
      <c r="K225" s="2">
        <v>0</v>
      </c>
      <c r="S225" s="12">
        <f t="shared" si="20"/>
        <v>0</v>
      </c>
      <c r="T225" s="12">
        <f t="shared" si="21"/>
        <v>0</v>
      </c>
      <c r="U225" s="12">
        <f t="shared" si="22"/>
        <v>0</v>
      </c>
      <c r="V225" s="12">
        <f t="shared" si="23"/>
        <v>0</v>
      </c>
    </row>
    <row r="226" spans="1:22">
      <c r="A226" s="9">
        <f t="shared" si="19"/>
        <v>6</v>
      </c>
      <c r="B226" s="1">
        <v>43042</v>
      </c>
      <c r="C226" s="2">
        <v>78</v>
      </c>
      <c r="D226" s="2">
        <v>79.400000000000006</v>
      </c>
      <c r="E226" s="2">
        <v>76.5</v>
      </c>
      <c r="F226" s="3">
        <v>77</v>
      </c>
      <c r="G226" s="3">
        <v>0.5</v>
      </c>
      <c r="H226" s="4">
        <v>6.4999999999999997E-3</v>
      </c>
      <c r="I226" s="5">
        <v>5861</v>
      </c>
      <c r="J226" s="5">
        <v>456850</v>
      </c>
      <c r="K226" s="2">
        <v>0</v>
      </c>
      <c r="S226" s="12">
        <f t="shared" si="20"/>
        <v>0</v>
      </c>
      <c r="T226" s="12">
        <f t="shared" si="21"/>
        <v>0</v>
      </c>
      <c r="U226" s="12">
        <f t="shared" si="22"/>
        <v>0</v>
      </c>
      <c r="V226" s="12">
        <f t="shared" si="23"/>
        <v>0</v>
      </c>
    </row>
    <row r="227" spans="1:22">
      <c r="A227" s="9">
        <f t="shared" si="19"/>
        <v>5</v>
      </c>
      <c r="B227" s="1">
        <v>43041</v>
      </c>
      <c r="C227" s="2">
        <v>74.5</v>
      </c>
      <c r="D227" s="2">
        <v>80.900000000000006</v>
      </c>
      <c r="E227" s="2">
        <v>74.3</v>
      </c>
      <c r="F227" s="3">
        <v>76.5</v>
      </c>
      <c r="G227" s="3">
        <v>2.9</v>
      </c>
      <c r="H227" s="4">
        <v>3.9399999999999998E-2</v>
      </c>
      <c r="I227" s="5">
        <v>20227</v>
      </c>
      <c r="J227" s="5">
        <v>1593772</v>
      </c>
      <c r="K227" s="2">
        <v>0</v>
      </c>
      <c r="S227" s="12">
        <f t="shared" si="20"/>
        <v>0</v>
      </c>
      <c r="T227" s="12">
        <f t="shared" si="21"/>
        <v>0</v>
      </c>
      <c r="U227" s="12">
        <f t="shared" si="22"/>
        <v>0</v>
      </c>
      <c r="V227" s="12">
        <f t="shared" si="23"/>
        <v>0</v>
      </c>
    </row>
    <row r="228" spans="1:22">
      <c r="A228" s="9">
        <f t="shared" si="19"/>
        <v>4</v>
      </c>
      <c r="B228" s="1">
        <v>43040</v>
      </c>
      <c r="C228" s="2">
        <v>73.599999999999994</v>
      </c>
      <c r="D228" s="2">
        <v>75.2</v>
      </c>
      <c r="E228" s="2">
        <v>72.400000000000006</v>
      </c>
      <c r="F228" s="3">
        <v>73.599999999999994</v>
      </c>
      <c r="G228" s="3">
        <v>-0.2</v>
      </c>
      <c r="H228" s="4">
        <v>-2.7000000000000001E-3</v>
      </c>
      <c r="I228" s="5">
        <v>2935</v>
      </c>
      <c r="J228" s="5">
        <v>217336</v>
      </c>
      <c r="K228" s="2">
        <v>0</v>
      </c>
      <c r="S228" s="12">
        <f t="shared" si="20"/>
        <v>0</v>
      </c>
      <c r="T228" s="12">
        <f t="shared" si="21"/>
        <v>0</v>
      </c>
      <c r="U228" s="12">
        <f t="shared" si="22"/>
        <v>0</v>
      </c>
      <c r="V228" s="12">
        <f t="shared" si="23"/>
        <v>0</v>
      </c>
    </row>
    <row r="229" spans="1:22">
      <c r="A229" s="9">
        <f t="shared" si="19"/>
        <v>3</v>
      </c>
      <c r="B229" s="1">
        <v>43039</v>
      </c>
      <c r="C229" s="2">
        <v>73</v>
      </c>
      <c r="D229" s="2">
        <v>73.8</v>
      </c>
      <c r="E229" s="2">
        <v>70.8</v>
      </c>
      <c r="F229" s="3">
        <v>73.8</v>
      </c>
      <c r="G229" s="3">
        <v>-0.7</v>
      </c>
      <c r="H229" s="4">
        <v>-9.4000000000000004E-3</v>
      </c>
      <c r="I229" s="5">
        <v>5129</v>
      </c>
      <c r="J229" s="5">
        <v>371093</v>
      </c>
      <c r="K229" s="2">
        <v>0</v>
      </c>
      <c r="S229" s="12">
        <f t="shared" si="20"/>
        <v>0</v>
      </c>
      <c r="T229" s="12">
        <f t="shared" si="21"/>
        <v>0</v>
      </c>
      <c r="U229" s="12">
        <f t="shared" si="22"/>
        <v>0</v>
      </c>
      <c r="V229" s="12">
        <f t="shared" si="23"/>
        <v>0</v>
      </c>
    </row>
    <row r="230" spans="1:22">
      <c r="A230" s="9">
        <f t="shared" si="19"/>
        <v>2</v>
      </c>
      <c r="B230" s="1">
        <v>43038</v>
      </c>
      <c r="C230" s="2">
        <v>75.2</v>
      </c>
      <c r="D230" s="2">
        <v>75.2</v>
      </c>
      <c r="E230" s="2">
        <v>73</v>
      </c>
      <c r="F230" s="3">
        <v>74.5</v>
      </c>
      <c r="G230" s="3">
        <v>0.9</v>
      </c>
      <c r="H230" s="4">
        <v>1.2200000000000001E-2</v>
      </c>
      <c r="I230" s="5">
        <v>2380</v>
      </c>
      <c r="J230" s="5">
        <v>176359</v>
      </c>
      <c r="K230" s="2">
        <v>0</v>
      </c>
      <c r="S230" s="12">
        <f t="shared" si="20"/>
        <v>0</v>
      </c>
      <c r="T230" s="12">
        <f t="shared" si="21"/>
        <v>0</v>
      </c>
      <c r="U230" s="12">
        <f t="shared" si="22"/>
        <v>0</v>
      </c>
      <c r="V230" s="12">
        <f t="shared" si="23"/>
        <v>0</v>
      </c>
    </row>
    <row r="231" spans="1:22">
      <c r="A231" s="9">
        <f t="shared" si="19"/>
        <v>6</v>
      </c>
      <c r="B231" s="1">
        <v>43035</v>
      </c>
      <c r="C231" s="2">
        <v>75.599999999999994</v>
      </c>
      <c r="D231" s="2">
        <v>75.900000000000006</v>
      </c>
      <c r="E231" s="2">
        <v>73.5</v>
      </c>
      <c r="F231" s="3">
        <v>73.599999999999994</v>
      </c>
      <c r="G231" s="3">
        <v>-1.2</v>
      </c>
      <c r="H231" s="4">
        <v>-1.6E-2</v>
      </c>
      <c r="I231" s="5">
        <v>3107</v>
      </c>
      <c r="J231" s="5">
        <v>231657</v>
      </c>
      <c r="K231" s="2">
        <v>0</v>
      </c>
      <c r="S231" s="12">
        <f t="shared" si="20"/>
        <v>0</v>
      </c>
      <c r="T231" s="12">
        <f t="shared" si="21"/>
        <v>0</v>
      </c>
      <c r="U231" s="12">
        <f t="shared" si="22"/>
        <v>0</v>
      </c>
      <c r="V231" s="12">
        <f t="shared" si="23"/>
        <v>0</v>
      </c>
    </row>
    <row r="232" spans="1:22">
      <c r="A232" s="9">
        <f t="shared" si="19"/>
        <v>5</v>
      </c>
      <c r="B232" s="1">
        <v>43034</v>
      </c>
      <c r="C232" s="2">
        <v>75</v>
      </c>
      <c r="D232" s="2">
        <v>77.400000000000006</v>
      </c>
      <c r="E232" s="2">
        <v>74.3</v>
      </c>
      <c r="F232" s="3">
        <v>74.8</v>
      </c>
      <c r="G232" s="3">
        <v>1.7</v>
      </c>
      <c r="H232" s="4">
        <v>2.3300000000000001E-2</v>
      </c>
      <c r="I232" s="5">
        <v>6211</v>
      </c>
      <c r="J232" s="5">
        <v>468395</v>
      </c>
      <c r="K232" s="2">
        <v>0</v>
      </c>
      <c r="S232" s="12">
        <f t="shared" si="20"/>
        <v>0</v>
      </c>
      <c r="T232" s="12">
        <f t="shared" si="21"/>
        <v>0</v>
      </c>
      <c r="U232" s="12">
        <f t="shared" si="22"/>
        <v>0</v>
      </c>
      <c r="V232" s="12">
        <f t="shared" si="23"/>
        <v>0</v>
      </c>
    </row>
    <row r="233" spans="1:22">
      <c r="A233" s="9">
        <f t="shared" si="19"/>
        <v>4</v>
      </c>
      <c r="B233" s="1">
        <v>43033</v>
      </c>
      <c r="C233" s="2">
        <v>75</v>
      </c>
      <c r="D233" s="2">
        <v>76.3</v>
      </c>
      <c r="E233" s="2">
        <v>73.099999999999994</v>
      </c>
      <c r="F233" s="3">
        <v>73.099999999999994</v>
      </c>
      <c r="G233" s="3">
        <v>-2</v>
      </c>
      <c r="H233" s="4">
        <v>-2.6599999999999999E-2</v>
      </c>
      <c r="I233" s="5">
        <v>4555</v>
      </c>
      <c r="J233" s="5">
        <v>339831</v>
      </c>
      <c r="K233" s="2">
        <v>0</v>
      </c>
      <c r="S233" s="12">
        <f t="shared" si="20"/>
        <v>0</v>
      </c>
      <c r="T233" s="12">
        <f t="shared" si="21"/>
        <v>0</v>
      </c>
      <c r="U233" s="12">
        <f t="shared" si="22"/>
        <v>0</v>
      </c>
      <c r="V233" s="12">
        <f t="shared" si="23"/>
        <v>0</v>
      </c>
    </row>
    <row r="234" spans="1:22">
      <c r="A234" s="9">
        <f t="shared" si="19"/>
        <v>3</v>
      </c>
      <c r="B234" s="1">
        <v>43032</v>
      </c>
      <c r="C234" s="2">
        <v>72.3</v>
      </c>
      <c r="D234" s="2">
        <v>77.400000000000006</v>
      </c>
      <c r="E234" s="2">
        <v>72.3</v>
      </c>
      <c r="F234" s="3">
        <v>75.099999999999994</v>
      </c>
      <c r="G234" s="3">
        <v>3.4</v>
      </c>
      <c r="H234" s="4">
        <v>4.7399999999999998E-2</v>
      </c>
      <c r="I234" s="5">
        <v>8916</v>
      </c>
      <c r="J234" s="5">
        <v>670659</v>
      </c>
      <c r="K234" s="2">
        <v>0</v>
      </c>
      <c r="S234" s="12">
        <f t="shared" si="20"/>
        <v>0</v>
      </c>
      <c r="T234" s="12">
        <f t="shared" si="21"/>
        <v>0</v>
      </c>
      <c r="U234" s="12">
        <f t="shared" si="22"/>
        <v>0</v>
      </c>
      <c r="V234" s="12">
        <f t="shared" si="23"/>
        <v>0</v>
      </c>
    </row>
    <row r="235" spans="1:22">
      <c r="A235" s="9">
        <f t="shared" si="19"/>
        <v>2</v>
      </c>
      <c r="B235" s="1">
        <v>43031</v>
      </c>
      <c r="C235" s="2">
        <v>71.5</v>
      </c>
      <c r="D235" s="2">
        <v>72.8</v>
      </c>
      <c r="E235" s="2">
        <v>67.900000000000006</v>
      </c>
      <c r="F235" s="3">
        <v>71.7</v>
      </c>
      <c r="G235" s="3">
        <v>-1.2</v>
      </c>
      <c r="H235" s="4">
        <v>-1.6500000000000001E-2</v>
      </c>
      <c r="I235" s="5">
        <v>10107</v>
      </c>
      <c r="J235" s="5">
        <v>710536</v>
      </c>
      <c r="K235" s="2">
        <v>0</v>
      </c>
      <c r="S235" s="12">
        <f t="shared" si="20"/>
        <v>0</v>
      </c>
      <c r="T235" s="12">
        <f t="shared" si="21"/>
        <v>0</v>
      </c>
      <c r="U235" s="12">
        <f t="shared" si="22"/>
        <v>0</v>
      </c>
      <c r="V235" s="12">
        <f t="shared" si="23"/>
        <v>0</v>
      </c>
    </row>
    <row r="236" spans="1:22">
      <c r="A236" s="9">
        <f t="shared" si="19"/>
        <v>6</v>
      </c>
      <c r="B236" s="1">
        <v>43028</v>
      </c>
      <c r="C236" s="2">
        <v>75</v>
      </c>
      <c r="D236" s="2">
        <v>75.2</v>
      </c>
      <c r="E236" s="2">
        <v>72.2</v>
      </c>
      <c r="F236" s="3">
        <v>72.900000000000006</v>
      </c>
      <c r="G236" s="3">
        <v>-3</v>
      </c>
      <c r="H236" s="4">
        <v>-3.95E-2</v>
      </c>
      <c r="I236" s="5">
        <v>5309</v>
      </c>
      <c r="J236" s="5">
        <v>392084</v>
      </c>
      <c r="K236" s="2">
        <v>0</v>
      </c>
      <c r="S236" s="12">
        <f t="shared" si="20"/>
        <v>0</v>
      </c>
      <c r="T236" s="12">
        <f t="shared" si="21"/>
        <v>0</v>
      </c>
      <c r="U236" s="12">
        <f t="shared" si="22"/>
        <v>0</v>
      </c>
      <c r="V236" s="12">
        <f t="shared" si="23"/>
        <v>0</v>
      </c>
    </row>
    <row r="237" spans="1:22">
      <c r="A237" s="9">
        <f t="shared" si="19"/>
        <v>5</v>
      </c>
      <c r="B237" s="1">
        <v>43027</v>
      </c>
      <c r="C237" s="2">
        <v>75.2</v>
      </c>
      <c r="D237" s="2">
        <v>76.7</v>
      </c>
      <c r="E237" s="2">
        <v>73.400000000000006</v>
      </c>
      <c r="F237" s="3">
        <v>75.900000000000006</v>
      </c>
      <c r="G237" s="3">
        <v>-0.3</v>
      </c>
      <c r="H237" s="4">
        <v>-3.8999999999999998E-3</v>
      </c>
      <c r="I237" s="5">
        <v>8127</v>
      </c>
      <c r="J237" s="5">
        <v>607984</v>
      </c>
      <c r="K237" s="2">
        <v>0</v>
      </c>
      <c r="S237" s="12">
        <f t="shared" si="20"/>
        <v>0</v>
      </c>
      <c r="T237" s="12">
        <f t="shared" si="21"/>
        <v>0</v>
      </c>
      <c r="U237" s="12">
        <f t="shared" si="22"/>
        <v>0</v>
      </c>
      <c r="V237" s="12">
        <f t="shared" si="23"/>
        <v>0</v>
      </c>
    </row>
    <row r="238" spans="1:22">
      <c r="A238" s="9">
        <f t="shared" si="19"/>
        <v>4</v>
      </c>
      <c r="B238" s="1">
        <v>43026</v>
      </c>
      <c r="C238" s="2">
        <v>79.7</v>
      </c>
      <c r="D238" s="2">
        <v>80.400000000000006</v>
      </c>
      <c r="E238" s="2">
        <v>75.7</v>
      </c>
      <c r="F238" s="3">
        <v>76.2</v>
      </c>
      <c r="G238" s="3">
        <v>-3.6</v>
      </c>
      <c r="H238" s="4">
        <v>-4.5100000000000001E-2</v>
      </c>
      <c r="I238" s="5">
        <v>7956</v>
      </c>
      <c r="J238" s="5">
        <v>615828</v>
      </c>
      <c r="K238" s="2">
        <v>0</v>
      </c>
      <c r="S238" s="12">
        <f t="shared" si="20"/>
        <v>0</v>
      </c>
      <c r="T238" s="12">
        <f t="shared" si="21"/>
        <v>0</v>
      </c>
      <c r="U238" s="12">
        <f t="shared" si="22"/>
        <v>0</v>
      </c>
      <c r="V238" s="12">
        <f t="shared" si="23"/>
        <v>0</v>
      </c>
    </row>
    <row r="239" spans="1:22">
      <c r="A239" s="9">
        <f t="shared" si="19"/>
        <v>3</v>
      </c>
      <c r="B239" s="1">
        <v>43025</v>
      </c>
      <c r="C239" s="2">
        <v>80.7</v>
      </c>
      <c r="D239" s="2">
        <v>81.099999999999994</v>
      </c>
      <c r="E239" s="2">
        <v>79.5</v>
      </c>
      <c r="F239" s="3">
        <v>79.8</v>
      </c>
      <c r="G239" s="3">
        <v>-1.5</v>
      </c>
      <c r="H239" s="4">
        <v>-1.8499999999999999E-2</v>
      </c>
      <c r="I239" s="5">
        <v>3075</v>
      </c>
      <c r="J239" s="5">
        <v>246216</v>
      </c>
      <c r="K239" s="2">
        <v>0</v>
      </c>
      <c r="S239" s="12">
        <f t="shared" si="20"/>
        <v>0</v>
      </c>
      <c r="T239" s="12">
        <f t="shared" si="21"/>
        <v>0</v>
      </c>
      <c r="U239" s="12">
        <f t="shared" si="22"/>
        <v>0</v>
      </c>
      <c r="V239" s="12">
        <f t="shared" si="23"/>
        <v>0</v>
      </c>
    </row>
    <row r="240" spans="1:22">
      <c r="A240" s="9">
        <f t="shared" si="19"/>
        <v>2</v>
      </c>
      <c r="B240" s="1">
        <v>43024</v>
      </c>
      <c r="C240" s="2">
        <v>81.900000000000006</v>
      </c>
      <c r="D240" s="2">
        <v>82.4</v>
      </c>
      <c r="E240" s="2">
        <v>80.599999999999994</v>
      </c>
      <c r="F240" s="3">
        <v>81.3</v>
      </c>
      <c r="G240" s="3">
        <v>0.2</v>
      </c>
      <c r="H240" s="4">
        <v>2.5000000000000001E-3</v>
      </c>
      <c r="I240" s="5">
        <v>3102</v>
      </c>
      <c r="J240" s="5">
        <v>252637</v>
      </c>
      <c r="K240" s="2">
        <v>0</v>
      </c>
      <c r="S240" s="12">
        <f t="shared" si="20"/>
        <v>0</v>
      </c>
      <c r="T240" s="12">
        <f t="shared" si="21"/>
        <v>0</v>
      </c>
      <c r="U240" s="12">
        <f t="shared" si="22"/>
        <v>0</v>
      </c>
      <c r="V240" s="12">
        <f t="shared" si="23"/>
        <v>0</v>
      </c>
    </row>
    <row r="241" spans="1:22">
      <c r="A241" s="9">
        <f t="shared" si="19"/>
        <v>6</v>
      </c>
      <c r="B241" s="1">
        <v>43021</v>
      </c>
      <c r="C241" s="2">
        <v>83.4</v>
      </c>
      <c r="D241" s="2">
        <v>83.9</v>
      </c>
      <c r="E241" s="2">
        <v>81</v>
      </c>
      <c r="F241" s="3">
        <v>81.099999999999994</v>
      </c>
      <c r="G241" s="3">
        <v>-1.2</v>
      </c>
      <c r="H241" s="4">
        <v>-1.46E-2</v>
      </c>
      <c r="I241" s="5">
        <v>7391</v>
      </c>
      <c r="J241" s="5">
        <v>608878</v>
      </c>
      <c r="K241" s="2">
        <v>0</v>
      </c>
      <c r="S241" s="12">
        <f t="shared" si="20"/>
        <v>0</v>
      </c>
      <c r="T241" s="12">
        <f t="shared" si="21"/>
        <v>0</v>
      </c>
      <c r="U241" s="12">
        <f t="shared" si="22"/>
        <v>0</v>
      </c>
      <c r="V241" s="12">
        <f t="shared" si="23"/>
        <v>0</v>
      </c>
    </row>
    <row r="242" spans="1:22">
      <c r="A242" s="9">
        <f t="shared" si="19"/>
        <v>5</v>
      </c>
      <c r="B242" s="1">
        <v>43020</v>
      </c>
      <c r="C242" s="2">
        <v>78.7</v>
      </c>
      <c r="D242" s="2">
        <v>82.3</v>
      </c>
      <c r="E242" s="2">
        <v>78.5</v>
      </c>
      <c r="F242" s="3">
        <v>82.3</v>
      </c>
      <c r="G242" s="3">
        <v>3.3</v>
      </c>
      <c r="H242" s="4">
        <v>4.1799999999999997E-2</v>
      </c>
      <c r="I242" s="5">
        <v>7295</v>
      </c>
      <c r="J242" s="5">
        <v>586364</v>
      </c>
      <c r="K242" s="2">
        <v>0</v>
      </c>
      <c r="S242" s="12">
        <f t="shared" si="20"/>
        <v>0</v>
      </c>
      <c r="T242" s="12">
        <f t="shared" si="21"/>
        <v>0</v>
      </c>
      <c r="U242" s="12">
        <f t="shared" si="22"/>
        <v>0</v>
      </c>
      <c r="V242" s="12">
        <f t="shared" si="23"/>
        <v>0</v>
      </c>
    </row>
    <row r="243" spans="1:22">
      <c r="A243" s="9">
        <f t="shared" si="19"/>
        <v>4</v>
      </c>
      <c r="B243" s="1">
        <v>43019</v>
      </c>
      <c r="C243" s="2">
        <v>83</v>
      </c>
      <c r="D243" s="2">
        <v>84</v>
      </c>
      <c r="E243" s="2">
        <v>78.7</v>
      </c>
      <c r="F243" s="3">
        <v>79</v>
      </c>
      <c r="G243" s="3">
        <v>-3.3</v>
      </c>
      <c r="H243" s="4">
        <v>-4.0099999999999997E-2</v>
      </c>
      <c r="I243" s="5">
        <v>8848</v>
      </c>
      <c r="J243" s="5">
        <v>714199</v>
      </c>
      <c r="K243" s="2">
        <v>0</v>
      </c>
      <c r="S243" s="12">
        <f t="shared" si="20"/>
        <v>0</v>
      </c>
      <c r="T243" s="12">
        <f t="shared" si="21"/>
        <v>0</v>
      </c>
      <c r="U243" s="12">
        <f t="shared" si="22"/>
        <v>0</v>
      </c>
      <c r="V243" s="12">
        <f t="shared" si="23"/>
        <v>0</v>
      </c>
    </row>
    <row r="244" spans="1:22">
      <c r="A244" s="9">
        <f t="shared" si="19"/>
        <v>6</v>
      </c>
      <c r="B244" s="1">
        <v>43014</v>
      </c>
      <c r="C244" s="2">
        <v>82.5</v>
      </c>
      <c r="D244" s="2">
        <v>84.6</v>
      </c>
      <c r="E244" s="2">
        <v>80.7</v>
      </c>
      <c r="F244" s="3">
        <v>82.3</v>
      </c>
      <c r="G244" s="3">
        <v>0.8</v>
      </c>
      <c r="H244" s="4">
        <v>9.7999999999999997E-3</v>
      </c>
      <c r="I244" s="5">
        <v>9372</v>
      </c>
      <c r="J244" s="5">
        <v>778669</v>
      </c>
      <c r="K244" s="2">
        <v>0</v>
      </c>
      <c r="S244" s="12">
        <f t="shared" si="20"/>
        <v>0</v>
      </c>
      <c r="T244" s="12">
        <f t="shared" si="21"/>
        <v>0</v>
      </c>
      <c r="U244" s="12">
        <f t="shared" si="22"/>
        <v>0</v>
      </c>
      <c r="V244" s="12">
        <f t="shared" si="23"/>
        <v>0</v>
      </c>
    </row>
    <row r="245" spans="1:22">
      <c r="A245" s="9">
        <f t="shared" si="19"/>
        <v>5</v>
      </c>
      <c r="B245" s="1">
        <v>43013</v>
      </c>
      <c r="C245" s="2">
        <v>79</v>
      </c>
      <c r="D245" s="2">
        <v>82.9</v>
      </c>
      <c r="E245" s="2">
        <v>77</v>
      </c>
      <c r="F245" s="3">
        <v>81.5</v>
      </c>
      <c r="G245" s="3">
        <v>-0.9</v>
      </c>
      <c r="H245" s="4">
        <v>-1.09E-2</v>
      </c>
      <c r="I245" s="5">
        <v>8350</v>
      </c>
      <c r="J245" s="5">
        <v>670029</v>
      </c>
      <c r="K245" s="2">
        <v>0</v>
      </c>
      <c r="S245" s="12">
        <f t="shared" si="20"/>
        <v>0</v>
      </c>
      <c r="T245" s="12">
        <f t="shared" si="21"/>
        <v>0</v>
      </c>
      <c r="U245" s="12">
        <f t="shared" si="22"/>
        <v>0</v>
      </c>
      <c r="V245" s="12">
        <f t="shared" si="23"/>
        <v>0</v>
      </c>
    </row>
    <row r="246" spans="1:22">
      <c r="A246" s="9">
        <f t="shared" si="19"/>
        <v>3</v>
      </c>
      <c r="B246" s="1">
        <v>43011</v>
      </c>
      <c r="C246" s="2">
        <v>83.3</v>
      </c>
      <c r="D246" s="2">
        <v>84.1</v>
      </c>
      <c r="E246" s="2">
        <v>80.2</v>
      </c>
      <c r="F246" s="3">
        <v>82.4</v>
      </c>
      <c r="G246" s="3">
        <v>-1.3</v>
      </c>
      <c r="H246" s="4">
        <v>-1.55E-2</v>
      </c>
      <c r="I246" s="5">
        <v>8874</v>
      </c>
      <c r="J246" s="5">
        <v>728850</v>
      </c>
      <c r="K246" s="2">
        <v>0</v>
      </c>
      <c r="S246" s="12">
        <f t="shared" si="20"/>
        <v>0</v>
      </c>
      <c r="T246" s="12">
        <f t="shared" si="21"/>
        <v>0</v>
      </c>
      <c r="U246" s="12">
        <f t="shared" si="22"/>
        <v>0</v>
      </c>
      <c r="V246" s="12">
        <f t="shared" si="23"/>
        <v>0</v>
      </c>
    </row>
    <row r="247" spans="1:22">
      <c r="A247" s="9">
        <f t="shared" si="19"/>
        <v>2</v>
      </c>
      <c r="B247" s="1">
        <v>43010</v>
      </c>
      <c r="C247" s="2">
        <v>81</v>
      </c>
      <c r="D247" s="2">
        <v>83.7</v>
      </c>
      <c r="E247" s="2">
        <v>79.3</v>
      </c>
      <c r="F247" s="3">
        <v>83.7</v>
      </c>
      <c r="G247" s="3">
        <v>4.5</v>
      </c>
      <c r="H247" s="4">
        <v>5.6800000000000003E-2</v>
      </c>
      <c r="I247" s="5">
        <v>9708</v>
      </c>
      <c r="J247" s="5">
        <v>792154</v>
      </c>
      <c r="K247" s="2">
        <v>0</v>
      </c>
      <c r="S247" s="12">
        <f t="shared" si="20"/>
        <v>0</v>
      </c>
      <c r="T247" s="12">
        <f t="shared" si="21"/>
        <v>0</v>
      </c>
      <c r="U247" s="12">
        <f t="shared" si="22"/>
        <v>0</v>
      </c>
      <c r="V247" s="12">
        <f t="shared" si="23"/>
        <v>0</v>
      </c>
    </row>
    <row r="248" spans="1:22">
      <c r="A248" s="9">
        <f t="shared" si="19"/>
        <v>7</v>
      </c>
      <c r="B248" s="1">
        <v>43008</v>
      </c>
      <c r="C248" s="2">
        <v>77.599999999999994</v>
      </c>
      <c r="D248" s="2">
        <v>80.2</v>
      </c>
      <c r="E248" s="2">
        <v>77.5</v>
      </c>
      <c r="F248" s="3">
        <v>79.2</v>
      </c>
      <c r="G248" s="3">
        <v>2.2999999999999998</v>
      </c>
      <c r="H248" s="4">
        <v>2.9899999999999999E-2</v>
      </c>
      <c r="I248" s="5">
        <v>6054</v>
      </c>
      <c r="J248" s="5">
        <v>479161</v>
      </c>
      <c r="K248" s="2">
        <v>0</v>
      </c>
      <c r="S248" s="12">
        <f t="shared" si="20"/>
        <v>0</v>
      </c>
      <c r="T248" s="12">
        <f t="shared" si="21"/>
        <v>0</v>
      </c>
      <c r="U248" s="12">
        <f t="shared" si="22"/>
        <v>0</v>
      </c>
      <c r="V248" s="12">
        <f t="shared" si="23"/>
        <v>0</v>
      </c>
    </row>
    <row r="249" spans="1:22">
      <c r="A249" s="9">
        <f t="shared" si="19"/>
        <v>6</v>
      </c>
      <c r="B249" s="1">
        <v>43007</v>
      </c>
      <c r="C249" s="2">
        <v>79.599999999999994</v>
      </c>
      <c r="D249" s="2">
        <v>79.599999999999994</v>
      </c>
      <c r="E249" s="2">
        <v>72.599999999999994</v>
      </c>
      <c r="F249" s="3">
        <v>76.900000000000006</v>
      </c>
      <c r="G249" s="3">
        <v>-3.1</v>
      </c>
      <c r="H249" s="4">
        <v>-3.8699999999999998E-2</v>
      </c>
      <c r="I249" s="5">
        <v>9445</v>
      </c>
      <c r="J249" s="5">
        <v>719996</v>
      </c>
      <c r="K249" s="2">
        <v>0</v>
      </c>
      <c r="S249" s="12">
        <f t="shared" si="20"/>
        <v>0</v>
      </c>
      <c r="T249" s="12">
        <f t="shared" si="21"/>
        <v>0</v>
      </c>
      <c r="U249" s="12">
        <f t="shared" si="22"/>
        <v>0</v>
      </c>
      <c r="V249" s="12">
        <f t="shared" si="23"/>
        <v>0</v>
      </c>
    </row>
    <row r="250" spans="1:22">
      <c r="A250" s="9">
        <f t="shared" si="19"/>
        <v>5</v>
      </c>
      <c r="B250" s="1">
        <v>43006</v>
      </c>
      <c r="C250" s="2">
        <v>79.099999999999994</v>
      </c>
      <c r="D250" s="2">
        <v>82</v>
      </c>
      <c r="E250" s="2">
        <v>78</v>
      </c>
      <c r="F250" s="3">
        <v>80</v>
      </c>
      <c r="G250" s="3">
        <v>3.7</v>
      </c>
      <c r="H250" s="4">
        <v>4.8500000000000001E-2</v>
      </c>
      <c r="I250" s="5">
        <v>14094</v>
      </c>
      <c r="J250" s="5">
        <v>1126935</v>
      </c>
      <c r="K250" s="2">
        <v>0</v>
      </c>
      <c r="S250" s="12">
        <f t="shared" si="20"/>
        <v>0</v>
      </c>
      <c r="T250" s="12">
        <f t="shared" si="21"/>
        <v>0</v>
      </c>
      <c r="U250" s="12">
        <f t="shared" si="22"/>
        <v>0</v>
      </c>
      <c r="V250" s="12">
        <f t="shared" si="23"/>
        <v>0</v>
      </c>
    </row>
    <row r="251" spans="1:22">
      <c r="A251" s="9">
        <f t="shared" si="19"/>
        <v>4</v>
      </c>
      <c r="B251" s="1">
        <v>43005</v>
      </c>
      <c r="C251" s="2">
        <v>75.5</v>
      </c>
      <c r="D251" s="2">
        <v>76.3</v>
      </c>
      <c r="E251" s="2">
        <v>75.5</v>
      </c>
      <c r="F251" s="3">
        <v>76.3</v>
      </c>
      <c r="G251" s="3">
        <v>6.9</v>
      </c>
      <c r="H251" s="4">
        <v>9.9400000000000002E-2</v>
      </c>
      <c r="I251" s="5">
        <v>3023</v>
      </c>
      <c r="J251" s="5">
        <v>229723</v>
      </c>
      <c r="K251" s="2">
        <v>0</v>
      </c>
      <c r="S251" s="12">
        <f t="shared" si="20"/>
        <v>0</v>
      </c>
      <c r="T251" s="12">
        <f t="shared" si="21"/>
        <v>0</v>
      </c>
      <c r="U251" s="12">
        <f t="shared" si="22"/>
        <v>0</v>
      </c>
      <c r="V251" s="12">
        <f t="shared" si="23"/>
        <v>0</v>
      </c>
    </row>
    <row r="252" spans="1:22">
      <c r="A252" s="9">
        <f t="shared" si="19"/>
        <v>3</v>
      </c>
      <c r="B252" s="1">
        <v>43004</v>
      </c>
      <c r="C252" s="2">
        <v>71</v>
      </c>
      <c r="D252" s="2">
        <v>74.3</v>
      </c>
      <c r="E252" s="2">
        <v>68.7</v>
      </c>
      <c r="F252" s="3">
        <v>69.400000000000006</v>
      </c>
      <c r="G252" s="3">
        <v>-2.7</v>
      </c>
      <c r="H252" s="4">
        <v>-3.7400000000000003E-2</v>
      </c>
      <c r="I252" s="5">
        <v>11480</v>
      </c>
      <c r="J252" s="5">
        <v>820887</v>
      </c>
      <c r="K252" s="2">
        <v>0</v>
      </c>
      <c r="S252" s="12">
        <f t="shared" si="20"/>
        <v>0</v>
      </c>
      <c r="T252" s="12">
        <f t="shared" si="21"/>
        <v>0</v>
      </c>
      <c r="U252" s="12">
        <f t="shared" si="22"/>
        <v>0</v>
      </c>
      <c r="V252" s="12">
        <f t="shared" si="23"/>
        <v>0</v>
      </c>
    </row>
    <row r="253" spans="1:22">
      <c r="A253" s="9">
        <f t="shared" si="19"/>
        <v>2</v>
      </c>
      <c r="B253" s="1">
        <v>43003</v>
      </c>
      <c r="C253" s="2">
        <v>79.2</v>
      </c>
      <c r="D253" s="2">
        <v>79.400000000000006</v>
      </c>
      <c r="E253" s="2">
        <v>72.099999999999994</v>
      </c>
      <c r="F253" s="3">
        <v>72.099999999999994</v>
      </c>
      <c r="G253" s="3">
        <v>-8</v>
      </c>
      <c r="H253" s="4">
        <v>-9.9900000000000003E-2</v>
      </c>
      <c r="I253" s="5">
        <v>10256</v>
      </c>
      <c r="J253" s="5">
        <v>760746</v>
      </c>
      <c r="K253" s="2">
        <v>0</v>
      </c>
      <c r="S253" s="12">
        <f t="shared" si="20"/>
        <v>0</v>
      </c>
      <c r="T253" s="12">
        <f t="shared" si="21"/>
        <v>0</v>
      </c>
      <c r="U253" s="12">
        <f t="shared" si="22"/>
        <v>0</v>
      </c>
      <c r="V253" s="12">
        <f t="shared" si="23"/>
        <v>0</v>
      </c>
    </row>
    <row r="254" spans="1:22">
      <c r="A254" s="9">
        <f t="shared" si="19"/>
        <v>6</v>
      </c>
      <c r="B254" s="1">
        <v>43000</v>
      </c>
      <c r="C254" s="2">
        <v>82.8</v>
      </c>
      <c r="D254" s="2">
        <v>83.9</v>
      </c>
      <c r="E254" s="2">
        <v>79</v>
      </c>
      <c r="F254" s="3">
        <v>80.099999999999994</v>
      </c>
      <c r="G254" s="3">
        <v>-2.8</v>
      </c>
      <c r="H254" s="4">
        <v>-3.3799999999999997E-2</v>
      </c>
      <c r="I254" s="5">
        <v>8670</v>
      </c>
      <c r="J254" s="5">
        <v>704718</v>
      </c>
      <c r="K254" s="2">
        <v>0</v>
      </c>
      <c r="S254" s="12">
        <f t="shared" si="20"/>
        <v>0</v>
      </c>
      <c r="T254" s="12">
        <f t="shared" si="21"/>
        <v>0</v>
      </c>
      <c r="U254" s="12">
        <f t="shared" si="22"/>
        <v>0</v>
      </c>
      <c r="V254" s="12">
        <f t="shared" si="23"/>
        <v>0</v>
      </c>
    </row>
    <row r="255" spans="1:22">
      <c r="A255" s="9">
        <f t="shared" si="19"/>
        <v>5</v>
      </c>
      <c r="B255" s="1">
        <v>42999</v>
      </c>
      <c r="C255" s="2">
        <v>80.2</v>
      </c>
      <c r="D255" s="2">
        <v>83.5</v>
      </c>
      <c r="E255" s="2">
        <v>75.7</v>
      </c>
      <c r="F255" s="3">
        <v>82.9</v>
      </c>
      <c r="G255" s="3">
        <v>6.9</v>
      </c>
      <c r="H255" s="4">
        <v>9.0800000000000006E-2</v>
      </c>
      <c r="I255" s="5">
        <v>19466</v>
      </c>
      <c r="J255" s="5">
        <v>1560260</v>
      </c>
      <c r="K255" s="2">
        <v>0</v>
      </c>
      <c r="S255" s="12">
        <f t="shared" si="20"/>
        <v>0</v>
      </c>
      <c r="T255" s="12">
        <f t="shared" si="21"/>
        <v>0</v>
      </c>
      <c r="U255" s="12">
        <f t="shared" si="22"/>
        <v>0</v>
      </c>
      <c r="V255" s="12">
        <f t="shared" si="23"/>
        <v>0</v>
      </c>
    </row>
    <row r="256" spans="1:22">
      <c r="A256" s="9">
        <f t="shared" si="19"/>
        <v>4</v>
      </c>
      <c r="B256" s="1">
        <v>42998</v>
      </c>
      <c r="C256" s="2">
        <v>76.2</v>
      </c>
      <c r="D256" s="2">
        <v>78.099999999999994</v>
      </c>
      <c r="E256" s="2">
        <v>75</v>
      </c>
      <c r="F256" s="3">
        <v>76</v>
      </c>
      <c r="G256" s="3">
        <v>1.2</v>
      </c>
      <c r="H256" s="4">
        <v>1.6E-2</v>
      </c>
      <c r="I256" s="5">
        <v>1967</v>
      </c>
      <c r="J256" s="5">
        <v>150271</v>
      </c>
      <c r="K256" s="2">
        <v>0</v>
      </c>
      <c r="S256" s="12">
        <f t="shared" si="20"/>
        <v>0</v>
      </c>
      <c r="T256" s="12">
        <f t="shared" si="21"/>
        <v>0</v>
      </c>
      <c r="U256" s="12">
        <f t="shared" si="22"/>
        <v>0</v>
      </c>
      <c r="V256" s="12">
        <f t="shared" si="23"/>
        <v>0</v>
      </c>
    </row>
    <row r="257" spans="1:22">
      <c r="A257" s="9">
        <f t="shared" si="19"/>
        <v>3</v>
      </c>
      <c r="B257" s="1">
        <v>42997</v>
      </c>
      <c r="C257" s="2">
        <v>75</v>
      </c>
      <c r="D257" s="2">
        <v>75</v>
      </c>
      <c r="E257" s="2">
        <v>72.599999999999994</v>
      </c>
      <c r="F257" s="3">
        <v>74.8</v>
      </c>
      <c r="G257" s="3">
        <v>0.8</v>
      </c>
      <c r="H257" s="4">
        <v>1.0800000000000001E-2</v>
      </c>
      <c r="I257" s="5">
        <v>2367</v>
      </c>
      <c r="J257" s="5">
        <v>176109</v>
      </c>
      <c r="K257" s="2">
        <v>0</v>
      </c>
      <c r="S257" s="12">
        <f t="shared" si="20"/>
        <v>0</v>
      </c>
      <c r="T257" s="12">
        <f t="shared" si="21"/>
        <v>0</v>
      </c>
      <c r="U257" s="12">
        <f t="shared" si="22"/>
        <v>0</v>
      </c>
      <c r="V257" s="12">
        <f t="shared" si="23"/>
        <v>0</v>
      </c>
    </row>
    <row r="258" spans="1:22">
      <c r="A258" s="9">
        <f t="shared" si="19"/>
        <v>2</v>
      </c>
      <c r="B258" s="1">
        <v>42996</v>
      </c>
      <c r="C258" s="2">
        <v>67.3</v>
      </c>
      <c r="D258" s="2">
        <v>74</v>
      </c>
      <c r="E258" s="2">
        <v>67.3</v>
      </c>
      <c r="F258" s="3">
        <v>74</v>
      </c>
      <c r="G258" s="3">
        <v>6.7</v>
      </c>
      <c r="H258" s="4">
        <v>9.9599999999999994E-2</v>
      </c>
      <c r="I258" s="5">
        <v>2285</v>
      </c>
      <c r="J258" s="5">
        <v>160619</v>
      </c>
      <c r="K258" s="2">
        <v>0</v>
      </c>
      <c r="S258" s="12">
        <f t="shared" si="20"/>
        <v>0</v>
      </c>
      <c r="T258" s="12">
        <f t="shared" si="21"/>
        <v>0</v>
      </c>
      <c r="U258" s="12">
        <f t="shared" si="22"/>
        <v>0</v>
      </c>
      <c r="V258" s="12">
        <f t="shared" si="23"/>
        <v>0</v>
      </c>
    </row>
    <row r="259" spans="1:22">
      <c r="A259" s="9">
        <f t="shared" si="19"/>
        <v>6</v>
      </c>
      <c r="B259" s="1">
        <v>42993</v>
      </c>
      <c r="C259" s="2">
        <v>67.5</v>
      </c>
      <c r="D259" s="2">
        <v>70</v>
      </c>
      <c r="E259" s="2">
        <v>67.3</v>
      </c>
      <c r="F259" s="3">
        <v>67.3</v>
      </c>
      <c r="G259" s="3">
        <v>0.7</v>
      </c>
      <c r="H259" s="4">
        <v>1.0500000000000001E-2</v>
      </c>
      <c r="I259" s="5">
        <v>2736</v>
      </c>
      <c r="J259" s="5">
        <v>189284</v>
      </c>
      <c r="K259" s="2">
        <v>0</v>
      </c>
      <c r="S259" s="12">
        <f t="shared" si="20"/>
        <v>0</v>
      </c>
      <c r="T259" s="12">
        <f t="shared" si="21"/>
        <v>0</v>
      </c>
      <c r="U259" s="12">
        <f t="shared" si="22"/>
        <v>0</v>
      </c>
      <c r="V259" s="12">
        <f t="shared" si="23"/>
        <v>0</v>
      </c>
    </row>
    <row r="260" spans="1:22">
      <c r="A260" s="9">
        <f t="shared" si="19"/>
        <v>5</v>
      </c>
      <c r="B260" s="1">
        <v>42992</v>
      </c>
      <c r="C260" s="2">
        <v>65</v>
      </c>
      <c r="D260" s="2">
        <v>67</v>
      </c>
      <c r="E260" s="2">
        <v>64.900000000000006</v>
      </c>
      <c r="F260" s="3">
        <v>66.599999999999994</v>
      </c>
      <c r="G260" s="3">
        <v>2.6</v>
      </c>
      <c r="H260" s="4">
        <v>4.0599999999999997E-2</v>
      </c>
      <c r="I260" s="5">
        <v>2457</v>
      </c>
      <c r="J260" s="5">
        <v>161961</v>
      </c>
      <c r="K260" s="2">
        <v>0</v>
      </c>
      <c r="S260" s="12">
        <f t="shared" si="20"/>
        <v>0</v>
      </c>
      <c r="T260" s="12">
        <f t="shared" si="21"/>
        <v>0</v>
      </c>
      <c r="U260" s="12">
        <f t="shared" si="22"/>
        <v>0</v>
      </c>
      <c r="V260" s="12">
        <f t="shared" si="23"/>
        <v>0</v>
      </c>
    </row>
    <row r="261" spans="1:22">
      <c r="A261" s="9">
        <f t="shared" ref="A261:A324" si="24">WEEKDAY(B261,1)</f>
        <v>4</v>
      </c>
      <c r="B261" s="1">
        <v>42991</v>
      </c>
      <c r="C261" s="2">
        <v>64</v>
      </c>
      <c r="D261" s="2">
        <v>64</v>
      </c>
      <c r="E261" s="2">
        <v>61.2</v>
      </c>
      <c r="F261" s="3">
        <v>64</v>
      </c>
      <c r="G261" s="3">
        <v>1</v>
      </c>
      <c r="H261" s="4">
        <v>1.5900000000000001E-2</v>
      </c>
      <c r="I261" s="5">
        <v>1535</v>
      </c>
      <c r="J261" s="5">
        <v>96441</v>
      </c>
      <c r="K261" s="2">
        <v>0</v>
      </c>
      <c r="S261" s="12">
        <f t="shared" ref="S261:S324" si="25">SUM(Q261:Q265)/5</f>
        <v>0</v>
      </c>
      <c r="T261" s="12">
        <f t="shared" ref="T261:T324" si="26">SUM(Q261:Q270)/10</f>
        <v>0</v>
      </c>
      <c r="U261" s="12">
        <f t="shared" ref="U261:U324" si="27">SUM(Q261:Q280)/20</f>
        <v>0</v>
      </c>
      <c r="V261" s="12">
        <f t="shared" ref="V261:V324" si="28">SUM(Q261:Q320)/60</f>
        <v>0</v>
      </c>
    </row>
    <row r="262" spans="1:22">
      <c r="A262" s="9">
        <f t="shared" si="24"/>
        <v>3</v>
      </c>
      <c r="B262" s="1">
        <v>42990</v>
      </c>
      <c r="C262" s="2">
        <v>65</v>
      </c>
      <c r="D262" s="2">
        <v>65</v>
      </c>
      <c r="E262" s="2">
        <v>61.9</v>
      </c>
      <c r="F262" s="3">
        <v>63</v>
      </c>
      <c r="G262" s="3">
        <v>-0.5</v>
      </c>
      <c r="H262" s="4">
        <v>-7.9000000000000008E-3</v>
      </c>
      <c r="I262" s="5">
        <v>1482</v>
      </c>
      <c r="J262" s="5">
        <v>93486</v>
      </c>
      <c r="K262" s="2">
        <v>0</v>
      </c>
      <c r="S262" s="12">
        <f t="shared" si="25"/>
        <v>0</v>
      </c>
      <c r="T262" s="12">
        <f t="shared" si="26"/>
        <v>0</v>
      </c>
      <c r="U262" s="12">
        <f t="shared" si="27"/>
        <v>0</v>
      </c>
      <c r="V262" s="12">
        <f t="shared" si="28"/>
        <v>0</v>
      </c>
    </row>
    <row r="263" spans="1:22">
      <c r="A263" s="9">
        <f t="shared" si="24"/>
        <v>2</v>
      </c>
      <c r="B263" s="1">
        <v>42989</v>
      </c>
      <c r="C263" s="2">
        <v>65.400000000000006</v>
      </c>
      <c r="D263" s="2">
        <v>65.400000000000006</v>
      </c>
      <c r="E263" s="2">
        <v>63.5</v>
      </c>
      <c r="F263" s="3">
        <v>63.5</v>
      </c>
      <c r="G263" s="3">
        <v>-1</v>
      </c>
      <c r="H263" s="4">
        <v>-1.55E-2</v>
      </c>
      <c r="I263" s="5">
        <v>1873</v>
      </c>
      <c r="J263" s="5">
        <v>119607</v>
      </c>
      <c r="K263" s="2">
        <v>0</v>
      </c>
      <c r="S263" s="12">
        <f t="shared" si="25"/>
        <v>0</v>
      </c>
      <c r="T263" s="12">
        <f t="shared" si="26"/>
        <v>0</v>
      </c>
      <c r="U263" s="12">
        <f t="shared" si="27"/>
        <v>0</v>
      </c>
      <c r="V263" s="12">
        <f t="shared" si="28"/>
        <v>0</v>
      </c>
    </row>
    <row r="264" spans="1:22">
      <c r="A264" s="9">
        <f t="shared" si="24"/>
        <v>6</v>
      </c>
      <c r="B264" s="1">
        <v>42986</v>
      </c>
      <c r="C264" s="2">
        <v>60.2</v>
      </c>
      <c r="D264" s="2">
        <v>64.5</v>
      </c>
      <c r="E264" s="2">
        <v>60.2</v>
      </c>
      <c r="F264" s="3">
        <v>64.5</v>
      </c>
      <c r="G264" s="3">
        <v>1.5</v>
      </c>
      <c r="H264" s="4">
        <v>2.3800000000000002E-2</v>
      </c>
      <c r="I264" s="5">
        <v>3355</v>
      </c>
      <c r="J264" s="5">
        <v>210652</v>
      </c>
      <c r="K264" s="2">
        <v>0</v>
      </c>
      <c r="S264" s="12">
        <f t="shared" si="25"/>
        <v>0</v>
      </c>
      <c r="T264" s="12">
        <f t="shared" si="26"/>
        <v>0</v>
      </c>
      <c r="U264" s="12">
        <f t="shared" si="27"/>
        <v>0</v>
      </c>
      <c r="V264" s="12">
        <f t="shared" si="28"/>
        <v>0</v>
      </c>
    </row>
    <row r="265" spans="1:22">
      <c r="A265" s="9">
        <f t="shared" si="24"/>
        <v>5</v>
      </c>
      <c r="B265" s="1">
        <v>42985</v>
      </c>
      <c r="C265" s="2">
        <v>67.5</v>
      </c>
      <c r="D265" s="2">
        <v>67.5</v>
      </c>
      <c r="E265" s="2">
        <v>63</v>
      </c>
      <c r="F265" s="3">
        <v>63</v>
      </c>
      <c r="G265" s="3">
        <v>-5</v>
      </c>
      <c r="H265" s="4">
        <v>-7.3499999999999996E-2</v>
      </c>
      <c r="I265" s="5">
        <v>3900</v>
      </c>
      <c r="J265" s="5">
        <v>253320</v>
      </c>
      <c r="K265" s="2">
        <v>0</v>
      </c>
      <c r="S265" s="12">
        <f t="shared" si="25"/>
        <v>0</v>
      </c>
      <c r="T265" s="12">
        <f t="shared" si="26"/>
        <v>0</v>
      </c>
      <c r="U265" s="12">
        <f t="shared" si="27"/>
        <v>0</v>
      </c>
      <c r="V265" s="12">
        <f t="shared" si="28"/>
        <v>0</v>
      </c>
    </row>
    <row r="266" spans="1:22">
      <c r="A266" s="9">
        <f t="shared" si="24"/>
        <v>4</v>
      </c>
      <c r="B266" s="1">
        <v>42984</v>
      </c>
      <c r="C266" s="2">
        <v>71</v>
      </c>
      <c r="D266" s="2">
        <v>71</v>
      </c>
      <c r="E266" s="2">
        <v>62.1</v>
      </c>
      <c r="F266" s="3">
        <v>68</v>
      </c>
      <c r="G266" s="3">
        <v>1.2</v>
      </c>
      <c r="H266" s="4">
        <v>1.7999999999999999E-2</v>
      </c>
      <c r="I266" s="5">
        <v>18473</v>
      </c>
      <c r="J266" s="5">
        <v>1251312</v>
      </c>
      <c r="K266" s="2">
        <v>0</v>
      </c>
      <c r="S266" s="12">
        <f t="shared" si="25"/>
        <v>0</v>
      </c>
      <c r="T266" s="12">
        <f t="shared" si="26"/>
        <v>0</v>
      </c>
      <c r="U266" s="12">
        <f t="shared" si="27"/>
        <v>0</v>
      </c>
      <c r="V266" s="12">
        <f t="shared" si="28"/>
        <v>0</v>
      </c>
    </row>
    <row r="267" spans="1:22">
      <c r="A267" s="9">
        <f t="shared" si="24"/>
        <v>3</v>
      </c>
      <c r="B267" s="1">
        <v>42983</v>
      </c>
      <c r="C267" s="2">
        <v>66.8</v>
      </c>
      <c r="D267" s="2">
        <v>66.8</v>
      </c>
      <c r="E267" s="2">
        <v>66.8</v>
      </c>
      <c r="F267" s="3">
        <v>66.8</v>
      </c>
      <c r="G267" s="3">
        <v>6</v>
      </c>
      <c r="H267" s="4">
        <v>9.8699999999999996E-2</v>
      </c>
      <c r="I267" s="5">
        <v>2405</v>
      </c>
      <c r="J267" s="5">
        <v>160650</v>
      </c>
      <c r="K267" s="2">
        <v>0</v>
      </c>
      <c r="S267" s="12">
        <f t="shared" si="25"/>
        <v>0</v>
      </c>
      <c r="T267" s="12">
        <f t="shared" si="26"/>
        <v>0</v>
      </c>
      <c r="U267" s="12">
        <f t="shared" si="27"/>
        <v>0</v>
      </c>
      <c r="V267" s="12">
        <f t="shared" si="28"/>
        <v>0</v>
      </c>
    </row>
    <row r="268" spans="1:22">
      <c r="A268" s="9">
        <f t="shared" si="24"/>
        <v>2</v>
      </c>
      <c r="B268" s="1">
        <v>42982</v>
      </c>
      <c r="C268" s="2">
        <v>59.5</v>
      </c>
      <c r="D268" s="2">
        <v>60.8</v>
      </c>
      <c r="E268" s="2">
        <v>59.5</v>
      </c>
      <c r="F268" s="3">
        <v>60.8</v>
      </c>
      <c r="G268" s="3">
        <v>5.5</v>
      </c>
      <c r="H268" s="4">
        <v>9.9500000000000005E-2</v>
      </c>
      <c r="I268" s="5">
        <v>4804</v>
      </c>
      <c r="J268" s="5">
        <v>288853</v>
      </c>
      <c r="K268" s="2">
        <v>0</v>
      </c>
      <c r="S268" s="12">
        <f t="shared" si="25"/>
        <v>0</v>
      </c>
      <c r="T268" s="12">
        <f t="shared" si="26"/>
        <v>0</v>
      </c>
      <c r="U268" s="12">
        <f t="shared" si="27"/>
        <v>0</v>
      </c>
      <c r="V268" s="12">
        <f t="shared" si="28"/>
        <v>0</v>
      </c>
    </row>
    <row r="269" spans="1:22">
      <c r="A269" s="9">
        <f t="shared" si="24"/>
        <v>6</v>
      </c>
      <c r="B269" s="1">
        <v>42979</v>
      </c>
      <c r="C269" s="2">
        <v>51.2</v>
      </c>
      <c r="D269" s="2">
        <v>55.3</v>
      </c>
      <c r="E269" s="2">
        <v>51.2</v>
      </c>
      <c r="F269" s="3">
        <v>55.3</v>
      </c>
      <c r="G269" s="3">
        <v>5</v>
      </c>
      <c r="H269" s="4">
        <v>9.9400000000000002E-2</v>
      </c>
      <c r="I269" s="5">
        <v>5436</v>
      </c>
      <c r="J269" s="5">
        <v>293614</v>
      </c>
      <c r="K269" s="2">
        <v>0</v>
      </c>
      <c r="S269" s="12">
        <f t="shared" si="25"/>
        <v>0</v>
      </c>
      <c r="T269" s="12">
        <f t="shared" si="26"/>
        <v>0</v>
      </c>
      <c r="U269" s="12">
        <f t="shared" si="27"/>
        <v>0</v>
      </c>
      <c r="V269" s="12">
        <f t="shared" si="28"/>
        <v>0</v>
      </c>
    </row>
    <row r="270" spans="1:22">
      <c r="A270" s="9">
        <f t="shared" si="24"/>
        <v>5</v>
      </c>
      <c r="B270" s="1">
        <v>42978</v>
      </c>
      <c r="C270" s="2">
        <v>50.7</v>
      </c>
      <c r="D270" s="2">
        <v>52.2</v>
      </c>
      <c r="E270" s="2">
        <v>49.1</v>
      </c>
      <c r="F270" s="3">
        <v>50.3</v>
      </c>
      <c r="G270" s="3">
        <v>-1</v>
      </c>
      <c r="H270" s="4">
        <v>-1.95E-2</v>
      </c>
      <c r="I270" s="5">
        <v>6174</v>
      </c>
      <c r="J270" s="5">
        <v>313822</v>
      </c>
      <c r="K270" s="2">
        <v>0</v>
      </c>
      <c r="S270" s="12">
        <f t="shared" si="25"/>
        <v>0</v>
      </c>
      <c r="T270" s="12">
        <f t="shared" si="26"/>
        <v>0</v>
      </c>
      <c r="U270" s="12">
        <f t="shared" si="27"/>
        <v>0</v>
      </c>
      <c r="V270" s="12">
        <f t="shared" si="28"/>
        <v>0</v>
      </c>
    </row>
    <row r="271" spans="1:22">
      <c r="A271" s="9">
        <f t="shared" si="24"/>
        <v>4</v>
      </c>
      <c r="B271" s="1">
        <v>42977</v>
      </c>
      <c r="C271" s="2">
        <v>50.1</v>
      </c>
      <c r="D271" s="2">
        <v>51.7</v>
      </c>
      <c r="E271" s="2">
        <v>49</v>
      </c>
      <c r="F271" s="3">
        <v>51.3</v>
      </c>
      <c r="G271" s="3">
        <v>1.8</v>
      </c>
      <c r="H271" s="4">
        <v>3.6400000000000002E-2</v>
      </c>
      <c r="I271" s="5">
        <v>9804</v>
      </c>
      <c r="J271" s="5">
        <v>499763</v>
      </c>
      <c r="K271" s="2">
        <v>0</v>
      </c>
      <c r="S271" s="12">
        <f t="shared" si="25"/>
        <v>0</v>
      </c>
      <c r="T271" s="12">
        <f t="shared" si="26"/>
        <v>0</v>
      </c>
      <c r="U271" s="12">
        <f t="shared" si="27"/>
        <v>0</v>
      </c>
      <c r="V271" s="12">
        <f t="shared" si="28"/>
        <v>0</v>
      </c>
    </row>
    <row r="272" spans="1:22">
      <c r="A272" s="9">
        <f t="shared" si="24"/>
        <v>3</v>
      </c>
      <c r="B272" s="1">
        <v>42976</v>
      </c>
      <c r="C272" s="2">
        <v>50</v>
      </c>
      <c r="D272" s="2">
        <v>50.7</v>
      </c>
      <c r="E272" s="2">
        <v>48</v>
      </c>
      <c r="F272" s="3">
        <v>49.5</v>
      </c>
      <c r="G272" s="3">
        <v>0.55000000000000004</v>
      </c>
      <c r="H272" s="4">
        <v>1.12E-2</v>
      </c>
      <c r="I272" s="5">
        <v>12747</v>
      </c>
      <c r="J272" s="5">
        <v>630398</v>
      </c>
      <c r="K272" s="2">
        <v>0</v>
      </c>
      <c r="S272" s="12">
        <f t="shared" si="25"/>
        <v>0</v>
      </c>
      <c r="T272" s="12">
        <f t="shared" si="26"/>
        <v>0</v>
      </c>
      <c r="U272" s="12">
        <f t="shared" si="27"/>
        <v>0</v>
      </c>
      <c r="V272" s="12">
        <f t="shared" si="28"/>
        <v>0</v>
      </c>
    </row>
    <row r="273" spans="1:22">
      <c r="A273" s="9">
        <f t="shared" si="24"/>
        <v>2</v>
      </c>
      <c r="B273" s="1">
        <v>42975</v>
      </c>
      <c r="C273" s="2">
        <v>47</v>
      </c>
      <c r="D273" s="2">
        <v>48.95</v>
      </c>
      <c r="E273" s="2">
        <v>46.7</v>
      </c>
      <c r="F273" s="3">
        <v>48.95</v>
      </c>
      <c r="G273" s="3">
        <v>4.45</v>
      </c>
      <c r="H273" s="4">
        <v>0.1</v>
      </c>
      <c r="I273" s="5">
        <v>12030</v>
      </c>
      <c r="J273" s="5">
        <v>584637</v>
      </c>
      <c r="K273" s="2">
        <v>0</v>
      </c>
      <c r="S273" s="12">
        <f t="shared" si="25"/>
        <v>0</v>
      </c>
      <c r="T273" s="12">
        <f t="shared" si="26"/>
        <v>0</v>
      </c>
      <c r="U273" s="12">
        <f t="shared" si="27"/>
        <v>0</v>
      </c>
      <c r="V273" s="12">
        <f t="shared" si="28"/>
        <v>0</v>
      </c>
    </row>
    <row r="274" spans="1:22">
      <c r="A274" s="9">
        <f t="shared" si="24"/>
        <v>6</v>
      </c>
      <c r="B274" s="1">
        <v>42972</v>
      </c>
      <c r="C274" s="2">
        <v>43</v>
      </c>
      <c r="D274" s="2">
        <v>44.85</v>
      </c>
      <c r="E274" s="2">
        <v>42.25</v>
      </c>
      <c r="F274" s="3">
        <v>44.5</v>
      </c>
      <c r="G274" s="3">
        <v>2.7</v>
      </c>
      <c r="H274" s="4">
        <v>6.4600000000000005E-2</v>
      </c>
      <c r="I274" s="5">
        <v>8683</v>
      </c>
      <c r="J274" s="5">
        <v>377294</v>
      </c>
      <c r="K274" s="2">
        <v>0</v>
      </c>
      <c r="S274" s="12">
        <f t="shared" si="25"/>
        <v>0</v>
      </c>
      <c r="T274" s="12">
        <f t="shared" si="26"/>
        <v>0</v>
      </c>
      <c r="U274" s="12">
        <f t="shared" si="27"/>
        <v>0</v>
      </c>
      <c r="V274" s="12">
        <f t="shared" si="28"/>
        <v>0</v>
      </c>
    </row>
    <row r="275" spans="1:22">
      <c r="A275" s="9">
        <f t="shared" si="24"/>
        <v>5</v>
      </c>
      <c r="B275" s="1">
        <v>42971</v>
      </c>
      <c r="C275" s="2">
        <v>39.4</v>
      </c>
      <c r="D275" s="2">
        <v>42.5</v>
      </c>
      <c r="E275" s="2">
        <v>39.4</v>
      </c>
      <c r="F275" s="3">
        <v>41.8</v>
      </c>
      <c r="G275" s="3">
        <v>2.5</v>
      </c>
      <c r="H275" s="4">
        <v>6.3600000000000004E-2</v>
      </c>
      <c r="I275" s="5">
        <v>8448</v>
      </c>
      <c r="J275" s="5">
        <v>351667</v>
      </c>
      <c r="K275" s="2">
        <v>0</v>
      </c>
      <c r="S275" s="12">
        <f t="shared" si="25"/>
        <v>0</v>
      </c>
      <c r="T275" s="12">
        <f t="shared" si="26"/>
        <v>0</v>
      </c>
      <c r="U275" s="12">
        <f t="shared" si="27"/>
        <v>0</v>
      </c>
      <c r="V275" s="12">
        <f t="shared" si="28"/>
        <v>0</v>
      </c>
    </row>
    <row r="276" spans="1:22">
      <c r="A276" s="9">
        <f t="shared" si="24"/>
        <v>4</v>
      </c>
      <c r="B276" s="1">
        <v>42970</v>
      </c>
      <c r="C276" s="2">
        <v>36</v>
      </c>
      <c r="D276" s="2">
        <v>39.35</v>
      </c>
      <c r="E276" s="2">
        <v>35.75</v>
      </c>
      <c r="F276" s="3">
        <v>39.299999999999997</v>
      </c>
      <c r="G276" s="3">
        <v>3.5</v>
      </c>
      <c r="H276" s="4">
        <v>9.7799999999999998E-2</v>
      </c>
      <c r="I276" s="5">
        <v>6032</v>
      </c>
      <c r="J276" s="5">
        <v>232499</v>
      </c>
      <c r="K276" s="2">
        <v>0</v>
      </c>
      <c r="S276" s="12">
        <f t="shared" si="25"/>
        <v>0</v>
      </c>
      <c r="T276" s="12">
        <f t="shared" si="26"/>
        <v>0</v>
      </c>
      <c r="U276" s="12">
        <f t="shared" si="27"/>
        <v>0</v>
      </c>
      <c r="V276" s="12">
        <f t="shared" si="28"/>
        <v>0</v>
      </c>
    </row>
    <row r="277" spans="1:22">
      <c r="A277" s="9">
        <f t="shared" si="24"/>
        <v>3</v>
      </c>
      <c r="B277" s="1">
        <v>42969</v>
      </c>
      <c r="C277" s="2">
        <v>35.799999999999997</v>
      </c>
      <c r="D277" s="2">
        <v>35.9</v>
      </c>
      <c r="E277" s="2">
        <v>35.700000000000003</v>
      </c>
      <c r="F277" s="3">
        <v>35.799999999999997</v>
      </c>
      <c r="G277" s="3">
        <v>-0.1</v>
      </c>
      <c r="H277" s="4">
        <v>-2.8E-3</v>
      </c>
      <c r="I277" s="2">
        <v>477</v>
      </c>
      <c r="J277" s="5">
        <v>17083</v>
      </c>
      <c r="K277" s="2">
        <v>0</v>
      </c>
      <c r="S277" s="12">
        <f t="shared" si="25"/>
        <v>0</v>
      </c>
      <c r="T277" s="12">
        <f t="shared" si="26"/>
        <v>0</v>
      </c>
      <c r="U277" s="12">
        <f t="shared" si="27"/>
        <v>0</v>
      </c>
      <c r="V277" s="12">
        <f t="shared" si="28"/>
        <v>0</v>
      </c>
    </row>
    <row r="278" spans="1:22">
      <c r="A278" s="9">
        <f t="shared" si="24"/>
        <v>2</v>
      </c>
      <c r="B278" s="1">
        <v>42968</v>
      </c>
      <c r="C278" s="2">
        <v>35.950000000000003</v>
      </c>
      <c r="D278" s="2">
        <v>36</v>
      </c>
      <c r="E278" s="2">
        <v>35.700000000000003</v>
      </c>
      <c r="F278" s="3">
        <v>35.9</v>
      </c>
      <c r="G278" s="3">
        <v>-0.4</v>
      </c>
      <c r="H278" s="4">
        <v>-1.0999999999999999E-2</v>
      </c>
      <c r="I278" s="2">
        <v>609</v>
      </c>
      <c r="J278" s="5">
        <v>21828</v>
      </c>
      <c r="K278" s="2">
        <v>0</v>
      </c>
      <c r="S278" s="12">
        <f t="shared" si="25"/>
        <v>0</v>
      </c>
      <c r="T278" s="12">
        <f t="shared" si="26"/>
        <v>0</v>
      </c>
      <c r="U278" s="12">
        <f t="shared" si="27"/>
        <v>0</v>
      </c>
      <c r="V278" s="12">
        <f t="shared" si="28"/>
        <v>0</v>
      </c>
    </row>
    <row r="279" spans="1:22">
      <c r="A279" s="9">
        <f t="shared" si="24"/>
        <v>6</v>
      </c>
      <c r="B279" s="1">
        <v>42965</v>
      </c>
      <c r="C279" s="2">
        <v>36</v>
      </c>
      <c r="D279" s="2">
        <v>36.299999999999997</v>
      </c>
      <c r="E279" s="2">
        <v>35.65</v>
      </c>
      <c r="F279" s="2">
        <v>36.299999999999997</v>
      </c>
      <c r="G279" s="2">
        <v>0</v>
      </c>
      <c r="H279" s="6">
        <v>0</v>
      </c>
      <c r="I279" s="2">
        <v>665</v>
      </c>
      <c r="J279" s="5">
        <v>23856</v>
      </c>
      <c r="K279" s="2">
        <v>0</v>
      </c>
      <c r="S279" s="12">
        <f t="shared" si="25"/>
        <v>0</v>
      </c>
      <c r="T279" s="12">
        <f t="shared" si="26"/>
        <v>0</v>
      </c>
      <c r="U279" s="12">
        <f t="shared" si="27"/>
        <v>0</v>
      </c>
      <c r="V279" s="12">
        <f t="shared" si="28"/>
        <v>0</v>
      </c>
    </row>
    <row r="280" spans="1:22">
      <c r="A280" s="9">
        <f t="shared" si="24"/>
        <v>5</v>
      </c>
      <c r="B280" s="1">
        <v>42964</v>
      </c>
      <c r="C280" s="2">
        <v>37</v>
      </c>
      <c r="D280" s="2">
        <v>37.1</v>
      </c>
      <c r="E280" s="2">
        <v>36.25</v>
      </c>
      <c r="F280" s="3">
        <v>36.299999999999997</v>
      </c>
      <c r="G280" s="3">
        <v>-0.3</v>
      </c>
      <c r="H280" s="4">
        <v>-8.2000000000000007E-3</v>
      </c>
      <c r="I280" s="2">
        <v>648</v>
      </c>
      <c r="J280" s="5">
        <v>23739</v>
      </c>
      <c r="K280" s="2">
        <v>0</v>
      </c>
      <c r="S280" s="12">
        <f t="shared" si="25"/>
        <v>0</v>
      </c>
      <c r="T280" s="12">
        <f t="shared" si="26"/>
        <v>0</v>
      </c>
      <c r="U280" s="12">
        <f t="shared" si="27"/>
        <v>0</v>
      </c>
      <c r="V280" s="12">
        <f t="shared" si="28"/>
        <v>0</v>
      </c>
    </row>
    <row r="281" spans="1:22">
      <c r="A281" s="9">
        <f t="shared" si="24"/>
        <v>4</v>
      </c>
      <c r="B281" s="1">
        <v>42963</v>
      </c>
      <c r="C281" s="2">
        <v>35.75</v>
      </c>
      <c r="D281" s="2">
        <v>36.6</v>
      </c>
      <c r="E281" s="2">
        <v>35.75</v>
      </c>
      <c r="F281" s="3">
        <v>36.6</v>
      </c>
      <c r="G281" s="3">
        <v>0.85</v>
      </c>
      <c r="H281" s="4">
        <v>2.3800000000000002E-2</v>
      </c>
      <c r="I281" s="2">
        <v>970</v>
      </c>
      <c r="J281" s="5">
        <v>35207</v>
      </c>
      <c r="K281" s="2">
        <v>0</v>
      </c>
      <c r="S281" s="12">
        <f t="shared" si="25"/>
        <v>0</v>
      </c>
      <c r="T281" s="12">
        <f t="shared" si="26"/>
        <v>0</v>
      </c>
      <c r="U281" s="12">
        <f t="shared" si="27"/>
        <v>0</v>
      </c>
      <c r="V281" s="12">
        <f t="shared" si="28"/>
        <v>0</v>
      </c>
    </row>
    <row r="282" spans="1:22">
      <c r="A282" s="9">
        <f t="shared" si="24"/>
        <v>3</v>
      </c>
      <c r="B282" s="1">
        <v>42962</v>
      </c>
      <c r="C282" s="2">
        <v>35.5</v>
      </c>
      <c r="D282" s="2">
        <v>36</v>
      </c>
      <c r="E282" s="2">
        <v>35.35</v>
      </c>
      <c r="F282" s="3">
        <v>35.75</v>
      </c>
      <c r="G282" s="3">
        <v>0.25</v>
      </c>
      <c r="H282" s="4">
        <v>7.0000000000000001E-3</v>
      </c>
      <c r="I282" s="2">
        <v>837</v>
      </c>
      <c r="J282" s="5">
        <v>29764</v>
      </c>
      <c r="K282" s="2">
        <v>0</v>
      </c>
      <c r="S282" s="12">
        <f t="shared" si="25"/>
        <v>0</v>
      </c>
      <c r="T282" s="12">
        <f t="shared" si="26"/>
        <v>0</v>
      </c>
      <c r="U282" s="12">
        <f t="shared" si="27"/>
        <v>0</v>
      </c>
      <c r="V282" s="12">
        <f t="shared" si="28"/>
        <v>0</v>
      </c>
    </row>
    <row r="283" spans="1:22">
      <c r="A283" s="9">
        <f t="shared" si="24"/>
        <v>2</v>
      </c>
      <c r="B283" s="1">
        <v>42961</v>
      </c>
      <c r="C283" s="2">
        <v>36.35</v>
      </c>
      <c r="D283" s="2">
        <v>36.35</v>
      </c>
      <c r="E283" s="2">
        <v>35.299999999999997</v>
      </c>
      <c r="F283" s="3">
        <v>35.5</v>
      </c>
      <c r="G283" s="3">
        <v>-0.3</v>
      </c>
      <c r="H283" s="4">
        <v>-8.3999999999999995E-3</v>
      </c>
      <c r="I283" s="2">
        <v>594</v>
      </c>
      <c r="J283" s="5">
        <v>21137</v>
      </c>
      <c r="K283" s="2">
        <v>0</v>
      </c>
      <c r="S283" s="12">
        <f t="shared" si="25"/>
        <v>0</v>
      </c>
      <c r="T283" s="12">
        <f t="shared" si="26"/>
        <v>0</v>
      </c>
      <c r="U283" s="12">
        <f t="shared" si="27"/>
        <v>0</v>
      </c>
      <c r="V283" s="12">
        <f t="shared" si="28"/>
        <v>0</v>
      </c>
    </row>
    <row r="284" spans="1:22">
      <c r="A284" s="9">
        <f t="shared" si="24"/>
        <v>6</v>
      </c>
      <c r="B284" s="1">
        <v>42958</v>
      </c>
      <c r="C284" s="2">
        <v>36</v>
      </c>
      <c r="D284" s="2">
        <v>36.049999999999997</v>
      </c>
      <c r="E284" s="2">
        <v>35.299999999999997</v>
      </c>
      <c r="F284" s="3">
        <v>35.799999999999997</v>
      </c>
      <c r="G284" s="3">
        <v>-0.4</v>
      </c>
      <c r="H284" s="4">
        <v>-1.0999999999999999E-2</v>
      </c>
      <c r="I284" s="2">
        <v>756</v>
      </c>
      <c r="J284" s="5">
        <v>26965</v>
      </c>
      <c r="K284" s="2">
        <v>0</v>
      </c>
      <c r="S284" s="12">
        <f t="shared" si="25"/>
        <v>0</v>
      </c>
      <c r="T284" s="12">
        <f t="shared" si="26"/>
        <v>0</v>
      </c>
      <c r="U284" s="12">
        <f t="shared" si="27"/>
        <v>0</v>
      </c>
      <c r="V284" s="12">
        <f t="shared" si="28"/>
        <v>0</v>
      </c>
    </row>
    <row r="285" spans="1:22">
      <c r="A285" s="9">
        <f t="shared" si="24"/>
        <v>5</v>
      </c>
      <c r="B285" s="1">
        <v>42957</v>
      </c>
      <c r="C285" s="2">
        <v>36.25</v>
      </c>
      <c r="D285" s="2">
        <v>36.25</v>
      </c>
      <c r="E285" s="2">
        <v>35.5</v>
      </c>
      <c r="F285" s="3">
        <v>36.200000000000003</v>
      </c>
      <c r="G285" s="3">
        <v>-0.05</v>
      </c>
      <c r="H285" s="4">
        <v>-1.4E-3</v>
      </c>
      <c r="I285" s="5">
        <v>1292</v>
      </c>
      <c r="J285" s="5">
        <v>46242</v>
      </c>
      <c r="K285" s="2">
        <v>0</v>
      </c>
      <c r="S285" s="12">
        <f t="shared" si="25"/>
        <v>0</v>
      </c>
      <c r="T285" s="12">
        <f t="shared" si="26"/>
        <v>0</v>
      </c>
      <c r="U285" s="12">
        <f t="shared" si="27"/>
        <v>0</v>
      </c>
      <c r="V285" s="12">
        <f t="shared" si="28"/>
        <v>0</v>
      </c>
    </row>
    <row r="286" spans="1:22">
      <c r="A286" s="9">
        <f t="shared" si="24"/>
        <v>4</v>
      </c>
      <c r="B286" s="1">
        <v>42956</v>
      </c>
      <c r="C286" s="2">
        <v>36.950000000000003</v>
      </c>
      <c r="D286" s="2">
        <v>36.950000000000003</v>
      </c>
      <c r="E286" s="2">
        <v>36.200000000000003</v>
      </c>
      <c r="F286" s="3">
        <v>36.25</v>
      </c>
      <c r="G286" s="3">
        <v>-0.7</v>
      </c>
      <c r="H286" s="4">
        <v>-1.89E-2</v>
      </c>
      <c r="I286" s="2">
        <v>912</v>
      </c>
      <c r="J286" s="5">
        <v>33174</v>
      </c>
      <c r="K286" s="2">
        <v>0</v>
      </c>
      <c r="S286" s="12">
        <f t="shared" si="25"/>
        <v>0</v>
      </c>
      <c r="T286" s="12">
        <f t="shared" si="26"/>
        <v>0</v>
      </c>
      <c r="U286" s="12">
        <f t="shared" si="27"/>
        <v>0</v>
      </c>
      <c r="V286" s="12">
        <f t="shared" si="28"/>
        <v>0</v>
      </c>
    </row>
    <row r="287" spans="1:22">
      <c r="A287" s="9">
        <f t="shared" si="24"/>
        <v>3</v>
      </c>
      <c r="B287" s="1">
        <v>42955</v>
      </c>
      <c r="C287" s="2">
        <v>37</v>
      </c>
      <c r="D287" s="2">
        <v>37</v>
      </c>
      <c r="E287" s="2">
        <v>36.200000000000003</v>
      </c>
      <c r="F287" s="3">
        <v>36.950000000000003</v>
      </c>
      <c r="G287" s="3">
        <v>0.2</v>
      </c>
      <c r="H287" s="4">
        <v>5.4000000000000003E-3</v>
      </c>
      <c r="I287" s="2">
        <v>632</v>
      </c>
      <c r="J287" s="5">
        <v>23142</v>
      </c>
      <c r="K287" s="2">
        <v>0</v>
      </c>
      <c r="S287" s="12">
        <f t="shared" si="25"/>
        <v>0</v>
      </c>
      <c r="T287" s="12">
        <f t="shared" si="26"/>
        <v>0</v>
      </c>
      <c r="U287" s="12">
        <f t="shared" si="27"/>
        <v>0</v>
      </c>
      <c r="V287" s="12">
        <f t="shared" si="28"/>
        <v>0</v>
      </c>
    </row>
    <row r="288" spans="1:22">
      <c r="A288" s="9">
        <f t="shared" si="24"/>
        <v>2</v>
      </c>
      <c r="B288" s="1">
        <v>42954</v>
      </c>
      <c r="C288" s="2">
        <v>37</v>
      </c>
      <c r="D288" s="2">
        <v>37.25</v>
      </c>
      <c r="E288" s="2">
        <v>36.75</v>
      </c>
      <c r="F288" s="3">
        <v>36.75</v>
      </c>
      <c r="G288" s="3">
        <v>-0.25</v>
      </c>
      <c r="H288" s="4">
        <v>-6.7999999999999996E-3</v>
      </c>
      <c r="I288" s="2">
        <v>756</v>
      </c>
      <c r="J288" s="5">
        <v>27897</v>
      </c>
      <c r="K288" s="2">
        <v>0</v>
      </c>
      <c r="S288" s="12">
        <f t="shared" si="25"/>
        <v>0</v>
      </c>
      <c r="T288" s="12">
        <f t="shared" si="26"/>
        <v>0</v>
      </c>
      <c r="U288" s="12">
        <f t="shared" si="27"/>
        <v>0</v>
      </c>
      <c r="V288" s="12">
        <f t="shared" si="28"/>
        <v>0</v>
      </c>
    </row>
    <row r="289" spans="1:22">
      <c r="A289" s="9">
        <f t="shared" si="24"/>
        <v>6</v>
      </c>
      <c r="B289" s="1">
        <v>42951</v>
      </c>
      <c r="C289" s="2">
        <v>36.799999999999997</v>
      </c>
      <c r="D289" s="2">
        <v>37</v>
      </c>
      <c r="E289" s="2">
        <v>36.5</v>
      </c>
      <c r="F289" s="3">
        <v>37</v>
      </c>
      <c r="G289" s="3">
        <v>0.2</v>
      </c>
      <c r="H289" s="4">
        <v>5.4000000000000003E-3</v>
      </c>
      <c r="I289" s="2">
        <v>688</v>
      </c>
      <c r="J289" s="5">
        <v>25336</v>
      </c>
      <c r="K289" s="2">
        <v>0</v>
      </c>
      <c r="S289" s="12">
        <f t="shared" si="25"/>
        <v>0</v>
      </c>
      <c r="T289" s="12">
        <f t="shared" si="26"/>
        <v>0</v>
      </c>
      <c r="U289" s="12">
        <f t="shared" si="27"/>
        <v>0</v>
      </c>
      <c r="V289" s="12">
        <f t="shared" si="28"/>
        <v>0</v>
      </c>
    </row>
    <row r="290" spans="1:22">
      <c r="A290" s="9">
        <f t="shared" si="24"/>
        <v>5</v>
      </c>
      <c r="B290" s="1">
        <v>42950</v>
      </c>
      <c r="C290" s="2">
        <v>37.15</v>
      </c>
      <c r="D290" s="2">
        <v>37.15</v>
      </c>
      <c r="E290" s="2">
        <v>36.75</v>
      </c>
      <c r="F290" s="3">
        <v>36.799999999999997</v>
      </c>
      <c r="G290" s="3">
        <v>-0.35</v>
      </c>
      <c r="H290" s="4">
        <v>-9.4000000000000004E-3</v>
      </c>
      <c r="I290" s="2">
        <v>521</v>
      </c>
      <c r="J290" s="5">
        <v>19240</v>
      </c>
      <c r="K290" s="2">
        <v>0</v>
      </c>
      <c r="S290" s="12">
        <f t="shared" si="25"/>
        <v>0</v>
      </c>
      <c r="T290" s="12">
        <f t="shared" si="26"/>
        <v>0</v>
      </c>
      <c r="U290" s="12">
        <f t="shared" si="27"/>
        <v>0</v>
      </c>
      <c r="V290" s="12">
        <f t="shared" si="28"/>
        <v>0</v>
      </c>
    </row>
    <row r="291" spans="1:22">
      <c r="A291" s="9">
        <f t="shared" si="24"/>
        <v>4</v>
      </c>
      <c r="B291" s="1">
        <v>42949</v>
      </c>
      <c r="C291" s="2">
        <v>37.5</v>
      </c>
      <c r="D291" s="2">
        <v>37.5</v>
      </c>
      <c r="E291" s="2">
        <v>37</v>
      </c>
      <c r="F291" s="3">
        <v>37.15</v>
      </c>
      <c r="G291" s="3">
        <v>-0.35</v>
      </c>
      <c r="H291" s="4">
        <v>-9.2999999999999992E-3</v>
      </c>
      <c r="I291" s="2">
        <v>655</v>
      </c>
      <c r="J291" s="5">
        <v>24324</v>
      </c>
      <c r="K291" s="2">
        <v>0</v>
      </c>
      <c r="S291" s="12">
        <f t="shared" si="25"/>
        <v>0</v>
      </c>
      <c r="T291" s="12">
        <f t="shared" si="26"/>
        <v>0</v>
      </c>
      <c r="U291" s="12">
        <f t="shared" si="27"/>
        <v>0</v>
      </c>
      <c r="V291" s="12">
        <f t="shared" si="28"/>
        <v>0</v>
      </c>
    </row>
    <row r="292" spans="1:22">
      <c r="A292" s="9">
        <f t="shared" si="24"/>
        <v>3</v>
      </c>
      <c r="B292" s="1">
        <v>42948</v>
      </c>
      <c r="C292" s="2">
        <v>36.549999999999997</v>
      </c>
      <c r="D292" s="2">
        <v>37.700000000000003</v>
      </c>
      <c r="E292" s="2">
        <v>36.549999999999997</v>
      </c>
      <c r="F292" s="3">
        <v>37.5</v>
      </c>
      <c r="G292" s="3">
        <v>1.05</v>
      </c>
      <c r="H292" s="4">
        <v>2.8799999999999999E-2</v>
      </c>
      <c r="I292" s="5">
        <v>1695</v>
      </c>
      <c r="J292" s="5">
        <v>63347</v>
      </c>
      <c r="K292" s="2">
        <v>0</v>
      </c>
      <c r="S292" s="12">
        <f t="shared" si="25"/>
        <v>0</v>
      </c>
      <c r="T292" s="12">
        <f t="shared" si="26"/>
        <v>0</v>
      </c>
      <c r="U292" s="12">
        <f t="shared" si="27"/>
        <v>0</v>
      </c>
      <c r="V292" s="12">
        <f t="shared" si="28"/>
        <v>0</v>
      </c>
    </row>
    <row r="293" spans="1:22">
      <c r="A293" s="9">
        <f t="shared" si="24"/>
        <v>2</v>
      </c>
      <c r="B293" s="1">
        <v>42947</v>
      </c>
      <c r="C293" s="2">
        <v>35.85</v>
      </c>
      <c r="D293" s="2">
        <v>36.450000000000003</v>
      </c>
      <c r="E293" s="2">
        <v>35.799999999999997</v>
      </c>
      <c r="F293" s="3">
        <v>36.450000000000003</v>
      </c>
      <c r="G293" s="3">
        <v>0.6</v>
      </c>
      <c r="H293" s="4">
        <v>1.67E-2</v>
      </c>
      <c r="I293" s="2">
        <v>483</v>
      </c>
      <c r="J293" s="5">
        <v>17489</v>
      </c>
      <c r="K293" s="2">
        <v>0</v>
      </c>
      <c r="S293" s="12">
        <f t="shared" si="25"/>
        <v>0</v>
      </c>
      <c r="T293" s="12">
        <f t="shared" si="26"/>
        <v>0</v>
      </c>
      <c r="U293" s="12">
        <f t="shared" si="27"/>
        <v>0</v>
      </c>
      <c r="V293" s="12">
        <f t="shared" si="28"/>
        <v>0</v>
      </c>
    </row>
    <row r="294" spans="1:22">
      <c r="A294" s="9">
        <f t="shared" si="24"/>
        <v>6</v>
      </c>
      <c r="B294" s="1">
        <v>42944</v>
      </c>
      <c r="C294" s="2">
        <v>36.200000000000003</v>
      </c>
      <c r="D294" s="2">
        <v>36.200000000000003</v>
      </c>
      <c r="E294" s="2">
        <v>35.799999999999997</v>
      </c>
      <c r="F294" s="3">
        <v>35.85</v>
      </c>
      <c r="G294" s="3">
        <v>-0.35</v>
      </c>
      <c r="H294" s="4">
        <v>-9.7000000000000003E-3</v>
      </c>
      <c r="I294" s="2">
        <v>641</v>
      </c>
      <c r="J294" s="5">
        <v>23053</v>
      </c>
      <c r="K294" s="2">
        <v>0</v>
      </c>
      <c r="S294" s="12">
        <f t="shared" si="25"/>
        <v>0</v>
      </c>
      <c r="T294" s="12">
        <f t="shared" si="26"/>
        <v>0</v>
      </c>
      <c r="U294" s="12">
        <f t="shared" si="27"/>
        <v>0</v>
      </c>
      <c r="V294" s="12">
        <f t="shared" si="28"/>
        <v>0</v>
      </c>
    </row>
    <row r="295" spans="1:22">
      <c r="A295" s="9">
        <f t="shared" si="24"/>
        <v>5</v>
      </c>
      <c r="B295" s="1">
        <v>42943</v>
      </c>
      <c r="C295" s="2">
        <v>36.4</v>
      </c>
      <c r="D295" s="2">
        <v>36.549999999999997</v>
      </c>
      <c r="E295" s="2">
        <v>35.799999999999997</v>
      </c>
      <c r="F295" s="2">
        <v>36.200000000000003</v>
      </c>
      <c r="G295" s="2">
        <v>0</v>
      </c>
      <c r="H295" s="6">
        <v>0</v>
      </c>
      <c r="I295" s="2">
        <v>580</v>
      </c>
      <c r="J295" s="5">
        <v>20941</v>
      </c>
      <c r="K295" s="2">
        <v>0</v>
      </c>
      <c r="S295" s="12">
        <f t="shared" si="25"/>
        <v>0</v>
      </c>
      <c r="T295" s="12">
        <f t="shared" si="26"/>
        <v>0</v>
      </c>
      <c r="U295" s="12">
        <f t="shared" si="27"/>
        <v>0</v>
      </c>
      <c r="V295" s="12">
        <f t="shared" si="28"/>
        <v>0</v>
      </c>
    </row>
    <row r="296" spans="1:22">
      <c r="A296" s="9">
        <f t="shared" si="24"/>
        <v>4</v>
      </c>
      <c r="B296" s="1">
        <v>42942</v>
      </c>
      <c r="C296" s="2">
        <v>36.4</v>
      </c>
      <c r="D296" s="2">
        <v>36.799999999999997</v>
      </c>
      <c r="E296" s="2">
        <v>36.1</v>
      </c>
      <c r="F296" s="3">
        <v>36.200000000000003</v>
      </c>
      <c r="G296" s="3">
        <v>-0.35</v>
      </c>
      <c r="H296" s="4">
        <v>-9.5999999999999992E-3</v>
      </c>
      <c r="I296" s="2">
        <v>673</v>
      </c>
      <c r="J296" s="5">
        <v>24498</v>
      </c>
      <c r="K296" s="2">
        <v>0</v>
      </c>
      <c r="S296" s="12">
        <f t="shared" si="25"/>
        <v>0</v>
      </c>
      <c r="T296" s="12">
        <f t="shared" si="26"/>
        <v>0</v>
      </c>
      <c r="U296" s="12">
        <f t="shared" si="27"/>
        <v>0</v>
      </c>
      <c r="V296" s="12">
        <f t="shared" si="28"/>
        <v>0</v>
      </c>
    </row>
    <row r="297" spans="1:22">
      <c r="A297" s="9">
        <f t="shared" si="24"/>
        <v>3</v>
      </c>
      <c r="B297" s="1">
        <v>42941</v>
      </c>
      <c r="C297" s="2">
        <v>37.1</v>
      </c>
      <c r="D297" s="2">
        <v>37.1</v>
      </c>
      <c r="E297" s="2">
        <v>36.5</v>
      </c>
      <c r="F297" s="3">
        <v>36.549999999999997</v>
      </c>
      <c r="G297" s="3">
        <v>-0.55000000000000004</v>
      </c>
      <c r="H297" s="4">
        <v>-1.4800000000000001E-2</v>
      </c>
      <c r="I297" s="2">
        <v>601</v>
      </c>
      <c r="J297" s="5">
        <v>22068</v>
      </c>
      <c r="K297" s="2">
        <v>0</v>
      </c>
      <c r="S297" s="12">
        <f t="shared" si="25"/>
        <v>0</v>
      </c>
      <c r="T297" s="12">
        <f t="shared" si="26"/>
        <v>0</v>
      </c>
      <c r="U297" s="12">
        <f t="shared" si="27"/>
        <v>0</v>
      </c>
      <c r="V297" s="12">
        <f t="shared" si="28"/>
        <v>0</v>
      </c>
    </row>
    <row r="298" spans="1:22">
      <c r="A298" s="9">
        <f t="shared" si="24"/>
        <v>2</v>
      </c>
      <c r="B298" s="1">
        <v>42940</v>
      </c>
      <c r="C298" s="2">
        <v>37.299999999999997</v>
      </c>
      <c r="D298" s="2">
        <v>37.35</v>
      </c>
      <c r="E298" s="2">
        <v>37</v>
      </c>
      <c r="F298" s="3">
        <v>37.1</v>
      </c>
      <c r="G298" s="3">
        <v>-0.1</v>
      </c>
      <c r="H298" s="4">
        <v>-2.7000000000000001E-3</v>
      </c>
      <c r="I298" s="2">
        <v>612</v>
      </c>
      <c r="J298" s="5">
        <v>22711</v>
      </c>
      <c r="K298" s="2">
        <v>0</v>
      </c>
      <c r="S298" s="12">
        <f t="shared" si="25"/>
        <v>0</v>
      </c>
      <c r="T298" s="12">
        <f t="shared" si="26"/>
        <v>0</v>
      </c>
      <c r="U298" s="12">
        <f t="shared" si="27"/>
        <v>0</v>
      </c>
      <c r="V298" s="12">
        <f t="shared" si="28"/>
        <v>0</v>
      </c>
    </row>
    <row r="299" spans="1:22">
      <c r="A299" s="9">
        <f t="shared" si="24"/>
        <v>6</v>
      </c>
      <c r="B299" s="1">
        <v>42937</v>
      </c>
      <c r="C299" s="2">
        <v>37.5</v>
      </c>
      <c r="D299" s="2">
        <v>37.5</v>
      </c>
      <c r="E299" s="2">
        <v>37</v>
      </c>
      <c r="F299" s="3">
        <v>37.200000000000003</v>
      </c>
      <c r="G299" s="3">
        <v>-0.25</v>
      </c>
      <c r="H299" s="4">
        <v>-6.7000000000000002E-3</v>
      </c>
      <c r="I299" s="2">
        <v>655</v>
      </c>
      <c r="J299" s="5">
        <v>24337</v>
      </c>
      <c r="K299" s="2">
        <v>0</v>
      </c>
      <c r="S299" s="12">
        <f t="shared" si="25"/>
        <v>0</v>
      </c>
      <c r="T299" s="12">
        <f t="shared" si="26"/>
        <v>0</v>
      </c>
      <c r="U299" s="12">
        <f t="shared" si="27"/>
        <v>0</v>
      </c>
      <c r="V299" s="12">
        <f t="shared" si="28"/>
        <v>0</v>
      </c>
    </row>
    <row r="300" spans="1:22">
      <c r="A300" s="9">
        <f t="shared" si="24"/>
        <v>5</v>
      </c>
      <c r="B300" s="1">
        <v>42936</v>
      </c>
      <c r="C300" s="2">
        <v>37</v>
      </c>
      <c r="D300" s="2">
        <v>37.6</v>
      </c>
      <c r="E300" s="2">
        <v>37</v>
      </c>
      <c r="F300" s="3">
        <v>37.450000000000003</v>
      </c>
      <c r="G300" s="3">
        <v>0.45</v>
      </c>
      <c r="H300" s="4">
        <v>1.2200000000000001E-2</v>
      </c>
      <c r="I300" s="2">
        <v>639</v>
      </c>
      <c r="J300" s="5">
        <v>23810</v>
      </c>
      <c r="K300" s="2">
        <v>0</v>
      </c>
      <c r="S300" s="12">
        <f t="shared" si="25"/>
        <v>0</v>
      </c>
      <c r="T300" s="12">
        <f t="shared" si="26"/>
        <v>0</v>
      </c>
      <c r="U300" s="12">
        <f t="shared" si="27"/>
        <v>0</v>
      </c>
      <c r="V300" s="12">
        <f t="shared" si="28"/>
        <v>0</v>
      </c>
    </row>
    <row r="301" spans="1:22">
      <c r="A301" s="9">
        <f t="shared" si="24"/>
        <v>4</v>
      </c>
      <c r="B301" s="1">
        <v>42935</v>
      </c>
      <c r="C301" s="2">
        <v>37.799999999999997</v>
      </c>
      <c r="D301" s="2">
        <v>38.200000000000003</v>
      </c>
      <c r="E301" s="2">
        <v>37</v>
      </c>
      <c r="F301" s="3">
        <v>37</v>
      </c>
      <c r="G301" s="3">
        <v>-0.25</v>
      </c>
      <c r="H301" s="4">
        <v>-6.7000000000000002E-3</v>
      </c>
      <c r="I301" s="5">
        <v>1939</v>
      </c>
      <c r="J301" s="5">
        <v>72785</v>
      </c>
      <c r="K301" s="2">
        <v>0</v>
      </c>
      <c r="S301" s="12">
        <f t="shared" si="25"/>
        <v>0</v>
      </c>
      <c r="T301" s="12">
        <f t="shared" si="26"/>
        <v>0</v>
      </c>
      <c r="U301" s="12">
        <f t="shared" si="27"/>
        <v>0</v>
      </c>
      <c r="V301" s="12">
        <f t="shared" si="28"/>
        <v>0</v>
      </c>
    </row>
    <row r="302" spans="1:22">
      <c r="A302" s="9">
        <f t="shared" si="24"/>
        <v>3</v>
      </c>
      <c r="B302" s="1">
        <v>42934</v>
      </c>
      <c r="C302" s="2">
        <v>36.950000000000003</v>
      </c>
      <c r="D302" s="2">
        <v>37.25</v>
      </c>
      <c r="E302" s="2">
        <v>36.700000000000003</v>
      </c>
      <c r="F302" s="3">
        <v>37.25</v>
      </c>
      <c r="G302" s="3">
        <v>0.55000000000000004</v>
      </c>
      <c r="H302" s="4">
        <v>1.4999999999999999E-2</v>
      </c>
      <c r="I302" s="5">
        <v>1098</v>
      </c>
      <c r="J302" s="5">
        <v>40622</v>
      </c>
      <c r="K302" s="2">
        <v>0</v>
      </c>
      <c r="S302" s="12">
        <f t="shared" si="25"/>
        <v>0</v>
      </c>
      <c r="T302" s="12">
        <f t="shared" si="26"/>
        <v>0</v>
      </c>
      <c r="U302" s="12">
        <f t="shared" si="27"/>
        <v>0</v>
      </c>
      <c r="V302" s="12">
        <f t="shared" si="28"/>
        <v>0</v>
      </c>
    </row>
    <row r="303" spans="1:22">
      <c r="A303" s="9">
        <f t="shared" si="24"/>
        <v>2</v>
      </c>
      <c r="B303" s="1">
        <v>42933</v>
      </c>
      <c r="C303" s="2">
        <v>36</v>
      </c>
      <c r="D303" s="2">
        <v>37</v>
      </c>
      <c r="E303" s="2">
        <v>36</v>
      </c>
      <c r="F303" s="3">
        <v>36.700000000000003</v>
      </c>
      <c r="G303" s="3">
        <v>0.9</v>
      </c>
      <c r="H303" s="4">
        <v>2.5100000000000001E-2</v>
      </c>
      <c r="I303" s="5">
        <v>1187</v>
      </c>
      <c r="J303" s="5">
        <v>43490</v>
      </c>
      <c r="K303" s="2">
        <v>0</v>
      </c>
      <c r="S303" s="12">
        <f t="shared" si="25"/>
        <v>0</v>
      </c>
      <c r="T303" s="12">
        <f t="shared" si="26"/>
        <v>0</v>
      </c>
      <c r="U303" s="12">
        <f t="shared" si="27"/>
        <v>0</v>
      </c>
      <c r="V303" s="12">
        <f t="shared" si="28"/>
        <v>0</v>
      </c>
    </row>
    <row r="304" spans="1:22">
      <c r="A304" s="9">
        <f t="shared" si="24"/>
        <v>6</v>
      </c>
      <c r="B304" s="1">
        <v>42930</v>
      </c>
      <c r="C304" s="2">
        <v>35.65</v>
      </c>
      <c r="D304" s="2">
        <v>35.85</v>
      </c>
      <c r="E304" s="2">
        <v>35.6</v>
      </c>
      <c r="F304" s="3">
        <v>35.799999999999997</v>
      </c>
      <c r="G304" s="3">
        <v>0.15</v>
      </c>
      <c r="H304" s="4">
        <v>4.1999999999999997E-3</v>
      </c>
      <c r="I304" s="2">
        <v>398</v>
      </c>
      <c r="J304" s="5">
        <v>14242</v>
      </c>
      <c r="K304" s="2">
        <v>0</v>
      </c>
      <c r="S304" s="12">
        <f t="shared" si="25"/>
        <v>0</v>
      </c>
      <c r="T304" s="12">
        <f t="shared" si="26"/>
        <v>0</v>
      </c>
      <c r="U304" s="12">
        <f t="shared" si="27"/>
        <v>0</v>
      </c>
      <c r="V304" s="12">
        <f t="shared" si="28"/>
        <v>0</v>
      </c>
    </row>
    <row r="305" spans="1:22">
      <c r="A305" s="9">
        <f t="shared" si="24"/>
        <v>5</v>
      </c>
      <c r="B305" s="1">
        <v>42929</v>
      </c>
      <c r="C305" s="2">
        <v>35.75</v>
      </c>
      <c r="D305" s="2">
        <v>35.9</v>
      </c>
      <c r="E305" s="2">
        <v>35.450000000000003</v>
      </c>
      <c r="F305" s="3">
        <v>35.65</v>
      </c>
      <c r="G305" s="3">
        <v>-0.05</v>
      </c>
      <c r="H305" s="4">
        <v>-1.4E-3</v>
      </c>
      <c r="I305" s="2">
        <v>543</v>
      </c>
      <c r="J305" s="5">
        <v>19380</v>
      </c>
      <c r="K305" s="2">
        <v>0</v>
      </c>
      <c r="S305" s="12">
        <f t="shared" si="25"/>
        <v>0</v>
      </c>
      <c r="T305" s="12">
        <f t="shared" si="26"/>
        <v>0</v>
      </c>
      <c r="U305" s="12">
        <f t="shared" si="27"/>
        <v>0</v>
      </c>
      <c r="V305" s="12">
        <f t="shared" si="28"/>
        <v>0</v>
      </c>
    </row>
    <row r="306" spans="1:22">
      <c r="A306" s="9">
        <f t="shared" si="24"/>
        <v>4</v>
      </c>
      <c r="B306" s="1">
        <v>42928</v>
      </c>
      <c r="C306" s="2">
        <v>35.799999999999997</v>
      </c>
      <c r="D306" s="2">
        <v>35.85</v>
      </c>
      <c r="E306" s="2">
        <v>35.450000000000003</v>
      </c>
      <c r="F306" s="3">
        <v>35.700000000000003</v>
      </c>
      <c r="G306" s="3">
        <v>0.1</v>
      </c>
      <c r="H306" s="4">
        <v>2.8E-3</v>
      </c>
      <c r="I306" s="2">
        <v>643</v>
      </c>
      <c r="J306" s="5">
        <v>22965</v>
      </c>
      <c r="K306" s="2">
        <v>0</v>
      </c>
      <c r="S306" s="12">
        <f t="shared" si="25"/>
        <v>0</v>
      </c>
      <c r="T306" s="12">
        <f t="shared" si="26"/>
        <v>0</v>
      </c>
      <c r="U306" s="12">
        <f t="shared" si="27"/>
        <v>0</v>
      </c>
      <c r="V306" s="12">
        <f t="shared" si="28"/>
        <v>0</v>
      </c>
    </row>
    <row r="307" spans="1:22">
      <c r="A307" s="9">
        <f t="shared" si="24"/>
        <v>3</v>
      </c>
      <c r="B307" s="1">
        <v>42927</v>
      </c>
      <c r="C307" s="2">
        <v>35.950000000000003</v>
      </c>
      <c r="D307" s="2">
        <v>36.299999999999997</v>
      </c>
      <c r="E307" s="2">
        <v>35.6</v>
      </c>
      <c r="F307" s="3">
        <v>35.6</v>
      </c>
      <c r="G307" s="3">
        <v>-0.2</v>
      </c>
      <c r="H307" s="4">
        <v>-5.5999999999999999E-3</v>
      </c>
      <c r="I307" s="2">
        <v>677</v>
      </c>
      <c r="J307" s="5">
        <v>24351</v>
      </c>
      <c r="K307" s="2">
        <v>0</v>
      </c>
      <c r="S307" s="12">
        <f t="shared" si="25"/>
        <v>0</v>
      </c>
      <c r="T307" s="12">
        <f t="shared" si="26"/>
        <v>0</v>
      </c>
      <c r="U307" s="12">
        <f t="shared" si="27"/>
        <v>0</v>
      </c>
      <c r="V307" s="12">
        <f t="shared" si="28"/>
        <v>0</v>
      </c>
    </row>
    <row r="308" spans="1:22">
      <c r="A308" s="9">
        <f t="shared" si="24"/>
        <v>2</v>
      </c>
      <c r="B308" s="1">
        <v>42926</v>
      </c>
      <c r="C308" s="2">
        <v>36</v>
      </c>
      <c r="D308" s="2">
        <v>36</v>
      </c>
      <c r="E308" s="2">
        <v>35.4</v>
      </c>
      <c r="F308" s="3">
        <v>35.799999999999997</v>
      </c>
      <c r="G308" s="3">
        <v>-0.3</v>
      </c>
      <c r="H308" s="4">
        <v>-8.3000000000000001E-3</v>
      </c>
      <c r="I308" s="2">
        <v>884</v>
      </c>
      <c r="J308" s="5">
        <v>31577</v>
      </c>
      <c r="K308" s="2">
        <v>0</v>
      </c>
      <c r="S308" s="12">
        <f t="shared" si="25"/>
        <v>0</v>
      </c>
      <c r="T308" s="12">
        <f t="shared" si="26"/>
        <v>0</v>
      </c>
      <c r="U308" s="12">
        <f t="shared" si="27"/>
        <v>0</v>
      </c>
      <c r="V308" s="12">
        <f t="shared" si="28"/>
        <v>0</v>
      </c>
    </row>
    <row r="309" spans="1:22">
      <c r="A309" s="9">
        <f t="shared" si="24"/>
        <v>6</v>
      </c>
      <c r="B309" s="1">
        <v>42923</v>
      </c>
      <c r="C309" s="2">
        <v>37</v>
      </c>
      <c r="D309" s="2">
        <v>37.1</v>
      </c>
      <c r="E309" s="2">
        <v>36.1</v>
      </c>
      <c r="F309" s="3">
        <v>36.1</v>
      </c>
      <c r="G309" s="3">
        <v>-0.9</v>
      </c>
      <c r="H309" s="4">
        <v>-2.4299999999999999E-2</v>
      </c>
      <c r="I309" s="2">
        <v>972</v>
      </c>
      <c r="J309" s="5">
        <v>35429</v>
      </c>
      <c r="K309" s="2">
        <v>0</v>
      </c>
      <c r="S309" s="12">
        <f t="shared" si="25"/>
        <v>0</v>
      </c>
      <c r="T309" s="12">
        <f t="shared" si="26"/>
        <v>0</v>
      </c>
      <c r="U309" s="12">
        <f t="shared" si="27"/>
        <v>0</v>
      </c>
      <c r="V309" s="12">
        <f t="shared" si="28"/>
        <v>0</v>
      </c>
    </row>
    <row r="310" spans="1:22">
      <c r="A310" s="9">
        <f t="shared" si="24"/>
        <v>5</v>
      </c>
      <c r="B310" s="1">
        <v>42922</v>
      </c>
      <c r="C310" s="2">
        <v>37.200000000000003</v>
      </c>
      <c r="D310" s="2">
        <v>37.25</v>
      </c>
      <c r="E310" s="2">
        <v>36.75</v>
      </c>
      <c r="F310" s="3">
        <v>37</v>
      </c>
      <c r="G310" s="3">
        <v>0.1</v>
      </c>
      <c r="H310" s="4">
        <v>2.7000000000000001E-3</v>
      </c>
      <c r="I310" s="2">
        <v>537</v>
      </c>
      <c r="J310" s="5">
        <v>19897</v>
      </c>
      <c r="K310" s="2">
        <v>0</v>
      </c>
      <c r="S310" s="12">
        <f t="shared" si="25"/>
        <v>0</v>
      </c>
      <c r="T310" s="12">
        <f t="shared" si="26"/>
        <v>0</v>
      </c>
      <c r="U310" s="12">
        <f t="shared" si="27"/>
        <v>0</v>
      </c>
      <c r="V310" s="12">
        <f t="shared" si="28"/>
        <v>0</v>
      </c>
    </row>
    <row r="311" spans="1:22">
      <c r="A311" s="9">
        <f t="shared" si="24"/>
        <v>4</v>
      </c>
      <c r="B311" s="1">
        <v>42921</v>
      </c>
      <c r="C311" s="2">
        <v>37.1</v>
      </c>
      <c r="D311" s="2">
        <v>37.25</v>
      </c>
      <c r="E311" s="2">
        <v>36.6</v>
      </c>
      <c r="F311" s="3">
        <v>36.9</v>
      </c>
      <c r="G311" s="3">
        <v>-0.15</v>
      </c>
      <c r="H311" s="4">
        <v>-4.0000000000000001E-3</v>
      </c>
      <c r="I311" s="2">
        <v>725</v>
      </c>
      <c r="J311" s="5">
        <v>26753</v>
      </c>
      <c r="K311" s="2">
        <v>0</v>
      </c>
      <c r="S311" s="12">
        <f t="shared" si="25"/>
        <v>0</v>
      </c>
      <c r="T311" s="12">
        <f t="shared" si="26"/>
        <v>0</v>
      </c>
      <c r="U311" s="12">
        <f t="shared" si="27"/>
        <v>0</v>
      </c>
      <c r="V311" s="12">
        <f t="shared" si="28"/>
        <v>0</v>
      </c>
    </row>
    <row r="312" spans="1:22">
      <c r="A312" s="9">
        <f t="shared" si="24"/>
        <v>3</v>
      </c>
      <c r="B312" s="1">
        <v>42920</v>
      </c>
      <c r="C312" s="2">
        <v>37.4</v>
      </c>
      <c r="D312" s="2">
        <v>37.549999999999997</v>
      </c>
      <c r="E312" s="2">
        <v>36.799999999999997</v>
      </c>
      <c r="F312" s="3">
        <v>37.049999999999997</v>
      </c>
      <c r="G312" s="3">
        <v>-0.25</v>
      </c>
      <c r="H312" s="4">
        <v>-6.7000000000000002E-3</v>
      </c>
      <c r="I312" s="2">
        <v>977</v>
      </c>
      <c r="J312" s="5">
        <v>36316</v>
      </c>
      <c r="K312" s="2">
        <v>0</v>
      </c>
      <c r="S312" s="12">
        <f t="shared" si="25"/>
        <v>0</v>
      </c>
      <c r="T312" s="12">
        <f t="shared" si="26"/>
        <v>0</v>
      </c>
      <c r="U312" s="12">
        <f t="shared" si="27"/>
        <v>0</v>
      </c>
      <c r="V312" s="12">
        <f t="shared" si="28"/>
        <v>0</v>
      </c>
    </row>
    <row r="313" spans="1:22">
      <c r="A313" s="9">
        <f t="shared" si="24"/>
        <v>2</v>
      </c>
      <c r="B313" s="1">
        <v>42919</v>
      </c>
      <c r="C313" s="2">
        <v>36.4</v>
      </c>
      <c r="D313" s="2">
        <v>37.4</v>
      </c>
      <c r="E313" s="2">
        <v>36.200000000000003</v>
      </c>
      <c r="F313" s="3">
        <v>37.299999999999997</v>
      </c>
      <c r="G313" s="3">
        <v>0.9</v>
      </c>
      <c r="H313" s="4">
        <v>2.47E-2</v>
      </c>
      <c r="I313" s="5">
        <v>1987</v>
      </c>
      <c r="J313" s="5">
        <v>73492</v>
      </c>
      <c r="K313" s="2">
        <v>0</v>
      </c>
      <c r="S313" s="12">
        <f t="shared" si="25"/>
        <v>0</v>
      </c>
      <c r="T313" s="12">
        <f t="shared" si="26"/>
        <v>0</v>
      </c>
      <c r="U313" s="12">
        <f t="shared" si="27"/>
        <v>0</v>
      </c>
      <c r="V313" s="12">
        <f t="shared" si="28"/>
        <v>0</v>
      </c>
    </row>
    <row r="314" spans="1:22">
      <c r="A314" s="9">
        <f t="shared" si="24"/>
        <v>6</v>
      </c>
      <c r="B314" s="1">
        <v>42916</v>
      </c>
      <c r="C314" s="2">
        <v>35.25</v>
      </c>
      <c r="D314" s="2">
        <v>36.4</v>
      </c>
      <c r="E314" s="2">
        <v>34.75</v>
      </c>
      <c r="F314" s="3">
        <v>36.4</v>
      </c>
      <c r="G314" s="3">
        <v>0.8</v>
      </c>
      <c r="H314" s="4">
        <v>2.2499999999999999E-2</v>
      </c>
      <c r="I314" s="5">
        <v>1810</v>
      </c>
      <c r="J314" s="5">
        <v>64752</v>
      </c>
      <c r="K314" s="2">
        <v>0</v>
      </c>
      <c r="S314" s="12">
        <f t="shared" si="25"/>
        <v>0</v>
      </c>
      <c r="T314" s="12">
        <f t="shared" si="26"/>
        <v>0</v>
      </c>
      <c r="U314" s="12">
        <f t="shared" si="27"/>
        <v>0</v>
      </c>
      <c r="V314" s="12">
        <f t="shared" si="28"/>
        <v>0</v>
      </c>
    </row>
    <row r="315" spans="1:22">
      <c r="A315" s="9">
        <f t="shared" si="24"/>
        <v>5</v>
      </c>
      <c r="B315" s="1">
        <v>42915</v>
      </c>
      <c r="C315" s="2">
        <v>37.15</v>
      </c>
      <c r="D315" s="2">
        <v>37.200000000000003</v>
      </c>
      <c r="E315" s="2">
        <v>35.6</v>
      </c>
      <c r="F315" s="3">
        <v>35.6</v>
      </c>
      <c r="G315" s="3">
        <v>-1.2</v>
      </c>
      <c r="H315" s="4">
        <v>-3.2599999999999997E-2</v>
      </c>
      <c r="I315" s="5">
        <v>1912</v>
      </c>
      <c r="J315" s="5">
        <v>69305</v>
      </c>
      <c r="K315" s="2">
        <v>0</v>
      </c>
      <c r="S315" s="12">
        <f t="shared" si="25"/>
        <v>0</v>
      </c>
      <c r="T315" s="12">
        <f t="shared" si="26"/>
        <v>0</v>
      </c>
      <c r="U315" s="12">
        <f t="shared" si="27"/>
        <v>0</v>
      </c>
      <c r="V315" s="12">
        <f t="shared" si="28"/>
        <v>0</v>
      </c>
    </row>
    <row r="316" spans="1:22">
      <c r="A316" s="9">
        <f t="shared" si="24"/>
        <v>4</v>
      </c>
      <c r="B316" s="1">
        <v>42914</v>
      </c>
      <c r="C316" s="2">
        <v>37.15</v>
      </c>
      <c r="D316" s="2">
        <v>37.15</v>
      </c>
      <c r="E316" s="2">
        <v>36.450000000000003</v>
      </c>
      <c r="F316" s="3">
        <v>36.799999999999997</v>
      </c>
      <c r="G316" s="3">
        <v>-0.35</v>
      </c>
      <c r="H316" s="4">
        <v>-9.4000000000000004E-3</v>
      </c>
      <c r="I316" s="5">
        <v>1522</v>
      </c>
      <c r="J316" s="5">
        <v>55891</v>
      </c>
      <c r="K316" s="2">
        <v>0</v>
      </c>
      <c r="S316" s="12">
        <f t="shared" si="25"/>
        <v>0</v>
      </c>
      <c r="T316" s="12">
        <f t="shared" si="26"/>
        <v>0</v>
      </c>
      <c r="U316" s="12">
        <f t="shared" si="27"/>
        <v>0</v>
      </c>
      <c r="V316" s="12">
        <f t="shared" si="28"/>
        <v>0</v>
      </c>
    </row>
    <row r="317" spans="1:22">
      <c r="A317" s="9">
        <f t="shared" si="24"/>
        <v>3</v>
      </c>
      <c r="B317" s="1">
        <v>42913</v>
      </c>
      <c r="C317" s="2">
        <v>38.5</v>
      </c>
      <c r="D317" s="2">
        <v>38.5</v>
      </c>
      <c r="E317" s="2">
        <v>37.1</v>
      </c>
      <c r="F317" s="3">
        <v>37.15</v>
      </c>
      <c r="G317" s="3">
        <v>-1.1499999999999999</v>
      </c>
      <c r="H317" s="4">
        <v>-0.03</v>
      </c>
      <c r="I317" s="5">
        <v>2569</v>
      </c>
      <c r="J317" s="5">
        <v>96168</v>
      </c>
      <c r="K317" s="2">
        <v>0</v>
      </c>
      <c r="S317" s="12">
        <f t="shared" si="25"/>
        <v>0</v>
      </c>
      <c r="T317" s="12">
        <f t="shared" si="26"/>
        <v>0</v>
      </c>
      <c r="U317" s="12">
        <f t="shared" si="27"/>
        <v>0</v>
      </c>
      <c r="V317" s="12">
        <f t="shared" si="28"/>
        <v>0</v>
      </c>
    </row>
    <row r="318" spans="1:22">
      <c r="A318" s="9">
        <f t="shared" si="24"/>
        <v>2</v>
      </c>
      <c r="B318" s="1">
        <v>42912</v>
      </c>
      <c r="C318" s="2">
        <v>38.450000000000003</v>
      </c>
      <c r="D318" s="2">
        <v>38.65</v>
      </c>
      <c r="E318" s="2">
        <v>38</v>
      </c>
      <c r="F318" s="3">
        <v>38.299999999999997</v>
      </c>
      <c r="G318" s="3">
        <v>0.1</v>
      </c>
      <c r="H318" s="4">
        <v>2.5999999999999999E-3</v>
      </c>
      <c r="I318" s="5">
        <v>1401</v>
      </c>
      <c r="J318" s="5">
        <v>53563</v>
      </c>
      <c r="K318" s="2">
        <v>0</v>
      </c>
      <c r="S318" s="12">
        <f t="shared" si="25"/>
        <v>0</v>
      </c>
      <c r="T318" s="12">
        <f t="shared" si="26"/>
        <v>0</v>
      </c>
      <c r="U318" s="12">
        <f t="shared" si="27"/>
        <v>0</v>
      </c>
      <c r="V318" s="12">
        <f t="shared" si="28"/>
        <v>0</v>
      </c>
    </row>
    <row r="319" spans="1:22">
      <c r="A319" s="9">
        <f t="shared" si="24"/>
        <v>6</v>
      </c>
      <c r="B319" s="1">
        <v>42909</v>
      </c>
      <c r="C319" s="2">
        <v>38.4</v>
      </c>
      <c r="D319" s="2">
        <v>39.35</v>
      </c>
      <c r="E319" s="2">
        <v>38.200000000000003</v>
      </c>
      <c r="F319" s="3">
        <v>38.200000000000003</v>
      </c>
      <c r="G319" s="3">
        <v>-0.1</v>
      </c>
      <c r="H319" s="4">
        <v>-2.5999999999999999E-3</v>
      </c>
      <c r="I319" s="5">
        <v>2700</v>
      </c>
      <c r="J319" s="5">
        <v>104722</v>
      </c>
      <c r="K319" s="2">
        <v>0</v>
      </c>
      <c r="S319" s="12">
        <f t="shared" si="25"/>
        <v>0</v>
      </c>
      <c r="T319" s="12">
        <f t="shared" si="26"/>
        <v>0</v>
      </c>
      <c r="U319" s="12">
        <f t="shared" si="27"/>
        <v>0</v>
      </c>
      <c r="V319" s="12">
        <f t="shared" si="28"/>
        <v>0</v>
      </c>
    </row>
    <row r="320" spans="1:22">
      <c r="A320" s="9">
        <f t="shared" si="24"/>
        <v>5</v>
      </c>
      <c r="B320" s="1">
        <v>42908</v>
      </c>
      <c r="C320" s="2">
        <v>39</v>
      </c>
      <c r="D320" s="2">
        <v>39.049999999999997</v>
      </c>
      <c r="E320" s="2">
        <v>38</v>
      </c>
      <c r="F320" s="3">
        <v>38.299999999999997</v>
      </c>
      <c r="G320" s="3">
        <v>-0.7</v>
      </c>
      <c r="H320" s="4">
        <v>-1.7899999999999999E-2</v>
      </c>
      <c r="I320" s="5">
        <v>1506</v>
      </c>
      <c r="J320" s="5">
        <v>57864</v>
      </c>
      <c r="K320" s="2">
        <v>0</v>
      </c>
      <c r="S320" s="12">
        <f t="shared" si="25"/>
        <v>0</v>
      </c>
      <c r="T320" s="12">
        <f t="shared" si="26"/>
        <v>0</v>
      </c>
      <c r="U320" s="12">
        <f t="shared" si="27"/>
        <v>0</v>
      </c>
      <c r="V320" s="12">
        <f t="shared" si="28"/>
        <v>0</v>
      </c>
    </row>
    <row r="321" spans="1:22">
      <c r="A321" s="9">
        <f t="shared" si="24"/>
        <v>4</v>
      </c>
      <c r="B321" s="1">
        <v>42907</v>
      </c>
      <c r="C321" s="2">
        <v>39.299999999999997</v>
      </c>
      <c r="D321" s="2">
        <v>39.700000000000003</v>
      </c>
      <c r="E321" s="2">
        <v>38.5</v>
      </c>
      <c r="F321" s="3">
        <v>39</v>
      </c>
      <c r="G321" s="3">
        <v>0.35</v>
      </c>
      <c r="H321" s="4">
        <v>9.1000000000000004E-3</v>
      </c>
      <c r="I321" s="5">
        <v>4000</v>
      </c>
      <c r="J321" s="5">
        <v>156716</v>
      </c>
      <c r="K321" s="2">
        <v>0</v>
      </c>
      <c r="S321" s="12">
        <f t="shared" si="25"/>
        <v>0</v>
      </c>
      <c r="T321" s="12">
        <f t="shared" si="26"/>
        <v>0</v>
      </c>
      <c r="U321" s="12">
        <f t="shared" si="27"/>
        <v>0</v>
      </c>
      <c r="V321" s="12">
        <f t="shared" si="28"/>
        <v>0</v>
      </c>
    </row>
    <row r="322" spans="1:22">
      <c r="A322" s="9">
        <f t="shared" si="24"/>
        <v>3</v>
      </c>
      <c r="B322" s="1">
        <v>42906</v>
      </c>
      <c r="C322" s="2">
        <v>38.799999999999997</v>
      </c>
      <c r="D322" s="2">
        <v>39.15</v>
      </c>
      <c r="E322" s="2">
        <v>38.450000000000003</v>
      </c>
      <c r="F322" s="3">
        <v>38.65</v>
      </c>
      <c r="G322" s="3">
        <v>0.25</v>
      </c>
      <c r="H322" s="4">
        <v>6.4999999999999997E-3</v>
      </c>
      <c r="I322" s="5">
        <v>2078</v>
      </c>
      <c r="J322" s="5">
        <v>80676</v>
      </c>
      <c r="K322" s="2">
        <v>0</v>
      </c>
      <c r="S322" s="12">
        <f t="shared" si="25"/>
        <v>0</v>
      </c>
      <c r="T322" s="12">
        <f t="shared" si="26"/>
        <v>0</v>
      </c>
      <c r="U322" s="12">
        <f t="shared" si="27"/>
        <v>0</v>
      </c>
      <c r="V322" s="12">
        <f t="shared" si="28"/>
        <v>0</v>
      </c>
    </row>
    <row r="323" spans="1:22">
      <c r="A323" s="9">
        <f t="shared" si="24"/>
        <v>2</v>
      </c>
      <c r="B323" s="1">
        <v>42905</v>
      </c>
      <c r="C323" s="2">
        <v>38</v>
      </c>
      <c r="D323" s="2">
        <v>38.700000000000003</v>
      </c>
      <c r="E323" s="2">
        <v>37.9</v>
      </c>
      <c r="F323" s="3">
        <v>38.4</v>
      </c>
      <c r="G323" s="3">
        <v>0.4</v>
      </c>
      <c r="H323" s="4">
        <v>1.0500000000000001E-2</v>
      </c>
      <c r="I323" s="5">
        <v>1233</v>
      </c>
      <c r="J323" s="5">
        <v>47138</v>
      </c>
      <c r="K323" s="2">
        <v>0</v>
      </c>
      <c r="S323" s="12">
        <f t="shared" si="25"/>
        <v>0</v>
      </c>
      <c r="T323" s="12">
        <f t="shared" si="26"/>
        <v>0</v>
      </c>
      <c r="U323" s="12">
        <f t="shared" si="27"/>
        <v>0</v>
      </c>
      <c r="V323" s="12">
        <f t="shared" si="28"/>
        <v>0</v>
      </c>
    </row>
    <row r="324" spans="1:22">
      <c r="A324" s="9">
        <f t="shared" si="24"/>
        <v>6</v>
      </c>
      <c r="B324" s="1">
        <v>42902</v>
      </c>
      <c r="C324" s="2">
        <v>38.4</v>
      </c>
      <c r="D324" s="2">
        <v>38.700000000000003</v>
      </c>
      <c r="E324" s="2">
        <v>38</v>
      </c>
      <c r="F324" s="3">
        <v>38</v>
      </c>
      <c r="G324" s="3">
        <v>-0.4</v>
      </c>
      <c r="H324" s="4">
        <v>-1.04E-2</v>
      </c>
      <c r="I324" s="5">
        <v>1237</v>
      </c>
      <c r="J324" s="5">
        <v>47500</v>
      </c>
      <c r="K324" s="2">
        <v>0</v>
      </c>
      <c r="S324" s="12">
        <f t="shared" si="25"/>
        <v>0</v>
      </c>
      <c r="T324" s="12">
        <f t="shared" si="26"/>
        <v>0</v>
      </c>
      <c r="U324" s="12">
        <f t="shared" si="27"/>
        <v>0</v>
      </c>
      <c r="V324" s="12">
        <f t="shared" si="28"/>
        <v>0</v>
      </c>
    </row>
    <row r="325" spans="1:22">
      <c r="A325" s="9">
        <f t="shared" ref="A325:A388" si="29">WEEKDAY(B325,1)</f>
        <v>5</v>
      </c>
      <c r="B325" s="1">
        <v>42901</v>
      </c>
      <c r="C325" s="2">
        <v>37.700000000000003</v>
      </c>
      <c r="D325" s="2">
        <v>38.5</v>
      </c>
      <c r="E325" s="2">
        <v>37.5</v>
      </c>
      <c r="F325" s="3">
        <v>38.4</v>
      </c>
      <c r="G325" s="3">
        <v>0.85</v>
      </c>
      <c r="H325" s="4">
        <v>2.2599999999999999E-2</v>
      </c>
      <c r="I325" s="5">
        <v>1734</v>
      </c>
      <c r="J325" s="5">
        <v>65955</v>
      </c>
      <c r="K325" s="2">
        <v>0</v>
      </c>
      <c r="S325" s="12">
        <f t="shared" ref="S325:S388" si="30">SUM(Q325:Q329)/5</f>
        <v>0</v>
      </c>
      <c r="T325" s="12">
        <f t="shared" ref="T325:T388" si="31">SUM(Q325:Q334)/10</f>
        <v>0</v>
      </c>
      <c r="U325" s="12">
        <f t="shared" ref="U325:U388" si="32">SUM(Q325:Q344)/20</f>
        <v>0</v>
      </c>
      <c r="V325" s="12">
        <f t="shared" ref="V325:V388" si="33">SUM(Q325:Q384)/60</f>
        <v>0</v>
      </c>
    </row>
    <row r="326" spans="1:22">
      <c r="A326" s="9">
        <f t="shared" si="29"/>
        <v>4</v>
      </c>
      <c r="B326" s="1">
        <v>42900</v>
      </c>
      <c r="C326" s="2">
        <v>39.299999999999997</v>
      </c>
      <c r="D326" s="2">
        <v>39.6</v>
      </c>
      <c r="E326" s="2">
        <v>37.5</v>
      </c>
      <c r="F326" s="3">
        <v>37.549999999999997</v>
      </c>
      <c r="G326" s="3">
        <v>-1.75</v>
      </c>
      <c r="H326" s="4">
        <v>-4.4499999999999998E-2</v>
      </c>
      <c r="I326" s="5">
        <v>3935</v>
      </c>
      <c r="J326" s="5">
        <v>150012</v>
      </c>
      <c r="K326" s="2">
        <v>0</v>
      </c>
      <c r="S326" s="12">
        <f t="shared" si="30"/>
        <v>0</v>
      </c>
      <c r="T326" s="12">
        <f t="shared" si="31"/>
        <v>0</v>
      </c>
      <c r="U326" s="12">
        <f t="shared" si="32"/>
        <v>0</v>
      </c>
      <c r="V326" s="12">
        <f t="shared" si="33"/>
        <v>0</v>
      </c>
    </row>
    <row r="327" spans="1:22">
      <c r="A327" s="9">
        <f t="shared" si="29"/>
        <v>3</v>
      </c>
      <c r="B327" s="1">
        <v>42899</v>
      </c>
      <c r="C327" s="2">
        <v>40.25</v>
      </c>
      <c r="D327" s="2">
        <v>40.4</v>
      </c>
      <c r="E327" s="2">
        <v>39.299999999999997</v>
      </c>
      <c r="F327" s="3">
        <v>39.299999999999997</v>
      </c>
      <c r="G327" s="3">
        <v>-0.85</v>
      </c>
      <c r="H327" s="4">
        <v>-2.12E-2</v>
      </c>
      <c r="I327" s="5">
        <v>2838</v>
      </c>
      <c r="J327" s="5">
        <v>112567</v>
      </c>
      <c r="K327" s="2">
        <v>0</v>
      </c>
      <c r="S327" s="12">
        <f t="shared" si="30"/>
        <v>0</v>
      </c>
      <c r="T327" s="12">
        <f t="shared" si="31"/>
        <v>0</v>
      </c>
      <c r="U327" s="12">
        <f t="shared" si="32"/>
        <v>0</v>
      </c>
      <c r="V327" s="12">
        <f t="shared" si="33"/>
        <v>0</v>
      </c>
    </row>
    <row r="328" spans="1:22">
      <c r="A328" s="9">
        <f t="shared" si="29"/>
        <v>2</v>
      </c>
      <c r="B328" s="1">
        <v>42898</v>
      </c>
      <c r="C328" s="2">
        <v>39</v>
      </c>
      <c r="D328" s="2">
        <v>40.4</v>
      </c>
      <c r="E328" s="2">
        <v>38.85</v>
      </c>
      <c r="F328" s="3">
        <v>40.15</v>
      </c>
      <c r="G328" s="3">
        <v>0.75</v>
      </c>
      <c r="H328" s="4">
        <v>1.9E-2</v>
      </c>
      <c r="I328" s="5">
        <v>4097</v>
      </c>
      <c r="J328" s="5">
        <v>163670</v>
      </c>
      <c r="K328" s="2">
        <v>0</v>
      </c>
      <c r="S328" s="12">
        <f t="shared" si="30"/>
        <v>0</v>
      </c>
      <c r="T328" s="12">
        <f t="shared" si="31"/>
        <v>0</v>
      </c>
      <c r="U328" s="12">
        <f t="shared" si="32"/>
        <v>0</v>
      </c>
      <c r="V328" s="12">
        <f t="shared" si="33"/>
        <v>0</v>
      </c>
    </row>
    <row r="329" spans="1:22">
      <c r="A329" s="9">
        <f t="shared" si="29"/>
        <v>6</v>
      </c>
      <c r="B329" s="1">
        <v>42895</v>
      </c>
      <c r="C329" s="2">
        <v>38.950000000000003</v>
      </c>
      <c r="D329" s="2">
        <v>39.450000000000003</v>
      </c>
      <c r="E329" s="2">
        <v>38.799999999999997</v>
      </c>
      <c r="F329" s="3">
        <v>39.4</v>
      </c>
      <c r="G329" s="3">
        <v>0.7</v>
      </c>
      <c r="H329" s="4">
        <v>1.8100000000000002E-2</v>
      </c>
      <c r="I329" s="5">
        <v>3028</v>
      </c>
      <c r="J329" s="5">
        <v>118658</v>
      </c>
      <c r="K329" s="2">
        <v>0</v>
      </c>
      <c r="S329" s="12">
        <f t="shared" si="30"/>
        <v>0</v>
      </c>
      <c r="T329" s="12">
        <f t="shared" si="31"/>
        <v>0</v>
      </c>
      <c r="U329" s="12">
        <f t="shared" si="32"/>
        <v>0</v>
      </c>
      <c r="V329" s="12">
        <f t="shared" si="33"/>
        <v>0</v>
      </c>
    </row>
    <row r="330" spans="1:22">
      <c r="A330" s="9">
        <f t="shared" si="29"/>
        <v>5</v>
      </c>
      <c r="B330" s="1">
        <v>42894</v>
      </c>
      <c r="C330" s="2">
        <v>39</v>
      </c>
      <c r="D330" s="2">
        <v>39.15</v>
      </c>
      <c r="E330" s="2">
        <v>38.6</v>
      </c>
      <c r="F330" s="3">
        <v>38.700000000000003</v>
      </c>
      <c r="G330" s="3">
        <v>0.1</v>
      </c>
      <c r="H330" s="4">
        <v>2.5999999999999999E-3</v>
      </c>
      <c r="I330" s="5">
        <v>2295</v>
      </c>
      <c r="J330" s="5">
        <v>89145</v>
      </c>
      <c r="K330" s="2">
        <v>0</v>
      </c>
      <c r="S330" s="12">
        <f t="shared" si="30"/>
        <v>0</v>
      </c>
      <c r="T330" s="12">
        <f t="shared" si="31"/>
        <v>0</v>
      </c>
      <c r="U330" s="12">
        <f t="shared" si="32"/>
        <v>0</v>
      </c>
      <c r="V330" s="12">
        <f t="shared" si="33"/>
        <v>0</v>
      </c>
    </row>
    <row r="331" spans="1:22">
      <c r="A331" s="9">
        <f t="shared" si="29"/>
        <v>4</v>
      </c>
      <c r="B331" s="1">
        <v>42893</v>
      </c>
      <c r="C331" s="2">
        <v>38.35</v>
      </c>
      <c r="D331" s="2">
        <v>39.4</v>
      </c>
      <c r="E331" s="2">
        <v>37.950000000000003</v>
      </c>
      <c r="F331" s="3">
        <v>38.6</v>
      </c>
      <c r="G331" s="3">
        <v>0.4</v>
      </c>
      <c r="H331" s="4">
        <v>1.0500000000000001E-2</v>
      </c>
      <c r="I331" s="5">
        <v>3984</v>
      </c>
      <c r="J331" s="5">
        <v>154381</v>
      </c>
      <c r="K331" s="2">
        <v>0</v>
      </c>
      <c r="S331" s="12">
        <f t="shared" si="30"/>
        <v>0</v>
      </c>
      <c r="T331" s="12">
        <f t="shared" si="31"/>
        <v>0</v>
      </c>
      <c r="U331" s="12">
        <f t="shared" si="32"/>
        <v>0</v>
      </c>
      <c r="V331" s="12">
        <f t="shared" si="33"/>
        <v>0</v>
      </c>
    </row>
    <row r="332" spans="1:22">
      <c r="A332" s="9">
        <f t="shared" si="29"/>
        <v>3</v>
      </c>
      <c r="B332" s="1">
        <v>42892</v>
      </c>
      <c r="C332" s="2">
        <v>38.5</v>
      </c>
      <c r="D332" s="2">
        <v>38.9</v>
      </c>
      <c r="E332" s="2">
        <v>38.15</v>
      </c>
      <c r="F332" s="3">
        <v>38.200000000000003</v>
      </c>
      <c r="G332" s="3">
        <v>0.1</v>
      </c>
      <c r="H332" s="4">
        <v>2.5999999999999999E-3</v>
      </c>
      <c r="I332" s="5">
        <v>2991</v>
      </c>
      <c r="J332" s="5">
        <v>115352</v>
      </c>
      <c r="K332" s="2">
        <v>0</v>
      </c>
      <c r="S332" s="12">
        <f t="shared" si="30"/>
        <v>0</v>
      </c>
      <c r="T332" s="12">
        <f t="shared" si="31"/>
        <v>0</v>
      </c>
      <c r="U332" s="12">
        <f t="shared" si="32"/>
        <v>0</v>
      </c>
      <c r="V332" s="12">
        <f t="shared" si="33"/>
        <v>0</v>
      </c>
    </row>
    <row r="333" spans="1:22">
      <c r="A333" s="9">
        <f t="shared" si="29"/>
        <v>2</v>
      </c>
      <c r="B333" s="1">
        <v>42891</v>
      </c>
      <c r="C333" s="2">
        <v>37.5</v>
      </c>
      <c r="D333" s="2">
        <v>38.1</v>
      </c>
      <c r="E333" s="2">
        <v>37</v>
      </c>
      <c r="F333" s="3">
        <v>38.1</v>
      </c>
      <c r="G333" s="3">
        <v>0.95</v>
      </c>
      <c r="H333" s="4">
        <v>2.5600000000000001E-2</v>
      </c>
      <c r="I333" s="5">
        <v>2042</v>
      </c>
      <c r="J333" s="5">
        <v>77021</v>
      </c>
      <c r="K333" s="2">
        <v>0</v>
      </c>
      <c r="S333" s="12">
        <f t="shared" si="30"/>
        <v>0</v>
      </c>
      <c r="T333" s="12">
        <f t="shared" si="31"/>
        <v>0</v>
      </c>
      <c r="U333" s="12">
        <f t="shared" si="32"/>
        <v>0</v>
      </c>
      <c r="V333" s="12">
        <f t="shared" si="33"/>
        <v>0</v>
      </c>
    </row>
    <row r="334" spans="1:22">
      <c r="A334" s="9">
        <f t="shared" si="29"/>
        <v>7</v>
      </c>
      <c r="B334" s="1">
        <v>42889</v>
      </c>
      <c r="C334" s="2">
        <v>37.5</v>
      </c>
      <c r="D334" s="2">
        <v>37.6</v>
      </c>
      <c r="E334" s="2">
        <v>36.6</v>
      </c>
      <c r="F334" s="3">
        <v>37.15</v>
      </c>
      <c r="G334" s="3">
        <v>-0.3</v>
      </c>
      <c r="H334" s="4">
        <v>-8.0000000000000002E-3</v>
      </c>
      <c r="I334" s="5">
        <v>1998</v>
      </c>
      <c r="J334" s="5">
        <v>73749</v>
      </c>
      <c r="K334" s="2">
        <v>0</v>
      </c>
      <c r="S334" s="12">
        <f t="shared" si="30"/>
        <v>0</v>
      </c>
      <c r="T334" s="12">
        <f t="shared" si="31"/>
        <v>0</v>
      </c>
      <c r="U334" s="12">
        <f t="shared" si="32"/>
        <v>0</v>
      </c>
      <c r="V334" s="12">
        <f t="shared" si="33"/>
        <v>0</v>
      </c>
    </row>
    <row r="335" spans="1:22">
      <c r="A335" s="9">
        <f t="shared" si="29"/>
        <v>6</v>
      </c>
      <c r="B335" s="1">
        <v>42888</v>
      </c>
      <c r="C335" s="2">
        <v>38.5</v>
      </c>
      <c r="D335" s="2">
        <v>38.549999999999997</v>
      </c>
      <c r="E335" s="2">
        <v>37.450000000000003</v>
      </c>
      <c r="F335" s="3">
        <v>37.450000000000003</v>
      </c>
      <c r="G335" s="3">
        <v>-0.85</v>
      </c>
      <c r="H335" s="4">
        <v>-2.2200000000000001E-2</v>
      </c>
      <c r="I335" s="5">
        <v>2327</v>
      </c>
      <c r="J335" s="5">
        <v>87964</v>
      </c>
      <c r="K335" s="2">
        <v>0</v>
      </c>
      <c r="S335" s="12">
        <f t="shared" si="30"/>
        <v>0</v>
      </c>
      <c r="T335" s="12">
        <f t="shared" si="31"/>
        <v>0</v>
      </c>
      <c r="U335" s="12">
        <f t="shared" si="32"/>
        <v>0</v>
      </c>
      <c r="V335" s="12">
        <f t="shared" si="33"/>
        <v>0</v>
      </c>
    </row>
    <row r="336" spans="1:22">
      <c r="A336" s="9">
        <f t="shared" si="29"/>
        <v>5</v>
      </c>
      <c r="B336" s="1">
        <v>42887</v>
      </c>
      <c r="C336" s="2">
        <v>38.549999999999997</v>
      </c>
      <c r="D336" s="2">
        <v>38.700000000000003</v>
      </c>
      <c r="E336" s="2">
        <v>37.799999999999997</v>
      </c>
      <c r="F336" s="3">
        <v>38.299999999999997</v>
      </c>
      <c r="G336" s="3">
        <v>0.1</v>
      </c>
      <c r="H336" s="4">
        <v>2.5999999999999999E-3</v>
      </c>
      <c r="I336" s="5">
        <v>2899</v>
      </c>
      <c r="J336" s="5">
        <v>110469</v>
      </c>
      <c r="K336" s="2">
        <v>0</v>
      </c>
      <c r="S336" s="12">
        <f t="shared" si="30"/>
        <v>0</v>
      </c>
      <c r="T336" s="12">
        <f t="shared" si="31"/>
        <v>0</v>
      </c>
      <c r="U336" s="12">
        <f t="shared" si="32"/>
        <v>0</v>
      </c>
      <c r="V336" s="12">
        <f t="shared" si="33"/>
        <v>0</v>
      </c>
    </row>
    <row r="337" spans="1:22">
      <c r="A337" s="9">
        <f t="shared" si="29"/>
        <v>4</v>
      </c>
      <c r="B337" s="1">
        <v>42886</v>
      </c>
      <c r="C337" s="2">
        <v>38.549999999999997</v>
      </c>
      <c r="D337" s="2">
        <v>39.35</v>
      </c>
      <c r="E337" s="2">
        <v>38</v>
      </c>
      <c r="F337" s="3">
        <v>38.200000000000003</v>
      </c>
      <c r="G337" s="3">
        <v>0.2</v>
      </c>
      <c r="H337" s="4">
        <v>5.3E-3</v>
      </c>
      <c r="I337" s="5">
        <v>4832</v>
      </c>
      <c r="J337" s="5">
        <v>185706</v>
      </c>
      <c r="K337" s="2">
        <v>0</v>
      </c>
      <c r="S337" s="12">
        <f t="shared" si="30"/>
        <v>0</v>
      </c>
      <c r="T337" s="12">
        <f t="shared" si="31"/>
        <v>0</v>
      </c>
      <c r="U337" s="12">
        <f t="shared" si="32"/>
        <v>0</v>
      </c>
      <c r="V337" s="12">
        <f t="shared" si="33"/>
        <v>0</v>
      </c>
    </row>
    <row r="338" spans="1:22">
      <c r="A338" s="9">
        <f t="shared" si="29"/>
        <v>6</v>
      </c>
      <c r="B338" s="1">
        <v>42881</v>
      </c>
      <c r="C338" s="2">
        <v>37.35</v>
      </c>
      <c r="D338" s="2">
        <v>38.4</v>
      </c>
      <c r="E338" s="2">
        <v>36.950000000000003</v>
      </c>
      <c r="F338" s="3">
        <v>38</v>
      </c>
      <c r="G338" s="3">
        <v>1.1499999999999999</v>
      </c>
      <c r="H338" s="4">
        <v>3.1199999999999999E-2</v>
      </c>
      <c r="I338" s="5">
        <v>6436</v>
      </c>
      <c r="J338" s="5">
        <v>242503</v>
      </c>
      <c r="K338" s="2">
        <v>0</v>
      </c>
      <c r="S338" s="12">
        <f t="shared" si="30"/>
        <v>0</v>
      </c>
      <c r="T338" s="12">
        <f t="shared" si="31"/>
        <v>0</v>
      </c>
      <c r="U338" s="12">
        <f t="shared" si="32"/>
        <v>0</v>
      </c>
      <c r="V338" s="12">
        <f t="shared" si="33"/>
        <v>0</v>
      </c>
    </row>
    <row r="339" spans="1:22">
      <c r="A339" s="9">
        <f t="shared" si="29"/>
        <v>5</v>
      </c>
      <c r="B339" s="1">
        <v>42880</v>
      </c>
      <c r="C339" s="2">
        <v>37.450000000000003</v>
      </c>
      <c r="D339" s="2">
        <v>39.35</v>
      </c>
      <c r="E339" s="2">
        <v>36</v>
      </c>
      <c r="F339" s="2">
        <v>36.85</v>
      </c>
      <c r="G339" s="2">
        <v>0</v>
      </c>
      <c r="H339" s="6">
        <v>0</v>
      </c>
      <c r="I339" s="5">
        <v>10271</v>
      </c>
      <c r="J339" s="5">
        <v>388500</v>
      </c>
      <c r="K339" s="2">
        <v>0</v>
      </c>
      <c r="S339" s="12">
        <f t="shared" si="30"/>
        <v>0</v>
      </c>
      <c r="T339" s="12">
        <f t="shared" si="31"/>
        <v>0</v>
      </c>
      <c r="U339" s="12">
        <f t="shared" si="32"/>
        <v>0</v>
      </c>
      <c r="V339" s="12">
        <f t="shared" si="33"/>
        <v>0</v>
      </c>
    </row>
    <row r="340" spans="1:22">
      <c r="A340" s="9">
        <f t="shared" si="29"/>
        <v>4</v>
      </c>
      <c r="B340" s="1">
        <v>42879</v>
      </c>
      <c r="C340" s="2">
        <v>36</v>
      </c>
      <c r="D340" s="2">
        <v>36.85</v>
      </c>
      <c r="E340" s="2">
        <v>36</v>
      </c>
      <c r="F340" s="3">
        <v>36.85</v>
      </c>
      <c r="G340" s="3">
        <v>0.9</v>
      </c>
      <c r="H340" s="4">
        <v>2.5000000000000001E-2</v>
      </c>
      <c r="I340" s="5">
        <v>4274</v>
      </c>
      <c r="J340" s="5">
        <v>156033</v>
      </c>
      <c r="K340" s="2">
        <v>0</v>
      </c>
      <c r="S340" s="12">
        <f t="shared" si="30"/>
        <v>0</v>
      </c>
      <c r="T340" s="12">
        <f t="shared" si="31"/>
        <v>0</v>
      </c>
      <c r="U340" s="12">
        <f t="shared" si="32"/>
        <v>0</v>
      </c>
      <c r="V340" s="12">
        <f t="shared" si="33"/>
        <v>0</v>
      </c>
    </row>
    <row r="341" spans="1:22">
      <c r="A341" s="9">
        <f t="shared" si="29"/>
        <v>3</v>
      </c>
      <c r="B341" s="1">
        <v>42878</v>
      </c>
      <c r="C341" s="2">
        <v>36.1</v>
      </c>
      <c r="D341" s="2">
        <v>37.450000000000003</v>
      </c>
      <c r="E341" s="2">
        <v>35.950000000000003</v>
      </c>
      <c r="F341" s="2">
        <v>35.950000000000003</v>
      </c>
      <c r="G341" s="2">
        <v>0</v>
      </c>
      <c r="H341" s="6">
        <v>0</v>
      </c>
      <c r="I341" s="5">
        <v>5602</v>
      </c>
      <c r="J341" s="5">
        <v>204616</v>
      </c>
      <c r="K341" s="2">
        <v>0</v>
      </c>
      <c r="S341" s="12">
        <f t="shared" si="30"/>
        <v>0</v>
      </c>
      <c r="T341" s="12">
        <f t="shared" si="31"/>
        <v>0</v>
      </c>
      <c r="U341" s="12">
        <f t="shared" si="32"/>
        <v>0</v>
      </c>
      <c r="V341" s="12">
        <f t="shared" si="33"/>
        <v>0</v>
      </c>
    </row>
    <row r="342" spans="1:22">
      <c r="A342" s="9">
        <f t="shared" si="29"/>
        <v>2</v>
      </c>
      <c r="B342" s="1">
        <v>42877</v>
      </c>
      <c r="C342" s="2">
        <v>34.700000000000003</v>
      </c>
      <c r="D342" s="2">
        <v>36</v>
      </c>
      <c r="E342" s="2">
        <v>34.65</v>
      </c>
      <c r="F342" s="3">
        <v>35.950000000000003</v>
      </c>
      <c r="G342" s="3">
        <v>1.55</v>
      </c>
      <c r="H342" s="4">
        <v>4.5100000000000001E-2</v>
      </c>
      <c r="I342" s="5">
        <v>3948</v>
      </c>
      <c r="J342" s="5">
        <v>139672</v>
      </c>
      <c r="K342" s="2">
        <v>0</v>
      </c>
      <c r="S342" s="12">
        <f t="shared" si="30"/>
        <v>0</v>
      </c>
      <c r="T342" s="12">
        <f t="shared" si="31"/>
        <v>0</v>
      </c>
      <c r="U342" s="12">
        <f t="shared" si="32"/>
        <v>0</v>
      </c>
      <c r="V342" s="12">
        <f t="shared" si="33"/>
        <v>0</v>
      </c>
    </row>
    <row r="343" spans="1:22">
      <c r="A343" s="9">
        <f t="shared" si="29"/>
        <v>6</v>
      </c>
      <c r="B343" s="1">
        <v>42874</v>
      </c>
      <c r="C343" s="2">
        <v>33.9</v>
      </c>
      <c r="D343" s="2">
        <v>34.799999999999997</v>
      </c>
      <c r="E343" s="2">
        <v>33.549999999999997</v>
      </c>
      <c r="F343" s="3">
        <v>34.4</v>
      </c>
      <c r="G343" s="3">
        <v>0.85</v>
      </c>
      <c r="H343" s="4">
        <v>2.53E-2</v>
      </c>
      <c r="I343" s="5">
        <v>3097</v>
      </c>
      <c r="J343" s="5">
        <v>106059</v>
      </c>
      <c r="K343" s="2">
        <v>0</v>
      </c>
      <c r="S343" s="12">
        <f t="shared" si="30"/>
        <v>0</v>
      </c>
      <c r="T343" s="12">
        <f t="shared" si="31"/>
        <v>0</v>
      </c>
      <c r="U343" s="12">
        <f t="shared" si="32"/>
        <v>0</v>
      </c>
      <c r="V343" s="12">
        <f t="shared" si="33"/>
        <v>0</v>
      </c>
    </row>
    <row r="344" spans="1:22">
      <c r="A344" s="9">
        <f t="shared" si="29"/>
        <v>5</v>
      </c>
      <c r="B344" s="1">
        <v>42873</v>
      </c>
      <c r="C344" s="2">
        <v>32.950000000000003</v>
      </c>
      <c r="D344" s="2">
        <v>34.35</v>
      </c>
      <c r="E344" s="2">
        <v>32.5</v>
      </c>
      <c r="F344" s="3">
        <v>33.549999999999997</v>
      </c>
      <c r="G344" s="3">
        <v>0.15</v>
      </c>
      <c r="H344" s="4">
        <v>4.4999999999999997E-3</v>
      </c>
      <c r="I344" s="5">
        <v>3637</v>
      </c>
      <c r="J344" s="5">
        <v>122632</v>
      </c>
      <c r="K344" s="2">
        <v>0</v>
      </c>
      <c r="S344" s="12">
        <f t="shared" si="30"/>
        <v>0</v>
      </c>
      <c r="T344" s="12">
        <f t="shared" si="31"/>
        <v>0</v>
      </c>
      <c r="U344" s="12">
        <f t="shared" si="32"/>
        <v>0</v>
      </c>
      <c r="V344" s="12">
        <f t="shared" si="33"/>
        <v>0</v>
      </c>
    </row>
    <row r="345" spans="1:22">
      <c r="A345" s="9">
        <f t="shared" si="29"/>
        <v>4</v>
      </c>
      <c r="B345" s="1">
        <v>42872</v>
      </c>
      <c r="C345" s="2">
        <v>32.1</v>
      </c>
      <c r="D345" s="2">
        <v>33.450000000000003</v>
      </c>
      <c r="E345" s="2">
        <v>31.85</v>
      </c>
      <c r="F345" s="3">
        <v>33.4</v>
      </c>
      <c r="G345" s="3">
        <v>1.35</v>
      </c>
      <c r="H345" s="4">
        <v>4.2099999999999999E-2</v>
      </c>
      <c r="I345" s="5">
        <v>3609</v>
      </c>
      <c r="J345" s="5">
        <v>118888</v>
      </c>
      <c r="K345" s="2">
        <v>0</v>
      </c>
      <c r="S345" s="12">
        <f t="shared" si="30"/>
        <v>0</v>
      </c>
      <c r="T345" s="12">
        <f t="shared" si="31"/>
        <v>0</v>
      </c>
      <c r="U345" s="12">
        <f t="shared" si="32"/>
        <v>0</v>
      </c>
      <c r="V345" s="12">
        <f t="shared" si="33"/>
        <v>0</v>
      </c>
    </row>
    <row r="346" spans="1:22">
      <c r="A346" s="9">
        <f t="shared" si="29"/>
        <v>3</v>
      </c>
      <c r="B346" s="1">
        <v>42871</v>
      </c>
      <c r="C346" s="2">
        <v>32.5</v>
      </c>
      <c r="D346" s="2">
        <v>32.6</v>
      </c>
      <c r="E346" s="2">
        <v>31.6</v>
      </c>
      <c r="F346" s="3">
        <v>32.049999999999997</v>
      </c>
      <c r="G346" s="3">
        <v>-0.25</v>
      </c>
      <c r="H346" s="4">
        <v>-7.7000000000000002E-3</v>
      </c>
      <c r="I346" s="2">
        <v>707</v>
      </c>
      <c r="J346" s="5">
        <v>22660</v>
      </c>
      <c r="K346" s="2">
        <v>0</v>
      </c>
      <c r="S346" s="12">
        <f t="shared" si="30"/>
        <v>0</v>
      </c>
      <c r="T346" s="12">
        <f t="shared" si="31"/>
        <v>0</v>
      </c>
      <c r="U346" s="12">
        <f t="shared" si="32"/>
        <v>0</v>
      </c>
      <c r="V346" s="12">
        <f t="shared" si="33"/>
        <v>0</v>
      </c>
    </row>
    <row r="347" spans="1:22">
      <c r="A347" s="9">
        <f t="shared" si="29"/>
        <v>2</v>
      </c>
      <c r="B347" s="1">
        <v>42870</v>
      </c>
      <c r="C347" s="2">
        <v>31.85</v>
      </c>
      <c r="D347" s="2">
        <v>32.299999999999997</v>
      </c>
      <c r="E347" s="2">
        <v>31.55</v>
      </c>
      <c r="F347" s="3">
        <v>32.299999999999997</v>
      </c>
      <c r="G347" s="3">
        <v>0.7</v>
      </c>
      <c r="H347" s="4">
        <v>2.2200000000000001E-2</v>
      </c>
      <c r="I347" s="5">
        <v>1250</v>
      </c>
      <c r="J347" s="5">
        <v>40143</v>
      </c>
      <c r="K347" s="2">
        <v>0</v>
      </c>
      <c r="S347" s="12">
        <f t="shared" si="30"/>
        <v>0</v>
      </c>
      <c r="T347" s="12">
        <f t="shared" si="31"/>
        <v>0</v>
      </c>
      <c r="U347" s="12">
        <f t="shared" si="32"/>
        <v>0</v>
      </c>
      <c r="V347" s="12">
        <f t="shared" si="33"/>
        <v>0</v>
      </c>
    </row>
    <row r="348" spans="1:22">
      <c r="A348" s="9">
        <f t="shared" si="29"/>
        <v>6</v>
      </c>
      <c r="B348" s="1">
        <v>42867</v>
      </c>
      <c r="C348" s="2">
        <v>31.7</v>
      </c>
      <c r="D348" s="2">
        <v>31.95</v>
      </c>
      <c r="E348" s="2">
        <v>31.3</v>
      </c>
      <c r="F348" s="3">
        <v>31.6</v>
      </c>
      <c r="G348" s="3">
        <v>-0.1</v>
      </c>
      <c r="H348" s="4">
        <v>-3.2000000000000002E-3</v>
      </c>
      <c r="I348" s="2">
        <v>527</v>
      </c>
      <c r="J348" s="5">
        <v>16650</v>
      </c>
      <c r="K348" s="2">
        <v>0</v>
      </c>
      <c r="S348" s="12">
        <f t="shared" si="30"/>
        <v>0</v>
      </c>
      <c r="T348" s="12">
        <f t="shared" si="31"/>
        <v>0</v>
      </c>
      <c r="U348" s="12">
        <f t="shared" si="32"/>
        <v>0</v>
      </c>
      <c r="V348" s="12">
        <f t="shared" si="33"/>
        <v>0</v>
      </c>
    </row>
    <row r="349" spans="1:22">
      <c r="A349" s="9">
        <f t="shared" si="29"/>
        <v>5</v>
      </c>
      <c r="B349" s="1">
        <v>42866</v>
      </c>
      <c r="C349" s="2">
        <v>31.45</v>
      </c>
      <c r="D349" s="2">
        <v>31.9</v>
      </c>
      <c r="E349" s="2">
        <v>31.15</v>
      </c>
      <c r="F349" s="3">
        <v>31.7</v>
      </c>
      <c r="G349" s="3">
        <v>0.25</v>
      </c>
      <c r="H349" s="4">
        <v>7.9000000000000008E-3</v>
      </c>
      <c r="I349" s="2">
        <v>577</v>
      </c>
      <c r="J349" s="5">
        <v>18251</v>
      </c>
      <c r="K349" s="2">
        <v>0</v>
      </c>
      <c r="S349" s="12">
        <f t="shared" si="30"/>
        <v>0</v>
      </c>
      <c r="T349" s="12">
        <f t="shared" si="31"/>
        <v>0</v>
      </c>
      <c r="U349" s="12">
        <f t="shared" si="32"/>
        <v>0</v>
      </c>
      <c r="V349" s="12">
        <f t="shared" si="33"/>
        <v>0</v>
      </c>
    </row>
    <row r="350" spans="1:22">
      <c r="A350" s="9">
        <f t="shared" si="29"/>
        <v>4</v>
      </c>
      <c r="B350" s="1">
        <v>42865</v>
      </c>
      <c r="C350" s="2">
        <v>31</v>
      </c>
      <c r="D350" s="2">
        <v>31.6</v>
      </c>
      <c r="E350" s="2">
        <v>30.8</v>
      </c>
      <c r="F350" s="3">
        <v>31.45</v>
      </c>
      <c r="G350" s="3">
        <v>0.8</v>
      </c>
      <c r="H350" s="4">
        <v>2.6100000000000002E-2</v>
      </c>
      <c r="I350" s="2">
        <v>528</v>
      </c>
      <c r="J350" s="5">
        <v>16519</v>
      </c>
      <c r="K350" s="2">
        <v>0</v>
      </c>
      <c r="S350" s="12">
        <f t="shared" si="30"/>
        <v>0</v>
      </c>
      <c r="T350" s="12">
        <f t="shared" si="31"/>
        <v>0</v>
      </c>
      <c r="U350" s="12">
        <f t="shared" si="32"/>
        <v>0</v>
      </c>
      <c r="V350" s="12">
        <f t="shared" si="33"/>
        <v>0</v>
      </c>
    </row>
    <row r="351" spans="1:22">
      <c r="A351" s="9">
        <f t="shared" si="29"/>
        <v>3</v>
      </c>
      <c r="B351" s="1">
        <v>42864</v>
      </c>
      <c r="C351" s="2">
        <v>31.85</v>
      </c>
      <c r="D351" s="2">
        <v>32.15</v>
      </c>
      <c r="E351" s="2">
        <v>30.6</v>
      </c>
      <c r="F351" s="3">
        <v>30.65</v>
      </c>
      <c r="G351" s="3">
        <v>-1.2</v>
      </c>
      <c r="H351" s="4">
        <v>-3.7699999999999997E-2</v>
      </c>
      <c r="I351" s="5">
        <v>1081</v>
      </c>
      <c r="J351" s="5">
        <v>33670</v>
      </c>
      <c r="K351" s="2">
        <v>0</v>
      </c>
      <c r="S351" s="12">
        <f t="shared" si="30"/>
        <v>0</v>
      </c>
      <c r="T351" s="12">
        <f t="shared" si="31"/>
        <v>0</v>
      </c>
      <c r="U351" s="12">
        <f t="shared" si="32"/>
        <v>0</v>
      </c>
      <c r="V351" s="12">
        <f t="shared" si="33"/>
        <v>0</v>
      </c>
    </row>
    <row r="352" spans="1:22">
      <c r="A352" s="9">
        <f t="shared" si="29"/>
        <v>2</v>
      </c>
      <c r="B352" s="1">
        <v>42863</v>
      </c>
      <c r="C352" s="2">
        <v>32</v>
      </c>
      <c r="D352" s="2">
        <v>32.450000000000003</v>
      </c>
      <c r="E352" s="2">
        <v>31.7</v>
      </c>
      <c r="F352" s="3">
        <v>31.85</v>
      </c>
      <c r="G352" s="3">
        <v>0.1</v>
      </c>
      <c r="H352" s="4">
        <v>3.0999999999999999E-3</v>
      </c>
      <c r="I352" s="5">
        <v>1241</v>
      </c>
      <c r="J352" s="5">
        <v>39840</v>
      </c>
      <c r="K352" s="2">
        <v>0</v>
      </c>
      <c r="S352" s="12">
        <f t="shared" si="30"/>
        <v>0</v>
      </c>
      <c r="T352" s="12">
        <f t="shared" si="31"/>
        <v>0</v>
      </c>
      <c r="U352" s="12">
        <f t="shared" si="32"/>
        <v>0</v>
      </c>
      <c r="V352" s="12">
        <f t="shared" si="33"/>
        <v>0</v>
      </c>
    </row>
    <row r="353" spans="1:22">
      <c r="A353" s="9">
        <f t="shared" si="29"/>
        <v>6</v>
      </c>
      <c r="B353" s="1">
        <v>42860</v>
      </c>
      <c r="C353" s="2">
        <v>31.55</v>
      </c>
      <c r="D353" s="2">
        <v>32.200000000000003</v>
      </c>
      <c r="E353" s="2">
        <v>31.55</v>
      </c>
      <c r="F353" s="3">
        <v>31.75</v>
      </c>
      <c r="G353" s="3">
        <v>0.2</v>
      </c>
      <c r="H353" s="4">
        <v>6.3E-3</v>
      </c>
      <c r="I353" s="2">
        <v>883</v>
      </c>
      <c r="J353" s="5">
        <v>28191</v>
      </c>
      <c r="K353" s="2">
        <v>0</v>
      </c>
      <c r="S353" s="12">
        <f t="shared" si="30"/>
        <v>0</v>
      </c>
      <c r="T353" s="12">
        <f t="shared" si="31"/>
        <v>0</v>
      </c>
      <c r="U353" s="12">
        <f t="shared" si="32"/>
        <v>0</v>
      </c>
      <c r="V353" s="12">
        <f t="shared" si="33"/>
        <v>0</v>
      </c>
    </row>
    <row r="354" spans="1:22">
      <c r="A354" s="9">
        <f t="shared" si="29"/>
        <v>5</v>
      </c>
      <c r="B354" s="1">
        <v>42859</v>
      </c>
      <c r="C354" s="2">
        <v>32</v>
      </c>
      <c r="D354" s="2">
        <v>32</v>
      </c>
      <c r="E354" s="2">
        <v>31.4</v>
      </c>
      <c r="F354" s="3">
        <v>31.55</v>
      </c>
      <c r="G354" s="3">
        <v>-0.3</v>
      </c>
      <c r="H354" s="4">
        <v>-9.4000000000000004E-3</v>
      </c>
      <c r="I354" s="2">
        <v>472</v>
      </c>
      <c r="J354" s="5">
        <v>14923</v>
      </c>
      <c r="K354" s="2">
        <v>0</v>
      </c>
      <c r="S354" s="12">
        <f t="shared" si="30"/>
        <v>0</v>
      </c>
      <c r="T354" s="12">
        <f t="shared" si="31"/>
        <v>0</v>
      </c>
      <c r="U354" s="12">
        <f t="shared" si="32"/>
        <v>0</v>
      </c>
      <c r="V354" s="12">
        <f t="shared" si="33"/>
        <v>0</v>
      </c>
    </row>
    <row r="355" spans="1:22">
      <c r="A355" s="9">
        <f t="shared" si="29"/>
        <v>4</v>
      </c>
      <c r="B355" s="1">
        <v>42858</v>
      </c>
      <c r="C355" s="2">
        <v>31.8</v>
      </c>
      <c r="D355" s="2">
        <v>32.200000000000003</v>
      </c>
      <c r="E355" s="2">
        <v>31.6</v>
      </c>
      <c r="F355" s="3">
        <v>31.85</v>
      </c>
      <c r="G355" s="3">
        <v>0.05</v>
      </c>
      <c r="H355" s="4">
        <v>1.6000000000000001E-3</v>
      </c>
      <c r="I355" s="5">
        <v>1017</v>
      </c>
      <c r="J355" s="5">
        <v>32551</v>
      </c>
      <c r="K355" s="2">
        <v>0</v>
      </c>
      <c r="S355" s="12">
        <f t="shared" si="30"/>
        <v>0</v>
      </c>
      <c r="T355" s="12">
        <f t="shared" si="31"/>
        <v>0</v>
      </c>
      <c r="U355" s="12">
        <f t="shared" si="32"/>
        <v>0</v>
      </c>
      <c r="V355" s="12">
        <f t="shared" si="33"/>
        <v>0</v>
      </c>
    </row>
    <row r="356" spans="1:22">
      <c r="A356" s="9">
        <f t="shared" si="29"/>
        <v>3</v>
      </c>
      <c r="B356" s="1">
        <v>42857</v>
      </c>
      <c r="C356" s="2">
        <v>31.4</v>
      </c>
      <c r="D356" s="2">
        <v>32.200000000000003</v>
      </c>
      <c r="E356" s="2">
        <v>30.9</v>
      </c>
      <c r="F356" s="3">
        <v>31.8</v>
      </c>
      <c r="G356" s="3">
        <v>0.55000000000000004</v>
      </c>
      <c r="H356" s="4">
        <v>1.7600000000000001E-2</v>
      </c>
      <c r="I356" s="2">
        <v>794</v>
      </c>
      <c r="J356" s="5">
        <v>25214</v>
      </c>
      <c r="K356" s="2">
        <v>0</v>
      </c>
      <c r="S356" s="12">
        <f t="shared" si="30"/>
        <v>0</v>
      </c>
      <c r="T356" s="12">
        <f t="shared" si="31"/>
        <v>0</v>
      </c>
      <c r="U356" s="12">
        <f t="shared" si="32"/>
        <v>0</v>
      </c>
      <c r="V356" s="12">
        <f t="shared" si="33"/>
        <v>0</v>
      </c>
    </row>
    <row r="357" spans="1:22">
      <c r="A357" s="9">
        <f t="shared" si="29"/>
        <v>6</v>
      </c>
      <c r="B357" s="1">
        <v>42853</v>
      </c>
      <c r="C357" s="2">
        <v>32.299999999999997</v>
      </c>
      <c r="D357" s="2">
        <v>32.299999999999997</v>
      </c>
      <c r="E357" s="2">
        <v>31.25</v>
      </c>
      <c r="F357" s="2">
        <v>31.25</v>
      </c>
      <c r="G357" s="2">
        <v>0</v>
      </c>
      <c r="H357" s="6">
        <v>0</v>
      </c>
      <c r="I357" s="5">
        <v>1714</v>
      </c>
      <c r="J357" s="5">
        <v>54553</v>
      </c>
      <c r="K357" s="2">
        <v>0</v>
      </c>
      <c r="S357" s="12">
        <f t="shared" si="30"/>
        <v>0</v>
      </c>
      <c r="T357" s="12">
        <f t="shared" si="31"/>
        <v>0</v>
      </c>
      <c r="U357" s="12">
        <f t="shared" si="32"/>
        <v>0</v>
      </c>
      <c r="V357" s="12">
        <f t="shared" si="33"/>
        <v>0</v>
      </c>
    </row>
    <row r="358" spans="1:22">
      <c r="A358" s="9">
        <f t="shared" si="29"/>
        <v>5</v>
      </c>
      <c r="B358" s="1">
        <v>42852</v>
      </c>
      <c r="C358" s="2">
        <v>30.75</v>
      </c>
      <c r="D358" s="2">
        <v>31.25</v>
      </c>
      <c r="E358" s="2">
        <v>30.5</v>
      </c>
      <c r="F358" s="3">
        <v>31.25</v>
      </c>
      <c r="G358" s="3">
        <v>0.85</v>
      </c>
      <c r="H358" s="4">
        <v>2.8000000000000001E-2</v>
      </c>
      <c r="I358" s="2">
        <v>603</v>
      </c>
      <c r="J358" s="5">
        <v>18660</v>
      </c>
      <c r="K358" s="2">
        <v>0</v>
      </c>
      <c r="S358" s="12">
        <f t="shared" si="30"/>
        <v>0</v>
      </c>
      <c r="T358" s="12">
        <f t="shared" si="31"/>
        <v>0</v>
      </c>
      <c r="U358" s="12">
        <f t="shared" si="32"/>
        <v>0</v>
      </c>
      <c r="V358" s="12">
        <f t="shared" si="33"/>
        <v>0</v>
      </c>
    </row>
    <row r="359" spans="1:22">
      <c r="A359" s="9">
        <f t="shared" si="29"/>
        <v>4</v>
      </c>
      <c r="B359" s="1">
        <v>42851</v>
      </c>
      <c r="C359" s="2">
        <v>30.35</v>
      </c>
      <c r="D359" s="2">
        <v>30.65</v>
      </c>
      <c r="E359" s="2">
        <v>30.3</v>
      </c>
      <c r="F359" s="3">
        <v>30.4</v>
      </c>
      <c r="G359" s="3">
        <v>0.05</v>
      </c>
      <c r="H359" s="4">
        <v>1.6000000000000001E-3</v>
      </c>
      <c r="I359" s="2">
        <v>186</v>
      </c>
      <c r="J359" s="5">
        <v>5670</v>
      </c>
      <c r="K359" s="2">
        <v>0</v>
      </c>
      <c r="S359" s="12">
        <f t="shared" si="30"/>
        <v>0</v>
      </c>
      <c r="T359" s="12">
        <f t="shared" si="31"/>
        <v>0</v>
      </c>
      <c r="U359" s="12">
        <f t="shared" si="32"/>
        <v>0</v>
      </c>
      <c r="V359" s="12">
        <f t="shared" si="33"/>
        <v>0</v>
      </c>
    </row>
    <row r="360" spans="1:22">
      <c r="A360" s="9">
        <f t="shared" si="29"/>
        <v>3</v>
      </c>
      <c r="B360" s="1">
        <v>42850</v>
      </c>
      <c r="C360" s="2">
        <v>30.35</v>
      </c>
      <c r="D360" s="2">
        <v>30.6</v>
      </c>
      <c r="E360" s="2">
        <v>30.35</v>
      </c>
      <c r="F360" s="3">
        <v>30.35</v>
      </c>
      <c r="G360" s="3">
        <v>0.05</v>
      </c>
      <c r="H360" s="4">
        <v>1.6999999999999999E-3</v>
      </c>
      <c r="I360" s="2">
        <v>146</v>
      </c>
      <c r="J360" s="5">
        <v>4442</v>
      </c>
      <c r="K360" s="2">
        <v>0</v>
      </c>
      <c r="S360" s="12">
        <f t="shared" si="30"/>
        <v>0</v>
      </c>
      <c r="T360" s="12">
        <f t="shared" si="31"/>
        <v>0</v>
      </c>
      <c r="U360" s="12">
        <f t="shared" si="32"/>
        <v>0</v>
      </c>
      <c r="V360" s="12">
        <f t="shared" si="33"/>
        <v>0</v>
      </c>
    </row>
    <row r="361" spans="1:22">
      <c r="A361" s="9">
        <f t="shared" si="29"/>
        <v>2</v>
      </c>
      <c r="B361" s="1">
        <v>42849</v>
      </c>
      <c r="C361" s="2">
        <v>30.7</v>
      </c>
      <c r="D361" s="2">
        <v>30.7</v>
      </c>
      <c r="E361" s="2">
        <v>30.25</v>
      </c>
      <c r="F361" s="3">
        <v>30.3</v>
      </c>
      <c r="G361" s="3">
        <v>-0.1</v>
      </c>
      <c r="H361" s="4">
        <v>-3.3E-3</v>
      </c>
      <c r="I361" s="2">
        <v>133</v>
      </c>
      <c r="J361" s="5">
        <v>4058</v>
      </c>
      <c r="K361" s="2">
        <v>0</v>
      </c>
      <c r="S361" s="12">
        <f t="shared" si="30"/>
        <v>0</v>
      </c>
      <c r="T361" s="12">
        <f t="shared" si="31"/>
        <v>0</v>
      </c>
      <c r="U361" s="12">
        <f t="shared" si="32"/>
        <v>0</v>
      </c>
      <c r="V361" s="12">
        <f t="shared" si="33"/>
        <v>0</v>
      </c>
    </row>
    <row r="362" spans="1:22">
      <c r="A362" s="9">
        <f t="shared" si="29"/>
        <v>6</v>
      </c>
      <c r="B362" s="1">
        <v>42846</v>
      </c>
      <c r="C362" s="2">
        <v>30.3</v>
      </c>
      <c r="D362" s="2">
        <v>30.6</v>
      </c>
      <c r="E362" s="2">
        <v>30.3</v>
      </c>
      <c r="F362" s="3">
        <v>30.4</v>
      </c>
      <c r="G362" s="3">
        <v>0.25</v>
      </c>
      <c r="H362" s="4">
        <v>8.3000000000000001E-3</v>
      </c>
      <c r="I362" s="2">
        <v>194</v>
      </c>
      <c r="J362" s="5">
        <v>5897</v>
      </c>
      <c r="K362" s="2">
        <v>0</v>
      </c>
      <c r="S362" s="12">
        <f t="shared" si="30"/>
        <v>0</v>
      </c>
      <c r="T362" s="12">
        <f t="shared" si="31"/>
        <v>0</v>
      </c>
      <c r="U362" s="12">
        <f t="shared" si="32"/>
        <v>0</v>
      </c>
      <c r="V362" s="12">
        <f t="shared" si="33"/>
        <v>0</v>
      </c>
    </row>
    <row r="363" spans="1:22">
      <c r="A363" s="9">
        <f t="shared" si="29"/>
        <v>5</v>
      </c>
      <c r="B363" s="1">
        <v>42845</v>
      </c>
      <c r="C363" s="2">
        <v>30.15</v>
      </c>
      <c r="D363" s="2">
        <v>30.8</v>
      </c>
      <c r="E363" s="2">
        <v>30</v>
      </c>
      <c r="F363" s="3">
        <v>30.15</v>
      </c>
      <c r="G363" s="3">
        <v>0.05</v>
      </c>
      <c r="H363" s="4">
        <v>1.6999999999999999E-3</v>
      </c>
      <c r="I363" s="2">
        <v>397</v>
      </c>
      <c r="J363" s="5">
        <v>12083</v>
      </c>
      <c r="K363" s="2">
        <v>0</v>
      </c>
      <c r="S363" s="12">
        <f t="shared" si="30"/>
        <v>0</v>
      </c>
      <c r="T363" s="12">
        <f t="shared" si="31"/>
        <v>0</v>
      </c>
      <c r="U363" s="12">
        <f t="shared" si="32"/>
        <v>0</v>
      </c>
      <c r="V363" s="12">
        <f t="shared" si="33"/>
        <v>0</v>
      </c>
    </row>
    <row r="364" spans="1:22">
      <c r="A364" s="9">
        <f t="shared" si="29"/>
        <v>4</v>
      </c>
      <c r="B364" s="1">
        <v>42844</v>
      </c>
      <c r="C364" s="2">
        <v>30</v>
      </c>
      <c r="D364" s="2">
        <v>30.3</v>
      </c>
      <c r="E364" s="2">
        <v>29.9</v>
      </c>
      <c r="F364" s="3">
        <v>30.1</v>
      </c>
      <c r="G364" s="3">
        <v>-0.2</v>
      </c>
      <c r="H364" s="4">
        <v>-6.6E-3</v>
      </c>
      <c r="I364" s="2">
        <v>303</v>
      </c>
      <c r="J364" s="5">
        <v>9118</v>
      </c>
      <c r="K364" s="2">
        <v>0</v>
      </c>
      <c r="S364" s="12">
        <f t="shared" si="30"/>
        <v>0</v>
      </c>
      <c r="T364" s="12">
        <f t="shared" si="31"/>
        <v>0</v>
      </c>
      <c r="U364" s="12">
        <f t="shared" si="32"/>
        <v>0</v>
      </c>
      <c r="V364" s="12">
        <f t="shared" si="33"/>
        <v>0</v>
      </c>
    </row>
    <row r="365" spans="1:22">
      <c r="A365" s="9">
        <f t="shared" si="29"/>
        <v>3</v>
      </c>
      <c r="B365" s="1">
        <v>42843</v>
      </c>
      <c r="C365" s="2">
        <v>30.2</v>
      </c>
      <c r="D365" s="2">
        <v>30.8</v>
      </c>
      <c r="E365" s="2">
        <v>29.8</v>
      </c>
      <c r="F365" s="3">
        <v>30.3</v>
      </c>
      <c r="G365" s="3">
        <v>0.55000000000000004</v>
      </c>
      <c r="H365" s="4">
        <v>1.8499999999999999E-2</v>
      </c>
      <c r="I365" s="2">
        <v>639</v>
      </c>
      <c r="J365" s="5">
        <v>19413</v>
      </c>
      <c r="K365" s="2">
        <v>0</v>
      </c>
      <c r="S365" s="12">
        <f t="shared" si="30"/>
        <v>0</v>
      </c>
      <c r="T365" s="12">
        <f t="shared" si="31"/>
        <v>0</v>
      </c>
      <c r="U365" s="12">
        <f t="shared" si="32"/>
        <v>0</v>
      </c>
      <c r="V365" s="12">
        <f t="shared" si="33"/>
        <v>0</v>
      </c>
    </row>
    <row r="366" spans="1:22">
      <c r="A366" s="9">
        <f t="shared" si="29"/>
        <v>2</v>
      </c>
      <c r="B366" s="1">
        <v>42842</v>
      </c>
      <c r="C366" s="2">
        <v>30.8</v>
      </c>
      <c r="D366" s="2">
        <v>31.3</v>
      </c>
      <c r="E366" s="2">
        <v>29</v>
      </c>
      <c r="F366" s="3">
        <v>29.75</v>
      </c>
      <c r="G366" s="3">
        <v>-1.05</v>
      </c>
      <c r="H366" s="4">
        <v>-3.4099999999999998E-2</v>
      </c>
      <c r="I366" s="5">
        <v>1146</v>
      </c>
      <c r="J366" s="5">
        <v>34043</v>
      </c>
      <c r="K366" s="2">
        <v>0</v>
      </c>
      <c r="S366" s="12">
        <f t="shared" si="30"/>
        <v>0</v>
      </c>
      <c r="T366" s="12">
        <f t="shared" si="31"/>
        <v>0</v>
      </c>
      <c r="U366" s="12">
        <f t="shared" si="32"/>
        <v>0</v>
      </c>
      <c r="V366" s="12">
        <f t="shared" si="33"/>
        <v>0</v>
      </c>
    </row>
    <row r="367" spans="1:22">
      <c r="A367" s="9">
        <f t="shared" si="29"/>
        <v>6</v>
      </c>
      <c r="B367" s="1">
        <v>42839</v>
      </c>
      <c r="C367" s="2">
        <v>32</v>
      </c>
      <c r="D367" s="2">
        <v>32</v>
      </c>
      <c r="E367" s="2">
        <v>30.75</v>
      </c>
      <c r="F367" s="3">
        <v>30.8</v>
      </c>
      <c r="G367" s="3">
        <v>-1.2</v>
      </c>
      <c r="H367" s="4">
        <v>-3.7499999999999999E-2</v>
      </c>
      <c r="I367" s="5">
        <v>1037</v>
      </c>
      <c r="J367" s="5">
        <v>32279</v>
      </c>
      <c r="K367" s="2">
        <v>0</v>
      </c>
      <c r="S367" s="12">
        <f t="shared" si="30"/>
        <v>0</v>
      </c>
      <c r="T367" s="12">
        <f t="shared" si="31"/>
        <v>0</v>
      </c>
      <c r="U367" s="12">
        <f t="shared" si="32"/>
        <v>0</v>
      </c>
      <c r="V367" s="12">
        <f t="shared" si="33"/>
        <v>0</v>
      </c>
    </row>
    <row r="368" spans="1:22">
      <c r="A368" s="9">
        <f t="shared" si="29"/>
        <v>5</v>
      </c>
      <c r="B368" s="1">
        <v>42838</v>
      </c>
      <c r="C368" s="2">
        <v>32.450000000000003</v>
      </c>
      <c r="D368" s="2">
        <v>32.549999999999997</v>
      </c>
      <c r="E368" s="2">
        <v>31.95</v>
      </c>
      <c r="F368" s="3">
        <v>32</v>
      </c>
      <c r="G368" s="3">
        <v>-0.4</v>
      </c>
      <c r="H368" s="4">
        <v>-1.23E-2</v>
      </c>
      <c r="I368" s="2">
        <v>895</v>
      </c>
      <c r="J368" s="5">
        <v>28815</v>
      </c>
      <c r="K368" s="2">
        <v>0</v>
      </c>
      <c r="S368" s="12">
        <f t="shared" si="30"/>
        <v>0</v>
      </c>
      <c r="T368" s="12">
        <f t="shared" si="31"/>
        <v>0</v>
      </c>
      <c r="U368" s="12">
        <f t="shared" si="32"/>
        <v>0</v>
      </c>
      <c r="V368" s="12">
        <f t="shared" si="33"/>
        <v>0</v>
      </c>
    </row>
    <row r="369" spans="1:22">
      <c r="A369" s="9">
        <f t="shared" si="29"/>
        <v>4</v>
      </c>
      <c r="B369" s="1">
        <v>42837</v>
      </c>
      <c r="C369" s="2">
        <v>32.200000000000003</v>
      </c>
      <c r="D369" s="2">
        <v>32.9</v>
      </c>
      <c r="E369" s="2">
        <v>31.6</v>
      </c>
      <c r="F369" s="3">
        <v>32.4</v>
      </c>
      <c r="G369" s="3">
        <v>0.9</v>
      </c>
      <c r="H369" s="4">
        <v>2.86E-2</v>
      </c>
      <c r="I369" s="5">
        <v>2555</v>
      </c>
      <c r="J369" s="5">
        <v>82616</v>
      </c>
      <c r="K369" s="2">
        <v>0</v>
      </c>
      <c r="S369" s="12">
        <f t="shared" si="30"/>
        <v>0</v>
      </c>
      <c r="T369" s="12">
        <f t="shared" si="31"/>
        <v>0</v>
      </c>
      <c r="U369" s="12">
        <f t="shared" si="32"/>
        <v>0</v>
      </c>
      <c r="V369" s="12">
        <f t="shared" si="33"/>
        <v>0</v>
      </c>
    </row>
    <row r="370" spans="1:22">
      <c r="A370" s="9">
        <f t="shared" si="29"/>
        <v>3</v>
      </c>
      <c r="B370" s="1">
        <v>42836</v>
      </c>
      <c r="C370" s="2">
        <v>32.1</v>
      </c>
      <c r="D370" s="2">
        <v>32.799999999999997</v>
      </c>
      <c r="E370" s="2">
        <v>31.5</v>
      </c>
      <c r="F370" s="3">
        <v>31.5</v>
      </c>
      <c r="G370" s="3">
        <v>-0.7</v>
      </c>
      <c r="H370" s="4">
        <v>-2.1700000000000001E-2</v>
      </c>
      <c r="I370" s="5">
        <v>1285</v>
      </c>
      <c r="J370" s="5">
        <v>41266</v>
      </c>
      <c r="K370" s="2">
        <v>0</v>
      </c>
      <c r="S370" s="12">
        <f t="shared" si="30"/>
        <v>0</v>
      </c>
      <c r="T370" s="12">
        <f t="shared" si="31"/>
        <v>0</v>
      </c>
      <c r="U370" s="12">
        <f t="shared" si="32"/>
        <v>0</v>
      </c>
      <c r="V370" s="12">
        <f t="shared" si="33"/>
        <v>0</v>
      </c>
    </row>
    <row r="371" spans="1:22">
      <c r="A371" s="9">
        <f t="shared" si="29"/>
        <v>2</v>
      </c>
      <c r="B371" s="1">
        <v>42835</v>
      </c>
      <c r="C371" s="2">
        <v>31</v>
      </c>
      <c r="D371" s="2">
        <v>32.4</v>
      </c>
      <c r="E371" s="2">
        <v>31</v>
      </c>
      <c r="F371" s="3">
        <v>32.200000000000003</v>
      </c>
      <c r="G371" s="3">
        <v>1</v>
      </c>
      <c r="H371" s="4">
        <v>3.2099999999999997E-2</v>
      </c>
      <c r="I371" s="5">
        <v>1328</v>
      </c>
      <c r="J371" s="5">
        <v>42147</v>
      </c>
      <c r="K371" s="2">
        <v>0</v>
      </c>
      <c r="S371" s="12">
        <f t="shared" si="30"/>
        <v>0</v>
      </c>
      <c r="T371" s="12">
        <f t="shared" si="31"/>
        <v>0</v>
      </c>
      <c r="U371" s="12">
        <f t="shared" si="32"/>
        <v>0</v>
      </c>
      <c r="V371" s="12">
        <f t="shared" si="33"/>
        <v>0</v>
      </c>
    </row>
    <row r="372" spans="1:22">
      <c r="A372" s="9">
        <f t="shared" si="29"/>
        <v>6</v>
      </c>
      <c r="B372" s="1">
        <v>42832</v>
      </c>
      <c r="C372" s="2">
        <v>30.9</v>
      </c>
      <c r="D372" s="2">
        <v>31.2</v>
      </c>
      <c r="E372" s="2">
        <v>30.7</v>
      </c>
      <c r="F372" s="3">
        <v>31.2</v>
      </c>
      <c r="G372" s="3">
        <v>0.35</v>
      </c>
      <c r="H372" s="4">
        <v>1.1299999999999999E-2</v>
      </c>
      <c r="I372" s="2">
        <v>681</v>
      </c>
      <c r="J372" s="5">
        <v>21112</v>
      </c>
      <c r="K372" s="2">
        <v>0</v>
      </c>
      <c r="S372" s="12">
        <f t="shared" si="30"/>
        <v>0</v>
      </c>
      <c r="T372" s="12">
        <f t="shared" si="31"/>
        <v>0</v>
      </c>
      <c r="U372" s="12">
        <f t="shared" si="32"/>
        <v>0</v>
      </c>
      <c r="V372" s="12">
        <f t="shared" si="33"/>
        <v>0</v>
      </c>
    </row>
    <row r="373" spans="1:22">
      <c r="A373" s="9">
        <f t="shared" si="29"/>
        <v>5</v>
      </c>
      <c r="B373" s="1">
        <v>42831</v>
      </c>
      <c r="C373" s="2">
        <v>30.8</v>
      </c>
      <c r="D373" s="2">
        <v>30.9</v>
      </c>
      <c r="E373" s="2">
        <v>30.55</v>
      </c>
      <c r="F373" s="3">
        <v>30.85</v>
      </c>
      <c r="G373" s="3">
        <v>0.05</v>
      </c>
      <c r="H373" s="4">
        <v>1.6000000000000001E-3</v>
      </c>
      <c r="I373" s="2">
        <v>370</v>
      </c>
      <c r="J373" s="5">
        <v>11375</v>
      </c>
      <c r="K373" s="2">
        <v>0</v>
      </c>
      <c r="S373" s="12">
        <f t="shared" si="30"/>
        <v>0</v>
      </c>
      <c r="T373" s="12">
        <f t="shared" si="31"/>
        <v>0</v>
      </c>
      <c r="U373" s="12">
        <f t="shared" si="32"/>
        <v>0</v>
      </c>
      <c r="V373" s="12">
        <f t="shared" si="33"/>
        <v>0</v>
      </c>
    </row>
    <row r="374" spans="1:22">
      <c r="A374" s="9">
        <f t="shared" si="29"/>
        <v>4</v>
      </c>
      <c r="B374" s="1">
        <v>42830</v>
      </c>
      <c r="C374" s="2">
        <v>30.9</v>
      </c>
      <c r="D374" s="2">
        <v>31.3</v>
      </c>
      <c r="E374" s="2">
        <v>30.8</v>
      </c>
      <c r="F374" s="3">
        <v>30.8</v>
      </c>
      <c r="G374" s="3">
        <v>-0.1</v>
      </c>
      <c r="H374" s="4">
        <v>-3.2000000000000002E-3</v>
      </c>
      <c r="I374" s="2">
        <v>494</v>
      </c>
      <c r="J374" s="5">
        <v>15304</v>
      </c>
      <c r="K374" s="2">
        <v>0</v>
      </c>
      <c r="S374" s="12">
        <f t="shared" si="30"/>
        <v>0</v>
      </c>
      <c r="T374" s="12">
        <f t="shared" si="31"/>
        <v>0</v>
      </c>
      <c r="U374" s="12">
        <f t="shared" si="32"/>
        <v>0</v>
      </c>
      <c r="V374" s="12">
        <f t="shared" si="33"/>
        <v>0</v>
      </c>
    </row>
    <row r="375" spans="1:22">
      <c r="A375" s="9">
        <f t="shared" si="29"/>
        <v>6</v>
      </c>
      <c r="B375" s="1">
        <v>42825</v>
      </c>
      <c r="C375" s="2">
        <v>30.8</v>
      </c>
      <c r="D375" s="2">
        <v>31.25</v>
      </c>
      <c r="E375" s="2">
        <v>30.75</v>
      </c>
      <c r="F375" s="3">
        <v>30.9</v>
      </c>
      <c r="G375" s="3">
        <v>0.2</v>
      </c>
      <c r="H375" s="4">
        <v>6.4999999999999997E-3</v>
      </c>
      <c r="I375" s="2">
        <v>517</v>
      </c>
      <c r="J375" s="5">
        <v>16032</v>
      </c>
      <c r="K375" s="2">
        <v>0</v>
      </c>
      <c r="S375" s="12">
        <f t="shared" si="30"/>
        <v>0</v>
      </c>
      <c r="T375" s="12">
        <f t="shared" si="31"/>
        <v>0</v>
      </c>
      <c r="U375" s="12">
        <f t="shared" si="32"/>
        <v>0</v>
      </c>
      <c r="V375" s="12">
        <f t="shared" si="33"/>
        <v>0</v>
      </c>
    </row>
    <row r="376" spans="1:22">
      <c r="A376" s="9">
        <f t="shared" si="29"/>
        <v>5</v>
      </c>
      <c r="B376" s="1">
        <v>42824</v>
      </c>
      <c r="C376" s="2">
        <v>31.15</v>
      </c>
      <c r="D376" s="2">
        <v>31.3</v>
      </c>
      <c r="E376" s="2">
        <v>30.5</v>
      </c>
      <c r="F376" s="3">
        <v>30.7</v>
      </c>
      <c r="G376" s="3">
        <v>-0.25</v>
      </c>
      <c r="H376" s="4">
        <v>-8.0999999999999996E-3</v>
      </c>
      <c r="I376" s="2">
        <v>737</v>
      </c>
      <c r="J376" s="5">
        <v>22762</v>
      </c>
      <c r="K376" s="2">
        <v>0</v>
      </c>
      <c r="S376" s="12">
        <f t="shared" si="30"/>
        <v>0</v>
      </c>
      <c r="T376" s="12">
        <f t="shared" si="31"/>
        <v>0</v>
      </c>
      <c r="U376" s="12">
        <f t="shared" si="32"/>
        <v>0</v>
      </c>
      <c r="V376" s="12">
        <f t="shared" si="33"/>
        <v>0</v>
      </c>
    </row>
    <row r="377" spans="1:22">
      <c r="A377" s="9">
        <f t="shared" si="29"/>
        <v>4</v>
      </c>
      <c r="B377" s="1">
        <v>42823</v>
      </c>
      <c r="C377" s="2">
        <v>30.6</v>
      </c>
      <c r="D377" s="2">
        <v>31.15</v>
      </c>
      <c r="E377" s="2">
        <v>30.6</v>
      </c>
      <c r="F377" s="3">
        <v>30.95</v>
      </c>
      <c r="G377" s="3">
        <v>0.35</v>
      </c>
      <c r="H377" s="4">
        <v>1.14E-2</v>
      </c>
      <c r="I377" s="2">
        <v>527</v>
      </c>
      <c r="J377" s="5">
        <v>16281</v>
      </c>
      <c r="K377" s="2">
        <v>0</v>
      </c>
      <c r="S377" s="12">
        <f t="shared" si="30"/>
        <v>0</v>
      </c>
      <c r="T377" s="12">
        <f t="shared" si="31"/>
        <v>0</v>
      </c>
      <c r="U377" s="12">
        <f t="shared" si="32"/>
        <v>0</v>
      </c>
      <c r="V377" s="12">
        <f t="shared" si="33"/>
        <v>0</v>
      </c>
    </row>
    <row r="378" spans="1:22">
      <c r="A378" s="9">
        <f t="shared" si="29"/>
        <v>3</v>
      </c>
      <c r="B378" s="1">
        <v>42822</v>
      </c>
      <c r="C378" s="2">
        <v>31.15</v>
      </c>
      <c r="D378" s="2">
        <v>31.45</v>
      </c>
      <c r="E378" s="2">
        <v>30.5</v>
      </c>
      <c r="F378" s="3">
        <v>30.6</v>
      </c>
      <c r="G378" s="3">
        <v>-0.55000000000000004</v>
      </c>
      <c r="H378" s="4">
        <v>-1.77E-2</v>
      </c>
      <c r="I378" s="5">
        <v>1107</v>
      </c>
      <c r="J378" s="5">
        <v>34165</v>
      </c>
      <c r="K378" s="2">
        <v>0</v>
      </c>
      <c r="S378" s="12">
        <f t="shared" si="30"/>
        <v>0</v>
      </c>
      <c r="T378" s="12">
        <f t="shared" si="31"/>
        <v>0</v>
      </c>
      <c r="U378" s="12">
        <f t="shared" si="32"/>
        <v>0</v>
      </c>
      <c r="V378" s="12">
        <f t="shared" si="33"/>
        <v>0</v>
      </c>
    </row>
    <row r="379" spans="1:22">
      <c r="A379" s="9">
        <f t="shared" si="29"/>
        <v>2</v>
      </c>
      <c r="B379" s="1">
        <v>42821</v>
      </c>
      <c r="C379" s="2">
        <v>31.5</v>
      </c>
      <c r="D379" s="2">
        <v>32.700000000000003</v>
      </c>
      <c r="E379" s="2">
        <v>30.5</v>
      </c>
      <c r="F379" s="3">
        <v>31.15</v>
      </c>
      <c r="G379" s="3">
        <v>-0.65</v>
      </c>
      <c r="H379" s="4">
        <v>-2.0400000000000001E-2</v>
      </c>
      <c r="I379" s="5">
        <v>4338</v>
      </c>
      <c r="J379" s="5">
        <v>136053</v>
      </c>
      <c r="K379" s="2">
        <v>0</v>
      </c>
      <c r="S379" s="12">
        <f t="shared" si="30"/>
        <v>0</v>
      </c>
      <c r="T379" s="12">
        <f t="shared" si="31"/>
        <v>0</v>
      </c>
      <c r="U379" s="12">
        <f t="shared" si="32"/>
        <v>0</v>
      </c>
      <c r="V379" s="12">
        <f t="shared" si="33"/>
        <v>0</v>
      </c>
    </row>
    <row r="380" spans="1:22">
      <c r="A380" s="9">
        <f t="shared" si="29"/>
        <v>6</v>
      </c>
      <c r="B380" s="1">
        <v>42818</v>
      </c>
      <c r="C380" s="2">
        <v>29.85</v>
      </c>
      <c r="D380" s="2">
        <v>32.1</v>
      </c>
      <c r="E380" s="2">
        <v>29.8</v>
      </c>
      <c r="F380" s="3">
        <v>31.8</v>
      </c>
      <c r="G380" s="3">
        <v>2.4</v>
      </c>
      <c r="H380" s="4">
        <v>8.1600000000000006E-2</v>
      </c>
      <c r="I380" s="5">
        <v>6068</v>
      </c>
      <c r="J380" s="5">
        <v>189002</v>
      </c>
      <c r="K380" s="2">
        <v>0</v>
      </c>
      <c r="S380" s="12">
        <f t="shared" si="30"/>
        <v>0</v>
      </c>
      <c r="T380" s="12">
        <f t="shared" si="31"/>
        <v>0</v>
      </c>
      <c r="U380" s="12">
        <f t="shared" si="32"/>
        <v>0</v>
      </c>
      <c r="V380" s="12">
        <f t="shared" si="33"/>
        <v>0</v>
      </c>
    </row>
    <row r="381" spans="1:22">
      <c r="A381" s="9">
        <f t="shared" si="29"/>
        <v>5</v>
      </c>
      <c r="B381" s="1">
        <v>42817</v>
      </c>
      <c r="C381" s="2">
        <v>29.4</v>
      </c>
      <c r="D381" s="2">
        <v>29.45</v>
      </c>
      <c r="E381" s="2">
        <v>29.3</v>
      </c>
      <c r="F381" s="3">
        <v>29.4</v>
      </c>
      <c r="G381" s="3">
        <v>0.15</v>
      </c>
      <c r="H381" s="4">
        <v>5.1000000000000004E-3</v>
      </c>
      <c r="I381" s="2">
        <v>552</v>
      </c>
      <c r="J381" s="5">
        <v>16209</v>
      </c>
      <c r="K381" s="2">
        <v>0</v>
      </c>
      <c r="S381" s="12">
        <f t="shared" si="30"/>
        <v>0</v>
      </c>
      <c r="T381" s="12">
        <f t="shared" si="31"/>
        <v>0</v>
      </c>
      <c r="U381" s="12">
        <f t="shared" si="32"/>
        <v>0</v>
      </c>
      <c r="V381" s="12">
        <f t="shared" si="33"/>
        <v>0</v>
      </c>
    </row>
    <row r="382" spans="1:22">
      <c r="A382" s="9">
        <f t="shared" si="29"/>
        <v>4</v>
      </c>
      <c r="B382" s="1">
        <v>42816</v>
      </c>
      <c r="C382" s="2">
        <v>29.2</v>
      </c>
      <c r="D382" s="2">
        <v>29.25</v>
      </c>
      <c r="E382" s="2">
        <v>29</v>
      </c>
      <c r="F382" s="3">
        <v>29.25</v>
      </c>
      <c r="G382" s="3">
        <v>0.05</v>
      </c>
      <c r="H382" s="4">
        <v>1.6999999999999999E-3</v>
      </c>
      <c r="I382" s="2">
        <v>294</v>
      </c>
      <c r="J382" s="5">
        <v>8587</v>
      </c>
      <c r="K382" s="2">
        <v>0</v>
      </c>
      <c r="S382" s="12">
        <f t="shared" si="30"/>
        <v>0</v>
      </c>
      <c r="T382" s="12">
        <f t="shared" si="31"/>
        <v>0</v>
      </c>
      <c r="U382" s="12">
        <f t="shared" si="32"/>
        <v>0</v>
      </c>
      <c r="V382" s="12">
        <f t="shared" si="33"/>
        <v>0</v>
      </c>
    </row>
    <row r="383" spans="1:22">
      <c r="A383" s="9">
        <f t="shared" si="29"/>
        <v>3</v>
      </c>
      <c r="B383" s="1">
        <v>42815</v>
      </c>
      <c r="C383" s="2">
        <v>29</v>
      </c>
      <c r="D383" s="2">
        <v>29.4</v>
      </c>
      <c r="E383" s="2">
        <v>29</v>
      </c>
      <c r="F383" s="3">
        <v>29.2</v>
      </c>
      <c r="G383" s="3">
        <v>0.2</v>
      </c>
      <c r="H383" s="4">
        <v>6.8999999999999999E-3</v>
      </c>
      <c r="I383" s="2">
        <v>369</v>
      </c>
      <c r="J383" s="5">
        <v>10768</v>
      </c>
      <c r="K383" s="2">
        <v>0</v>
      </c>
      <c r="S383" s="12">
        <f t="shared" si="30"/>
        <v>0</v>
      </c>
      <c r="T383" s="12">
        <f t="shared" si="31"/>
        <v>0</v>
      </c>
      <c r="U383" s="12">
        <f t="shared" si="32"/>
        <v>0</v>
      </c>
      <c r="V383" s="12">
        <f t="shared" si="33"/>
        <v>0</v>
      </c>
    </row>
    <row r="384" spans="1:22">
      <c r="A384" s="9">
        <f t="shared" si="29"/>
        <v>2</v>
      </c>
      <c r="B384" s="1">
        <v>42814</v>
      </c>
      <c r="C384" s="2">
        <v>29</v>
      </c>
      <c r="D384" s="2">
        <v>29.2</v>
      </c>
      <c r="E384" s="2">
        <v>29</v>
      </c>
      <c r="F384" s="2">
        <v>29</v>
      </c>
      <c r="G384" s="2">
        <v>0</v>
      </c>
      <c r="H384" s="6">
        <v>0</v>
      </c>
      <c r="I384" s="2">
        <v>310</v>
      </c>
      <c r="J384" s="5">
        <v>8999</v>
      </c>
      <c r="K384" s="2">
        <v>0</v>
      </c>
      <c r="S384" s="12">
        <f t="shared" si="30"/>
        <v>0</v>
      </c>
      <c r="T384" s="12">
        <f t="shared" si="31"/>
        <v>0</v>
      </c>
      <c r="U384" s="12">
        <f t="shared" si="32"/>
        <v>0</v>
      </c>
      <c r="V384" s="12">
        <f t="shared" si="33"/>
        <v>0</v>
      </c>
    </row>
    <row r="385" spans="1:22">
      <c r="A385" s="9">
        <f t="shared" si="29"/>
        <v>6</v>
      </c>
      <c r="B385" s="1">
        <v>42811</v>
      </c>
      <c r="C385" s="2">
        <v>29</v>
      </c>
      <c r="D385" s="2">
        <v>29.1</v>
      </c>
      <c r="E385" s="2">
        <v>28.5</v>
      </c>
      <c r="F385" s="3">
        <v>29</v>
      </c>
      <c r="G385" s="3">
        <v>-0.5</v>
      </c>
      <c r="H385" s="4">
        <v>-1.6899999999999998E-2</v>
      </c>
      <c r="I385" s="2">
        <v>566</v>
      </c>
      <c r="J385" s="5">
        <v>16369</v>
      </c>
      <c r="K385" s="2">
        <v>0</v>
      </c>
      <c r="S385" s="12">
        <f t="shared" si="30"/>
        <v>0</v>
      </c>
      <c r="T385" s="12">
        <f t="shared" si="31"/>
        <v>0</v>
      </c>
      <c r="U385" s="12">
        <f t="shared" si="32"/>
        <v>0</v>
      </c>
      <c r="V385" s="12">
        <f t="shared" si="33"/>
        <v>0</v>
      </c>
    </row>
    <row r="386" spans="1:22">
      <c r="A386" s="9">
        <f t="shared" si="29"/>
        <v>5</v>
      </c>
      <c r="B386" s="1">
        <v>42810</v>
      </c>
      <c r="C386" s="2">
        <v>29.75</v>
      </c>
      <c r="D386" s="2">
        <v>29.8</v>
      </c>
      <c r="E386" s="2">
        <v>29.4</v>
      </c>
      <c r="F386" s="2">
        <v>29.5</v>
      </c>
      <c r="G386" s="2">
        <v>0</v>
      </c>
      <c r="H386" s="6">
        <v>0</v>
      </c>
      <c r="I386" s="2">
        <v>258</v>
      </c>
      <c r="J386" s="5">
        <v>7621</v>
      </c>
      <c r="K386" s="2">
        <v>0</v>
      </c>
      <c r="S386" s="12">
        <f t="shared" si="30"/>
        <v>0</v>
      </c>
      <c r="T386" s="12">
        <f t="shared" si="31"/>
        <v>0</v>
      </c>
      <c r="U386" s="12">
        <f t="shared" si="32"/>
        <v>0</v>
      </c>
      <c r="V386" s="12">
        <f t="shared" si="33"/>
        <v>0</v>
      </c>
    </row>
    <row r="387" spans="1:22">
      <c r="A387" s="9">
        <f t="shared" si="29"/>
        <v>4</v>
      </c>
      <c r="B387" s="1">
        <v>42809</v>
      </c>
      <c r="C387" s="2">
        <v>29.45</v>
      </c>
      <c r="D387" s="2">
        <v>29.6</v>
      </c>
      <c r="E387" s="2">
        <v>29.35</v>
      </c>
      <c r="F387" s="3">
        <v>29.5</v>
      </c>
      <c r="G387" s="3">
        <v>0.15</v>
      </c>
      <c r="H387" s="4">
        <v>5.1000000000000004E-3</v>
      </c>
      <c r="I387" s="2">
        <v>433</v>
      </c>
      <c r="J387" s="5">
        <v>12762</v>
      </c>
      <c r="K387" s="2">
        <v>0</v>
      </c>
      <c r="S387" s="12">
        <f t="shared" si="30"/>
        <v>0</v>
      </c>
      <c r="T387" s="12">
        <f t="shared" si="31"/>
        <v>0</v>
      </c>
      <c r="U387" s="12">
        <f t="shared" si="32"/>
        <v>0</v>
      </c>
      <c r="V387" s="12">
        <f t="shared" si="33"/>
        <v>0</v>
      </c>
    </row>
    <row r="388" spans="1:22">
      <c r="A388" s="9">
        <f t="shared" si="29"/>
        <v>3</v>
      </c>
      <c r="B388" s="1">
        <v>42808</v>
      </c>
      <c r="C388" s="2">
        <v>29</v>
      </c>
      <c r="D388" s="2">
        <v>29.75</v>
      </c>
      <c r="E388" s="2">
        <v>28.9</v>
      </c>
      <c r="F388" s="3">
        <v>29.35</v>
      </c>
      <c r="G388" s="3">
        <v>0.45</v>
      </c>
      <c r="H388" s="4">
        <v>1.5599999999999999E-2</v>
      </c>
      <c r="I388" s="2">
        <v>552</v>
      </c>
      <c r="J388" s="5">
        <v>16196</v>
      </c>
      <c r="K388" s="2">
        <v>0</v>
      </c>
      <c r="S388" s="12">
        <f t="shared" si="30"/>
        <v>0</v>
      </c>
      <c r="T388" s="12">
        <f t="shared" si="31"/>
        <v>0</v>
      </c>
      <c r="U388" s="12">
        <f t="shared" si="32"/>
        <v>0</v>
      </c>
      <c r="V388" s="12">
        <f t="shared" si="33"/>
        <v>0</v>
      </c>
    </row>
    <row r="389" spans="1:22">
      <c r="A389" s="9">
        <f t="shared" ref="A389:A412" si="34">WEEKDAY(B389,1)</f>
        <v>2</v>
      </c>
      <c r="B389" s="1">
        <v>42807</v>
      </c>
      <c r="C389" s="2">
        <v>29.15</v>
      </c>
      <c r="D389" s="2">
        <v>29.15</v>
      </c>
      <c r="E389" s="2">
        <v>28.85</v>
      </c>
      <c r="F389" s="3">
        <v>28.9</v>
      </c>
      <c r="G389" s="3">
        <v>-0.3</v>
      </c>
      <c r="H389" s="4">
        <v>-1.03E-2</v>
      </c>
      <c r="I389" s="2">
        <v>272</v>
      </c>
      <c r="J389" s="5">
        <v>7873</v>
      </c>
      <c r="K389" s="2">
        <v>0</v>
      </c>
      <c r="S389" s="12">
        <f t="shared" ref="S389:S408" si="35">SUM(Q389:Q393)/5</f>
        <v>0</v>
      </c>
      <c r="T389" s="12">
        <f t="shared" ref="T389:T408" si="36">SUM(Q389:Q398)/10</f>
        <v>0</v>
      </c>
      <c r="U389" s="12">
        <f t="shared" ref="U389:U408" si="37">SUM(Q389:Q408)/20</f>
        <v>0</v>
      </c>
      <c r="V389" s="12">
        <f t="shared" ref="V389:V408" si="38">SUM(Q389:Q448)/60</f>
        <v>0</v>
      </c>
    </row>
    <row r="390" spans="1:22">
      <c r="A390" s="9">
        <f t="shared" si="34"/>
        <v>6</v>
      </c>
      <c r="B390" s="1">
        <v>42804</v>
      </c>
      <c r="C390" s="2">
        <v>29.3</v>
      </c>
      <c r="D390" s="2">
        <v>29.3</v>
      </c>
      <c r="E390" s="2">
        <v>28.85</v>
      </c>
      <c r="F390" s="2">
        <v>29.2</v>
      </c>
      <c r="G390" s="2">
        <v>0</v>
      </c>
      <c r="H390" s="6">
        <v>0</v>
      </c>
      <c r="I390" s="2">
        <v>239</v>
      </c>
      <c r="J390" s="5">
        <v>6954</v>
      </c>
      <c r="K390" s="2">
        <v>0</v>
      </c>
      <c r="S390" s="12">
        <f t="shared" si="35"/>
        <v>0</v>
      </c>
      <c r="T390" s="12">
        <f t="shared" si="36"/>
        <v>0</v>
      </c>
      <c r="U390" s="12">
        <f t="shared" si="37"/>
        <v>0</v>
      </c>
      <c r="V390" s="12">
        <f t="shared" si="38"/>
        <v>0</v>
      </c>
    </row>
    <row r="391" spans="1:22">
      <c r="A391" s="9">
        <f t="shared" si="34"/>
        <v>5</v>
      </c>
      <c r="B391" s="1">
        <v>42803</v>
      </c>
      <c r="C391" s="2">
        <v>29.3</v>
      </c>
      <c r="D391" s="2">
        <v>29.3</v>
      </c>
      <c r="E391" s="2">
        <v>29.05</v>
      </c>
      <c r="F391" s="3">
        <v>29.2</v>
      </c>
      <c r="G391" s="3">
        <v>0.05</v>
      </c>
      <c r="H391" s="4">
        <v>1.6999999999999999E-3</v>
      </c>
      <c r="I391" s="2">
        <v>190</v>
      </c>
      <c r="J391" s="5">
        <v>5541</v>
      </c>
      <c r="K391" s="2">
        <v>0</v>
      </c>
      <c r="S391" s="12">
        <f t="shared" si="35"/>
        <v>0</v>
      </c>
      <c r="T391" s="12">
        <f t="shared" si="36"/>
        <v>0</v>
      </c>
      <c r="U391" s="12">
        <f t="shared" si="37"/>
        <v>0</v>
      </c>
      <c r="V391" s="12">
        <f t="shared" si="38"/>
        <v>0</v>
      </c>
    </row>
    <row r="392" spans="1:22">
      <c r="A392" s="9">
        <f t="shared" si="34"/>
        <v>4</v>
      </c>
      <c r="B392" s="1">
        <v>42802</v>
      </c>
      <c r="C392" s="2">
        <v>29.4</v>
      </c>
      <c r="D392" s="2">
        <v>29.4</v>
      </c>
      <c r="E392" s="2">
        <v>29</v>
      </c>
      <c r="F392" s="3">
        <v>29.15</v>
      </c>
      <c r="G392" s="3">
        <v>-0.15</v>
      </c>
      <c r="H392" s="4">
        <v>-5.1000000000000004E-3</v>
      </c>
      <c r="I392" s="2">
        <v>237</v>
      </c>
      <c r="J392" s="5">
        <v>6908</v>
      </c>
      <c r="K392" s="2">
        <v>0</v>
      </c>
      <c r="S392" s="12">
        <f t="shared" si="35"/>
        <v>0</v>
      </c>
      <c r="T392" s="12">
        <f t="shared" si="36"/>
        <v>0</v>
      </c>
      <c r="U392" s="12">
        <f t="shared" si="37"/>
        <v>0</v>
      </c>
      <c r="V392" s="12">
        <f t="shared" si="38"/>
        <v>0</v>
      </c>
    </row>
    <row r="393" spans="1:22">
      <c r="A393" s="9">
        <f t="shared" si="34"/>
        <v>3</v>
      </c>
      <c r="B393" s="1">
        <v>42801</v>
      </c>
      <c r="C393" s="2">
        <v>29</v>
      </c>
      <c r="D393" s="2">
        <v>29.3</v>
      </c>
      <c r="E393" s="2">
        <v>28.95</v>
      </c>
      <c r="F393" s="3">
        <v>29.3</v>
      </c>
      <c r="G393" s="3">
        <v>0.4</v>
      </c>
      <c r="H393" s="4">
        <v>1.38E-2</v>
      </c>
      <c r="I393" s="2">
        <v>230</v>
      </c>
      <c r="J393" s="5">
        <v>6689</v>
      </c>
      <c r="K393" s="2">
        <v>0</v>
      </c>
      <c r="S393" s="12">
        <f t="shared" si="35"/>
        <v>0</v>
      </c>
      <c r="T393" s="12">
        <f t="shared" si="36"/>
        <v>0</v>
      </c>
      <c r="U393" s="12">
        <f t="shared" si="37"/>
        <v>0</v>
      </c>
      <c r="V393" s="12">
        <f t="shared" si="38"/>
        <v>0</v>
      </c>
    </row>
    <row r="394" spans="1:22">
      <c r="A394" s="9">
        <f t="shared" si="34"/>
        <v>2</v>
      </c>
      <c r="B394" s="1">
        <v>42800</v>
      </c>
      <c r="C394" s="2">
        <v>28.75</v>
      </c>
      <c r="D394" s="2">
        <v>28.95</v>
      </c>
      <c r="E394" s="2">
        <v>28.75</v>
      </c>
      <c r="F394" s="2">
        <v>28.9</v>
      </c>
      <c r="G394" s="2">
        <v>0</v>
      </c>
      <c r="H394" s="6">
        <v>0</v>
      </c>
      <c r="I394" s="2">
        <v>163</v>
      </c>
      <c r="J394" s="5">
        <v>4706</v>
      </c>
      <c r="K394" s="2">
        <v>0</v>
      </c>
      <c r="S394" s="12">
        <f t="shared" si="35"/>
        <v>0</v>
      </c>
      <c r="T394" s="12">
        <f t="shared" si="36"/>
        <v>0</v>
      </c>
      <c r="U394" s="12">
        <f t="shared" si="37"/>
        <v>0</v>
      </c>
      <c r="V394" s="12">
        <f t="shared" si="38"/>
        <v>0</v>
      </c>
    </row>
    <row r="395" spans="1:22">
      <c r="A395" s="9">
        <f t="shared" si="34"/>
        <v>6</v>
      </c>
      <c r="B395" s="1">
        <v>42797</v>
      </c>
      <c r="C395" s="2">
        <v>29</v>
      </c>
      <c r="D395" s="2">
        <v>29</v>
      </c>
      <c r="E395" s="2">
        <v>28.8</v>
      </c>
      <c r="F395" s="3">
        <v>28.9</v>
      </c>
      <c r="G395" s="3">
        <v>0.1</v>
      </c>
      <c r="H395" s="4">
        <v>3.5000000000000001E-3</v>
      </c>
      <c r="I395" s="2">
        <v>162</v>
      </c>
      <c r="J395" s="5">
        <v>4681</v>
      </c>
      <c r="K395" s="2">
        <v>0</v>
      </c>
      <c r="S395" s="12">
        <f t="shared" si="35"/>
        <v>0</v>
      </c>
      <c r="T395" s="12">
        <f t="shared" si="36"/>
        <v>0</v>
      </c>
      <c r="U395" s="12">
        <f t="shared" si="37"/>
        <v>0</v>
      </c>
      <c r="V395" s="12">
        <f t="shared" si="38"/>
        <v>0</v>
      </c>
    </row>
    <row r="396" spans="1:22">
      <c r="A396" s="9">
        <f t="shared" si="34"/>
        <v>5</v>
      </c>
      <c r="B396" s="1">
        <v>42796</v>
      </c>
      <c r="C396" s="2">
        <v>29.1</v>
      </c>
      <c r="D396" s="2">
        <v>29.15</v>
      </c>
      <c r="E396" s="2">
        <v>28.7</v>
      </c>
      <c r="F396" s="3">
        <v>28.8</v>
      </c>
      <c r="G396" s="3">
        <v>-0.05</v>
      </c>
      <c r="H396" s="4">
        <v>-1.6999999999999999E-3</v>
      </c>
      <c r="I396" s="2">
        <v>272</v>
      </c>
      <c r="J396" s="5">
        <v>7847</v>
      </c>
      <c r="K396" s="2">
        <v>0</v>
      </c>
      <c r="S396" s="12">
        <f t="shared" si="35"/>
        <v>0</v>
      </c>
      <c r="T396" s="12">
        <f t="shared" si="36"/>
        <v>0</v>
      </c>
      <c r="U396" s="12">
        <f t="shared" si="37"/>
        <v>0</v>
      </c>
      <c r="V396" s="12">
        <f t="shared" si="38"/>
        <v>0</v>
      </c>
    </row>
    <row r="397" spans="1:22">
      <c r="A397" s="9">
        <f t="shared" si="34"/>
        <v>4</v>
      </c>
      <c r="B397" s="1">
        <v>42795</v>
      </c>
      <c r="C397" s="2">
        <v>29.25</v>
      </c>
      <c r="D397" s="2">
        <v>29.4</v>
      </c>
      <c r="E397" s="2">
        <v>28.85</v>
      </c>
      <c r="F397" s="3">
        <v>28.85</v>
      </c>
      <c r="G397" s="3">
        <v>-0.35</v>
      </c>
      <c r="H397" s="4">
        <v>-1.2E-2</v>
      </c>
      <c r="I397" s="2">
        <v>228</v>
      </c>
      <c r="J397" s="5">
        <v>6629</v>
      </c>
      <c r="K397" s="2">
        <v>0</v>
      </c>
      <c r="S397" s="12">
        <f t="shared" si="35"/>
        <v>0</v>
      </c>
      <c r="T397" s="12">
        <f t="shared" si="36"/>
        <v>0</v>
      </c>
      <c r="U397" s="12">
        <f t="shared" si="37"/>
        <v>0</v>
      </c>
      <c r="V397" s="12">
        <f t="shared" si="38"/>
        <v>0</v>
      </c>
    </row>
    <row r="398" spans="1:22">
      <c r="A398" s="9">
        <f t="shared" si="34"/>
        <v>6</v>
      </c>
      <c r="B398" s="1">
        <v>42790</v>
      </c>
      <c r="C398" s="2">
        <v>29.2</v>
      </c>
      <c r="D398" s="2">
        <v>29.4</v>
      </c>
      <c r="E398" s="2">
        <v>29.2</v>
      </c>
      <c r="F398" s="2">
        <v>29.2</v>
      </c>
      <c r="G398" s="2">
        <v>0</v>
      </c>
      <c r="H398" s="6">
        <v>0</v>
      </c>
      <c r="I398" s="2">
        <v>193</v>
      </c>
      <c r="J398" s="5">
        <v>5655</v>
      </c>
      <c r="K398" s="2">
        <v>0</v>
      </c>
      <c r="S398" s="12">
        <f t="shared" si="35"/>
        <v>0</v>
      </c>
      <c r="T398" s="12">
        <f t="shared" si="36"/>
        <v>0</v>
      </c>
      <c r="U398" s="12">
        <f t="shared" si="37"/>
        <v>0</v>
      </c>
      <c r="V398" s="12">
        <f t="shared" si="38"/>
        <v>0</v>
      </c>
    </row>
    <row r="399" spans="1:22">
      <c r="A399" s="9">
        <f t="shared" si="34"/>
        <v>5</v>
      </c>
      <c r="B399" s="1">
        <v>42789</v>
      </c>
      <c r="C399" s="2">
        <v>29.5</v>
      </c>
      <c r="D399" s="2">
        <v>29.6</v>
      </c>
      <c r="E399" s="2">
        <v>29.2</v>
      </c>
      <c r="F399" s="3">
        <v>29.2</v>
      </c>
      <c r="G399" s="3">
        <v>-0.3</v>
      </c>
      <c r="H399" s="4">
        <v>-1.0200000000000001E-2</v>
      </c>
      <c r="I399" s="2">
        <v>341</v>
      </c>
      <c r="J399" s="5">
        <v>9993</v>
      </c>
      <c r="K399" s="2">
        <v>0</v>
      </c>
      <c r="S399" s="12">
        <f t="shared" si="35"/>
        <v>0</v>
      </c>
      <c r="T399" s="12">
        <f t="shared" si="36"/>
        <v>0</v>
      </c>
      <c r="U399" s="12">
        <f t="shared" si="37"/>
        <v>0</v>
      </c>
      <c r="V399" s="12">
        <f t="shared" si="38"/>
        <v>0</v>
      </c>
    </row>
    <row r="400" spans="1:22">
      <c r="A400" s="9">
        <f t="shared" si="34"/>
        <v>4</v>
      </c>
      <c r="B400" s="1">
        <v>42788</v>
      </c>
      <c r="C400" s="2">
        <v>29.85</v>
      </c>
      <c r="D400" s="2">
        <v>29.85</v>
      </c>
      <c r="E400" s="2">
        <v>29.45</v>
      </c>
      <c r="F400" s="3">
        <v>29.5</v>
      </c>
      <c r="G400" s="3">
        <v>-0.05</v>
      </c>
      <c r="H400" s="4">
        <v>-1.6999999999999999E-3</v>
      </c>
      <c r="I400" s="2">
        <v>394</v>
      </c>
      <c r="J400" s="5">
        <v>11661</v>
      </c>
      <c r="K400" s="2">
        <v>0</v>
      </c>
      <c r="S400" s="12">
        <f t="shared" si="35"/>
        <v>0</v>
      </c>
      <c r="T400" s="12">
        <f t="shared" si="36"/>
        <v>0</v>
      </c>
      <c r="U400" s="12">
        <f t="shared" si="37"/>
        <v>0</v>
      </c>
      <c r="V400" s="12">
        <f t="shared" si="38"/>
        <v>0</v>
      </c>
    </row>
    <row r="401" spans="1:22">
      <c r="A401" s="9">
        <f t="shared" si="34"/>
        <v>3</v>
      </c>
      <c r="B401" s="1">
        <v>42787</v>
      </c>
      <c r="C401" s="2">
        <v>29.8</v>
      </c>
      <c r="D401" s="2">
        <v>30.35</v>
      </c>
      <c r="E401" s="2">
        <v>29.4</v>
      </c>
      <c r="F401" s="3">
        <v>29.55</v>
      </c>
      <c r="G401" s="3">
        <v>0.45</v>
      </c>
      <c r="H401" s="4">
        <v>1.55E-2</v>
      </c>
      <c r="I401" s="5">
        <v>2046</v>
      </c>
      <c r="J401" s="5">
        <v>61042</v>
      </c>
      <c r="K401" s="2">
        <v>0</v>
      </c>
      <c r="S401" s="12">
        <f t="shared" si="35"/>
        <v>0</v>
      </c>
      <c r="T401" s="12">
        <f t="shared" si="36"/>
        <v>0</v>
      </c>
      <c r="U401" s="12">
        <f t="shared" si="37"/>
        <v>0</v>
      </c>
      <c r="V401" s="12">
        <f t="shared" si="38"/>
        <v>0</v>
      </c>
    </row>
    <row r="402" spans="1:22">
      <c r="A402" s="9">
        <f t="shared" si="34"/>
        <v>2</v>
      </c>
      <c r="B402" s="1">
        <v>42786</v>
      </c>
      <c r="C402" s="2">
        <v>28.85</v>
      </c>
      <c r="D402" s="2">
        <v>29.2</v>
      </c>
      <c r="E402" s="2">
        <v>28.8</v>
      </c>
      <c r="F402" s="3">
        <v>29.1</v>
      </c>
      <c r="G402" s="3">
        <v>0.3</v>
      </c>
      <c r="H402" s="4">
        <v>1.04E-2</v>
      </c>
      <c r="I402" s="2">
        <v>593</v>
      </c>
      <c r="J402" s="5">
        <v>17230</v>
      </c>
      <c r="K402" s="2">
        <v>0</v>
      </c>
      <c r="S402" s="12">
        <f t="shared" si="35"/>
        <v>0</v>
      </c>
      <c r="T402" s="12">
        <f t="shared" si="36"/>
        <v>0</v>
      </c>
      <c r="U402" s="12">
        <f t="shared" si="37"/>
        <v>0</v>
      </c>
      <c r="V402" s="12">
        <f t="shared" si="38"/>
        <v>0</v>
      </c>
    </row>
    <row r="403" spans="1:22">
      <c r="A403" s="9">
        <f t="shared" si="34"/>
        <v>7</v>
      </c>
      <c r="B403" s="1">
        <v>42784</v>
      </c>
      <c r="C403" s="2">
        <v>28.8</v>
      </c>
      <c r="D403" s="2">
        <v>28.9</v>
      </c>
      <c r="E403" s="2">
        <v>28.6</v>
      </c>
      <c r="F403" s="2">
        <v>28.8</v>
      </c>
      <c r="G403" s="2">
        <v>0</v>
      </c>
      <c r="H403" s="6">
        <v>0</v>
      </c>
      <c r="I403" s="2">
        <v>195</v>
      </c>
      <c r="J403" s="5">
        <v>5606</v>
      </c>
      <c r="K403" s="2">
        <v>0</v>
      </c>
      <c r="S403" s="12">
        <f t="shared" si="35"/>
        <v>0</v>
      </c>
      <c r="T403" s="12">
        <f t="shared" si="36"/>
        <v>0</v>
      </c>
      <c r="U403" s="12">
        <f t="shared" si="37"/>
        <v>0</v>
      </c>
      <c r="V403" s="12">
        <f t="shared" si="38"/>
        <v>0</v>
      </c>
    </row>
    <row r="404" spans="1:22">
      <c r="A404" s="9">
        <f t="shared" si="34"/>
        <v>6</v>
      </c>
      <c r="B404" s="1">
        <v>42783</v>
      </c>
      <c r="C404" s="2">
        <v>28.9</v>
      </c>
      <c r="D404" s="2">
        <v>28.95</v>
      </c>
      <c r="E404" s="2">
        <v>28.6</v>
      </c>
      <c r="F404" s="3">
        <v>28.8</v>
      </c>
      <c r="G404" s="3">
        <v>0.1</v>
      </c>
      <c r="H404" s="4">
        <v>3.5000000000000001E-3</v>
      </c>
      <c r="I404" s="2">
        <v>240</v>
      </c>
      <c r="J404" s="5">
        <v>6902</v>
      </c>
      <c r="K404" s="2">
        <v>0</v>
      </c>
      <c r="S404" s="12">
        <f t="shared" si="35"/>
        <v>0</v>
      </c>
      <c r="T404" s="12">
        <f t="shared" si="36"/>
        <v>0</v>
      </c>
      <c r="U404" s="12">
        <f t="shared" si="37"/>
        <v>0</v>
      </c>
      <c r="V404" s="12">
        <f t="shared" si="38"/>
        <v>0</v>
      </c>
    </row>
    <row r="405" spans="1:22">
      <c r="A405" s="9">
        <f t="shared" si="34"/>
        <v>5</v>
      </c>
      <c r="B405" s="1">
        <v>42782</v>
      </c>
      <c r="C405" s="2">
        <v>28.8</v>
      </c>
      <c r="D405" s="2">
        <v>28.8</v>
      </c>
      <c r="E405" s="2">
        <v>28.65</v>
      </c>
      <c r="F405" s="3">
        <v>28.7</v>
      </c>
      <c r="G405" s="3">
        <v>-0.1</v>
      </c>
      <c r="H405" s="4">
        <v>-3.5000000000000001E-3</v>
      </c>
      <c r="I405" s="2">
        <v>296</v>
      </c>
      <c r="J405" s="5">
        <v>8515</v>
      </c>
      <c r="K405" s="2">
        <v>0</v>
      </c>
      <c r="S405" s="12">
        <f t="shared" si="35"/>
        <v>0</v>
      </c>
      <c r="T405" s="12">
        <f t="shared" si="36"/>
        <v>0</v>
      </c>
      <c r="U405" s="12">
        <f t="shared" si="37"/>
        <v>0</v>
      </c>
      <c r="V405" s="12">
        <f t="shared" si="38"/>
        <v>0</v>
      </c>
    </row>
    <row r="406" spans="1:22">
      <c r="A406" s="9">
        <f t="shared" si="34"/>
        <v>4</v>
      </c>
      <c r="B406" s="1">
        <v>42781</v>
      </c>
      <c r="C406" s="2">
        <v>29.05</v>
      </c>
      <c r="D406" s="2">
        <v>29.05</v>
      </c>
      <c r="E406" s="2">
        <v>28.75</v>
      </c>
      <c r="F406" s="3">
        <v>28.8</v>
      </c>
      <c r="G406" s="3">
        <v>-0.2</v>
      </c>
      <c r="H406" s="4">
        <v>-6.8999999999999999E-3</v>
      </c>
      <c r="I406" s="2">
        <v>255</v>
      </c>
      <c r="J406" s="5">
        <v>7365</v>
      </c>
      <c r="K406" s="2">
        <v>0</v>
      </c>
      <c r="S406" s="12">
        <f t="shared" si="35"/>
        <v>0</v>
      </c>
      <c r="T406" s="12">
        <f t="shared" si="36"/>
        <v>0</v>
      </c>
      <c r="U406" s="12">
        <f t="shared" si="37"/>
        <v>0</v>
      </c>
      <c r="V406" s="12">
        <f t="shared" si="38"/>
        <v>0</v>
      </c>
    </row>
    <row r="407" spans="1:22">
      <c r="A407" s="9">
        <f t="shared" si="34"/>
        <v>3</v>
      </c>
      <c r="B407" s="1">
        <v>42780</v>
      </c>
      <c r="C407" s="2">
        <v>29.2</v>
      </c>
      <c r="D407" s="2">
        <v>29.2</v>
      </c>
      <c r="E407" s="2">
        <v>28.85</v>
      </c>
      <c r="F407" s="3">
        <v>29</v>
      </c>
      <c r="G407" s="3">
        <v>-0.1</v>
      </c>
      <c r="H407" s="4">
        <v>-3.3999999999999998E-3</v>
      </c>
      <c r="I407" s="2">
        <v>244</v>
      </c>
      <c r="J407" s="5">
        <v>7077</v>
      </c>
      <c r="K407" s="2">
        <v>0</v>
      </c>
      <c r="S407" s="12">
        <f t="shared" si="35"/>
        <v>0</v>
      </c>
      <c r="T407" s="12">
        <f t="shared" si="36"/>
        <v>0</v>
      </c>
      <c r="U407" s="12">
        <f t="shared" si="37"/>
        <v>0</v>
      </c>
      <c r="V407" s="12">
        <f t="shared" si="38"/>
        <v>0</v>
      </c>
    </row>
    <row r="408" spans="1:22">
      <c r="A408" s="9">
        <f t="shared" si="34"/>
        <v>2</v>
      </c>
      <c r="B408" s="1">
        <v>42779</v>
      </c>
      <c r="C408" s="2">
        <v>29.35</v>
      </c>
      <c r="D408" s="2">
        <v>29.35</v>
      </c>
      <c r="E408" s="2">
        <v>28.85</v>
      </c>
      <c r="F408" s="3">
        <v>29.1</v>
      </c>
      <c r="G408" s="3">
        <v>0.1</v>
      </c>
      <c r="H408" s="4">
        <v>3.3999999999999998E-3</v>
      </c>
      <c r="I408" s="2">
        <v>262</v>
      </c>
      <c r="J408" s="5">
        <v>7610</v>
      </c>
      <c r="K408" s="2">
        <v>0</v>
      </c>
      <c r="S408" s="12">
        <f t="shared" si="35"/>
        <v>0</v>
      </c>
      <c r="T408" s="12">
        <f t="shared" si="36"/>
        <v>0</v>
      </c>
      <c r="U408" s="12">
        <f t="shared" si="37"/>
        <v>0</v>
      </c>
      <c r="V408" s="12">
        <f t="shared" si="38"/>
        <v>0</v>
      </c>
    </row>
    <row r="409" spans="1:22">
      <c r="A409" s="9">
        <f t="shared" si="34"/>
        <v>6</v>
      </c>
      <c r="B409" s="1">
        <v>42776</v>
      </c>
      <c r="C409" s="2">
        <v>29.55</v>
      </c>
      <c r="D409" s="2">
        <v>29.7</v>
      </c>
      <c r="E409" s="2">
        <v>29</v>
      </c>
      <c r="F409" s="3">
        <v>29</v>
      </c>
      <c r="G409" s="3">
        <v>0.1</v>
      </c>
      <c r="H409" s="4">
        <v>3.5000000000000001E-3</v>
      </c>
      <c r="I409" s="2">
        <v>638</v>
      </c>
      <c r="J409" s="5">
        <v>18720</v>
      </c>
      <c r="K409" s="2">
        <v>0</v>
      </c>
      <c r="S409" s="12"/>
      <c r="T409" s="12"/>
      <c r="U409" s="12"/>
      <c r="V409" s="12"/>
    </row>
    <row r="410" spans="1:22">
      <c r="A410" s="9">
        <f t="shared" si="34"/>
        <v>5</v>
      </c>
      <c r="B410" s="1">
        <v>42775</v>
      </c>
      <c r="C410" s="2">
        <v>28.75</v>
      </c>
      <c r="D410" s="2">
        <v>29</v>
      </c>
      <c r="E410" s="2">
        <v>28.65</v>
      </c>
      <c r="F410" s="3">
        <v>28.9</v>
      </c>
      <c r="G410" s="3">
        <v>0.2</v>
      </c>
      <c r="H410" s="4">
        <v>7.0000000000000001E-3</v>
      </c>
      <c r="I410" s="2">
        <v>265</v>
      </c>
      <c r="J410" s="5">
        <v>7628</v>
      </c>
      <c r="K410" s="2">
        <v>0</v>
      </c>
      <c r="S410" s="12"/>
      <c r="T410" s="12"/>
      <c r="U410" s="12"/>
      <c r="V410" s="12"/>
    </row>
    <row r="411" spans="1:22">
      <c r="A411" s="9">
        <f t="shared" si="34"/>
        <v>4</v>
      </c>
      <c r="B411" s="1">
        <v>42774</v>
      </c>
      <c r="C411" s="2">
        <v>28.9</v>
      </c>
      <c r="D411" s="2">
        <v>28.9</v>
      </c>
      <c r="E411" s="2">
        <v>28.6</v>
      </c>
      <c r="F411" s="3">
        <v>28.7</v>
      </c>
      <c r="G411" s="3">
        <v>-0.05</v>
      </c>
      <c r="H411" s="4">
        <v>-1.6999999999999999E-3</v>
      </c>
      <c r="I411" s="2">
        <v>261</v>
      </c>
      <c r="J411" s="5">
        <v>7503</v>
      </c>
      <c r="K411" s="2">
        <v>0</v>
      </c>
      <c r="S411" s="12"/>
      <c r="T411" s="12"/>
      <c r="U411" s="12"/>
      <c r="V411" s="12"/>
    </row>
    <row r="412" spans="1:22">
      <c r="A412" s="9">
        <f t="shared" si="34"/>
        <v>3</v>
      </c>
      <c r="B412" s="1">
        <v>42773</v>
      </c>
      <c r="C412" s="2">
        <v>29.05</v>
      </c>
      <c r="D412" s="2">
        <v>29.1</v>
      </c>
      <c r="E412" s="2">
        <v>28.75</v>
      </c>
      <c r="F412" s="3">
        <v>28.75</v>
      </c>
      <c r="G412" s="3">
        <v>-0.3</v>
      </c>
      <c r="H412" s="4">
        <v>-1.03E-2</v>
      </c>
      <c r="I412" s="2">
        <v>181</v>
      </c>
      <c r="J412" s="5">
        <v>5231</v>
      </c>
      <c r="K412" s="2">
        <v>0</v>
      </c>
      <c r="S412" s="12"/>
      <c r="T412" s="12"/>
      <c r="U412" s="12"/>
      <c r="V412" s="12"/>
    </row>
    <row r="413" spans="1:22">
      <c r="B413" s="1">
        <v>42772</v>
      </c>
      <c r="C413" s="2">
        <v>28.9</v>
      </c>
      <c r="D413" s="2">
        <v>29.15</v>
      </c>
      <c r="E413" s="2">
        <v>28.7</v>
      </c>
      <c r="F413" s="3">
        <v>29.05</v>
      </c>
      <c r="G413" s="3">
        <v>0.35</v>
      </c>
      <c r="H413" s="4">
        <v>1.2200000000000001E-2</v>
      </c>
      <c r="I413" s="2">
        <v>315</v>
      </c>
      <c r="J413" s="5">
        <v>9144</v>
      </c>
      <c r="K413" s="2">
        <v>0</v>
      </c>
    </row>
    <row r="414" spans="1:22">
      <c r="B414" s="1">
        <v>42769</v>
      </c>
      <c r="C414" s="2">
        <v>28.5</v>
      </c>
      <c r="D414" s="2">
        <v>28.95</v>
      </c>
      <c r="E414" s="2">
        <v>28.5</v>
      </c>
      <c r="F414" s="3">
        <v>28.7</v>
      </c>
      <c r="G414" s="3">
        <v>0.2</v>
      </c>
      <c r="H414" s="4">
        <v>7.0000000000000001E-3</v>
      </c>
      <c r="I414" s="2">
        <v>230</v>
      </c>
      <c r="J414" s="5">
        <v>6610</v>
      </c>
      <c r="K414" s="2">
        <v>0</v>
      </c>
    </row>
    <row r="415" spans="1:22">
      <c r="B415" s="1">
        <v>42768</v>
      </c>
      <c r="C415" s="2">
        <v>29</v>
      </c>
      <c r="D415" s="2">
        <v>29</v>
      </c>
      <c r="E415" s="2">
        <v>28.5</v>
      </c>
      <c r="F415" s="3">
        <v>28.5</v>
      </c>
      <c r="G415" s="3">
        <v>-0.25</v>
      </c>
      <c r="H415" s="4">
        <v>-8.6999999999999994E-3</v>
      </c>
      <c r="I415" s="2">
        <v>379</v>
      </c>
      <c r="J415" s="5">
        <v>10843</v>
      </c>
      <c r="K415" s="2">
        <v>0</v>
      </c>
    </row>
    <row r="416" spans="1:22">
      <c r="B416" s="1">
        <v>42759</v>
      </c>
      <c r="C416" s="2">
        <v>29.3</v>
      </c>
      <c r="D416" s="2">
        <v>29.3</v>
      </c>
      <c r="E416" s="2">
        <v>28.75</v>
      </c>
      <c r="F416" s="3">
        <v>28.75</v>
      </c>
      <c r="G416" s="3">
        <v>-0.3</v>
      </c>
      <c r="H416" s="4">
        <v>-1.03E-2</v>
      </c>
      <c r="I416" s="2">
        <v>361</v>
      </c>
      <c r="J416" s="5">
        <v>10420</v>
      </c>
      <c r="K416" s="2">
        <v>0</v>
      </c>
    </row>
    <row r="417" spans="2:11">
      <c r="B417" s="1">
        <v>42758</v>
      </c>
      <c r="C417" s="2">
        <v>29.4</v>
      </c>
      <c r="D417" s="2">
        <v>29.4</v>
      </c>
      <c r="E417" s="2">
        <v>29</v>
      </c>
      <c r="F417" s="3">
        <v>29.05</v>
      </c>
      <c r="G417" s="3">
        <v>-0.1</v>
      </c>
      <c r="H417" s="4">
        <v>-3.3999999999999998E-3</v>
      </c>
      <c r="I417" s="2">
        <v>298</v>
      </c>
      <c r="J417" s="5">
        <v>8689</v>
      </c>
      <c r="K417" s="2">
        <v>0</v>
      </c>
    </row>
    <row r="418" spans="2:11">
      <c r="B418" s="1">
        <v>42755</v>
      </c>
      <c r="C418" s="2">
        <v>29.2</v>
      </c>
      <c r="D418" s="2">
        <v>29.3</v>
      </c>
      <c r="E418" s="2">
        <v>29.1</v>
      </c>
      <c r="F418" s="2">
        <v>29.15</v>
      </c>
      <c r="G418" s="2">
        <v>0</v>
      </c>
      <c r="H418" s="6">
        <v>0</v>
      </c>
      <c r="I418" s="2">
        <v>216</v>
      </c>
      <c r="J418" s="5">
        <v>6303</v>
      </c>
      <c r="K418" s="2">
        <v>0</v>
      </c>
    </row>
    <row r="419" spans="2:11">
      <c r="B419" s="1">
        <v>42754</v>
      </c>
      <c r="C419" s="2">
        <v>29.55</v>
      </c>
      <c r="D419" s="2">
        <v>29.55</v>
      </c>
      <c r="E419" s="2">
        <v>29.15</v>
      </c>
      <c r="F419" s="3">
        <v>29.15</v>
      </c>
      <c r="G419" s="3">
        <v>-0.4</v>
      </c>
      <c r="H419" s="4">
        <v>-1.35E-2</v>
      </c>
      <c r="I419" s="2">
        <v>285</v>
      </c>
      <c r="J419" s="5">
        <v>8353</v>
      </c>
      <c r="K419" s="2">
        <v>0</v>
      </c>
    </row>
    <row r="420" spans="2:11">
      <c r="B420" s="1">
        <v>42753</v>
      </c>
      <c r="C420" s="2">
        <v>29.4</v>
      </c>
      <c r="D420" s="2">
        <v>29.95</v>
      </c>
      <c r="E420" s="2">
        <v>29.4</v>
      </c>
      <c r="F420" s="3">
        <v>29.55</v>
      </c>
      <c r="G420" s="3">
        <v>0.35</v>
      </c>
      <c r="H420" s="4">
        <v>1.2E-2</v>
      </c>
      <c r="I420" s="2">
        <v>946</v>
      </c>
      <c r="J420" s="5">
        <v>28123</v>
      </c>
      <c r="K420" s="2">
        <v>0</v>
      </c>
    </row>
    <row r="421" spans="2:11">
      <c r="B421" s="1">
        <v>42752</v>
      </c>
      <c r="C421" s="2">
        <v>29.25</v>
      </c>
      <c r="D421" s="2">
        <v>29.4</v>
      </c>
      <c r="E421" s="2">
        <v>29.1</v>
      </c>
      <c r="F421" s="3">
        <v>29.2</v>
      </c>
      <c r="G421" s="3">
        <v>-0.05</v>
      </c>
      <c r="H421" s="4">
        <v>-1.6999999999999999E-3</v>
      </c>
      <c r="I421" s="2">
        <v>201</v>
      </c>
      <c r="J421" s="5">
        <v>5872</v>
      </c>
      <c r="K421" s="2">
        <v>0</v>
      </c>
    </row>
    <row r="422" spans="2:11">
      <c r="B422" s="1">
        <v>42751</v>
      </c>
      <c r="C422" s="2">
        <v>29.6</v>
      </c>
      <c r="D422" s="2">
        <v>29.6</v>
      </c>
      <c r="E422" s="2">
        <v>29.2</v>
      </c>
      <c r="F422" s="3">
        <v>29.25</v>
      </c>
      <c r="G422" s="3">
        <v>-0.1</v>
      </c>
      <c r="H422" s="4">
        <v>-3.3999999999999998E-3</v>
      </c>
      <c r="I422" s="2">
        <v>218</v>
      </c>
      <c r="J422" s="5">
        <v>6404</v>
      </c>
      <c r="K422" s="2">
        <v>0</v>
      </c>
    </row>
    <row r="423" spans="2:11">
      <c r="B423" s="1">
        <v>42748</v>
      </c>
      <c r="C423" s="2">
        <v>29.7</v>
      </c>
      <c r="D423" s="2">
        <v>29.9</v>
      </c>
      <c r="E423" s="2">
        <v>29.25</v>
      </c>
      <c r="F423" s="3">
        <v>29.35</v>
      </c>
      <c r="G423" s="3">
        <v>-0.2</v>
      </c>
      <c r="H423" s="4">
        <v>-6.7999999999999996E-3</v>
      </c>
      <c r="I423" s="2">
        <v>433</v>
      </c>
      <c r="J423" s="5">
        <v>12807</v>
      </c>
      <c r="K423" s="2">
        <v>0</v>
      </c>
    </row>
    <row r="424" spans="2:11">
      <c r="B424" s="1">
        <v>42747</v>
      </c>
      <c r="C424" s="2">
        <v>29.35</v>
      </c>
      <c r="D424" s="2">
        <v>29.7</v>
      </c>
      <c r="E424" s="2">
        <v>29.2</v>
      </c>
      <c r="F424" s="3">
        <v>29.55</v>
      </c>
      <c r="G424" s="3">
        <v>0.4</v>
      </c>
      <c r="H424" s="4">
        <v>1.37E-2</v>
      </c>
      <c r="I424" s="2">
        <v>477</v>
      </c>
      <c r="J424" s="5">
        <v>14045</v>
      </c>
      <c r="K424" s="2">
        <v>0</v>
      </c>
    </row>
    <row r="425" spans="2:11">
      <c r="B425" s="1">
        <v>42746</v>
      </c>
      <c r="C425" s="2">
        <v>29.2</v>
      </c>
      <c r="D425" s="2">
        <v>29.3</v>
      </c>
      <c r="E425" s="2">
        <v>28.95</v>
      </c>
      <c r="F425" s="2">
        <v>29.15</v>
      </c>
      <c r="G425" s="2">
        <v>0</v>
      </c>
      <c r="H425" s="6">
        <v>0</v>
      </c>
      <c r="I425" s="2">
        <v>184</v>
      </c>
      <c r="J425" s="5">
        <v>5375</v>
      </c>
      <c r="K425" s="2">
        <v>0</v>
      </c>
    </row>
    <row r="426" spans="2:11">
      <c r="B426" s="1">
        <v>42745</v>
      </c>
      <c r="C426" s="2">
        <v>29.35</v>
      </c>
      <c r="D426" s="2">
        <v>29.4</v>
      </c>
      <c r="E426" s="2">
        <v>28.7</v>
      </c>
      <c r="F426" s="3">
        <v>29.15</v>
      </c>
      <c r="G426" s="3">
        <v>-0.2</v>
      </c>
      <c r="H426" s="4">
        <v>-6.7999999999999996E-3</v>
      </c>
      <c r="I426" s="2">
        <v>192</v>
      </c>
      <c r="J426" s="5">
        <v>5599</v>
      </c>
      <c r="K426" s="2">
        <v>0</v>
      </c>
    </row>
    <row r="427" spans="2:11">
      <c r="B427" s="1">
        <v>42744</v>
      </c>
      <c r="C427" s="2">
        <v>29.75</v>
      </c>
      <c r="D427" s="2">
        <v>29.75</v>
      </c>
      <c r="E427" s="2">
        <v>29.3</v>
      </c>
      <c r="F427" s="3">
        <v>29.35</v>
      </c>
      <c r="G427" s="3">
        <v>-0.15</v>
      </c>
      <c r="H427" s="4">
        <v>-5.1000000000000004E-3</v>
      </c>
      <c r="I427" s="2">
        <v>336</v>
      </c>
      <c r="J427" s="5">
        <v>9915</v>
      </c>
      <c r="K427" s="2">
        <v>0</v>
      </c>
    </row>
    <row r="428" spans="2:11">
      <c r="B428" s="1">
        <v>42741</v>
      </c>
      <c r="C428" s="2">
        <v>29.35</v>
      </c>
      <c r="D428" s="2">
        <v>29.5</v>
      </c>
      <c r="E428" s="2">
        <v>29.35</v>
      </c>
      <c r="F428" s="3">
        <v>29.5</v>
      </c>
      <c r="G428" s="3">
        <v>0.15</v>
      </c>
      <c r="H428" s="4">
        <v>5.1000000000000004E-3</v>
      </c>
      <c r="I428" s="2">
        <v>165</v>
      </c>
      <c r="J428" s="5">
        <v>4863</v>
      </c>
      <c r="K428" s="2">
        <v>0</v>
      </c>
    </row>
    <row r="429" spans="2:11">
      <c r="B429" s="1">
        <v>42740</v>
      </c>
      <c r="C429" s="2">
        <v>29.6</v>
      </c>
      <c r="D429" s="2">
        <v>29.6</v>
      </c>
      <c r="E429" s="2">
        <v>29.3</v>
      </c>
      <c r="F429" s="2">
        <v>29.35</v>
      </c>
      <c r="G429" s="2">
        <v>0</v>
      </c>
      <c r="H429" s="6">
        <v>0</v>
      </c>
      <c r="I429" s="2">
        <v>224</v>
      </c>
      <c r="J429" s="5">
        <v>6589</v>
      </c>
      <c r="K429" s="2">
        <v>0</v>
      </c>
    </row>
    <row r="430" spans="2:11">
      <c r="B430" s="1">
        <v>42739</v>
      </c>
      <c r="C430" s="2">
        <v>29.6</v>
      </c>
      <c r="D430" s="2">
        <v>29.65</v>
      </c>
      <c r="E430" s="2">
        <v>29.25</v>
      </c>
      <c r="F430" s="3">
        <v>29.35</v>
      </c>
      <c r="G430" s="3">
        <v>-0.15</v>
      </c>
      <c r="H430" s="4">
        <v>-5.1000000000000004E-3</v>
      </c>
      <c r="I430" s="2">
        <v>233</v>
      </c>
      <c r="J430" s="5">
        <v>6846</v>
      </c>
      <c r="K430" s="2">
        <v>0</v>
      </c>
    </row>
  </sheetData>
  <mergeCells count="2">
    <mergeCell ref="M2:V2"/>
    <mergeCell ref="X2:AG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2"/>
  <sheetViews>
    <sheetView topLeftCell="A435" workbookViewId="0">
      <selection activeCell="B4" sqref="B4:F462"/>
    </sheetView>
  </sheetViews>
  <sheetFormatPr defaultRowHeight="16.5"/>
  <cols>
    <col min="7" max="7" width="5.625" customWidth="1"/>
    <col min="13" max="17" width="10.625" customWidth="1"/>
  </cols>
  <sheetData>
    <row r="1" spans="2:17">
      <c r="B1" s="16">
        <v>6180</v>
      </c>
      <c r="C1" s="7" t="s">
        <v>72</v>
      </c>
    </row>
    <row r="2" spans="2:17" ht="17.25" thickBot="1">
      <c r="B2" s="16" t="s">
        <v>43</v>
      </c>
      <c r="H2" s="34" t="s">
        <v>46</v>
      </c>
      <c r="I2" s="34"/>
      <c r="J2" s="34"/>
      <c r="K2" s="34"/>
      <c r="M2" s="33" t="s">
        <v>42</v>
      </c>
      <c r="N2" s="33"/>
      <c r="O2" s="33"/>
      <c r="P2" s="33"/>
      <c r="Q2" s="33"/>
    </row>
    <row r="3" spans="2:17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9" t="s">
        <v>33</v>
      </c>
      <c r="I3" s="19" t="s">
        <v>34</v>
      </c>
      <c r="J3" s="20" t="s">
        <v>35</v>
      </c>
      <c r="K3" s="20" t="s">
        <v>36</v>
      </c>
      <c r="M3" s="15" t="s">
        <v>37</v>
      </c>
      <c r="N3" s="15" t="s">
        <v>38</v>
      </c>
      <c r="O3" s="15" t="s">
        <v>39</v>
      </c>
      <c r="P3" s="15" t="s">
        <v>40</v>
      </c>
      <c r="Q3" s="15" t="s">
        <v>41</v>
      </c>
    </row>
    <row r="4" spans="2:17">
      <c r="B4" s="1">
        <v>43418</v>
      </c>
      <c r="C4" s="2">
        <v>66.8</v>
      </c>
      <c r="D4" s="2">
        <v>67.5</v>
      </c>
      <c r="E4" s="2">
        <v>65.5</v>
      </c>
      <c r="F4" s="3">
        <v>65.5</v>
      </c>
      <c r="H4" s="16">
        <f>IF(F4&gt;=F5,1,-1)</f>
        <v>-1</v>
      </c>
      <c r="I4" s="16">
        <f>IF(OR(AND(I5&gt;=0,F4&gt;=MIN(E5:E7)),AND(I5=-1,F4&gt;=MAX(D5:D7))),1,-1)</f>
        <v>1</v>
      </c>
      <c r="J4" s="16">
        <f t="shared" ref="J4:J67" si="0">IF(OR(AND(I5=1,H4=-1,F4&lt;P4,J5&gt;K5),AND(I5=-1,H4=1,F4&gt;O4,J5&lt;K5)),J5,K5)</f>
        <v>66.2</v>
      </c>
      <c r="K4">
        <f>F4</f>
        <v>65.5</v>
      </c>
      <c r="M4" s="18">
        <f>B4</f>
        <v>43418</v>
      </c>
      <c r="N4">
        <f t="shared" ref="N4:N67" si="1">IF(OR(AND(I4=1,K4&lt;J4),AND(I4=-1,K4&gt;J4)),K4,J4)</f>
        <v>65.5</v>
      </c>
      <c r="O4" s="21">
        <f>MAX(D5:D7)</f>
        <v>66.400000000000006</v>
      </c>
      <c r="P4">
        <f>MIN(E5:E7)</f>
        <v>62.8</v>
      </c>
      <c r="Q4">
        <f t="shared" ref="Q4:Q67" si="2">IF(N4=K4,J4,K4)</f>
        <v>66.2</v>
      </c>
    </row>
    <row r="5" spans="2:17">
      <c r="B5" s="1">
        <v>43417</v>
      </c>
      <c r="C5" s="2">
        <v>63</v>
      </c>
      <c r="D5" s="2">
        <v>66.2</v>
      </c>
      <c r="E5" s="2">
        <v>62.8</v>
      </c>
      <c r="F5" s="3">
        <v>66.2</v>
      </c>
      <c r="H5" s="16">
        <f t="shared" ref="H5:H68" si="3">IF(F5&gt;=F6,1,-1)</f>
        <v>1</v>
      </c>
      <c r="I5" s="16">
        <f t="shared" ref="I5:I68" si="4">IF(OR(AND(I6&gt;=0,F5&gt;=MIN(E6:E8)),AND(I6=-1,F5&gt;=MAX(D6:D8))),1,-1)</f>
        <v>1</v>
      </c>
      <c r="J5" s="16">
        <f t="shared" si="0"/>
        <v>64.400000000000006</v>
      </c>
      <c r="K5">
        <f t="shared" ref="K5:K68" si="5">F5</f>
        <v>66.2</v>
      </c>
      <c r="M5" s="18">
        <f t="shared" ref="M5:M68" si="6">B5</f>
        <v>43417</v>
      </c>
      <c r="N5">
        <f t="shared" si="1"/>
        <v>64.400000000000006</v>
      </c>
      <c r="O5" s="21">
        <f t="shared" ref="O5:O68" si="7">MAX(D6:D8)</f>
        <v>66.400000000000006</v>
      </c>
      <c r="P5">
        <f t="shared" ref="P5:P68" si="8">MIN(E6:E8)</f>
        <v>62.5</v>
      </c>
      <c r="Q5">
        <f t="shared" si="2"/>
        <v>66.2</v>
      </c>
    </row>
    <row r="6" spans="2:17">
      <c r="B6" s="1">
        <v>43416</v>
      </c>
      <c r="C6" s="2">
        <v>64.7</v>
      </c>
      <c r="D6" s="2">
        <v>65.3</v>
      </c>
      <c r="E6" s="2">
        <v>64.2</v>
      </c>
      <c r="F6" s="3">
        <v>64.400000000000006</v>
      </c>
      <c r="H6" s="16">
        <f t="shared" si="3"/>
        <v>-1</v>
      </c>
      <c r="I6" s="16">
        <f t="shared" si="4"/>
        <v>1</v>
      </c>
      <c r="J6" s="16">
        <f t="shared" si="0"/>
        <v>65.3</v>
      </c>
      <c r="K6">
        <f t="shared" si="5"/>
        <v>64.400000000000006</v>
      </c>
      <c r="M6" s="18">
        <f t="shared" si="6"/>
        <v>43416</v>
      </c>
      <c r="N6">
        <f t="shared" si="1"/>
        <v>64.400000000000006</v>
      </c>
      <c r="O6" s="21">
        <f t="shared" si="7"/>
        <v>66.400000000000006</v>
      </c>
      <c r="P6">
        <f t="shared" si="8"/>
        <v>61.8</v>
      </c>
      <c r="Q6">
        <f t="shared" si="2"/>
        <v>65.3</v>
      </c>
    </row>
    <row r="7" spans="2:17">
      <c r="B7" s="1">
        <v>43413</v>
      </c>
      <c r="C7" s="2">
        <v>66</v>
      </c>
      <c r="D7" s="2">
        <v>66.400000000000006</v>
      </c>
      <c r="E7" s="2">
        <v>64.3</v>
      </c>
      <c r="F7" s="3">
        <v>65.3</v>
      </c>
      <c r="H7" s="16">
        <f t="shared" si="3"/>
        <v>1</v>
      </c>
      <c r="I7" s="16">
        <f t="shared" si="4"/>
        <v>1</v>
      </c>
      <c r="J7" s="16">
        <f t="shared" si="0"/>
        <v>63.2</v>
      </c>
      <c r="K7">
        <f t="shared" si="5"/>
        <v>65.3</v>
      </c>
      <c r="M7" s="18">
        <f t="shared" si="6"/>
        <v>43413</v>
      </c>
      <c r="N7">
        <f t="shared" si="1"/>
        <v>63.2</v>
      </c>
      <c r="O7" s="21">
        <f t="shared" si="7"/>
        <v>65.400000000000006</v>
      </c>
      <c r="P7">
        <f t="shared" si="8"/>
        <v>61</v>
      </c>
      <c r="Q7">
        <f t="shared" si="2"/>
        <v>65.3</v>
      </c>
    </row>
    <row r="8" spans="2:17">
      <c r="B8" s="1">
        <v>43412</v>
      </c>
      <c r="C8" s="2">
        <v>64.900000000000006</v>
      </c>
      <c r="D8" s="2">
        <v>65.400000000000006</v>
      </c>
      <c r="E8" s="2">
        <v>62.5</v>
      </c>
      <c r="F8" s="3">
        <v>63.2</v>
      </c>
      <c r="H8" s="16">
        <f t="shared" si="3"/>
        <v>-1</v>
      </c>
      <c r="I8" s="16">
        <f t="shared" si="4"/>
        <v>1</v>
      </c>
      <c r="J8" s="16">
        <f t="shared" si="0"/>
        <v>64.2</v>
      </c>
      <c r="K8">
        <f t="shared" si="5"/>
        <v>63.2</v>
      </c>
      <c r="M8" s="18">
        <f t="shared" si="6"/>
        <v>43412</v>
      </c>
      <c r="N8">
        <f t="shared" si="1"/>
        <v>63.2</v>
      </c>
      <c r="O8" s="21">
        <f t="shared" si="7"/>
        <v>64.900000000000006</v>
      </c>
      <c r="P8">
        <f t="shared" si="8"/>
        <v>58.3</v>
      </c>
      <c r="Q8">
        <f t="shared" si="2"/>
        <v>64.2</v>
      </c>
    </row>
    <row r="9" spans="2:17">
      <c r="B9" s="1">
        <v>43411</v>
      </c>
      <c r="C9" s="2">
        <v>62.6</v>
      </c>
      <c r="D9" s="2">
        <v>64.900000000000006</v>
      </c>
      <c r="E9" s="2">
        <v>61.8</v>
      </c>
      <c r="F9" s="3">
        <v>64.2</v>
      </c>
      <c r="H9" s="16">
        <f t="shared" si="3"/>
        <v>1</v>
      </c>
      <c r="I9" s="16">
        <f t="shared" si="4"/>
        <v>1</v>
      </c>
      <c r="J9" s="16">
        <f t="shared" si="0"/>
        <v>61.5</v>
      </c>
      <c r="K9">
        <f t="shared" si="5"/>
        <v>64.2</v>
      </c>
      <c r="M9" s="18">
        <f t="shared" si="6"/>
        <v>43411</v>
      </c>
      <c r="N9">
        <f t="shared" si="1"/>
        <v>61.5</v>
      </c>
      <c r="O9" s="21">
        <f t="shared" si="7"/>
        <v>64.8</v>
      </c>
      <c r="P9">
        <f t="shared" si="8"/>
        <v>58.3</v>
      </c>
      <c r="Q9">
        <f t="shared" si="2"/>
        <v>64.2</v>
      </c>
    </row>
    <row r="10" spans="2:17">
      <c r="B10" s="1">
        <v>43410</v>
      </c>
      <c r="C10" s="2">
        <v>61.6</v>
      </c>
      <c r="D10" s="2">
        <v>64.8</v>
      </c>
      <c r="E10" s="2">
        <v>61</v>
      </c>
      <c r="F10" s="3">
        <v>61.5</v>
      </c>
      <c r="H10" s="16">
        <f t="shared" si="3"/>
        <v>-1</v>
      </c>
      <c r="I10" s="16">
        <f t="shared" si="4"/>
        <v>1</v>
      </c>
      <c r="J10" s="16">
        <f t="shared" si="0"/>
        <v>61.6</v>
      </c>
      <c r="K10">
        <f t="shared" si="5"/>
        <v>61.5</v>
      </c>
      <c r="M10" s="18">
        <f t="shared" si="6"/>
        <v>43410</v>
      </c>
      <c r="N10">
        <f t="shared" si="1"/>
        <v>61.5</v>
      </c>
      <c r="O10" s="21">
        <f t="shared" si="7"/>
        <v>63.9</v>
      </c>
      <c r="P10">
        <f t="shared" si="8"/>
        <v>56.2</v>
      </c>
      <c r="Q10">
        <f t="shared" si="2"/>
        <v>61.6</v>
      </c>
    </row>
    <row r="11" spans="2:17">
      <c r="B11" s="1">
        <v>43409</v>
      </c>
      <c r="C11" s="2">
        <v>58.5</v>
      </c>
      <c r="D11" s="2">
        <v>63.9</v>
      </c>
      <c r="E11" s="2">
        <v>58.3</v>
      </c>
      <c r="F11" s="3">
        <v>61.6</v>
      </c>
      <c r="H11" s="16">
        <f t="shared" si="3"/>
        <v>1</v>
      </c>
      <c r="I11" s="16">
        <f t="shared" si="4"/>
        <v>1</v>
      </c>
      <c r="J11" s="16">
        <f t="shared" si="0"/>
        <v>59.1</v>
      </c>
      <c r="K11">
        <f t="shared" si="5"/>
        <v>61.6</v>
      </c>
      <c r="M11" s="18">
        <f t="shared" si="6"/>
        <v>43409</v>
      </c>
      <c r="N11">
        <f t="shared" si="1"/>
        <v>59.1</v>
      </c>
      <c r="O11" s="21">
        <f t="shared" si="7"/>
        <v>61.5</v>
      </c>
      <c r="P11">
        <f t="shared" si="8"/>
        <v>52.8</v>
      </c>
      <c r="Q11">
        <f t="shared" si="2"/>
        <v>61.6</v>
      </c>
    </row>
    <row r="12" spans="2:17">
      <c r="B12" s="1">
        <v>43406</v>
      </c>
      <c r="C12" s="2">
        <v>60</v>
      </c>
      <c r="D12" s="2">
        <v>61.5</v>
      </c>
      <c r="E12" s="2">
        <v>58.3</v>
      </c>
      <c r="F12" s="2">
        <v>59.1</v>
      </c>
      <c r="H12" s="16">
        <f t="shared" si="3"/>
        <v>1</v>
      </c>
      <c r="I12" s="16">
        <f t="shared" si="4"/>
        <v>1</v>
      </c>
      <c r="J12" s="16">
        <f t="shared" si="0"/>
        <v>59.1</v>
      </c>
      <c r="K12">
        <f t="shared" si="5"/>
        <v>59.1</v>
      </c>
      <c r="M12" s="18">
        <f t="shared" si="6"/>
        <v>43406</v>
      </c>
      <c r="N12">
        <f t="shared" si="1"/>
        <v>59.1</v>
      </c>
      <c r="O12" s="21">
        <f t="shared" si="7"/>
        <v>59.8</v>
      </c>
      <c r="P12">
        <f t="shared" si="8"/>
        <v>51.4</v>
      </c>
      <c r="Q12">
        <f t="shared" si="2"/>
        <v>59.1</v>
      </c>
    </row>
    <row r="13" spans="2:17">
      <c r="B13" s="1">
        <v>43405</v>
      </c>
      <c r="C13" s="2">
        <v>56.5</v>
      </c>
      <c r="D13" s="2">
        <v>59.8</v>
      </c>
      <c r="E13" s="2">
        <v>56.2</v>
      </c>
      <c r="F13" s="3">
        <v>59.1</v>
      </c>
      <c r="H13" s="16">
        <f t="shared" si="3"/>
        <v>1</v>
      </c>
      <c r="I13" s="16">
        <f t="shared" si="4"/>
        <v>1</v>
      </c>
      <c r="J13" s="16">
        <f t="shared" si="0"/>
        <v>52</v>
      </c>
      <c r="K13">
        <f t="shared" si="5"/>
        <v>59.1</v>
      </c>
      <c r="M13" s="18">
        <f t="shared" si="6"/>
        <v>43405</v>
      </c>
      <c r="N13">
        <f t="shared" si="1"/>
        <v>52</v>
      </c>
      <c r="O13" s="21">
        <f t="shared" si="7"/>
        <v>57.2</v>
      </c>
      <c r="P13">
        <f t="shared" si="8"/>
        <v>51.4</v>
      </c>
      <c r="Q13">
        <f t="shared" si="2"/>
        <v>59.1</v>
      </c>
    </row>
    <row r="14" spans="2:17">
      <c r="B14" s="1">
        <v>43404</v>
      </c>
      <c r="C14" s="2">
        <v>53</v>
      </c>
      <c r="D14" s="2">
        <v>57.2</v>
      </c>
      <c r="E14" s="2">
        <v>52.8</v>
      </c>
      <c r="F14" s="3">
        <v>56.9</v>
      </c>
      <c r="H14" s="16">
        <f t="shared" si="3"/>
        <v>1</v>
      </c>
      <c r="I14" s="16">
        <f t="shared" si="4"/>
        <v>-1</v>
      </c>
      <c r="J14" s="16">
        <f t="shared" si="0"/>
        <v>52</v>
      </c>
      <c r="K14">
        <f t="shared" si="5"/>
        <v>56.9</v>
      </c>
      <c r="M14" s="18">
        <f t="shared" si="6"/>
        <v>43404</v>
      </c>
      <c r="N14">
        <f t="shared" si="1"/>
        <v>56.9</v>
      </c>
      <c r="O14" s="21">
        <f t="shared" si="7"/>
        <v>57.1</v>
      </c>
      <c r="P14">
        <f t="shared" si="8"/>
        <v>51.4</v>
      </c>
      <c r="Q14">
        <f t="shared" si="2"/>
        <v>52</v>
      </c>
    </row>
    <row r="15" spans="2:17">
      <c r="B15" s="1">
        <v>43403</v>
      </c>
      <c r="C15" s="2">
        <v>52.9</v>
      </c>
      <c r="D15" s="2">
        <v>53.9</v>
      </c>
      <c r="E15" s="2">
        <v>51.4</v>
      </c>
      <c r="F15" s="3">
        <v>52</v>
      </c>
      <c r="H15" s="16">
        <f t="shared" si="3"/>
        <v>-1</v>
      </c>
      <c r="I15" s="16">
        <f t="shared" si="4"/>
        <v>-1</v>
      </c>
      <c r="J15" s="16">
        <f t="shared" si="0"/>
        <v>53.2</v>
      </c>
      <c r="K15">
        <f t="shared" si="5"/>
        <v>52</v>
      </c>
      <c r="M15" s="18">
        <f t="shared" si="6"/>
        <v>43403</v>
      </c>
      <c r="N15">
        <f t="shared" si="1"/>
        <v>53.2</v>
      </c>
      <c r="O15" s="21">
        <f t="shared" si="7"/>
        <v>57.1</v>
      </c>
      <c r="P15">
        <f t="shared" si="8"/>
        <v>53.1</v>
      </c>
      <c r="Q15">
        <f t="shared" si="2"/>
        <v>52</v>
      </c>
    </row>
    <row r="16" spans="2:17">
      <c r="B16" s="1">
        <v>43402</v>
      </c>
      <c r="C16" s="2">
        <v>56.4</v>
      </c>
      <c r="D16" s="2">
        <v>56.4</v>
      </c>
      <c r="E16" s="2">
        <v>53.1</v>
      </c>
      <c r="F16" s="3">
        <v>53.2</v>
      </c>
      <c r="H16" s="16">
        <f t="shared" si="3"/>
        <v>-1</v>
      </c>
      <c r="I16" s="16">
        <f t="shared" si="4"/>
        <v>-1</v>
      </c>
      <c r="J16" s="16">
        <f t="shared" si="0"/>
        <v>55.4</v>
      </c>
      <c r="K16">
        <f t="shared" si="5"/>
        <v>53.2</v>
      </c>
      <c r="M16" s="18">
        <f t="shared" si="6"/>
        <v>43402</v>
      </c>
      <c r="N16">
        <f t="shared" si="1"/>
        <v>55.4</v>
      </c>
      <c r="O16" s="21">
        <f t="shared" si="7"/>
        <v>58.2</v>
      </c>
      <c r="P16">
        <f t="shared" si="8"/>
        <v>53.7</v>
      </c>
      <c r="Q16">
        <f t="shared" si="2"/>
        <v>53.2</v>
      </c>
    </row>
    <row r="17" spans="2:17">
      <c r="B17" s="1">
        <v>43399</v>
      </c>
      <c r="C17" s="2">
        <v>56.4</v>
      </c>
      <c r="D17" s="2">
        <v>57.1</v>
      </c>
      <c r="E17" s="2">
        <v>54.8</v>
      </c>
      <c r="F17" s="3">
        <v>55.4</v>
      </c>
      <c r="H17" s="16">
        <f t="shared" si="3"/>
        <v>1</v>
      </c>
      <c r="I17" s="16">
        <f t="shared" si="4"/>
        <v>-1</v>
      </c>
      <c r="J17" s="16">
        <f t="shared" si="0"/>
        <v>55.1</v>
      </c>
      <c r="K17">
        <f t="shared" si="5"/>
        <v>55.4</v>
      </c>
      <c r="M17" s="18">
        <f t="shared" si="6"/>
        <v>43399</v>
      </c>
      <c r="N17">
        <f t="shared" si="1"/>
        <v>55.4</v>
      </c>
      <c r="O17" s="21">
        <f t="shared" si="7"/>
        <v>59.5</v>
      </c>
      <c r="P17">
        <f t="shared" si="8"/>
        <v>53.7</v>
      </c>
      <c r="Q17">
        <f t="shared" si="2"/>
        <v>55.1</v>
      </c>
    </row>
    <row r="18" spans="2:17">
      <c r="B18" s="1">
        <v>43398</v>
      </c>
      <c r="C18" s="2">
        <v>53.8</v>
      </c>
      <c r="D18" s="2">
        <v>55.9</v>
      </c>
      <c r="E18" s="2">
        <v>53.7</v>
      </c>
      <c r="F18" s="3">
        <v>55.1</v>
      </c>
      <c r="H18" s="16">
        <f t="shared" si="3"/>
        <v>-1</v>
      </c>
      <c r="I18" s="16">
        <f t="shared" si="4"/>
        <v>-1</v>
      </c>
      <c r="J18" s="16">
        <f t="shared" si="0"/>
        <v>57.6</v>
      </c>
      <c r="K18">
        <f t="shared" si="5"/>
        <v>55.1</v>
      </c>
      <c r="M18" s="18">
        <f t="shared" si="6"/>
        <v>43398</v>
      </c>
      <c r="N18">
        <f t="shared" si="1"/>
        <v>57.6</v>
      </c>
      <c r="O18" s="21">
        <f t="shared" si="7"/>
        <v>59.5</v>
      </c>
      <c r="P18">
        <f t="shared" si="8"/>
        <v>55.8</v>
      </c>
      <c r="Q18">
        <f t="shared" si="2"/>
        <v>55.1</v>
      </c>
    </row>
    <row r="19" spans="2:17">
      <c r="B19" s="1">
        <v>43397</v>
      </c>
      <c r="C19" s="2">
        <v>57.4</v>
      </c>
      <c r="D19" s="2">
        <v>58.2</v>
      </c>
      <c r="E19" s="2">
        <v>55.8</v>
      </c>
      <c r="F19" s="3">
        <v>56.6</v>
      </c>
      <c r="H19" s="16">
        <f t="shared" si="3"/>
        <v>-1</v>
      </c>
      <c r="I19" s="16">
        <f t="shared" si="4"/>
        <v>1</v>
      </c>
      <c r="J19" s="16">
        <f t="shared" si="0"/>
        <v>57.6</v>
      </c>
      <c r="K19">
        <f t="shared" si="5"/>
        <v>56.6</v>
      </c>
      <c r="M19" s="18">
        <f t="shared" si="6"/>
        <v>43397</v>
      </c>
      <c r="N19">
        <f t="shared" si="1"/>
        <v>56.6</v>
      </c>
      <c r="O19" s="21">
        <f t="shared" si="7"/>
        <v>59.5</v>
      </c>
      <c r="P19">
        <f t="shared" si="8"/>
        <v>53.9</v>
      </c>
      <c r="Q19">
        <f t="shared" si="2"/>
        <v>57.6</v>
      </c>
    </row>
    <row r="20" spans="2:17">
      <c r="B20" s="1">
        <v>43396</v>
      </c>
      <c r="C20" s="2">
        <v>58.5</v>
      </c>
      <c r="D20" s="2">
        <v>59.5</v>
      </c>
      <c r="E20" s="2">
        <v>57.4</v>
      </c>
      <c r="F20" s="3">
        <v>57.6</v>
      </c>
      <c r="H20" s="16">
        <f t="shared" si="3"/>
        <v>-1</v>
      </c>
      <c r="I20" s="16">
        <f t="shared" si="4"/>
        <v>1</v>
      </c>
      <c r="J20" s="16">
        <f t="shared" si="0"/>
        <v>59.5</v>
      </c>
      <c r="K20">
        <f t="shared" si="5"/>
        <v>57.6</v>
      </c>
      <c r="M20" s="18">
        <f t="shared" si="6"/>
        <v>43396</v>
      </c>
      <c r="N20">
        <f t="shared" si="1"/>
        <v>57.6</v>
      </c>
      <c r="O20" s="21">
        <f t="shared" si="7"/>
        <v>59.5</v>
      </c>
      <c r="P20">
        <f t="shared" si="8"/>
        <v>53.9</v>
      </c>
      <c r="Q20">
        <f t="shared" si="2"/>
        <v>59.5</v>
      </c>
    </row>
    <row r="21" spans="2:17">
      <c r="B21" s="1">
        <v>43395</v>
      </c>
      <c r="C21" s="2">
        <v>56.4</v>
      </c>
      <c r="D21" s="2">
        <v>59.5</v>
      </c>
      <c r="E21" s="2">
        <v>56.4</v>
      </c>
      <c r="F21" s="3">
        <v>59.5</v>
      </c>
      <c r="H21" s="16">
        <f t="shared" si="3"/>
        <v>1</v>
      </c>
      <c r="I21" s="16">
        <f t="shared" si="4"/>
        <v>1</v>
      </c>
      <c r="J21" s="16">
        <f t="shared" si="0"/>
        <v>55.9</v>
      </c>
      <c r="K21">
        <f t="shared" si="5"/>
        <v>59.5</v>
      </c>
      <c r="M21" s="18">
        <f t="shared" si="6"/>
        <v>43395</v>
      </c>
      <c r="N21">
        <f t="shared" si="1"/>
        <v>55.9</v>
      </c>
      <c r="O21" s="21">
        <f t="shared" si="7"/>
        <v>57.7</v>
      </c>
      <c r="P21">
        <f t="shared" si="8"/>
        <v>53.9</v>
      </c>
      <c r="Q21">
        <f t="shared" si="2"/>
        <v>59.5</v>
      </c>
    </row>
    <row r="22" spans="2:17">
      <c r="B22" s="1">
        <v>43392</v>
      </c>
      <c r="C22" s="2">
        <v>54.8</v>
      </c>
      <c r="D22" s="2">
        <v>55.9</v>
      </c>
      <c r="E22" s="2">
        <v>53.9</v>
      </c>
      <c r="F22" s="2">
        <v>55.9</v>
      </c>
      <c r="H22" s="16">
        <f t="shared" si="3"/>
        <v>1</v>
      </c>
      <c r="I22" s="16">
        <f t="shared" si="4"/>
        <v>-1</v>
      </c>
      <c r="J22" s="16">
        <f t="shared" si="0"/>
        <v>55.9</v>
      </c>
      <c r="K22">
        <f t="shared" si="5"/>
        <v>55.9</v>
      </c>
      <c r="M22" s="18">
        <f t="shared" si="6"/>
        <v>43392</v>
      </c>
      <c r="N22">
        <f t="shared" si="1"/>
        <v>55.9</v>
      </c>
      <c r="O22" s="21">
        <f t="shared" si="7"/>
        <v>57.7</v>
      </c>
      <c r="P22">
        <f t="shared" si="8"/>
        <v>55</v>
      </c>
      <c r="Q22">
        <f t="shared" si="2"/>
        <v>55.9</v>
      </c>
    </row>
    <row r="23" spans="2:17">
      <c r="B23" s="1">
        <v>43391</v>
      </c>
      <c r="C23" s="2">
        <v>56.7</v>
      </c>
      <c r="D23" s="2">
        <v>57.2</v>
      </c>
      <c r="E23" s="2">
        <v>55.7</v>
      </c>
      <c r="F23" s="3">
        <v>55.9</v>
      </c>
      <c r="H23" s="16">
        <f t="shared" si="3"/>
        <v>-1</v>
      </c>
      <c r="I23" s="16">
        <f t="shared" si="4"/>
        <v>-1</v>
      </c>
      <c r="J23" s="16">
        <f t="shared" si="0"/>
        <v>56.7</v>
      </c>
      <c r="K23">
        <f t="shared" si="5"/>
        <v>55.9</v>
      </c>
      <c r="M23" s="18">
        <f t="shared" si="6"/>
        <v>43391</v>
      </c>
      <c r="N23">
        <f t="shared" si="1"/>
        <v>56.7</v>
      </c>
      <c r="O23" s="21">
        <f t="shared" si="7"/>
        <v>57.7</v>
      </c>
      <c r="P23">
        <f t="shared" si="8"/>
        <v>53.5</v>
      </c>
      <c r="Q23">
        <f t="shared" si="2"/>
        <v>55.9</v>
      </c>
    </row>
    <row r="24" spans="2:17">
      <c r="B24" s="1">
        <v>43390</v>
      </c>
      <c r="C24" s="2">
        <v>57.5</v>
      </c>
      <c r="D24" s="2">
        <v>57.7</v>
      </c>
      <c r="E24" s="2">
        <v>56.6</v>
      </c>
      <c r="F24" s="3">
        <v>56.7</v>
      </c>
      <c r="H24" s="16">
        <f t="shared" si="3"/>
        <v>1</v>
      </c>
      <c r="I24" s="16">
        <f t="shared" si="4"/>
        <v>-1</v>
      </c>
      <c r="J24" s="16">
        <f t="shared" si="0"/>
        <v>55.7</v>
      </c>
      <c r="K24">
        <f t="shared" si="5"/>
        <v>56.7</v>
      </c>
      <c r="M24" s="18">
        <f t="shared" si="6"/>
        <v>43390</v>
      </c>
      <c r="N24">
        <f t="shared" si="1"/>
        <v>56.7</v>
      </c>
      <c r="O24" s="21">
        <f t="shared" si="7"/>
        <v>56.9</v>
      </c>
      <c r="P24">
        <f t="shared" si="8"/>
        <v>52</v>
      </c>
      <c r="Q24">
        <f t="shared" si="2"/>
        <v>55.7</v>
      </c>
    </row>
    <row r="25" spans="2:17">
      <c r="B25" s="1">
        <v>43389</v>
      </c>
      <c r="C25" s="2">
        <v>55</v>
      </c>
      <c r="D25" s="2">
        <v>56.9</v>
      </c>
      <c r="E25" s="2">
        <v>55</v>
      </c>
      <c r="F25" s="3">
        <v>55.7</v>
      </c>
      <c r="H25" s="16">
        <f t="shared" si="3"/>
        <v>1</v>
      </c>
      <c r="I25" s="16">
        <f t="shared" si="4"/>
        <v>-1</v>
      </c>
      <c r="J25" s="16">
        <f t="shared" si="0"/>
        <v>54.5</v>
      </c>
      <c r="K25">
        <f t="shared" si="5"/>
        <v>55.7</v>
      </c>
      <c r="M25" s="18">
        <f t="shared" si="6"/>
        <v>43389</v>
      </c>
      <c r="N25">
        <f t="shared" si="1"/>
        <v>55.7</v>
      </c>
      <c r="O25" s="21">
        <f t="shared" si="7"/>
        <v>58.9</v>
      </c>
      <c r="P25">
        <f t="shared" si="8"/>
        <v>52</v>
      </c>
      <c r="Q25">
        <f t="shared" si="2"/>
        <v>54.5</v>
      </c>
    </row>
    <row r="26" spans="2:17">
      <c r="B26" s="1">
        <v>43388</v>
      </c>
      <c r="C26" s="2">
        <v>54.6</v>
      </c>
      <c r="D26" s="2">
        <v>55.8</v>
      </c>
      <c r="E26" s="2">
        <v>53.5</v>
      </c>
      <c r="F26" s="3">
        <v>54.5</v>
      </c>
      <c r="H26" s="16">
        <f t="shared" si="3"/>
        <v>1</v>
      </c>
      <c r="I26" s="16">
        <f t="shared" si="4"/>
        <v>-1</v>
      </c>
      <c r="J26" s="16">
        <f t="shared" si="0"/>
        <v>54.2</v>
      </c>
      <c r="K26">
        <f t="shared" si="5"/>
        <v>54.5</v>
      </c>
      <c r="M26" s="18">
        <f t="shared" si="6"/>
        <v>43388</v>
      </c>
      <c r="N26">
        <f t="shared" si="1"/>
        <v>54.5</v>
      </c>
      <c r="O26" s="21">
        <f t="shared" si="7"/>
        <v>65.3</v>
      </c>
      <c r="P26">
        <f t="shared" si="8"/>
        <v>52</v>
      </c>
      <c r="Q26">
        <f t="shared" si="2"/>
        <v>54.2</v>
      </c>
    </row>
    <row r="27" spans="2:17">
      <c r="B27" s="1">
        <v>43385</v>
      </c>
      <c r="C27" s="2">
        <v>52.5</v>
      </c>
      <c r="D27" s="2">
        <v>54.9</v>
      </c>
      <c r="E27" s="2">
        <v>52</v>
      </c>
      <c r="F27" s="3">
        <v>54.2</v>
      </c>
      <c r="H27" s="16">
        <f t="shared" si="3"/>
        <v>-1</v>
      </c>
      <c r="I27" s="16">
        <f t="shared" si="4"/>
        <v>-1</v>
      </c>
      <c r="J27" s="16">
        <f t="shared" si="0"/>
        <v>57.7</v>
      </c>
      <c r="K27">
        <f t="shared" si="5"/>
        <v>54.2</v>
      </c>
      <c r="M27" s="18">
        <f t="shared" si="6"/>
        <v>43385</v>
      </c>
      <c r="N27">
        <f t="shared" si="1"/>
        <v>57.7</v>
      </c>
      <c r="O27" s="21">
        <f t="shared" si="7"/>
        <v>65.3</v>
      </c>
      <c r="P27">
        <f t="shared" si="8"/>
        <v>57.7</v>
      </c>
      <c r="Q27">
        <f t="shared" si="2"/>
        <v>54.2</v>
      </c>
    </row>
    <row r="28" spans="2:17">
      <c r="B28" s="1">
        <v>43384</v>
      </c>
      <c r="C28" s="2">
        <v>57.7</v>
      </c>
      <c r="D28" s="2">
        <v>58.9</v>
      </c>
      <c r="E28" s="2">
        <v>57.7</v>
      </c>
      <c r="F28" s="3">
        <v>57.7</v>
      </c>
      <c r="H28" s="16">
        <f t="shared" si="3"/>
        <v>-1</v>
      </c>
      <c r="I28" s="16">
        <f t="shared" si="4"/>
        <v>-1</v>
      </c>
      <c r="J28" s="16">
        <f t="shared" si="0"/>
        <v>64.099999999999994</v>
      </c>
      <c r="K28">
        <f t="shared" si="5"/>
        <v>57.7</v>
      </c>
      <c r="M28" s="18">
        <f t="shared" si="6"/>
        <v>43384</v>
      </c>
      <c r="N28">
        <f t="shared" si="1"/>
        <v>64.099999999999994</v>
      </c>
      <c r="O28" s="21">
        <f t="shared" si="7"/>
        <v>67</v>
      </c>
      <c r="P28">
        <f t="shared" si="8"/>
        <v>61</v>
      </c>
      <c r="Q28">
        <f t="shared" si="2"/>
        <v>57.7</v>
      </c>
    </row>
    <row r="29" spans="2:17">
      <c r="B29" s="1">
        <v>43382</v>
      </c>
      <c r="C29" s="2">
        <v>62.6</v>
      </c>
      <c r="D29" s="2">
        <v>65.3</v>
      </c>
      <c r="E29" s="2">
        <v>61.8</v>
      </c>
      <c r="F29" s="3">
        <v>64.099999999999994</v>
      </c>
      <c r="H29" s="16">
        <f t="shared" si="3"/>
        <v>1</v>
      </c>
      <c r="I29" s="16">
        <f t="shared" si="4"/>
        <v>-1</v>
      </c>
      <c r="J29" s="16">
        <f t="shared" si="0"/>
        <v>62.8</v>
      </c>
      <c r="K29">
        <f t="shared" si="5"/>
        <v>64.099999999999994</v>
      </c>
      <c r="M29" s="18">
        <f t="shared" si="6"/>
        <v>43382</v>
      </c>
      <c r="N29">
        <f t="shared" si="1"/>
        <v>64.099999999999994</v>
      </c>
      <c r="O29" s="21">
        <f t="shared" si="7"/>
        <v>68.5</v>
      </c>
      <c r="P29">
        <f t="shared" si="8"/>
        <v>61</v>
      </c>
      <c r="Q29">
        <f t="shared" si="2"/>
        <v>62.8</v>
      </c>
    </row>
    <row r="30" spans="2:17">
      <c r="B30" s="1">
        <v>43381</v>
      </c>
      <c r="C30" s="2">
        <v>62</v>
      </c>
      <c r="D30" s="2">
        <v>63.2</v>
      </c>
      <c r="E30" s="2">
        <v>61</v>
      </c>
      <c r="F30" s="2">
        <v>62.8</v>
      </c>
      <c r="H30" s="16">
        <f t="shared" si="3"/>
        <v>1</v>
      </c>
      <c r="I30" s="16">
        <f t="shared" si="4"/>
        <v>-1</v>
      </c>
      <c r="J30" s="16">
        <f t="shared" si="0"/>
        <v>62.8</v>
      </c>
      <c r="K30">
        <f t="shared" si="5"/>
        <v>62.8</v>
      </c>
      <c r="M30" s="18">
        <f t="shared" si="6"/>
        <v>43381</v>
      </c>
      <c r="N30">
        <f t="shared" si="1"/>
        <v>62.8</v>
      </c>
      <c r="O30" s="21">
        <f t="shared" si="7"/>
        <v>69.099999999999994</v>
      </c>
      <c r="P30">
        <f t="shared" si="8"/>
        <v>62</v>
      </c>
      <c r="Q30">
        <f t="shared" si="2"/>
        <v>62.8</v>
      </c>
    </row>
    <row r="31" spans="2:17">
      <c r="B31" s="1">
        <v>43378</v>
      </c>
      <c r="C31" s="2">
        <v>66.7</v>
      </c>
      <c r="D31" s="2">
        <v>67</v>
      </c>
      <c r="E31" s="2">
        <v>62</v>
      </c>
      <c r="F31" s="3">
        <v>62.8</v>
      </c>
      <c r="H31" s="16">
        <f t="shared" si="3"/>
        <v>-1</v>
      </c>
      <c r="I31" s="16">
        <f t="shared" si="4"/>
        <v>-1</v>
      </c>
      <c r="J31" s="16">
        <f t="shared" si="0"/>
        <v>67</v>
      </c>
      <c r="K31">
        <f t="shared" si="5"/>
        <v>62.8</v>
      </c>
      <c r="M31" s="18">
        <f t="shared" si="6"/>
        <v>43378</v>
      </c>
      <c r="N31">
        <f t="shared" si="1"/>
        <v>67</v>
      </c>
      <c r="O31" s="21">
        <f t="shared" si="7"/>
        <v>69.8</v>
      </c>
      <c r="P31">
        <f t="shared" si="8"/>
        <v>66.8</v>
      </c>
      <c r="Q31">
        <f t="shared" si="2"/>
        <v>62.8</v>
      </c>
    </row>
    <row r="32" spans="2:17">
      <c r="B32" s="1">
        <v>43377</v>
      </c>
      <c r="C32" s="2">
        <v>68.2</v>
      </c>
      <c r="D32" s="2">
        <v>68.5</v>
      </c>
      <c r="E32" s="2">
        <v>66.8</v>
      </c>
      <c r="F32" s="3">
        <v>67</v>
      </c>
      <c r="H32" s="16">
        <f t="shared" si="3"/>
        <v>-1</v>
      </c>
      <c r="I32" s="16">
        <f t="shared" si="4"/>
        <v>-1</v>
      </c>
      <c r="J32" s="16">
        <f t="shared" si="0"/>
        <v>67.900000000000006</v>
      </c>
      <c r="K32">
        <f t="shared" si="5"/>
        <v>67</v>
      </c>
      <c r="M32" s="18">
        <f t="shared" si="6"/>
        <v>43377</v>
      </c>
      <c r="N32">
        <f t="shared" si="1"/>
        <v>67.900000000000006</v>
      </c>
      <c r="O32" s="21">
        <f t="shared" si="7"/>
        <v>69.8</v>
      </c>
      <c r="P32">
        <f t="shared" si="8"/>
        <v>67.8</v>
      </c>
      <c r="Q32">
        <f t="shared" si="2"/>
        <v>67</v>
      </c>
    </row>
    <row r="33" spans="2:17">
      <c r="B33" s="1">
        <v>43376</v>
      </c>
      <c r="C33" s="2">
        <v>69</v>
      </c>
      <c r="D33" s="2">
        <v>69.099999999999994</v>
      </c>
      <c r="E33" s="2">
        <v>67.8</v>
      </c>
      <c r="F33" s="3">
        <v>67.900000000000006</v>
      </c>
      <c r="H33" s="16">
        <f t="shared" si="3"/>
        <v>-1</v>
      </c>
      <c r="I33" s="16">
        <f t="shared" si="4"/>
        <v>-1</v>
      </c>
      <c r="J33" s="16">
        <f t="shared" si="0"/>
        <v>68.5</v>
      </c>
      <c r="K33">
        <f t="shared" si="5"/>
        <v>67.900000000000006</v>
      </c>
      <c r="M33" s="18">
        <f t="shared" si="6"/>
        <v>43376</v>
      </c>
      <c r="N33">
        <f t="shared" si="1"/>
        <v>68.5</v>
      </c>
      <c r="O33" s="21">
        <f t="shared" si="7"/>
        <v>71</v>
      </c>
      <c r="P33">
        <f t="shared" si="8"/>
        <v>68.5</v>
      </c>
      <c r="Q33">
        <f t="shared" si="2"/>
        <v>67.900000000000006</v>
      </c>
    </row>
    <row r="34" spans="2:17">
      <c r="B34" s="1">
        <v>43375</v>
      </c>
      <c r="C34" s="2">
        <v>69.400000000000006</v>
      </c>
      <c r="D34" s="2">
        <v>69.8</v>
      </c>
      <c r="E34" s="2">
        <v>68.5</v>
      </c>
      <c r="F34" s="3">
        <v>68.5</v>
      </c>
      <c r="H34" s="16">
        <f t="shared" si="3"/>
        <v>-1</v>
      </c>
      <c r="I34" s="16">
        <f t="shared" si="4"/>
        <v>-1</v>
      </c>
      <c r="J34" s="16">
        <f t="shared" si="0"/>
        <v>69.099999999999994</v>
      </c>
      <c r="K34">
        <f t="shared" si="5"/>
        <v>68.5</v>
      </c>
      <c r="M34" s="18">
        <f t="shared" si="6"/>
        <v>43375</v>
      </c>
      <c r="N34">
        <f t="shared" si="1"/>
        <v>69.099999999999994</v>
      </c>
      <c r="O34" s="21">
        <f t="shared" si="7"/>
        <v>71.599999999999994</v>
      </c>
      <c r="P34">
        <f t="shared" si="8"/>
        <v>68.900000000000006</v>
      </c>
      <c r="Q34">
        <f t="shared" si="2"/>
        <v>68.5</v>
      </c>
    </row>
    <row r="35" spans="2:17">
      <c r="B35" s="1">
        <v>43374</v>
      </c>
      <c r="C35" s="2">
        <v>69.400000000000006</v>
      </c>
      <c r="D35" s="2">
        <v>69.8</v>
      </c>
      <c r="E35" s="2">
        <v>68.900000000000006</v>
      </c>
      <c r="F35" s="3">
        <v>69.099999999999994</v>
      </c>
      <c r="H35" s="16">
        <f t="shared" si="3"/>
        <v>-1</v>
      </c>
      <c r="I35" s="16">
        <f t="shared" si="4"/>
        <v>-1</v>
      </c>
      <c r="J35" s="16">
        <f t="shared" si="0"/>
        <v>69.400000000000006</v>
      </c>
      <c r="K35">
        <f t="shared" si="5"/>
        <v>69.099999999999994</v>
      </c>
      <c r="M35" s="18">
        <f t="shared" si="6"/>
        <v>43374</v>
      </c>
      <c r="N35">
        <f t="shared" si="1"/>
        <v>69.400000000000006</v>
      </c>
      <c r="O35" s="21">
        <f t="shared" si="7"/>
        <v>71.599999999999994</v>
      </c>
      <c r="P35">
        <f t="shared" si="8"/>
        <v>67.400000000000006</v>
      </c>
      <c r="Q35">
        <f t="shared" si="2"/>
        <v>69.099999999999994</v>
      </c>
    </row>
    <row r="36" spans="2:17">
      <c r="B36" s="1">
        <v>43371</v>
      </c>
      <c r="C36" s="2">
        <v>70</v>
      </c>
      <c r="D36" s="2">
        <v>71</v>
      </c>
      <c r="E36" s="2">
        <v>69.099999999999994</v>
      </c>
      <c r="F36" s="3">
        <v>69.400000000000006</v>
      </c>
      <c r="H36" s="16">
        <f t="shared" si="3"/>
        <v>-1</v>
      </c>
      <c r="I36" s="16">
        <f t="shared" si="4"/>
        <v>-1</v>
      </c>
      <c r="J36" s="16">
        <f t="shared" si="0"/>
        <v>69.8</v>
      </c>
      <c r="K36">
        <f t="shared" si="5"/>
        <v>69.400000000000006</v>
      </c>
      <c r="M36" s="18">
        <f t="shared" si="6"/>
        <v>43371</v>
      </c>
      <c r="N36">
        <f t="shared" si="1"/>
        <v>69.8</v>
      </c>
      <c r="O36" s="21">
        <f t="shared" si="7"/>
        <v>71.599999999999994</v>
      </c>
      <c r="P36">
        <f t="shared" si="8"/>
        <v>67</v>
      </c>
      <c r="Q36">
        <f t="shared" si="2"/>
        <v>69.400000000000006</v>
      </c>
    </row>
    <row r="37" spans="2:17">
      <c r="B37" s="1">
        <v>43370</v>
      </c>
      <c r="C37" s="2">
        <v>69.400000000000006</v>
      </c>
      <c r="D37" s="2">
        <v>71.599999999999994</v>
      </c>
      <c r="E37" s="2">
        <v>69.2</v>
      </c>
      <c r="F37" s="3">
        <v>69.8</v>
      </c>
      <c r="H37" s="16">
        <f t="shared" si="3"/>
        <v>1</v>
      </c>
      <c r="I37" s="16">
        <f t="shared" si="4"/>
        <v>-1</v>
      </c>
      <c r="J37" s="16">
        <f t="shared" si="0"/>
        <v>69</v>
      </c>
      <c r="K37">
        <f t="shared" si="5"/>
        <v>69.8</v>
      </c>
      <c r="M37" s="18">
        <f t="shared" si="6"/>
        <v>43370</v>
      </c>
      <c r="N37">
        <f t="shared" si="1"/>
        <v>69.8</v>
      </c>
      <c r="O37" s="21">
        <f t="shared" si="7"/>
        <v>69.900000000000006</v>
      </c>
      <c r="P37">
        <f t="shared" si="8"/>
        <v>67</v>
      </c>
      <c r="Q37">
        <f t="shared" si="2"/>
        <v>69</v>
      </c>
    </row>
    <row r="38" spans="2:17">
      <c r="B38" s="1">
        <v>43369</v>
      </c>
      <c r="C38" s="2">
        <v>68</v>
      </c>
      <c r="D38" s="2">
        <v>69.2</v>
      </c>
      <c r="E38" s="2">
        <v>67.400000000000006</v>
      </c>
      <c r="F38" s="3">
        <v>69</v>
      </c>
      <c r="H38" s="16">
        <f t="shared" si="3"/>
        <v>1</v>
      </c>
      <c r="I38" s="16">
        <f t="shared" si="4"/>
        <v>-1</v>
      </c>
      <c r="J38" s="16">
        <f t="shared" si="0"/>
        <v>68</v>
      </c>
      <c r="K38">
        <f t="shared" si="5"/>
        <v>69</v>
      </c>
      <c r="M38" s="18">
        <f t="shared" si="6"/>
        <v>43369</v>
      </c>
      <c r="N38">
        <f t="shared" si="1"/>
        <v>69</v>
      </c>
      <c r="O38" s="21">
        <f t="shared" si="7"/>
        <v>69.900000000000006</v>
      </c>
      <c r="P38">
        <f t="shared" si="8"/>
        <v>67</v>
      </c>
      <c r="Q38">
        <f t="shared" si="2"/>
        <v>68</v>
      </c>
    </row>
    <row r="39" spans="2:17">
      <c r="B39" s="1">
        <v>43368</v>
      </c>
      <c r="C39" s="2">
        <v>67.599999999999994</v>
      </c>
      <c r="D39" s="2">
        <v>69.900000000000006</v>
      </c>
      <c r="E39" s="2">
        <v>67</v>
      </c>
      <c r="F39" s="3">
        <v>68</v>
      </c>
      <c r="H39" s="16">
        <f t="shared" si="3"/>
        <v>1</v>
      </c>
      <c r="I39" s="16">
        <f t="shared" si="4"/>
        <v>-1</v>
      </c>
      <c r="J39" s="16">
        <f t="shared" si="0"/>
        <v>67.5</v>
      </c>
      <c r="K39">
        <f t="shared" si="5"/>
        <v>68</v>
      </c>
      <c r="M39" s="18">
        <f t="shared" si="6"/>
        <v>43368</v>
      </c>
      <c r="N39">
        <f t="shared" si="1"/>
        <v>68</v>
      </c>
      <c r="O39" s="21">
        <f t="shared" si="7"/>
        <v>69.599999999999994</v>
      </c>
      <c r="P39">
        <f t="shared" si="8"/>
        <v>67</v>
      </c>
      <c r="Q39">
        <f t="shared" si="2"/>
        <v>67.5</v>
      </c>
    </row>
    <row r="40" spans="2:17">
      <c r="B40" s="1">
        <v>43364</v>
      </c>
      <c r="C40" s="2">
        <v>68.2</v>
      </c>
      <c r="D40" s="2">
        <v>68.2</v>
      </c>
      <c r="E40" s="2">
        <v>67.400000000000006</v>
      </c>
      <c r="F40" s="3">
        <v>67.5</v>
      </c>
      <c r="H40" s="16">
        <f t="shared" si="3"/>
        <v>1</v>
      </c>
      <c r="I40" s="16">
        <f t="shared" si="4"/>
        <v>-1</v>
      </c>
      <c r="J40" s="16">
        <f t="shared" si="0"/>
        <v>67.3</v>
      </c>
      <c r="K40">
        <f t="shared" si="5"/>
        <v>67.5</v>
      </c>
      <c r="M40" s="18">
        <f t="shared" si="6"/>
        <v>43364</v>
      </c>
      <c r="N40">
        <f t="shared" si="1"/>
        <v>67.5</v>
      </c>
      <c r="O40" s="21">
        <f t="shared" si="7"/>
        <v>69.599999999999994</v>
      </c>
      <c r="P40">
        <f t="shared" si="8"/>
        <v>67</v>
      </c>
      <c r="Q40">
        <f t="shared" si="2"/>
        <v>67.3</v>
      </c>
    </row>
    <row r="41" spans="2:17">
      <c r="B41" s="1">
        <v>43363</v>
      </c>
      <c r="C41" s="2">
        <v>69.3</v>
      </c>
      <c r="D41" s="2">
        <v>69.599999999999994</v>
      </c>
      <c r="E41" s="2">
        <v>67</v>
      </c>
      <c r="F41" s="3">
        <v>67.3</v>
      </c>
      <c r="H41" s="16">
        <f t="shared" si="3"/>
        <v>-1</v>
      </c>
      <c r="I41" s="16">
        <f t="shared" si="4"/>
        <v>-1</v>
      </c>
      <c r="J41" s="16">
        <f t="shared" si="0"/>
        <v>69</v>
      </c>
      <c r="K41">
        <f t="shared" si="5"/>
        <v>67.3</v>
      </c>
      <c r="M41" s="18">
        <f t="shared" si="6"/>
        <v>43363</v>
      </c>
      <c r="N41">
        <f t="shared" si="1"/>
        <v>69</v>
      </c>
      <c r="O41" s="21">
        <f t="shared" si="7"/>
        <v>70.5</v>
      </c>
      <c r="P41">
        <f t="shared" si="8"/>
        <v>67.599999999999994</v>
      </c>
      <c r="Q41">
        <f t="shared" si="2"/>
        <v>67.3</v>
      </c>
    </row>
    <row r="42" spans="2:17">
      <c r="B42" s="1">
        <v>43362</v>
      </c>
      <c r="C42" s="2">
        <v>68.400000000000006</v>
      </c>
      <c r="D42" s="2">
        <v>69.3</v>
      </c>
      <c r="E42" s="2">
        <v>67.900000000000006</v>
      </c>
      <c r="F42" s="3">
        <v>69</v>
      </c>
      <c r="H42" s="16">
        <f t="shared" si="3"/>
        <v>1</v>
      </c>
      <c r="I42" s="16">
        <f t="shared" si="4"/>
        <v>1</v>
      </c>
      <c r="J42" s="16">
        <f t="shared" si="0"/>
        <v>68.2</v>
      </c>
      <c r="K42">
        <f t="shared" si="5"/>
        <v>69</v>
      </c>
      <c r="M42" s="18">
        <f t="shared" si="6"/>
        <v>43362</v>
      </c>
      <c r="N42">
        <f t="shared" si="1"/>
        <v>68.2</v>
      </c>
      <c r="O42" s="21">
        <f t="shared" si="7"/>
        <v>70.5</v>
      </c>
      <c r="P42">
        <f t="shared" si="8"/>
        <v>66</v>
      </c>
      <c r="Q42">
        <f t="shared" si="2"/>
        <v>69</v>
      </c>
    </row>
    <row r="43" spans="2:17">
      <c r="B43" s="1">
        <v>43361</v>
      </c>
      <c r="C43" s="2">
        <v>68.3</v>
      </c>
      <c r="D43" s="2">
        <v>68.900000000000006</v>
      </c>
      <c r="E43" s="2">
        <v>67.599999999999994</v>
      </c>
      <c r="F43" s="3">
        <v>68.2</v>
      </c>
      <c r="H43" s="16">
        <f t="shared" si="3"/>
        <v>-1</v>
      </c>
      <c r="I43" s="16">
        <f t="shared" si="4"/>
        <v>1</v>
      </c>
      <c r="J43" s="16">
        <f t="shared" si="0"/>
        <v>68.8</v>
      </c>
      <c r="K43">
        <f t="shared" si="5"/>
        <v>68.2</v>
      </c>
      <c r="M43" s="18">
        <f t="shared" si="6"/>
        <v>43361</v>
      </c>
      <c r="N43">
        <f t="shared" si="1"/>
        <v>68.2</v>
      </c>
      <c r="O43" s="21">
        <f t="shared" si="7"/>
        <v>70.5</v>
      </c>
      <c r="P43">
        <f t="shared" si="8"/>
        <v>65.3</v>
      </c>
      <c r="Q43">
        <f t="shared" si="2"/>
        <v>68.8</v>
      </c>
    </row>
    <row r="44" spans="2:17">
      <c r="B44" s="1">
        <v>43360</v>
      </c>
      <c r="C44" s="2">
        <v>69</v>
      </c>
      <c r="D44" s="2">
        <v>70.5</v>
      </c>
      <c r="E44" s="2">
        <v>68.7</v>
      </c>
      <c r="F44" s="3">
        <v>68.8</v>
      </c>
      <c r="H44" s="16">
        <f t="shared" si="3"/>
        <v>1</v>
      </c>
      <c r="I44" s="16">
        <f t="shared" si="4"/>
        <v>1</v>
      </c>
      <c r="J44" s="16">
        <f t="shared" si="0"/>
        <v>68.7</v>
      </c>
      <c r="K44">
        <f t="shared" si="5"/>
        <v>68.8</v>
      </c>
      <c r="M44" s="18">
        <f t="shared" si="6"/>
        <v>43360</v>
      </c>
      <c r="N44">
        <f t="shared" si="1"/>
        <v>68.7</v>
      </c>
      <c r="O44" s="21">
        <f t="shared" si="7"/>
        <v>69.3</v>
      </c>
      <c r="P44">
        <f t="shared" si="8"/>
        <v>64</v>
      </c>
      <c r="Q44">
        <f t="shared" si="2"/>
        <v>68.8</v>
      </c>
    </row>
    <row r="45" spans="2:17">
      <c r="B45" s="1">
        <v>43357</v>
      </c>
      <c r="C45" s="2">
        <v>66</v>
      </c>
      <c r="D45" s="2">
        <v>69.3</v>
      </c>
      <c r="E45" s="2">
        <v>66</v>
      </c>
      <c r="F45" s="3">
        <v>68.7</v>
      </c>
      <c r="H45" s="16">
        <f t="shared" si="3"/>
        <v>1</v>
      </c>
      <c r="I45" s="16">
        <f t="shared" si="4"/>
        <v>1</v>
      </c>
      <c r="J45" s="16">
        <f t="shared" si="0"/>
        <v>65.5</v>
      </c>
      <c r="K45">
        <f t="shared" si="5"/>
        <v>68.7</v>
      </c>
      <c r="M45" s="18">
        <f t="shared" si="6"/>
        <v>43357</v>
      </c>
      <c r="N45">
        <f t="shared" si="1"/>
        <v>65.5</v>
      </c>
      <c r="O45" s="21">
        <f t="shared" si="7"/>
        <v>66.8</v>
      </c>
      <c r="P45">
        <f t="shared" si="8"/>
        <v>64</v>
      </c>
      <c r="Q45">
        <f t="shared" si="2"/>
        <v>68.7</v>
      </c>
    </row>
    <row r="46" spans="2:17">
      <c r="B46" s="1">
        <v>43356</v>
      </c>
      <c r="C46" s="2">
        <v>66</v>
      </c>
      <c r="D46" s="2">
        <v>66.8</v>
      </c>
      <c r="E46" s="2">
        <v>65.3</v>
      </c>
      <c r="F46" s="3">
        <v>65.5</v>
      </c>
      <c r="H46" s="16">
        <f t="shared" si="3"/>
        <v>-1</v>
      </c>
      <c r="I46" s="16">
        <f t="shared" si="4"/>
        <v>-1</v>
      </c>
      <c r="J46" s="16">
        <f t="shared" si="0"/>
        <v>66</v>
      </c>
      <c r="K46">
        <f t="shared" si="5"/>
        <v>65.5</v>
      </c>
      <c r="M46" s="18">
        <f t="shared" si="6"/>
        <v>43356</v>
      </c>
      <c r="N46">
        <f t="shared" si="1"/>
        <v>66</v>
      </c>
      <c r="O46" s="21">
        <f t="shared" si="7"/>
        <v>68.099999999999994</v>
      </c>
      <c r="P46">
        <f t="shared" si="8"/>
        <v>64</v>
      </c>
      <c r="Q46">
        <f t="shared" si="2"/>
        <v>65.5</v>
      </c>
    </row>
    <row r="47" spans="2:17">
      <c r="B47" s="1">
        <v>43355</v>
      </c>
      <c r="C47" s="2">
        <v>66.400000000000006</v>
      </c>
      <c r="D47" s="2">
        <v>66.7</v>
      </c>
      <c r="E47" s="2">
        <v>64</v>
      </c>
      <c r="F47" s="3">
        <v>66</v>
      </c>
      <c r="H47" s="16">
        <f t="shared" si="3"/>
        <v>-1</v>
      </c>
      <c r="I47" s="16">
        <f t="shared" si="4"/>
        <v>-1</v>
      </c>
      <c r="J47" s="16">
        <f t="shared" si="0"/>
        <v>66.8</v>
      </c>
      <c r="K47">
        <f t="shared" si="5"/>
        <v>66</v>
      </c>
      <c r="M47" s="18">
        <f t="shared" si="6"/>
        <v>43355</v>
      </c>
      <c r="N47">
        <f t="shared" si="1"/>
        <v>66.8</v>
      </c>
      <c r="O47" s="21">
        <f t="shared" si="7"/>
        <v>68.099999999999994</v>
      </c>
      <c r="P47">
        <f t="shared" si="8"/>
        <v>64.5</v>
      </c>
      <c r="Q47">
        <f t="shared" si="2"/>
        <v>66</v>
      </c>
    </row>
    <row r="48" spans="2:17">
      <c r="B48" s="1">
        <v>43354</v>
      </c>
      <c r="C48" s="2">
        <v>65.900000000000006</v>
      </c>
      <c r="D48" s="2">
        <v>66.8</v>
      </c>
      <c r="E48" s="2">
        <v>65</v>
      </c>
      <c r="F48" s="3">
        <v>66.8</v>
      </c>
      <c r="H48" s="16">
        <f t="shared" si="3"/>
        <v>1</v>
      </c>
      <c r="I48" s="16">
        <f t="shared" si="4"/>
        <v>-1</v>
      </c>
      <c r="J48" s="16">
        <f t="shared" si="0"/>
        <v>65</v>
      </c>
      <c r="K48">
        <f t="shared" si="5"/>
        <v>66.8</v>
      </c>
      <c r="M48" s="18">
        <f t="shared" si="6"/>
        <v>43354</v>
      </c>
      <c r="N48">
        <f t="shared" si="1"/>
        <v>66.8</v>
      </c>
      <c r="O48" s="21">
        <f t="shared" si="7"/>
        <v>68.599999999999994</v>
      </c>
      <c r="P48">
        <f t="shared" si="8"/>
        <v>64.5</v>
      </c>
      <c r="Q48">
        <f t="shared" si="2"/>
        <v>65</v>
      </c>
    </row>
    <row r="49" spans="2:17">
      <c r="B49" s="1">
        <v>43353</v>
      </c>
      <c r="C49" s="2">
        <v>67.8</v>
      </c>
      <c r="D49" s="2">
        <v>68.099999999999994</v>
      </c>
      <c r="E49" s="2">
        <v>64.5</v>
      </c>
      <c r="F49" s="3">
        <v>65</v>
      </c>
      <c r="H49" s="16">
        <f t="shared" si="3"/>
        <v>-1</v>
      </c>
      <c r="I49" s="16">
        <f t="shared" si="4"/>
        <v>-1</v>
      </c>
      <c r="J49" s="16">
        <f t="shared" si="0"/>
        <v>66.599999999999994</v>
      </c>
      <c r="K49">
        <f t="shared" si="5"/>
        <v>65</v>
      </c>
      <c r="M49" s="18">
        <f t="shared" si="6"/>
        <v>43353</v>
      </c>
      <c r="N49">
        <f t="shared" si="1"/>
        <v>66.599999999999994</v>
      </c>
      <c r="O49" s="21">
        <f t="shared" si="7"/>
        <v>68.7</v>
      </c>
      <c r="P49">
        <f t="shared" si="8"/>
        <v>65.599999999999994</v>
      </c>
      <c r="Q49">
        <f t="shared" si="2"/>
        <v>65</v>
      </c>
    </row>
    <row r="50" spans="2:17">
      <c r="B50" s="1">
        <v>43350</v>
      </c>
      <c r="C50" s="2">
        <v>67.5</v>
      </c>
      <c r="D50" s="2">
        <v>68</v>
      </c>
      <c r="E50" s="2">
        <v>65.599999999999994</v>
      </c>
      <c r="F50" s="3">
        <v>66.599999999999994</v>
      </c>
      <c r="H50" s="16">
        <f t="shared" si="3"/>
        <v>-1</v>
      </c>
      <c r="I50" s="16">
        <f t="shared" si="4"/>
        <v>-1</v>
      </c>
      <c r="J50" s="16">
        <f t="shared" si="0"/>
        <v>68.099999999999994</v>
      </c>
      <c r="K50">
        <f t="shared" si="5"/>
        <v>66.599999999999994</v>
      </c>
      <c r="M50" s="18">
        <f t="shared" si="6"/>
        <v>43350</v>
      </c>
      <c r="N50">
        <f t="shared" si="1"/>
        <v>68.099999999999994</v>
      </c>
      <c r="O50" s="21">
        <f t="shared" si="7"/>
        <v>69.3</v>
      </c>
      <c r="P50">
        <f t="shared" si="8"/>
        <v>67.3</v>
      </c>
      <c r="Q50">
        <f t="shared" si="2"/>
        <v>66.599999999999994</v>
      </c>
    </row>
    <row r="51" spans="2:17">
      <c r="B51" s="1">
        <v>43349</v>
      </c>
      <c r="C51" s="2">
        <v>67.599999999999994</v>
      </c>
      <c r="D51" s="2">
        <v>68.599999999999994</v>
      </c>
      <c r="E51" s="2">
        <v>67.3</v>
      </c>
      <c r="F51" s="3">
        <v>68.099999999999994</v>
      </c>
      <c r="H51" s="16">
        <f t="shared" si="3"/>
        <v>1</v>
      </c>
      <c r="I51" s="16">
        <f t="shared" si="4"/>
        <v>-1</v>
      </c>
      <c r="J51" s="16">
        <f t="shared" si="0"/>
        <v>67.599999999999994</v>
      </c>
      <c r="K51">
        <f t="shared" si="5"/>
        <v>68.099999999999994</v>
      </c>
      <c r="M51" s="18">
        <f t="shared" si="6"/>
        <v>43349</v>
      </c>
      <c r="N51">
        <f t="shared" si="1"/>
        <v>68.099999999999994</v>
      </c>
      <c r="O51" s="21">
        <f t="shared" si="7"/>
        <v>69.5</v>
      </c>
      <c r="P51">
        <f t="shared" si="8"/>
        <v>67.5</v>
      </c>
      <c r="Q51">
        <f t="shared" si="2"/>
        <v>67.599999999999994</v>
      </c>
    </row>
    <row r="52" spans="2:17">
      <c r="B52" s="1">
        <v>43348</v>
      </c>
      <c r="C52" s="2">
        <v>68.7</v>
      </c>
      <c r="D52" s="2">
        <v>68.7</v>
      </c>
      <c r="E52" s="2">
        <v>67.599999999999994</v>
      </c>
      <c r="F52" s="3">
        <v>67.599999999999994</v>
      </c>
      <c r="H52" s="16">
        <f t="shared" si="3"/>
        <v>-1</v>
      </c>
      <c r="I52" s="16">
        <f t="shared" si="4"/>
        <v>-1</v>
      </c>
      <c r="J52" s="16">
        <f t="shared" si="0"/>
        <v>68.900000000000006</v>
      </c>
      <c r="K52">
        <f t="shared" si="5"/>
        <v>67.599999999999994</v>
      </c>
      <c r="M52" s="18">
        <f t="shared" si="6"/>
        <v>43348</v>
      </c>
      <c r="N52">
        <f t="shared" si="1"/>
        <v>68.900000000000006</v>
      </c>
      <c r="O52" s="21">
        <f t="shared" si="7"/>
        <v>70.5</v>
      </c>
      <c r="P52">
        <f t="shared" si="8"/>
        <v>67.5</v>
      </c>
      <c r="Q52">
        <f t="shared" si="2"/>
        <v>67.599999999999994</v>
      </c>
    </row>
    <row r="53" spans="2:17">
      <c r="B53" s="1">
        <v>43347</v>
      </c>
      <c r="C53" s="2">
        <v>68</v>
      </c>
      <c r="D53" s="2">
        <v>69.3</v>
      </c>
      <c r="E53" s="2">
        <v>67.5</v>
      </c>
      <c r="F53" s="3">
        <v>68.900000000000006</v>
      </c>
      <c r="H53" s="16">
        <f t="shared" si="3"/>
        <v>1</v>
      </c>
      <c r="I53" s="16">
        <f t="shared" si="4"/>
        <v>-1</v>
      </c>
      <c r="J53" s="16">
        <f t="shared" si="0"/>
        <v>68</v>
      </c>
      <c r="K53">
        <f t="shared" si="5"/>
        <v>68.900000000000006</v>
      </c>
      <c r="M53" s="18">
        <f t="shared" si="6"/>
        <v>43347</v>
      </c>
      <c r="N53">
        <f t="shared" si="1"/>
        <v>68.900000000000006</v>
      </c>
      <c r="O53" s="21">
        <f t="shared" si="7"/>
        <v>70.7</v>
      </c>
      <c r="P53">
        <f t="shared" si="8"/>
        <v>67.5</v>
      </c>
      <c r="Q53">
        <f t="shared" si="2"/>
        <v>68</v>
      </c>
    </row>
    <row r="54" spans="2:17">
      <c r="B54" s="1">
        <v>43346</v>
      </c>
      <c r="C54" s="2">
        <v>69</v>
      </c>
      <c r="D54" s="2">
        <v>69.5</v>
      </c>
      <c r="E54" s="2">
        <v>67.5</v>
      </c>
      <c r="F54" s="3">
        <v>68</v>
      </c>
      <c r="H54" s="16">
        <f t="shared" si="3"/>
        <v>-1</v>
      </c>
      <c r="I54" s="16">
        <f t="shared" si="4"/>
        <v>-1</v>
      </c>
      <c r="J54" s="16">
        <f t="shared" si="0"/>
        <v>70</v>
      </c>
      <c r="K54">
        <f t="shared" si="5"/>
        <v>68</v>
      </c>
      <c r="M54" s="18">
        <f t="shared" si="6"/>
        <v>43346</v>
      </c>
      <c r="N54">
        <f t="shared" si="1"/>
        <v>70</v>
      </c>
      <c r="O54" s="21">
        <f t="shared" si="7"/>
        <v>72</v>
      </c>
      <c r="P54">
        <f t="shared" si="8"/>
        <v>67</v>
      </c>
      <c r="Q54">
        <f t="shared" si="2"/>
        <v>68</v>
      </c>
    </row>
    <row r="55" spans="2:17">
      <c r="B55" s="1">
        <v>43343</v>
      </c>
      <c r="C55" s="2">
        <v>69.3</v>
      </c>
      <c r="D55" s="2">
        <v>70.5</v>
      </c>
      <c r="E55" s="2">
        <v>68.5</v>
      </c>
      <c r="F55" s="3">
        <v>70</v>
      </c>
      <c r="H55" s="16">
        <f t="shared" si="3"/>
        <v>1</v>
      </c>
      <c r="I55" s="16">
        <f t="shared" si="4"/>
        <v>-1</v>
      </c>
      <c r="J55" s="16">
        <f t="shared" si="0"/>
        <v>69.400000000000006</v>
      </c>
      <c r="K55">
        <f t="shared" si="5"/>
        <v>70</v>
      </c>
      <c r="M55" s="18">
        <f t="shared" si="6"/>
        <v>43343</v>
      </c>
      <c r="N55">
        <f t="shared" si="1"/>
        <v>70</v>
      </c>
      <c r="O55" s="21">
        <f t="shared" si="7"/>
        <v>73.8</v>
      </c>
      <c r="P55">
        <f t="shared" si="8"/>
        <v>67</v>
      </c>
      <c r="Q55">
        <f t="shared" si="2"/>
        <v>69.400000000000006</v>
      </c>
    </row>
    <row r="56" spans="2:17">
      <c r="B56" s="1">
        <v>43342</v>
      </c>
      <c r="C56" s="2">
        <v>70.099999999999994</v>
      </c>
      <c r="D56" s="2">
        <v>70.7</v>
      </c>
      <c r="E56" s="2">
        <v>69</v>
      </c>
      <c r="F56" s="3">
        <v>69.400000000000006</v>
      </c>
      <c r="H56" s="16">
        <f t="shared" si="3"/>
        <v>1</v>
      </c>
      <c r="I56" s="16">
        <f t="shared" si="4"/>
        <v>-1</v>
      </c>
      <c r="J56" s="16">
        <f t="shared" si="0"/>
        <v>69.2</v>
      </c>
      <c r="K56">
        <f t="shared" si="5"/>
        <v>69.400000000000006</v>
      </c>
      <c r="M56" s="18">
        <f t="shared" si="6"/>
        <v>43342</v>
      </c>
      <c r="N56">
        <f t="shared" si="1"/>
        <v>69.400000000000006</v>
      </c>
      <c r="O56" s="21">
        <f t="shared" si="7"/>
        <v>73.8</v>
      </c>
      <c r="P56">
        <f t="shared" si="8"/>
        <v>67</v>
      </c>
      <c r="Q56">
        <f t="shared" si="2"/>
        <v>69.2</v>
      </c>
    </row>
    <row r="57" spans="2:17">
      <c r="B57" s="1">
        <v>43341</v>
      </c>
      <c r="C57" s="2">
        <v>71.900000000000006</v>
      </c>
      <c r="D57" s="2">
        <v>72</v>
      </c>
      <c r="E57" s="2">
        <v>67</v>
      </c>
      <c r="F57" s="3">
        <v>69.2</v>
      </c>
      <c r="H57" s="16">
        <f t="shared" si="3"/>
        <v>-1</v>
      </c>
      <c r="I57" s="16">
        <f t="shared" si="4"/>
        <v>-1</v>
      </c>
      <c r="J57" s="16">
        <f t="shared" si="0"/>
        <v>71.7</v>
      </c>
      <c r="K57">
        <f t="shared" si="5"/>
        <v>69.2</v>
      </c>
      <c r="M57" s="18">
        <f t="shared" si="6"/>
        <v>43341</v>
      </c>
      <c r="N57">
        <f t="shared" si="1"/>
        <v>71.7</v>
      </c>
      <c r="O57" s="21">
        <f t="shared" si="7"/>
        <v>74</v>
      </c>
      <c r="P57">
        <f t="shared" si="8"/>
        <v>71.7</v>
      </c>
      <c r="Q57">
        <f t="shared" si="2"/>
        <v>69.2</v>
      </c>
    </row>
    <row r="58" spans="2:17">
      <c r="B58" s="1">
        <v>43340</v>
      </c>
      <c r="C58" s="2">
        <v>73.5</v>
      </c>
      <c r="D58" s="2">
        <v>73.8</v>
      </c>
      <c r="E58" s="2">
        <v>71.7</v>
      </c>
      <c r="F58" s="3">
        <v>71.7</v>
      </c>
      <c r="H58" s="16">
        <f t="shared" si="3"/>
        <v>-1</v>
      </c>
      <c r="I58" s="16">
        <f t="shared" si="4"/>
        <v>-1</v>
      </c>
      <c r="J58" s="16">
        <f t="shared" si="0"/>
        <v>73</v>
      </c>
      <c r="K58">
        <f t="shared" si="5"/>
        <v>71.7</v>
      </c>
      <c r="M58" s="18">
        <f t="shared" si="6"/>
        <v>43340</v>
      </c>
      <c r="N58">
        <f t="shared" si="1"/>
        <v>73</v>
      </c>
      <c r="O58" s="21">
        <f t="shared" si="7"/>
        <v>75</v>
      </c>
      <c r="P58">
        <f t="shared" si="8"/>
        <v>72</v>
      </c>
      <c r="Q58">
        <f t="shared" si="2"/>
        <v>71.7</v>
      </c>
    </row>
    <row r="59" spans="2:17">
      <c r="B59" s="1">
        <v>43339</v>
      </c>
      <c r="C59" s="2">
        <v>72.5</v>
      </c>
      <c r="D59" s="2">
        <v>73.3</v>
      </c>
      <c r="E59" s="2">
        <v>72</v>
      </c>
      <c r="F59" s="3">
        <v>73</v>
      </c>
      <c r="H59" s="16">
        <f t="shared" si="3"/>
        <v>1</v>
      </c>
      <c r="I59" s="16">
        <f t="shared" si="4"/>
        <v>-1</v>
      </c>
      <c r="J59" s="16">
        <f t="shared" si="0"/>
        <v>72.599999999999994</v>
      </c>
      <c r="K59">
        <f t="shared" si="5"/>
        <v>73</v>
      </c>
      <c r="M59" s="18">
        <f t="shared" si="6"/>
        <v>43339</v>
      </c>
      <c r="N59">
        <f t="shared" si="1"/>
        <v>73</v>
      </c>
      <c r="O59" s="21">
        <f t="shared" si="7"/>
        <v>77.2</v>
      </c>
      <c r="P59">
        <f t="shared" si="8"/>
        <v>72.5</v>
      </c>
      <c r="Q59">
        <f t="shared" si="2"/>
        <v>72.599999999999994</v>
      </c>
    </row>
    <row r="60" spans="2:17">
      <c r="B60" s="1">
        <v>43336</v>
      </c>
      <c r="C60" s="2">
        <v>73.400000000000006</v>
      </c>
      <c r="D60" s="2">
        <v>74</v>
      </c>
      <c r="E60" s="2">
        <v>72.5</v>
      </c>
      <c r="F60" s="3">
        <v>72.599999999999994</v>
      </c>
      <c r="H60" s="16">
        <f t="shared" si="3"/>
        <v>-1</v>
      </c>
      <c r="I60" s="16">
        <f t="shared" si="4"/>
        <v>-1</v>
      </c>
      <c r="J60" s="16">
        <f t="shared" si="0"/>
        <v>72.7</v>
      </c>
      <c r="K60">
        <f t="shared" si="5"/>
        <v>72.599999999999994</v>
      </c>
      <c r="M60" s="18">
        <f t="shared" si="6"/>
        <v>43336</v>
      </c>
      <c r="N60">
        <f t="shared" si="1"/>
        <v>72.7</v>
      </c>
      <c r="O60" s="21">
        <f t="shared" si="7"/>
        <v>77.2</v>
      </c>
      <c r="P60">
        <f t="shared" si="8"/>
        <v>72.5</v>
      </c>
      <c r="Q60">
        <f t="shared" si="2"/>
        <v>72.599999999999994</v>
      </c>
    </row>
    <row r="61" spans="2:17">
      <c r="B61" s="1">
        <v>43335</v>
      </c>
      <c r="C61" s="2">
        <v>74.3</v>
      </c>
      <c r="D61" s="2">
        <v>75</v>
      </c>
      <c r="E61" s="2">
        <v>72.5</v>
      </c>
      <c r="F61" s="3">
        <v>72.7</v>
      </c>
      <c r="H61" s="16">
        <f t="shared" si="3"/>
        <v>-1</v>
      </c>
      <c r="I61" s="16">
        <f t="shared" si="4"/>
        <v>-1</v>
      </c>
      <c r="J61" s="16">
        <f t="shared" si="0"/>
        <v>76.5</v>
      </c>
      <c r="K61">
        <f t="shared" si="5"/>
        <v>72.7</v>
      </c>
      <c r="M61" s="18">
        <f t="shared" si="6"/>
        <v>43335</v>
      </c>
      <c r="N61">
        <f t="shared" si="1"/>
        <v>76.5</v>
      </c>
      <c r="O61" s="21">
        <f t="shared" si="7"/>
        <v>77.2</v>
      </c>
      <c r="P61">
        <f t="shared" si="8"/>
        <v>73.7</v>
      </c>
      <c r="Q61">
        <f t="shared" si="2"/>
        <v>72.7</v>
      </c>
    </row>
    <row r="62" spans="2:17">
      <c r="B62" s="1">
        <v>43334</v>
      </c>
      <c r="C62" s="2">
        <v>77</v>
      </c>
      <c r="D62" s="2">
        <v>77.2</v>
      </c>
      <c r="E62" s="2">
        <v>73.8</v>
      </c>
      <c r="F62" s="3">
        <v>74</v>
      </c>
      <c r="H62" s="16">
        <f t="shared" si="3"/>
        <v>-1</v>
      </c>
      <c r="I62" s="16">
        <f t="shared" si="4"/>
        <v>1</v>
      </c>
      <c r="J62" s="16">
        <f t="shared" si="0"/>
        <v>76.5</v>
      </c>
      <c r="K62">
        <f t="shared" si="5"/>
        <v>74</v>
      </c>
      <c r="M62" s="18">
        <f t="shared" si="6"/>
        <v>43334</v>
      </c>
      <c r="N62">
        <f t="shared" si="1"/>
        <v>74</v>
      </c>
      <c r="O62" s="21">
        <f t="shared" si="7"/>
        <v>77.2</v>
      </c>
      <c r="P62">
        <f t="shared" si="8"/>
        <v>73.7</v>
      </c>
      <c r="Q62">
        <f t="shared" si="2"/>
        <v>76.5</v>
      </c>
    </row>
    <row r="63" spans="2:17">
      <c r="B63" s="1">
        <v>43333</v>
      </c>
      <c r="C63" s="2">
        <v>76.2</v>
      </c>
      <c r="D63" s="2">
        <v>76.5</v>
      </c>
      <c r="E63" s="2">
        <v>75</v>
      </c>
      <c r="F63" s="3">
        <v>76.5</v>
      </c>
      <c r="H63" s="16">
        <f t="shared" si="3"/>
        <v>1</v>
      </c>
      <c r="I63" s="16">
        <f t="shared" si="4"/>
        <v>1</v>
      </c>
      <c r="J63" s="16">
        <f t="shared" si="0"/>
        <v>75.599999999999994</v>
      </c>
      <c r="K63">
        <f t="shared" si="5"/>
        <v>76.5</v>
      </c>
      <c r="M63" s="18">
        <f t="shared" si="6"/>
        <v>43333</v>
      </c>
      <c r="N63">
        <f t="shared" si="1"/>
        <v>75.599999999999994</v>
      </c>
      <c r="O63" s="21">
        <f t="shared" si="7"/>
        <v>77.2</v>
      </c>
      <c r="P63">
        <f t="shared" si="8"/>
        <v>73.2</v>
      </c>
      <c r="Q63">
        <f t="shared" si="2"/>
        <v>76.5</v>
      </c>
    </row>
    <row r="64" spans="2:17">
      <c r="B64" s="1">
        <v>43332</v>
      </c>
      <c r="C64" s="2">
        <v>75.2</v>
      </c>
      <c r="D64" s="2">
        <v>76.400000000000006</v>
      </c>
      <c r="E64" s="2">
        <v>73.7</v>
      </c>
      <c r="F64" s="3">
        <v>75.599999999999994</v>
      </c>
      <c r="H64" s="16">
        <f t="shared" si="3"/>
        <v>1</v>
      </c>
      <c r="I64" s="16">
        <f t="shared" si="4"/>
        <v>1</v>
      </c>
      <c r="J64" s="16">
        <f t="shared" si="0"/>
        <v>74.7</v>
      </c>
      <c r="K64">
        <f t="shared" si="5"/>
        <v>75.599999999999994</v>
      </c>
      <c r="M64" s="18">
        <f t="shared" si="6"/>
        <v>43332</v>
      </c>
      <c r="N64">
        <f t="shared" si="1"/>
        <v>74.7</v>
      </c>
      <c r="O64" s="21">
        <f t="shared" si="7"/>
        <v>77.2</v>
      </c>
      <c r="P64">
        <f t="shared" si="8"/>
        <v>73.2</v>
      </c>
      <c r="Q64">
        <f t="shared" si="2"/>
        <v>75.599999999999994</v>
      </c>
    </row>
    <row r="65" spans="2:17">
      <c r="B65" s="1">
        <v>43329</v>
      </c>
      <c r="C65" s="2">
        <v>75.900000000000006</v>
      </c>
      <c r="D65" s="2">
        <v>77.2</v>
      </c>
      <c r="E65" s="2">
        <v>74.7</v>
      </c>
      <c r="F65" s="2">
        <v>74.7</v>
      </c>
      <c r="H65" s="16">
        <f t="shared" si="3"/>
        <v>1</v>
      </c>
      <c r="I65" s="16">
        <f t="shared" si="4"/>
        <v>1</v>
      </c>
      <c r="J65" s="16">
        <f t="shared" si="0"/>
        <v>74.7</v>
      </c>
      <c r="K65">
        <f t="shared" si="5"/>
        <v>74.7</v>
      </c>
      <c r="M65" s="18">
        <f t="shared" si="6"/>
        <v>43329</v>
      </c>
      <c r="N65">
        <f t="shared" si="1"/>
        <v>74.7</v>
      </c>
      <c r="O65" s="21">
        <f t="shared" si="7"/>
        <v>76.400000000000006</v>
      </c>
      <c r="P65">
        <f t="shared" si="8"/>
        <v>73.2</v>
      </c>
      <c r="Q65">
        <f t="shared" si="2"/>
        <v>74.7</v>
      </c>
    </row>
    <row r="66" spans="2:17">
      <c r="B66" s="1">
        <v>43328</v>
      </c>
      <c r="C66" s="2">
        <v>74.599999999999994</v>
      </c>
      <c r="D66" s="2">
        <v>75.3</v>
      </c>
      <c r="E66" s="2">
        <v>73.2</v>
      </c>
      <c r="F66" s="3">
        <v>74.7</v>
      </c>
      <c r="H66" s="16">
        <f t="shared" si="3"/>
        <v>-1</v>
      </c>
      <c r="I66" s="16">
        <f t="shared" si="4"/>
        <v>1</v>
      </c>
      <c r="J66" s="16">
        <f t="shared" si="0"/>
        <v>75.3</v>
      </c>
      <c r="K66">
        <f t="shared" si="5"/>
        <v>74.7</v>
      </c>
      <c r="M66" s="18">
        <f t="shared" si="6"/>
        <v>43328</v>
      </c>
      <c r="N66">
        <f t="shared" si="1"/>
        <v>74.7</v>
      </c>
      <c r="O66" s="21">
        <f t="shared" si="7"/>
        <v>76.400000000000006</v>
      </c>
      <c r="P66">
        <f t="shared" si="8"/>
        <v>71.2</v>
      </c>
      <c r="Q66">
        <f t="shared" si="2"/>
        <v>75.3</v>
      </c>
    </row>
    <row r="67" spans="2:17">
      <c r="B67" s="1">
        <v>43327</v>
      </c>
      <c r="C67" s="2">
        <v>75.599999999999994</v>
      </c>
      <c r="D67" s="2">
        <v>76.400000000000006</v>
      </c>
      <c r="E67" s="2">
        <v>74.5</v>
      </c>
      <c r="F67" s="2">
        <v>75.3</v>
      </c>
      <c r="H67" s="16">
        <f t="shared" si="3"/>
        <v>1</v>
      </c>
      <c r="I67" s="16">
        <f t="shared" si="4"/>
        <v>1</v>
      </c>
      <c r="J67" s="16">
        <f t="shared" si="0"/>
        <v>75.3</v>
      </c>
      <c r="K67">
        <f t="shared" si="5"/>
        <v>75.3</v>
      </c>
      <c r="M67" s="18">
        <f t="shared" si="6"/>
        <v>43327</v>
      </c>
      <c r="N67">
        <f t="shared" si="1"/>
        <v>75.3</v>
      </c>
      <c r="O67" s="21">
        <f t="shared" si="7"/>
        <v>78.400000000000006</v>
      </c>
      <c r="P67">
        <f t="shared" si="8"/>
        <v>71.2</v>
      </c>
      <c r="Q67">
        <f t="shared" si="2"/>
        <v>75.3</v>
      </c>
    </row>
    <row r="68" spans="2:17">
      <c r="B68" s="1">
        <v>43326</v>
      </c>
      <c r="C68" s="2">
        <v>74.8</v>
      </c>
      <c r="D68" s="2">
        <v>75.900000000000006</v>
      </c>
      <c r="E68" s="2">
        <v>73.7</v>
      </c>
      <c r="F68" s="3">
        <v>75.3</v>
      </c>
      <c r="H68" s="16">
        <f t="shared" si="3"/>
        <v>1</v>
      </c>
      <c r="I68" s="16">
        <f t="shared" si="4"/>
        <v>1</v>
      </c>
      <c r="J68" s="16">
        <f t="shared" ref="J68:J131" si="9">IF(OR(AND(I69=1,H68=-1,F68&lt;P68,J69&gt;K69),AND(I69=-1,H68=1,F68&gt;O68,J69&lt;K69)),J69,K69)</f>
        <v>74.2</v>
      </c>
      <c r="K68">
        <f t="shared" si="5"/>
        <v>75.3</v>
      </c>
      <c r="M68" s="18">
        <f t="shared" si="6"/>
        <v>43326</v>
      </c>
      <c r="N68">
        <f t="shared" ref="N68:N131" si="10">IF(OR(AND(I68=1,K68&lt;J68),AND(I68=-1,K68&gt;J68)),K68,J68)</f>
        <v>74.2</v>
      </c>
      <c r="O68" s="21">
        <f t="shared" si="7"/>
        <v>78.400000000000006</v>
      </c>
      <c r="P68">
        <f t="shared" si="8"/>
        <v>71.2</v>
      </c>
      <c r="Q68">
        <f t="shared" ref="Q68:Q131" si="11">IF(N68=K68,J68,K68)</f>
        <v>75.3</v>
      </c>
    </row>
    <row r="69" spans="2:17">
      <c r="B69" s="1">
        <v>43325</v>
      </c>
      <c r="C69" s="2">
        <v>72.5</v>
      </c>
      <c r="D69" s="2">
        <v>74.900000000000006</v>
      </c>
      <c r="E69" s="2">
        <v>71.2</v>
      </c>
      <c r="F69" s="3">
        <v>74.2</v>
      </c>
      <c r="H69" s="16">
        <f t="shared" ref="H69:H132" si="12">IF(F69&gt;=F70,1,-1)</f>
        <v>1</v>
      </c>
      <c r="I69" s="16">
        <f t="shared" ref="I69:I132" si="13">IF(OR(AND(I70&gt;=0,F69&gt;=MIN(E70:E72)),AND(I70=-1,F69&gt;=MAX(D70:D72))),1,-1)</f>
        <v>1</v>
      </c>
      <c r="J69" s="16">
        <f t="shared" si="9"/>
        <v>72.099999999999994</v>
      </c>
      <c r="K69">
        <f t="shared" ref="K69:K132" si="14">F69</f>
        <v>74.2</v>
      </c>
      <c r="M69" s="18">
        <f t="shared" ref="M69:M132" si="15">B69</f>
        <v>43325</v>
      </c>
      <c r="N69">
        <f t="shared" si="10"/>
        <v>72.099999999999994</v>
      </c>
      <c r="O69" s="21">
        <f t="shared" ref="O69:O132" si="16">MAX(D70:D72)</f>
        <v>78.400000000000006</v>
      </c>
      <c r="P69">
        <f t="shared" ref="P69:P132" si="17">MIN(E70:E72)</f>
        <v>72.099999999999994</v>
      </c>
      <c r="Q69">
        <f t="shared" si="11"/>
        <v>74.2</v>
      </c>
    </row>
    <row r="70" spans="2:17">
      <c r="B70" s="1">
        <v>43322</v>
      </c>
      <c r="C70" s="2">
        <v>76.5</v>
      </c>
      <c r="D70" s="2">
        <v>78.400000000000006</v>
      </c>
      <c r="E70" s="2">
        <v>72.099999999999994</v>
      </c>
      <c r="F70" s="3">
        <v>72.099999999999994</v>
      </c>
      <c r="H70" s="16">
        <f t="shared" si="12"/>
        <v>-1</v>
      </c>
      <c r="I70" s="16">
        <f t="shared" si="13"/>
        <v>1</v>
      </c>
      <c r="J70" s="16">
        <f t="shared" si="9"/>
        <v>75.7</v>
      </c>
      <c r="K70">
        <f t="shared" si="14"/>
        <v>72.099999999999994</v>
      </c>
      <c r="M70" s="18">
        <f t="shared" si="15"/>
        <v>43322</v>
      </c>
      <c r="N70">
        <f t="shared" si="10"/>
        <v>72.099999999999994</v>
      </c>
      <c r="O70" s="21">
        <f t="shared" si="16"/>
        <v>76</v>
      </c>
      <c r="P70">
        <f t="shared" si="17"/>
        <v>71.5</v>
      </c>
      <c r="Q70">
        <f t="shared" si="11"/>
        <v>75.7</v>
      </c>
    </row>
    <row r="71" spans="2:17">
      <c r="B71" s="1">
        <v>43321</v>
      </c>
      <c r="C71" s="2">
        <v>74.2</v>
      </c>
      <c r="D71" s="2">
        <v>75.900000000000006</v>
      </c>
      <c r="E71" s="2">
        <v>73.8</v>
      </c>
      <c r="F71" s="3">
        <v>75.7</v>
      </c>
      <c r="H71" s="16">
        <f t="shared" si="12"/>
        <v>1</v>
      </c>
      <c r="I71" s="16">
        <f t="shared" si="13"/>
        <v>1</v>
      </c>
      <c r="J71" s="16">
        <f t="shared" si="9"/>
        <v>74.5</v>
      </c>
      <c r="K71">
        <f t="shared" si="14"/>
        <v>75.7</v>
      </c>
      <c r="M71" s="18">
        <f t="shared" si="15"/>
        <v>43321</v>
      </c>
      <c r="N71">
        <f t="shared" si="10"/>
        <v>74.5</v>
      </c>
      <c r="O71" s="21">
        <f t="shared" si="16"/>
        <v>76</v>
      </c>
      <c r="P71">
        <f t="shared" si="17"/>
        <v>70.599999999999994</v>
      </c>
      <c r="Q71">
        <f t="shared" si="11"/>
        <v>75.7</v>
      </c>
    </row>
    <row r="72" spans="2:17">
      <c r="B72" s="1">
        <v>43320</v>
      </c>
      <c r="C72" s="2">
        <v>74</v>
      </c>
      <c r="D72" s="2">
        <v>76</v>
      </c>
      <c r="E72" s="2">
        <v>73.3</v>
      </c>
      <c r="F72" s="3">
        <v>74.5</v>
      </c>
      <c r="H72" s="16">
        <f t="shared" si="12"/>
        <v>1</v>
      </c>
      <c r="I72" s="16">
        <f t="shared" si="13"/>
        <v>1</v>
      </c>
      <c r="J72" s="16">
        <f t="shared" si="9"/>
        <v>73.900000000000006</v>
      </c>
      <c r="K72">
        <f t="shared" si="14"/>
        <v>74.5</v>
      </c>
      <c r="M72" s="18">
        <f t="shared" si="15"/>
        <v>43320</v>
      </c>
      <c r="N72">
        <f t="shared" si="10"/>
        <v>73.900000000000006</v>
      </c>
      <c r="O72" s="21">
        <f t="shared" si="16"/>
        <v>75.099999999999994</v>
      </c>
      <c r="P72">
        <f t="shared" si="17"/>
        <v>68.900000000000006</v>
      </c>
      <c r="Q72">
        <f t="shared" si="11"/>
        <v>74.5</v>
      </c>
    </row>
    <row r="73" spans="2:17">
      <c r="B73" s="1">
        <v>43319</v>
      </c>
      <c r="C73" s="2">
        <v>72</v>
      </c>
      <c r="D73" s="2">
        <v>75.099999999999994</v>
      </c>
      <c r="E73" s="2">
        <v>71.5</v>
      </c>
      <c r="F73" s="3">
        <v>73.900000000000006</v>
      </c>
      <c r="H73" s="16">
        <f t="shared" si="12"/>
        <v>1</v>
      </c>
      <c r="I73" s="16">
        <f t="shared" si="13"/>
        <v>1</v>
      </c>
      <c r="J73" s="16">
        <f t="shared" si="9"/>
        <v>72</v>
      </c>
      <c r="K73">
        <f t="shared" si="14"/>
        <v>73.900000000000006</v>
      </c>
      <c r="M73" s="18">
        <f t="shared" si="15"/>
        <v>43319</v>
      </c>
      <c r="N73">
        <f t="shared" si="10"/>
        <v>72</v>
      </c>
      <c r="O73" s="21">
        <f t="shared" si="16"/>
        <v>72.099999999999994</v>
      </c>
      <c r="P73">
        <f t="shared" si="17"/>
        <v>68.8</v>
      </c>
      <c r="Q73">
        <f t="shared" si="11"/>
        <v>73.900000000000006</v>
      </c>
    </row>
    <row r="74" spans="2:17">
      <c r="B74" s="1">
        <v>43318</v>
      </c>
      <c r="C74" s="2">
        <v>72</v>
      </c>
      <c r="D74" s="2">
        <v>72.099999999999994</v>
      </c>
      <c r="E74" s="2">
        <v>70.599999999999994</v>
      </c>
      <c r="F74" s="3">
        <v>72</v>
      </c>
      <c r="H74" s="16">
        <f t="shared" si="12"/>
        <v>1</v>
      </c>
      <c r="I74" s="16">
        <f t="shared" si="13"/>
        <v>1</v>
      </c>
      <c r="J74" s="16">
        <f t="shared" si="9"/>
        <v>71.599999999999994</v>
      </c>
      <c r="K74">
        <f t="shared" si="14"/>
        <v>72</v>
      </c>
      <c r="M74" s="18">
        <f t="shared" si="15"/>
        <v>43318</v>
      </c>
      <c r="N74">
        <f t="shared" si="10"/>
        <v>71.599999999999994</v>
      </c>
      <c r="O74" s="21">
        <f t="shared" si="16"/>
        <v>72</v>
      </c>
      <c r="P74">
        <f t="shared" si="17"/>
        <v>68.8</v>
      </c>
      <c r="Q74">
        <f t="shared" si="11"/>
        <v>72</v>
      </c>
    </row>
    <row r="75" spans="2:17">
      <c r="B75" s="1">
        <v>43315</v>
      </c>
      <c r="C75" s="2">
        <v>69.599999999999994</v>
      </c>
      <c r="D75" s="2">
        <v>72</v>
      </c>
      <c r="E75" s="2">
        <v>68.900000000000006</v>
      </c>
      <c r="F75" s="3">
        <v>71.599999999999994</v>
      </c>
      <c r="H75" s="16">
        <f t="shared" si="12"/>
        <v>1</v>
      </c>
      <c r="I75" s="16">
        <f t="shared" si="13"/>
        <v>-1</v>
      </c>
      <c r="J75" s="16">
        <f t="shared" si="9"/>
        <v>68.900000000000006</v>
      </c>
      <c r="K75">
        <f t="shared" si="14"/>
        <v>71.599999999999994</v>
      </c>
      <c r="M75" s="18">
        <f t="shared" si="15"/>
        <v>43315</v>
      </c>
      <c r="N75">
        <f t="shared" si="10"/>
        <v>71.599999999999994</v>
      </c>
      <c r="O75" s="21">
        <f t="shared" si="16"/>
        <v>72</v>
      </c>
      <c r="P75">
        <f t="shared" si="17"/>
        <v>68.8</v>
      </c>
      <c r="Q75">
        <f t="shared" si="11"/>
        <v>68.900000000000006</v>
      </c>
    </row>
    <row r="76" spans="2:17">
      <c r="B76" s="1">
        <v>43314</v>
      </c>
      <c r="C76" s="2">
        <v>71.3</v>
      </c>
      <c r="D76" s="2">
        <v>71.3</v>
      </c>
      <c r="E76" s="2">
        <v>68.8</v>
      </c>
      <c r="F76" s="3">
        <v>68.900000000000006</v>
      </c>
      <c r="H76" s="16">
        <f t="shared" si="12"/>
        <v>-1</v>
      </c>
      <c r="I76" s="16">
        <f t="shared" si="13"/>
        <v>-1</v>
      </c>
      <c r="J76" s="16">
        <f t="shared" si="9"/>
        <v>71</v>
      </c>
      <c r="K76">
        <f t="shared" si="14"/>
        <v>68.900000000000006</v>
      </c>
      <c r="M76" s="18">
        <f t="shared" si="15"/>
        <v>43314</v>
      </c>
      <c r="N76">
        <f t="shared" si="10"/>
        <v>71</v>
      </c>
      <c r="O76" s="21">
        <f t="shared" si="16"/>
        <v>72</v>
      </c>
      <c r="P76">
        <f t="shared" si="17"/>
        <v>70.099999999999994</v>
      </c>
      <c r="Q76">
        <f t="shared" si="11"/>
        <v>68.900000000000006</v>
      </c>
    </row>
    <row r="77" spans="2:17">
      <c r="B77" s="1">
        <v>43313</v>
      </c>
      <c r="C77" s="2">
        <v>72</v>
      </c>
      <c r="D77" s="2">
        <v>72</v>
      </c>
      <c r="E77" s="2">
        <v>70.900000000000006</v>
      </c>
      <c r="F77" s="3">
        <v>71</v>
      </c>
      <c r="H77" s="16">
        <f t="shared" si="12"/>
        <v>-1</v>
      </c>
      <c r="I77" s="16">
        <f t="shared" si="13"/>
        <v>-1</v>
      </c>
      <c r="J77" s="16">
        <f t="shared" si="9"/>
        <v>71.400000000000006</v>
      </c>
      <c r="K77">
        <f t="shared" si="14"/>
        <v>71</v>
      </c>
      <c r="M77" s="18">
        <f t="shared" si="15"/>
        <v>43313</v>
      </c>
      <c r="N77">
        <f t="shared" si="10"/>
        <v>71.400000000000006</v>
      </c>
      <c r="O77" s="21">
        <f t="shared" si="16"/>
        <v>72</v>
      </c>
      <c r="P77">
        <f t="shared" si="17"/>
        <v>70.099999999999994</v>
      </c>
      <c r="Q77">
        <f t="shared" si="11"/>
        <v>71</v>
      </c>
    </row>
    <row r="78" spans="2:17">
      <c r="B78" s="1">
        <v>43312</v>
      </c>
      <c r="C78" s="2">
        <v>70.599999999999994</v>
      </c>
      <c r="D78" s="2">
        <v>72</v>
      </c>
      <c r="E78" s="2">
        <v>70.599999999999994</v>
      </c>
      <c r="F78" s="3">
        <v>71.400000000000006</v>
      </c>
      <c r="H78" s="16">
        <f t="shared" si="12"/>
        <v>1</v>
      </c>
      <c r="I78" s="16">
        <f t="shared" si="13"/>
        <v>-1</v>
      </c>
      <c r="J78" s="16">
        <f t="shared" si="9"/>
        <v>70.400000000000006</v>
      </c>
      <c r="K78">
        <f t="shared" si="14"/>
        <v>71.400000000000006</v>
      </c>
      <c r="M78" s="18">
        <f t="shared" si="15"/>
        <v>43312</v>
      </c>
      <c r="N78">
        <f t="shared" si="10"/>
        <v>71.400000000000006</v>
      </c>
      <c r="O78" s="21">
        <f t="shared" si="16"/>
        <v>71.900000000000006</v>
      </c>
      <c r="P78">
        <f t="shared" si="17"/>
        <v>69.3</v>
      </c>
      <c r="Q78">
        <f t="shared" si="11"/>
        <v>70.400000000000006</v>
      </c>
    </row>
    <row r="79" spans="2:17">
      <c r="B79" s="1">
        <v>43311</v>
      </c>
      <c r="C79" s="2">
        <v>71</v>
      </c>
      <c r="D79" s="2">
        <v>71.900000000000006</v>
      </c>
      <c r="E79" s="2">
        <v>70.099999999999994</v>
      </c>
      <c r="F79" s="3">
        <v>70.400000000000006</v>
      </c>
      <c r="H79" s="16">
        <f t="shared" si="12"/>
        <v>1</v>
      </c>
      <c r="I79" s="16">
        <f t="shared" si="13"/>
        <v>-1</v>
      </c>
      <c r="J79" s="16">
        <f t="shared" si="9"/>
        <v>70.3</v>
      </c>
      <c r="K79">
        <f t="shared" si="14"/>
        <v>70.400000000000006</v>
      </c>
      <c r="M79" s="18">
        <f t="shared" si="15"/>
        <v>43311</v>
      </c>
      <c r="N79">
        <f t="shared" si="10"/>
        <v>70.400000000000006</v>
      </c>
      <c r="O79" s="21">
        <f t="shared" si="16"/>
        <v>71.099999999999994</v>
      </c>
      <c r="P79">
        <f t="shared" si="17"/>
        <v>68.599999999999994</v>
      </c>
      <c r="Q79">
        <f t="shared" si="11"/>
        <v>70.3</v>
      </c>
    </row>
    <row r="80" spans="2:17">
      <c r="B80" s="1">
        <v>43308</v>
      </c>
      <c r="C80" s="2">
        <v>71</v>
      </c>
      <c r="D80" s="2">
        <v>71.099999999999994</v>
      </c>
      <c r="E80" s="2">
        <v>70.2</v>
      </c>
      <c r="F80" s="3">
        <v>70.3</v>
      </c>
      <c r="H80" s="16">
        <f t="shared" si="12"/>
        <v>1</v>
      </c>
      <c r="I80" s="16">
        <f t="shared" si="13"/>
        <v>-1</v>
      </c>
      <c r="J80" s="16">
        <f t="shared" si="9"/>
        <v>70.2</v>
      </c>
      <c r="K80">
        <f t="shared" si="14"/>
        <v>70.3</v>
      </c>
      <c r="M80" s="18">
        <f t="shared" si="15"/>
        <v>43308</v>
      </c>
      <c r="N80">
        <f t="shared" si="10"/>
        <v>70.3</v>
      </c>
      <c r="O80" s="21">
        <f t="shared" si="16"/>
        <v>70.7</v>
      </c>
      <c r="P80">
        <f t="shared" si="17"/>
        <v>66.599999999999994</v>
      </c>
      <c r="Q80">
        <f t="shared" si="11"/>
        <v>70.2</v>
      </c>
    </row>
    <row r="81" spans="2:17">
      <c r="B81" s="1">
        <v>43307</v>
      </c>
      <c r="C81" s="2">
        <v>70</v>
      </c>
      <c r="D81" s="2">
        <v>70.599999999999994</v>
      </c>
      <c r="E81" s="2">
        <v>69.3</v>
      </c>
      <c r="F81" s="3">
        <v>70.2</v>
      </c>
      <c r="H81" s="16">
        <f t="shared" si="12"/>
        <v>1</v>
      </c>
      <c r="I81" s="16">
        <f t="shared" si="13"/>
        <v>-1</v>
      </c>
      <c r="J81" s="16">
        <f t="shared" si="9"/>
        <v>69.400000000000006</v>
      </c>
      <c r="K81">
        <f t="shared" si="14"/>
        <v>70.2</v>
      </c>
      <c r="M81" s="18">
        <f t="shared" si="15"/>
        <v>43307</v>
      </c>
      <c r="N81">
        <f t="shared" si="10"/>
        <v>70.2</v>
      </c>
      <c r="O81" s="21">
        <f t="shared" si="16"/>
        <v>70.7</v>
      </c>
      <c r="P81">
        <f t="shared" si="17"/>
        <v>65.900000000000006</v>
      </c>
      <c r="Q81">
        <f t="shared" si="11"/>
        <v>69.400000000000006</v>
      </c>
    </row>
    <row r="82" spans="2:17">
      <c r="B82" s="1">
        <v>43306</v>
      </c>
      <c r="C82" s="2">
        <v>69.5</v>
      </c>
      <c r="D82" s="2">
        <v>70.7</v>
      </c>
      <c r="E82" s="2">
        <v>68.599999999999994</v>
      </c>
      <c r="F82" s="3">
        <v>69.400000000000006</v>
      </c>
      <c r="H82" s="16">
        <f t="shared" si="12"/>
        <v>1</v>
      </c>
      <c r="I82" s="16">
        <f t="shared" si="13"/>
        <v>-1</v>
      </c>
      <c r="J82" s="16">
        <f t="shared" si="9"/>
        <v>68.900000000000006</v>
      </c>
      <c r="K82">
        <f t="shared" si="14"/>
        <v>69.400000000000006</v>
      </c>
      <c r="M82" s="18">
        <f t="shared" si="15"/>
        <v>43306</v>
      </c>
      <c r="N82">
        <f t="shared" si="10"/>
        <v>69.400000000000006</v>
      </c>
      <c r="O82" s="21">
        <f t="shared" si="16"/>
        <v>69.8</v>
      </c>
      <c r="P82">
        <f t="shared" si="17"/>
        <v>65.900000000000006</v>
      </c>
      <c r="Q82">
        <f t="shared" si="11"/>
        <v>68.900000000000006</v>
      </c>
    </row>
    <row r="83" spans="2:17">
      <c r="B83" s="1">
        <v>43305</v>
      </c>
      <c r="C83" s="2">
        <v>67.099999999999994</v>
      </c>
      <c r="D83" s="2">
        <v>69.5</v>
      </c>
      <c r="E83" s="2">
        <v>66.599999999999994</v>
      </c>
      <c r="F83" s="3">
        <v>68.900000000000006</v>
      </c>
      <c r="H83" s="16">
        <f t="shared" si="12"/>
        <v>1</v>
      </c>
      <c r="I83" s="16">
        <f t="shared" si="13"/>
        <v>-1</v>
      </c>
      <c r="J83" s="16">
        <f t="shared" si="9"/>
        <v>66.5</v>
      </c>
      <c r="K83">
        <f t="shared" si="14"/>
        <v>68.900000000000006</v>
      </c>
      <c r="M83" s="18">
        <f t="shared" si="15"/>
        <v>43305</v>
      </c>
      <c r="N83">
        <f t="shared" si="10"/>
        <v>68.900000000000006</v>
      </c>
      <c r="O83" s="21">
        <f t="shared" si="16"/>
        <v>69.8</v>
      </c>
      <c r="P83">
        <f t="shared" si="17"/>
        <v>65.900000000000006</v>
      </c>
      <c r="Q83">
        <f t="shared" si="11"/>
        <v>66.5</v>
      </c>
    </row>
    <row r="84" spans="2:17">
      <c r="B84" s="1">
        <v>43304</v>
      </c>
      <c r="C84" s="2">
        <v>68.2</v>
      </c>
      <c r="D84" s="2">
        <v>68.400000000000006</v>
      </c>
      <c r="E84" s="2">
        <v>65.900000000000006</v>
      </c>
      <c r="F84" s="3">
        <v>66.5</v>
      </c>
      <c r="H84" s="16">
        <f t="shared" si="12"/>
        <v>-1</v>
      </c>
      <c r="I84" s="16">
        <f t="shared" si="13"/>
        <v>-1</v>
      </c>
      <c r="J84" s="16">
        <f t="shared" si="9"/>
        <v>68.099999999999994</v>
      </c>
      <c r="K84">
        <f t="shared" si="14"/>
        <v>66.5</v>
      </c>
      <c r="M84" s="18">
        <f t="shared" si="15"/>
        <v>43304</v>
      </c>
      <c r="N84">
        <f t="shared" si="10"/>
        <v>68.099999999999994</v>
      </c>
      <c r="O84" s="21">
        <f t="shared" si="16"/>
        <v>70.3</v>
      </c>
      <c r="P84">
        <f t="shared" si="17"/>
        <v>68</v>
      </c>
      <c r="Q84">
        <f t="shared" si="11"/>
        <v>66.5</v>
      </c>
    </row>
    <row r="85" spans="2:17">
      <c r="B85" s="1">
        <v>43301</v>
      </c>
      <c r="C85" s="2">
        <v>69.3</v>
      </c>
      <c r="D85" s="2">
        <v>69.8</v>
      </c>
      <c r="E85" s="2">
        <v>68</v>
      </c>
      <c r="F85" s="3">
        <v>68.099999999999994</v>
      </c>
      <c r="H85" s="16">
        <f t="shared" si="12"/>
        <v>-1</v>
      </c>
      <c r="I85" s="16">
        <f t="shared" si="13"/>
        <v>-1</v>
      </c>
      <c r="J85" s="16">
        <f t="shared" si="9"/>
        <v>69.099999999999994</v>
      </c>
      <c r="K85">
        <f t="shared" si="14"/>
        <v>68.099999999999994</v>
      </c>
      <c r="M85" s="18">
        <f t="shared" si="15"/>
        <v>43301</v>
      </c>
      <c r="N85">
        <f t="shared" si="10"/>
        <v>69.099999999999994</v>
      </c>
      <c r="O85" s="21">
        <f t="shared" si="16"/>
        <v>71.099999999999994</v>
      </c>
      <c r="P85">
        <f t="shared" si="17"/>
        <v>68.3</v>
      </c>
      <c r="Q85">
        <f t="shared" si="11"/>
        <v>68.099999999999994</v>
      </c>
    </row>
    <row r="86" spans="2:17">
      <c r="B86" s="1">
        <v>43300</v>
      </c>
      <c r="C86" s="2">
        <v>69.3</v>
      </c>
      <c r="D86" s="2">
        <v>69.8</v>
      </c>
      <c r="E86" s="2">
        <v>68.7</v>
      </c>
      <c r="F86" s="3">
        <v>69.099999999999994</v>
      </c>
      <c r="H86" s="16">
        <f t="shared" si="12"/>
        <v>1</v>
      </c>
      <c r="I86" s="16">
        <f t="shared" si="13"/>
        <v>-1</v>
      </c>
      <c r="J86" s="16">
        <f t="shared" si="9"/>
        <v>68.7</v>
      </c>
      <c r="K86">
        <f t="shared" si="14"/>
        <v>69.099999999999994</v>
      </c>
      <c r="M86" s="18">
        <f t="shared" si="15"/>
        <v>43300</v>
      </c>
      <c r="N86">
        <f t="shared" si="10"/>
        <v>69.099999999999994</v>
      </c>
      <c r="O86" s="21">
        <f t="shared" si="16"/>
        <v>71.599999999999994</v>
      </c>
      <c r="P86">
        <f t="shared" si="17"/>
        <v>68.3</v>
      </c>
      <c r="Q86">
        <f t="shared" si="11"/>
        <v>68.7</v>
      </c>
    </row>
    <row r="87" spans="2:17">
      <c r="B87" s="1">
        <v>43299</v>
      </c>
      <c r="C87" s="2">
        <v>69.8</v>
      </c>
      <c r="D87" s="2">
        <v>70.3</v>
      </c>
      <c r="E87" s="2">
        <v>68.3</v>
      </c>
      <c r="F87" s="3">
        <v>68.7</v>
      </c>
      <c r="H87" s="16">
        <f t="shared" si="12"/>
        <v>-1</v>
      </c>
      <c r="I87" s="16">
        <f t="shared" si="13"/>
        <v>-1</v>
      </c>
      <c r="J87" s="16">
        <f t="shared" si="9"/>
        <v>69.5</v>
      </c>
      <c r="K87">
        <f t="shared" si="14"/>
        <v>68.7</v>
      </c>
      <c r="M87" s="18">
        <f t="shared" si="15"/>
        <v>43299</v>
      </c>
      <c r="N87">
        <f t="shared" si="10"/>
        <v>69.5</v>
      </c>
      <c r="O87" s="21">
        <f t="shared" si="16"/>
        <v>72</v>
      </c>
      <c r="P87">
        <f t="shared" si="17"/>
        <v>69.5</v>
      </c>
      <c r="Q87">
        <f t="shared" si="11"/>
        <v>68.7</v>
      </c>
    </row>
    <row r="88" spans="2:17">
      <c r="B88" s="1">
        <v>43298</v>
      </c>
      <c r="C88" s="2">
        <v>70.900000000000006</v>
      </c>
      <c r="D88" s="2">
        <v>71.099999999999994</v>
      </c>
      <c r="E88" s="2">
        <v>69.5</v>
      </c>
      <c r="F88" s="3">
        <v>69.5</v>
      </c>
      <c r="H88" s="16">
        <f t="shared" si="12"/>
        <v>-1</v>
      </c>
      <c r="I88" s="16">
        <f t="shared" si="13"/>
        <v>-1</v>
      </c>
      <c r="J88" s="16">
        <f t="shared" si="9"/>
        <v>70.5</v>
      </c>
      <c r="K88">
        <f t="shared" si="14"/>
        <v>69.5</v>
      </c>
      <c r="M88" s="18">
        <f t="shared" si="15"/>
        <v>43298</v>
      </c>
      <c r="N88">
        <f t="shared" si="10"/>
        <v>70.5</v>
      </c>
      <c r="O88" s="21">
        <f t="shared" si="16"/>
        <v>72</v>
      </c>
      <c r="P88">
        <f t="shared" si="17"/>
        <v>69.2</v>
      </c>
      <c r="Q88">
        <f t="shared" si="11"/>
        <v>69.5</v>
      </c>
    </row>
    <row r="89" spans="2:17">
      <c r="B89" s="1">
        <v>43297</v>
      </c>
      <c r="C89" s="2">
        <v>71.2</v>
      </c>
      <c r="D89" s="2">
        <v>71.599999999999994</v>
      </c>
      <c r="E89" s="2">
        <v>69.8</v>
      </c>
      <c r="F89" s="3">
        <v>70.5</v>
      </c>
      <c r="H89" s="16">
        <f t="shared" si="12"/>
        <v>-1</v>
      </c>
      <c r="I89" s="16">
        <f t="shared" si="13"/>
        <v>-1</v>
      </c>
      <c r="J89" s="16">
        <f t="shared" si="9"/>
        <v>70.900000000000006</v>
      </c>
      <c r="K89">
        <f t="shared" si="14"/>
        <v>70.5</v>
      </c>
      <c r="M89" s="18">
        <f t="shared" si="15"/>
        <v>43297</v>
      </c>
      <c r="N89">
        <f t="shared" si="10"/>
        <v>70.900000000000006</v>
      </c>
      <c r="O89" s="21">
        <f t="shared" si="16"/>
        <v>72</v>
      </c>
      <c r="P89">
        <f t="shared" si="17"/>
        <v>69.099999999999994</v>
      </c>
      <c r="Q89">
        <f t="shared" si="11"/>
        <v>70.5</v>
      </c>
    </row>
    <row r="90" spans="2:17">
      <c r="B90" s="1">
        <v>43294</v>
      </c>
      <c r="C90" s="2">
        <v>70.5</v>
      </c>
      <c r="D90" s="2">
        <v>72</v>
      </c>
      <c r="E90" s="2">
        <v>70.3</v>
      </c>
      <c r="F90" s="3">
        <v>70.900000000000006</v>
      </c>
      <c r="H90" s="16">
        <f t="shared" si="12"/>
        <v>1</v>
      </c>
      <c r="I90" s="16">
        <f t="shared" si="13"/>
        <v>-1</v>
      </c>
      <c r="J90" s="16">
        <f t="shared" si="9"/>
        <v>69.599999999999994</v>
      </c>
      <c r="K90">
        <f t="shared" si="14"/>
        <v>70.900000000000006</v>
      </c>
      <c r="M90" s="18">
        <f t="shared" si="15"/>
        <v>43294</v>
      </c>
      <c r="N90">
        <f t="shared" si="10"/>
        <v>70.900000000000006</v>
      </c>
      <c r="O90" s="21">
        <f t="shared" si="16"/>
        <v>71.3</v>
      </c>
      <c r="P90">
        <f t="shared" si="17"/>
        <v>68.5</v>
      </c>
      <c r="Q90">
        <f t="shared" si="11"/>
        <v>69.599999999999994</v>
      </c>
    </row>
    <row r="91" spans="2:17">
      <c r="B91" s="1">
        <v>43293</v>
      </c>
      <c r="C91" s="2">
        <v>69.2</v>
      </c>
      <c r="D91" s="2">
        <v>70.7</v>
      </c>
      <c r="E91" s="2">
        <v>69.2</v>
      </c>
      <c r="F91" s="3">
        <v>69.599999999999994</v>
      </c>
      <c r="H91" s="16">
        <f t="shared" si="12"/>
        <v>1</v>
      </c>
      <c r="I91" s="16">
        <f t="shared" si="13"/>
        <v>-1</v>
      </c>
      <c r="J91" s="16">
        <f t="shared" si="9"/>
        <v>69.3</v>
      </c>
      <c r="K91">
        <f t="shared" si="14"/>
        <v>69.599999999999994</v>
      </c>
      <c r="M91" s="18">
        <f t="shared" si="15"/>
        <v>43293</v>
      </c>
      <c r="N91">
        <f t="shared" si="10"/>
        <v>69.599999999999994</v>
      </c>
      <c r="O91" s="21">
        <f t="shared" si="16"/>
        <v>71.3</v>
      </c>
      <c r="P91">
        <f t="shared" si="17"/>
        <v>67.2</v>
      </c>
      <c r="Q91">
        <f t="shared" si="11"/>
        <v>69.3</v>
      </c>
    </row>
    <row r="92" spans="2:17">
      <c r="B92" s="1">
        <v>43292</v>
      </c>
      <c r="C92" s="2">
        <v>69.5</v>
      </c>
      <c r="D92" s="2">
        <v>70.8</v>
      </c>
      <c r="E92" s="2">
        <v>69.099999999999994</v>
      </c>
      <c r="F92" s="3">
        <v>69.3</v>
      </c>
      <c r="H92" s="16">
        <f t="shared" si="12"/>
        <v>-1</v>
      </c>
      <c r="I92" s="16">
        <f t="shared" si="13"/>
        <v>-1</v>
      </c>
      <c r="J92" s="16">
        <f t="shared" si="9"/>
        <v>70.2</v>
      </c>
      <c r="K92">
        <f t="shared" si="14"/>
        <v>69.3</v>
      </c>
      <c r="M92" s="18">
        <f t="shared" si="15"/>
        <v>43292</v>
      </c>
      <c r="N92">
        <f t="shared" si="10"/>
        <v>70.2</v>
      </c>
      <c r="O92" s="21">
        <f t="shared" si="16"/>
        <v>71.3</v>
      </c>
      <c r="P92">
        <f t="shared" si="17"/>
        <v>66</v>
      </c>
      <c r="Q92">
        <f t="shared" si="11"/>
        <v>69.3</v>
      </c>
    </row>
    <row r="93" spans="2:17">
      <c r="B93" s="1">
        <v>43291</v>
      </c>
      <c r="C93" s="2">
        <v>70.599999999999994</v>
      </c>
      <c r="D93" s="2">
        <v>71.3</v>
      </c>
      <c r="E93" s="2">
        <v>68.5</v>
      </c>
      <c r="F93" s="3">
        <v>70.2</v>
      </c>
      <c r="H93" s="16">
        <f t="shared" si="12"/>
        <v>1</v>
      </c>
      <c r="I93" s="16">
        <f t="shared" si="13"/>
        <v>-1</v>
      </c>
      <c r="J93" s="16">
        <f t="shared" si="9"/>
        <v>70</v>
      </c>
      <c r="K93">
        <f t="shared" si="14"/>
        <v>70.2</v>
      </c>
      <c r="M93" s="18">
        <f t="shared" si="15"/>
        <v>43291</v>
      </c>
      <c r="N93">
        <f t="shared" si="10"/>
        <v>70.2</v>
      </c>
      <c r="O93" s="21">
        <f t="shared" si="16"/>
        <v>70.599999999999994</v>
      </c>
      <c r="P93">
        <f t="shared" si="17"/>
        <v>66</v>
      </c>
      <c r="Q93">
        <f t="shared" si="11"/>
        <v>70</v>
      </c>
    </row>
    <row r="94" spans="2:17">
      <c r="B94" s="1">
        <v>43290</v>
      </c>
      <c r="C94" s="2">
        <v>68.599999999999994</v>
      </c>
      <c r="D94" s="2">
        <v>70.2</v>
      </c>
      <c r="E94" s="2">
        <v>67.2</v>
      </c>
      <c r="F94" s="3">
        <v>70</v>
      </c>
      <c r="H94" s="16">
        <f t="shared" si="12"/>
        <v>1</v>
      </c>
      <c r="I94" s="16">
        <f t="shared" si="13"/>
        <v>-1</v>
      </c>
      <c r="J94" s="16">
        <f t="shared" si="9"/>
        <v>68.5</v>
      </c>
      <c r="K94">
        <f t="shared" si="14"/>
        <v>70</v>
      </c>
      <c r="M94" s="18">
        <f t="shared" si="15"/>
        <v>43290</v>
      </c>
      <c r="N94">
        <f t="shared" si="10"/>
        <v>70</v>
      </c>
      <c r="O94" s="21">
        <f t="shared" si="16"/>
        <v>73.900000000000006</v>
      </c>
      <c r="P94">
        <f t="shared" si="17"/>
        <v>66</v>
      </c>
      <c r="Q94">
        <f t="shared" si="11"/>
        <v>68.5</v>
      </c>
    </row>
    <row r="95" spans="2:17">
      <c r="B95" s="1">
        <v>43287</v>
      </c>
      <c r="C95" s="2">
        <v>67.400000000000006</v>
      </c>
      <c r="D95" s="2">
        <v>68.7</v>
      </c>
      <c r="E95" s="2">
        <v>66</v>
      </c>
      <c r="F95" s="3">
        <v>68.5</v>
      </c>
      <c r="H95" s="16">
        <f t="shared" si="12"/>
        <v>1</v>
      </c>
      <c r="I95" s="16">
        <f t="shared" si="13"/>
        <v>-1</v>
      </c>
      <c r="J95" s="16">
        <f t="shared" si="9"/>
        <v>66.099999999999994</v>
      </c>
      <c r="K95">
        <f t="shared" si="14"/>
        <v>68.5</v>
      </c>
      <c r="M95" s="18">
        <f t="shared" si="15"/>
        <v>43287</v>
      </c>
      <c r="N95">
        <f t="shared" si="10"/>
        <v>68.5</v>
      </c>
      <c r="O95" s="21">
        <f t="shared" si="16"/>
        <v>76</v>
      </c>
      <c r="P95">
        <f t="shared" si="17"/>
        <v>66</v>
      </c>
      <c r="Q95">
        <f t="shared" si="11"/>
        <v>66.099999999999994</v>
      </c>
    </row>
    <row r="96" spans="2:17">
      <c r="B96" s="1">
        <v>43286</v>
      </c>
      <c r="C96" s="2">
        <v>70.5</v>
      </c>
      <c r="D96" s="2">
        <v>70.599999999999994</v>
      </c>
      <c r="E96" s="2">
        <v>66</v>
      </c>
      <c r="F96" s="3">
        <v>66.099999999999994</v>
      </c>
      <c r="H96" s="16">
        <f t="shared" si="12"/>
        <v>-1</v>
      </c>
      <c r="I96" s="16">
        <f t="shared" si="13"/>
        <v>-1</v>
      </c>
      <c r="J96" s="16">
        <f t="shared" si="9"/>
        <v>70.400000000000006</v>
      </c>
      <c r="K96">
        <f t="shared" si="14"/>
        <v>66.099999999999994</v>
      </c>
      <c r="M96" s="18">
        <f t="shared" si="15"/>
        <v>43286</v>
      </c>
      <c r="N96">
        <f t="shared" si="10"/>
        <v>70.400000000000006</v>
      </c>
      <c r="O96" s="21">
        <f t="shared" si="16"/>
        <v>77.8</v>
      </c>
      <c r="P96">
        <f t="shared" si="17"/>
        <v>70.2</v>
      </c>
      <c r="Q96">
        <f t="shared" si="11"/>
        <v>66.099999999999994</v>
      </c>
    </row>
    <row r="97" spans="2:17">
      <c r="B97" s="1">
        <v>43285</v>
      </c>
      <c r="C97" s="2">
        <v>73</v>
      </c>
      <c r="D97" s="2">
        <v>73.900000000000006</v>
      </c>
      <c r="E97" s="2">
        <v>70.2</v>
      </c>
      <c r="F97" s="3">
        <v>70.400000000000006</v>
      </c>
      <c r="H97" s="16">
        <f t="shared" si="12"/>
        <v>-1</v>
      </c>
      <c r="I97" s="16">
        <f t="shared" si="13"/>
        <v>-1</v>
      </c>
      <c r="J97" s="16">
        <f t="shared" si="9"/>
        <v>72.400000000000006</v>
      </c>
      <c r="K97">
        <f t="shared" si="14"/>
        <v>70.400000000000006</v>
      </c>
      <c r="M97" s="18">
        <f t="shared" si="15"/>
        <v>43285</v>
      </c>
      <c r="N97">
        <f t="shared" si="10"/>
        <v>72.400000000000006</v>
      </c>
      <c r="O97" s="21">
        <f t="shared" si="16"/>
        <v>77.8</v>
      </c>
      <c r="P97">
        <f t="shared" si="17"/>
        <v>72</v>
      </c>
      <c r="Q97">
        <f t="shared" si="11"/>
        <v>70.400000000000006</v>
      </c>
    </row>
    <row r="98" spans="2:17">
      <c r="B98" s="1">
        <v>43284</v>
      </c>
      <c r="C98" s="2">
        <v>75.400000000000006</v>
      </c>
      <c r="D98" s="2">
        <v>76</v>
      </c>
      <c r="E98" s="2">
        <v>72</v>
      </c>
      <c r="F98" s="3">
        <v>72.400000000000006</v>
      </c>
      <c r="H98" s="16">
        <f t="shared" si="12"/>
        <v>-1</v>
      </c>
      <c r="I98" s="16">
        <f t="shared" si="13"/>
        <v>-1</v>
      </c>
      <c r="J98" s="16">
        <f t="shared" si="9"/>
        <v>75</v>
      </c>
      <c r="K98">
        <f t="shared" si="14"/>
        <v>72.400000000000006</v>
      </c>
      <c r="M98" s="18">
        <f t="shared" si="15"/>
        <v>43284</v>
      </c>
      <c r="N98">
        <f t="shared" si="10"/>
        <v>75</v>
      </c>
      <c r="O98" s="21">
        <f t="shared" si="16"/>
        <v>77.8</v>
      </c>
      <c r="P98">
        <f t="shared" si="17"/>
        <v>74.8</v>
      </c>
      <c r="Q98">
        <f t="shared" si="11"/>
        <v>72.400000000000006</v>
      </c>
    </row>
    <row r="99" spans="2:17">
      <c r="B99" s="1">
        <v>43283</v>
      </c>
      <c r="C99" s="2">
        <v>77.599999999999994</v>
      </c>
      <c r="D99" s="2">
        <v>77.8</v>
      </c>
      <c r="E99" s="2">
        <v>74.8</v>
      </c>
      <c r="F99" s="3">
        <v>75</v>
      </c>
      <c r="H99" s="16">
        <f t="shared" si="12"/>
        <v>-1</v>
      </c>
      <c r="I99" s="16">
        <f t="shared" si="13"/>
        <v>-1</v>
      </c>
      <c r="J99" s="16">
        <f t="shared" si="9"/>
        <v>77.3</v>
      </c>
      <c r="K99">
        <f t="shared" si="14"/>
        <v>75</v>
      </c>
      <c r="M99" s="18">
        <f t="shared" si="15"/>
        <v>43283</v>
      </c>
      <c r="N99">
        <f t="shared" si="10"/>
        <v>77.3</v>
      </c>
      <c r="O99" s="21">
        <f t="shared" si="16"/>
        <v>79</v>
      </c>
      <c r="P99">
        <f t="shared" si="17"/>
        <v>75.099999999999994</v>
      </c>
      <c r="Q99">
        <f t="shared" si="11"/>
        <v>75</v>
      </c>
    </row>
    <row r="100" spans="2:17">
      <c r="B100" s="1">
        <v>43280</v>
      </c>
      <c r="C100" s="2">
        <v>76.2</v>
      </c>
      <c r="D100" s="2">
        <v>77.400000000000006</v>
      </c>
      <c r="E100" s="2">
        <v>75.900000000000006</v>
      </c>
      <c r="F100" s="3">
        <v>77.3</v>
      </c>
      <c r="H100" s="16">
        <f t="shared" si="12"/>
        <v>1</v>
      </c>
      <c r="I100" s="16">
        <f t="shared" si="13"/>
        <v>-1</v>
      </c>
      <c r="J100" s="16">
        <f t="shared" si="9"/>
        <v>75.2</v>
      </c>
      <c r="K100">
        <f t="shared" si="14"/>
        <v>77.3</v>
      </c>
      <c r="M100" s="18">
        <f t="shared" si="15"/>
        <v>43280</v>
      </c>
      <c r="N100">
        <f t="shared" si="10"/>
        <v>77.3</v>
      </c>
      <c r="O100" s="21">
        <f t="shared" si="16"/>
        <v>79</v>
      </c>
      <c r="P100">
        <f t="shared" si="17"/>
        <v>74.7</v>
      </c>
      <c r="Q100">
        <f t="shared" si="11"/>
        <v>75.2</v>
      </c>
    </row>
    <row r="101" spans="2:17">
      <c r="B101" s="1">
        <v>43279</v>
      </c>
      <c r="C101" s="2">
        <v>76.099999999999994</v>
      </c>
      <c r="D101" s="2">
        <v>77.2</v>
      </c>
      <c r="E101" s="2">
        <v>75.099999999999994</v>
      </c>
      <c r="F101" s="3">
        <v>75.2</v>
      </c>
      <c r="H101" s="16">
        <f t="shared" si="12"/>
        <v>-1</v>
      </c>
      <c r="I101" s="16">
        <f t="shared" si="13"/>
        <v>-1</v>
      </c>
      <c r="J101" s="16">
        <f t="shared" si="9"/>
        <v>76.3</v>
      </c>
      <c r="K101">
        <f t="shared" si="14"/>
        <v>75.2</v>
      </c>
      <c r="M101" s="18">
        <f t="shared" si="15"/>
        <v>43279</v>
      </c>
      <c r="N101">
        <f t="shared" si="10"/>
        <v>76.3</v>
      </c>
      <c r="O101" s="21">
        <f t="shared" si="16"/>
        <v>79</v>
      </c>
      <c r="P101">
        <f t="shared" si="17"/>
        <v>74.7</v>
      </c>
      <c r="Q101">
        <f t="shared" si="11"/>
        <v>75.2</v>
      </c>
    </row>
    <row r="102" spans="2:17">
      <c r="B102" s="1">
        <v>43278</v>
      </c>
      <c r="C102" s="2">
        <v>77.5</v>
      </c>
      <c r="D102" s="2">
        <v>79</v>
      </c>
      <c r="E102" s="2">
        <v>76.3</v>
      </c>
      <c r="F102" s="3">
        <v>76.3</v>
      </c>
      <c r="H102" s="16">
        <f t="shared" si="12"/>
        <v>-1</v>
      </c>
      <c r="I102" s="16">
        <f t="shared" si="13"/>
        <v>-1</v>
      </c>
      <c r="J102" s="16">
        <f t="shared" si="9"/>
        <v>77</v>
      </c>
      <c r="K102">
        <f t="shared" si="14"/>
        <v>76.3</v>
      </c>
      <c r="M102" s="18">
        <f t="shared" si="15"/>
        <v>43278</v>
      </c>
      <c r="N102">
        <f t="shared" si="10"/>
        <v>77</v>
      </c>
      <c r="O102" s="21">
        <f t="shared" si="16"/>
        <v>77</v>
      </c>
      <c r="P102">
        <f t="shared" si="17"/>
        <v>73.5</v>
      </c>
      <c r="Q102">
        <f t="shared" si="11"/>
        <v>76.3</v>
      </c>
    </row>
    <row r="103" spans="2:17">
      <c r="B103" s="1">
        <v>43277</v>
      </c>
      <c r="C103" s="2">
        <v>75.400000000000006</v>
      </c>
      <c r="D103" s="2">
        <v>77</v>
      </c>
      <c r="E103" s="2">
        <v>74.7</v>
      </c>
      <c r="F103" s="3">
        <v>77</v>
      </c>
      <c r="H103" s="16">
        <f t="shared" si="12"/>
        <v>1</v>
      </c>
      <c r="I103" s="16">
        <f t="shared" si="13"/>
        <v>-1</v>
      </c>
      <c r="J103" s="16">
        <f t="shared" si="9"/>
        <v>76.3</v>
      </c>
      <c r="K103">
        <f t="shared" si="14"/>
        <v>77</v>
      </c>
      <c r="M103" s="18">
        <f t="shared" si="15"/>
        <v>43277</v>
      </c>
      <c r="N103">
        <f t="shared" si="10"/>
        <v>77</v>
      </c>
      <c r="O103" s="21">
        <f t="shared" si="16"/>
        <v>77.599999999999994</v>
      </c>
      <c r="P103">
        <f t="shared" si="17"/>
        <v>73.5</v>
      </c>
      <c r="Q103">
        <f t="shared" si="11"/>
        <v>76.3</v>
      </c>
    </row>
    <row r="104" spans="2:17">
      <c r="B104" s="1">
        <v>43276</v>
      </c>
      <c r="C104" s="2">
        <v>75</v>
      </c>
      <c r="D104" s="2">
        <v>76.900000000000006</v>
      </c>
      <c r="E104" s="2">
        <v>75</v>
      </c>
      <c r="F104" s="3">
        <v>76.3</v>
      </c>
      <c r="H104" s="16">
        <f t="shared" si="12"/>
        <v>1</v>
      </c>
      <c r="I104" s="16">
        <f t="shared" si="13"/>
        <v>-1</v>
      </c>
      <c r="J104" s="16">
        <f t="shared" si="9"/>
        <v>74.599999999999994</v>
      </c>
      <c r="K104">
        <f t="shared" si="14"/>
        <v>76.3</v>
      </c>
      <c r="M104" s="18">
        <f t="shared" si="15"/>
        <v>43276</v>
      </c>
      <c r="N104">
        <f t="shared" si="10"/>
        <v>76.3</v>
      </c>
      <c r="O104" s="21">
        <f t="shared" si="16"/>
        <v>78</v>
      </c>
      <c r="P104">
        <f t="shared" si="17"/>
        <v>72.599999999999994</v>
      </c>
      <c r="Q104">
        <f t="shared" si="11"/>
        <v>74.599999999999994</v>
      </c>
    </row>
    <row r="105" spans="2:17">
      <c r="B105" s="1">
        <v>43273</v>
      </c>
      <c r="C105" s="2">
        <v>75.7</v>
      </c>
      <c r="D105" s="2">
        <v>75.7</v>
      </c>
      <c r="E105" s="2">
        <v>73.5</v>
      </c>
      <c r="F105" s="3">
        <v>74.599999999999994</v>
      </c>
      <c r="H105" s="16">
        <f t="shared" si="12"/>
        <v>-1</v>
      </c>
      <c r="I105" s="16">
        <f t="shared" si="13"/>
        <v>-1</v>
      </c>
      <c r="J105" s="16">
        <f t="shared" si="9"/>
        <v>75.8</v>
      </c>
      <c r="K105">
        <f t="shared" si="14"/>
        <v>74.599999999999994</v>
      </c>
      <c r="M105" s="18">
        <f t="shared" si="15"/>
        <v>43273</v>
      </c>
      <c r="N105">
        <f t="shared" si="10"/>
        <v>75.8</v>
      </c>
      <c r="O105" s="21">
        <f t="shared" si="16"/>
        <v>80</v>
      </c>
      <c r="P105">
        <f t="shared" si="17"/>
        <v>72.599999999999994</v>
      </c>
      <c r="Q105">
        <f t="shared" si="11"/>
        <v>74.599999999999994</v>
      </c>
    </row>
    <row r="106" spans="2:17">
      <c r="B106" s="1">
        <v>43272</v>
      </c>
      <c r="C106" s="2">
        <v>76.2</v>
      </c>
      <c r="D106" s="2">
        <v>77.599999999999994</v>
      </c>
      <c r="E106" s="2">
        <v>75.7</v>
      </c>
      <c r="F106" s="3">
        <v>75.8</v>
      </c>
      <c r="H106" s="16">
        <f t="shared" si="12"/>
        <v>1</v>
      </c>
      <c r="I106" s="16">
        <f t="shared" si="13"/>
        <v>-1</v>
      </c>
      <c r="J106" s="16">
        <f t="shared" si="9"/>
        <v>75.3</v>
      </c>
      <c r="K106">
        <f t="shared" si="14"/>
        <v>75.8</v>
      </c>
      <c r="M106" s="18">
        <f t="shared" si="15"/>
        <v>43272</v>
      </c>
      <c r="N106">
        <f t="shared" si="10"/>
        <v>75.8</v>
      </c>
      <c r="O106" s="21">
        <f t="shared" si="16"/>
        <v>80.3</v>
      </c>
      <c r="P106">
        <f t="shared" si="17"/>
        <v>72.599999999999994</v>
      </c>
      <c r="Q106">
        <f t="shared" si="11"/>
        <v>75.3</v>
      </c>
    </row>
    <row r="107" spans="2:17">
      <c r="B107" s="1">
        <v>43271</v>
      </c>
      <c r="C107" s="2">
        <v>77.5</v>
      </c>
      <c r="D107" s="2">
        <v>78</v>
      </c>
      <c r="E107" s="2">
        <v>72.599999999999994</v>
      </c>
      <c r="F107" s="3">
        <v>75.3</v>
      </c>
      <c r="H107" s="16">
        <f t="shared" si="12"/>
        <v>-1</v>
      </c>
      <c r="I107" s="16">
        <f t="shared" si="13"/>
        <v>-1</v>
      </c>
      <c r="J107" s="16">
        <f t="shared" si="9"/>
        <v>77.5</v>
      </c>
      <c r="K107">
        <f t="shared" si="14"/>
        <v>75.3</v>
      </c>
      <c r="M107" s="18">
        <f t="shared" si="15"/>
        <v>43271</v>
      </c>
      <c r="N107">
        <f t="shared" si="10"/>
        <v>77.5</v>
      </c>
      <c r="O107" s="21">
        <f t="shared" si="16"/>
        <v>84.8</v>
      </c>
      <c r="P107">
        <f t="shared" si="17"/>
        <v>77.5</v>
      </c>
      <c r="Q107">
        <f t="shared" si="11"/>
        <v>75.3</v>
      </c>
    </row>
    <row r="108" spans="2:17">
      <c r="B108" s="1">
        <v>43270</v>
      </c>
      <c r="C108" s="2">
        <v>79</v>
      </c>
      <c r="D108" s="2">
        <v>80</v>
      </c>
      <c r="E108" s="2">
        <v>77.5</v>
      </c>
      <c r="F108" s="3">
        <v>77.5</v>
      </c>
      <c r="H108" s="16">
        <f t="shared" si="12"/>
        <v>-1</v>
      </c>
      <c r="I108" s="16">
        <f t="shared" si="13"/>
        <v>-1</v>
      </c>
      <c r="J108" s="16">
        <f t="shared" si="9"/>
        <v>79.3</v>
      </c>
      <c r="K108">
        <f t="shared" si="14"/>
        <v>77.5</v>
      </c>
      <c r="M108" s="18">
        <f t="shared" si="15"/>
        <v>43270</v>
      </c>
      <c r="N108">
        <f t="shared" si="10"/>
        <v>79.3</v>
      </c>
      <c r="O108" s="21">
        <f t="shared" si="16"/>
        <v>84.8</v>
      </c>
      <c r="P108">
        <f t="shared" si="17"/>
        <v>77.7</v>
      </c>
      <c r="Q108">
        <f t="shared" si="11"/>
        <v>77.5</v>
      </c>
    </row>
    <row r="109" spans="2:17">
      <c r="B109" s="1">
        <v>43266</v>
      </c>
      <c r="C109" s="2">
        <v>79.400000000000006</v>
      </c>
      <c r="D109" s="2">
        <v>80.3</v>
      </c>
      <c r="E109" s="2">
        <v>78.2</v>
      </c>
      <c r="F109" s="3">
        <v>79.3</v>
      </c>
      <c r="H109" s="16">
        <f t="shared" si="12"/>
        <v>1</v>
      </c>
      <c r="I109" s="16">
        <f t="shared" si="13"/>
        <v>1</v>
      </c>
      <c r="J109" s="16">
        <f t="shared" si="9"/>
        <v>79</v>
      </c>
      <c r="K109">
        <f t="shared" si="14"/>
        <v>79.3</v>
      </c>
      <c r="M109" s="18">
        <f t="shared" si="15"/>
        <v>43266</v>
      </c>
      <c r="N109">
        <f t="shared" si="10"/>
        <v>79</v>
      </c>
      <c r="O109" s="21">
        <f t="shared" si="16"/>
        <v>84.8</v>
      </c>
      <c r="P109">
        <f t="shared" si="17"/>
        <v>77.5</v>
      </c>
      <c r="Q109">
        <f t="shared" si="11"/>
        <v>79.3</v>
      </c>
    </row>
    <row r="110" spans="2:17">
      <c r="B110" s="1">
        <v>43265</v>
      </c>
      <c r="C110" s="2">
        <v>83.6</v>
      </c>
      <c r="D110" s="2">
        <v>84.8</v>
      </c>
      <c r="E110" s="2">
        <v>79</v>
      </c>
      <c r="F110" s="3">
        <v>79</v>
      </c>
      <c r="H110" s="16">
        <f t="shared" si="12"/>
        <v>-1</v>
      </c>
      <c r="I110" s="16">
        <f t="shared" si="13"/>
        <v>1</v>
      </c>
      <c r="J110" s="16">
        <f t="shared" si="9"/>
        <v>82.7</v>
      </c>
      <c r="K110">
        <f t="shared" si="14"/>
        <v>79</v>
      </c>
      <c r="M110" s="18">
        <f t="shared" si="15"/>
        <v>43265</v>
      </c>
      <c r="N110">
        <f t="shared" si="10"/>
        <v>79</v>
      </c>
      <c r="O110" s="21">
        <f t="shared" si="16"/>
        <v>83.9</v>
      </c>
      <c r="P110">
        <f t="shared" si="17"/>
        <v>77.099999999999994</v>
      </c>
      <c r="Q110">
        <f t="shared" si="11"/>
        <v>82.7</v>
      </c>
    </row>
    <row r="111" spans="2:17">
      <c r="B111" s="1">
        <v>43264</v>
      </c>
      <c r="C111" s="2">
        <v>78.7</v>
      </c>
      <c r="D111" s="2">
        <v>83.9</v>
      </c>
      <c r="E111" s="2">
        <v>77.7</v>
      </c>
      <c r="F111" s="3">
        <v>82.7</v>
      </c>
      <c r="H111" s="16">
        <f t="shared" si="12"/>
        <v>1</v>
      </c>
      <c r="I111" s="16">
        <f t="shared" si="13"/>
        <v>1</v>
      </c>
      <c r="J111" s="16">
        <f t="shared" si="9"/>
        <v>77.7</v>
      </c>
      <c r="K111">
        <f t="shared" si="14"/>
        <v>82.7</v>
      </c>
      <c r="M111" s="18">
        <f t="shared" si="15"/>
        <v>43264</v>
      </c>
      <c r="N111">
        <f t="shared" si="10"/>
        <v>77.7</v>
      </c>
      <c r="O111" s="21">
        <f t="shared" si="16"/>
        <v>80.5</v>
      </c>
      <c r="P111">
        <f t="shared" si="17"/>
        <v>77.099999999999994</v>
      </c>
      <c r="Q111">
        <f t="shared" si="11"/>
        <v>82.7</v>
      </c>
    </row>
    <row r="112" spans="2:17">
      <c r="B112" s="1">
        <v>43263</v>
      </c>
      <c r="C112" s="2">
        <v>77.900000000000006</v>
      </c>
      <c r="D112" s="2">
        <v>79.3</v>
      </c>
      <c r="E112" s="2">
        <v>77.5</v>
      </c>
      <c r="F112" s="2">
        <v>77.7</v>
      </c>
      <c r="H112" s="16">
        <f t="shared" si="12"/>
        <v>1</v>
      </c>
      <c r="I112" s="16">
        <f t="shared" si="13"/>
        <v>-1</v>
      </c>
      <c r="J112" s="16">
        <f t="shared" si="9"/>
        <v>77.7</v>
      </c>
      <c r="K112">
        <f t="shared" si="14"/>
        <v>77.7</v>
      </c>
      <c r="M112" s="18">
        <f t="shared" si="15"/>
        <v>43263</v>
      </c>
      <c r="N112">
        <f t="shared" si="10"/>
        <v>77.7</v>
      </c>
      <c r="O112" s="21">
        <f t="shared" si="16"/>
        <v>81.5</v>
      </c>
      <c r="P112">
        <f t="shared" si="17"/>
        <v>77.099999999999994</v>
      </c>
      <c r="Q112">
        <f t="shared" si="11"/>
        <v>77.7</v>
      </c>
    </row>
    <row r="113" spans="2:17">
      <c r="B113" s="1">
        <v>43262</v>
      </c>
      <c r="C113" s="2">
        <v>79.8</v>
      </c>
      <c r="D113" s="2">
        <v>79.8</v>
      </c>
      <c r="E113" s="2">
        <v>77.099999999999994</v>
      </c>
      <c r="F113" s="3">
        <v>77.7</v>
      </c>
      <c r="H113" s="16">
        <f t="shared" si="12"/>
        <v>-1</v>
      </c>
      <c r="I113" s="16">
        <f t="shared" si="13"/>
        <v>-1</v>
      </c>
      <c r="J113" s="16">
        <f t="shared" si="9"/>
        <v>79.3</v>
      </c>
      <c r="K113">
        <f t="shared" si="14"/>
        <v>77.7</v>
      </c>
      <c r="M113" s="18">
        <f t="shared" si="15"/>
        <v>43262</v>
      </c>
      <c r="N113">
        <f t="shared" si="10"/>
        <v>79.3</v>
      </c>
      <c r="O113" s="21">
        <f t="shared" si="16"/>
        <v>81.5</v>
      </c>
      <c r="P113">
        <f t="shared" si="17"/>
        <v>77.900000000000006</v>
      </c>
      <c r="Q113">
        <f t="shared" si="11"/>
        <v>77.7</v>
      </c>
    </row>
    <row r="114" spans="2:17">
      <c r="B114" s="1">
        <v>43259</v>
      </c>
      <c r="C114" s="2">
        <v>79.400000000000006</v>
      </c>
      <c r="D114" s="2">
        <v>80.5</v>
      </c>
      <c r="E114" s="2">
        <v>78.599999999999994</v>
      </c>
      <c r="F114" s="3">
        <v>79.3</v>
      </c>
      <c r="H114" s="16">
        <f t="shared" si="12"/>
        <v>1</v>
      </c>
      <c r="I114" s="16">
        <f t="shared" si="13"/>
        <v>1</v>
      </c>
      <c r="J114" s="16">
        <f t="shared" si="9"/>
        <v>79</v>
      </c>
      <c r="K114">
        <f t="shared" si="14"/>
        <v>79.3</v>
      </c>
      <c r="M114" s="18">
        <f t="shared" si="15"/>
        <v>43259</v>
      </c>
      <c r="N114">
        <f t="shared" si="10"/>
        <v>79</v>
      </c>
      <c r="O114" s="21">
        <f t="shared" si="16"/>
        <v>81.5</v>
      </c>
      <c r="P114">
        <f t="shared" si="17"/>
        <v>77</v>
      </c>
      <c r="Q114">
        <f t="shared" si="11"/>
        <v>79.3</v>
      </c>
    </row>
    <row r="115" spans="2:17">
      <c r="B115" s="1">
        <v>43258</v>
      </c>
      <c r="C115" s="2">
        <v>81.5</v>
      </c>
      <c r="D115" s="2">
        <v>81.5</v>
      </c>
      <c r="E115" s="2">
        <v>79</v>
      </c>
      <c r="F115" s="3">
        <v>79</v>
      </c>
      <c r="H115" s="16">
        <f t="shared" si="12"/>
        <v>-1</v>
      </c>
      <c r="I115" s="16">
        <f t="shared" si="13"/>
        <v>1</v>
      </c>
      <c r="J115" s="16">
        <f t="shared" si="9"/>
        <v>81</v>
      </c>
      <c r="K115">
        <f t="shared" si="14"/>
        <v>79</v>
      </c>
      <c r="M115" s="18">
        <f t="shared" si="15"/>
        <v>43258</v>
      </c>
      <c r="N115">
        <f t="shared" si="10"/>
        <v>79</v>
      </c>
      <c r="O115" s="21">
        <f t="shared" si="16"/>
        <v>81</v>
      </c>
      <c r="P115">
        <f t="shared" si="17"/>
        <v>77</v>
      </c>
      <c r="Q115">
        <f t="shared" si="11"/>
        <v>81</v>
      </c>
    </row>
    <row r="116" spans="2:17">
      <c r="B116" s="1">
        <v>43257</v>
      </c>
      <c r="C116" s="2">
        <v>78.3</v>
      </c>
      <c r="D116" s="2">
        <v>81</v>
      </c>
      <c r="E116" s="2">
        <v>77.900000000000006</v>
      </c>
      <c r="F116" s="3">
        <v>81</v>
      </c>
      <c r="H116" s="16">
        <f t="shared" si="12"/>
        <v>1</v>
      </c>
      <c r="I116" s="16">
        <f t="shared" si="13"/>
        <v>1</v>
      </c>
      <c r="J116" s="16">
        <f t="shared" si="9"/>
        <v>77.2</v>
      </c>
      <c r="K116">
        <f t="shared" si="14"/>
        <v>81</v>
      </c>
      <c r="M116" s="18">
        <f t="shared" si="15"/>
        <v>43257</v>
      </c>
      <c r="N116">
        <f t="shared" si="10"/>
        <v>77.2</v>
      </c>
      <c r="O116" s="21">
        <f t="shared" si="16"/>
        <v>79.8</v>
      </c>
      <c r="P116">
        <f t="shared" si="17"/>
        <v>76.3</v>
      </c>
      <c r="Q116">
        <f t="shared" si="11"/>
        <v>81</v>
      </c>
    </row>
    <row r="117" spans="2:17">
      <c r="B117" s="1">
        <v>43256</v>
      </c>
      <c r="C117" s="2">
        <v>78.400000000000006</v>
      </c>
      <c r="D117" s="2">
        <v>78.5</v>
      </c>
      <c r="E117" s="2">
        <v>77</v>
      </c>
      <c r="F117" s="3">
        <v>77.2</v>
      </c>
      <c r="H117" s="16">
        <f t="shared" si="12"/>
        <v>-1</v>
      </c>
      <c r="I117" s="16">
        <f t="shared" si="13"/>
        <v>1</v>
      </c>
      <c r="J117" s="16">
        <f t="shared" si="9"/>
        <v>77.900000000000006</v>
      </c>
      <c r="K117">
        <f t="shared" si="14"/>
        <v>77.2</v>
      </c>
      <c r="M117" s="18">
        <f t="shared" si="15"/>
        <v>43256</v>
      </c>
      <c r="N117">
        <f t="shared" si="10"/>
        <v>77.2</v>
      </c>
      <c r="O117" s="21">
        <f t="shared" si="16"/>
        <v>80.400000000000006</v>
      </c>
      <c r="P117">
        <f t="shared" si="17"/>
        <v>76.3</v>
      </c>
      <c r="Q117">
        <f t="shared" si="11"/>
        <v>77.900000000000006</v>
      </c>
    </row>
    <row r="118" spans="2:17">
      <c r="B118" s="1">
        <v>43255</v>
      </c>
      <c r="C118" s="2">
        <v>79.5</v>
      </c>
      <c r="D118" s="2">
        <v>79.8</v>
      </c>
      <c r="E118" s="2">
        <v>77.8</v>
      </c>
      <c r="F118" s="3">
        <v>77.900000000000006</v>
      </c>
      <c r="H118" s="16">
        <f t="shared" si="12"/>
        <v>1</v>
      </c>
      <c r="I118" s="16">
        <f t="shared" si="13"/>
        <v>1</v>
      </c>
      <c r="J118" s="16">
        <f t="shared" si="9"/>
        <v>77.5</v>
      </c>
      <c r="K118">
        <f t="shared" si="14"/>
        <v>77.900000000000006</v>
      </c>
      <c r="M118" s="18">
        <f t="shared" si="15"/>
        <v>43255</v>
      </c>
      <c r="N118">
        <f t="shared" si="10"/>
        <v>77.5</v>
      </c>
      <c r="O118" s="21">
        <f t="shared" si="16"/>
        <v>80.400000000000006</v>
      </c>
      <c r="P118">
        <f t="shared" si="17"/>
        <v>75.599999999999994</v>
      </c>
      <c r="Q118">
        <f t="shared" si="11"/>
        <v>77.900000000000006</v>
      </c>
    </row>
    <row r="119" spans="2:17">
      <c r="B119" s="1">
        <v>43252</v>
      </c>
      <c r="C119" s="2">
        <v>76.599999999999994</v>
      </c>
      <c r="D119" s="2">
        <v>77.8</v>
      </c>
      <c r="E119" s="2">
        <v>76.3</v>
      </c>
      <c r="F119" s="3">
        <v>77.5</v>
      </c>
      <c r="H119" s="16">
        <f t="shared" si="12"/>
        <v>1</v>
      </c>
      <c r="I119" s="16">
        <f t="shared" si="13"/>
        <v>1</v>
      </c>
      <c r="J119" s="16">
        <f t="shared" si="9"/>
        <v>76.599999999999994</v>
      </c>
      <c r="K119">
        <f t="shared" si="14"/>
        <v>77.5</v>
      </c>
      <c r="M119" s="18">
        <f t="shared" si="15"/>
        <v>43252</v>
      </c>
      <c r="N119">
        <f t="shared" si="10"/>
        <v>76.599999999999994</v>
      </c>
      <c r="O119" s="21">
        <f t="shared" si="16"/>
        <v>81.099999999999994</v>
      </c>
      <c r="P119">
        <f t="shared" si="17"/>
        <v>75.599999999999994</v>
      </c>
      <c r="Q119">
        <f t="shared" si="11"/>
        <v>77.5</v>
      </c>
    </row>
    <row r="120" spans="2:17">
      <c r="B120" s="1">
        <v>43251</v>
      </c>
      <c r="C120" s="2">
        <v>79.5</v>
      </c>
      <c r="D120" s="2">
        <v>80.400000000000006</v>
      </c>
      <c r="E120" s="2">
        <v>76.599999999999994</v>
      </c>
      <c r="F120" s="3">
        <v>76.599999999999994</v>
      </c>
      <c r="H120" s="16">
        <f t="shared" si="12"/>
        <v>-1</v>
      </c>
      <c r="I120" s="16">
        <f t="shared" si="13"/>
        <v>1</v>
      </c>
      <c r="J120" s="16">
        <f t="shared" si="9"/>
        <v>78.3</v>
      </c>
      <c r="K120">
        <f t="shared" si="14"/>
        <v>76.599999999999994</v>
      </c>
      <c r="M120" s="18">
        <f t="shared" si="15"/>
        <v>43251</v>
      </c>
      <c r="N120">
        <f t="shared" si="10"/>
        <v>76.599999999999994</v>
      </c>
      <c r="O120" s="21">
        <f t="shared" si="16"/>
        <v>84.9</v>
      </c>
      <c r="P120">
        <f t="shared" si="17"/>
        <v>75.599999999999994</v>
      </c>
      <c r="Q120">
        <f t="shared" si="11"/>
        <v>78.3</v>
      </c>
    </row>
    <row r="121" spans="2:17">
      <c r="B121" s="1">
        <v>43250</v>
      </c>
      <c r="C121" s="2">
        <v>76.7</v>
      </c>
      <c r="D121" s="2">
        <v>79</v>
      </c>
      <c r="E121" s="2">
        <v>75.599999999999994</v>
      </c>
      <c r="F121" s="3">
        <v>78.3</v>
      </c>
      <c r="H121" s="16">
        <f t="shared" si="12"/>
        <v>1</v>
      </c>
      <c r="I121" s="16">
        <f t="shared" si="13"/>
        <v>1</v>
      </c>
      <c r="J121" s="16">
        <f t="shared" si="9"/>
        <v>77.7</v>
      </c>
      <c r="K121">
        <f t="shared" si="14"/>
        <v>78.3</v>
      </c>
      <c r="M121" s="18">
        <f t="shared" si="15"/>
        <v>43250</v>
      </c>
      <c r="N121">
        <f t="shared" si="10"/>
        <v>77.7</v>
      </c>
      <c r="O121" s="21">
        <f t="shared" si="16"/>
        <v>84.9</v>
      </c>
      <c r="P121">
        <f t="shared" si="17"/>
        <v>77.400000000000006</v>
      </c>
      <c r="Q121">
        <f t="shared" si="11"/>
        <v>78.3</v>
      </c>
    </row>
    <row r="122" spans="2:17">
      <c r="B122" s="1">
        <v>43249</v>
      </c>
      <c r="C122" s="2">
        <v>80.7</v>
      </c>
      <c r="D122" s="2">
        <v>81.099999999999994</v>
      </c>
      <c r="E122" s="2">
        <v>77.400000000000006</v>
      </c>
      <c r="F122" s="3">
        <v>77.7</v>
      </c>
      <c r="H122" s="16">
        <f t="shared" si="12"/>
        <v>-1</v>
      </c>
      <c r="I122" s="16">
        <f t="shared" si="13"/>
        <v>1</v>
      </c>
      <c r="J122" s="16">
        <f t="shared" si="9"/>
        <v>80.7</v>
      </c>
      <c r="K122">
        <f t="shared" si="14"/>
        <v>77.7</v>
      </c>
      <c r="M122" s="18">
        <f t="shared" si="15"/>
        <v>43249</v>
      </c>
      <c r="N122">
        <f t="shared" si="10"/>
        <v>77.7</v>
      </c>
      <c r="O122" s="21">
        <f t="shared" si="16"/>
        <v>84.9</v>
      </c>
      <c r="P122">
        <f t="shared" si="17"/>
        <v>77.2</v>
      </c>
      <c r="Q122">
        <f t="shared" si="11"/>
        <v>80.7</v>
      </c>
    </row>
    <row r="123" spans="2:17">
      <c r="B123" s="1">
        <v>43248</v>
      </c>
      <c r="C123" s="2">
        <v>83</v>
      </c>
      <c r="D123" s="2">
        <v>84.9</v>
      </c>
      <c r="E123" s="2">
        <v>80.2</v>
      </c>
      <c r="F123" s="3">
        <v>80.7</v>
      </c>
      <c r="H123" s="16">
        <f t="shared" si="12"/>
        <v>-1</v>
      </c>
      <c r="I123" s="16">
        <f t="shared" si="13"/>
        <v>1</v>
      </c>
      <c r="J123" s="16">
        <f t="shared" si="9"/>
        <v>82</v>
      </c>
      <c r="K123">
        <f t="shared" si="14"/>
        <v>80.7</v>
      </c>
      <c r="M123" s="18">
        <f t="shared" si="15"/>
        <v>43248</v>
      </c>
      <c r="N123">
        <f t="shared" si="10"/>
        <v>80.7</v>
      </c>
      <c r="O123" s="21">
        <f t="shared" si="16"/>
        <v>84.4</v>
      </c>
      <c r="P123">
        <f t="shared" si="17"/>
        <v>76</v>
      </c>
      <c r="Q123">
        <f t="shared" si="11"/>
        <v>82</v>
      </c>
    </row>
    <row r="124" spans="2:17">
      <c r="B124" s="1">
        <v>43245</v>
      </c>
      <c r="C124" s="2">
        <v>80.599999999999994</v>
      </c>
      <c r="D124" s="2">
        <v>84.4</v>
      </c>
      <c r="E124" s="2">
        <v>80.5</v>
      </c>
      <c r="F124" s="3">
        <v>82</v>
      </c>
      <c r="H124" s="16">
        <f t="shared" si="12"/>
        <v>1</v>
      </c>
      <c r="I124" s="16">
        <f t="shared" si="13"/>
        <v>1</v>
      </c>
      <c r="J124" s="16">
        <f t="shared" si="9"/>
        <v>78.900000000000006</v>
      </c>
      <c r="K124">
        <f t="shared" si="14"/>
        <v>82</v>
      </c>
      <c r="M124" s="18">
        <f t="shared" si="15"/>
        <v>43245</v>
      </c>
      <c r="N124">
        <f t="shared" si="10"/>
        <v>78.900000000000006</v>
      </c>
      <c r="O124" s="21">
        <f t="shared" si="16"/>
        <v>79.900000000000006</v>
      </c>
      <c r="P124">
        <f t="shared" si="17"/>
        <v>75.5</v>
      </c>
      <c r="Q124">
        <f t="shared" si="11"/>
        <v>82</v>
      </c>
    </row>
    <row r="125" spans="2:17">
      <c r="B125" s="1">
        <v>43244</v>
      </c>
      <c r="C125" s="2">
        <v>78.3</v>
      </c>
      <c r="D125" s="2">
        <v>79.900000000000006</v>
      </c>
      <c r="E125" s="2">
        <v>77.2</v>
      </c>
      <c r="F125" s="3">
        <v>78.900000000000006</v>
      </c>
      <c r="H125" s="16">
        <f t="shared" si="12"/>
        <v>1</v>
      </c>
      <c r="I125" s="16">
        <f t="shared" si="13"/>
        <v>1</v>
      </c>
      <c r="J125" s="16">
        <f t="shared" si="9"/>
        <v>77.7</v>
      </c>
      <c r="K125">
        <f t="shared" si="14"/>
        <v>78.900000000000006</v>
      </c>
      <c r="M125" s="18">
        <f t="shared" si="15"/>
        <v>43244</v>
      </c>
      <c r="N125">
        <f t="shared" si="10"/>
        <v>77.7</v>
      </c>
      <c r="O125" s="21">
        <f t="shared" si="16"/>
        <v>80.5</v>
      </c>
      <c r="P125">
        <f t="shared" si="17"/>
        <v>75.5</v>
      </c>
      <c r="Q125">
        <f t="shared" si="11"/>
        <v>78.900000000000006</v>
      </c>
    </row>
    <row r="126" spans="2:17">
      <c r="B126" s="1">
        <v>43243</v>
      </c>
      <c r="C126" s="2">
        <v>78.2</v>
      </c>
      <c r="D126" s="2">
        <v>78.5</v>
      </c>
      <c r="E126" s="2">
        <v>76</v>
      </c>
      <c r="F126" s="3">
        <v>77.7</v>
      </c>
      <c r="H126" s="16">
        <f t="shared" si="12"/>
        <v>-1</v>
      </c>
      <c r="I126" s="16">
        <f t="shared" si="13"/>
        <v>1</v>
      </c>
      <c r="J126" s="16">
        <f t="shared" si="9"/>
        <v>77.8</v>
      </c>
      <c r="K126">
        <f t="shared" si="14"/>
        <v>77.7</v>
      </c>
      <c r="M126" s="18">
        <f t="shared" si="15"/>
        <v>43243</v>
      </c>
      <c r="N126">
        <f t="shared" si="10"/>
        <v>77.7</v>
      </c>
      <c r="O126" s="21">
        <f t="shared" si="16"/>
        <v>80.5</v>
      </c>
      <c r="P126">
        <f t="shared" si="17"/>
        <v>75.5</v>
      </c>
      <c r="Q126">
        <f t="shared" si="11"/>
        <v>77.8</v>
      </c>
    </row>
    <row r="127" spans="2:17">
      <c r="B127" s="1">
        <v>43242</v>
      </c>
      <c r="C127" s="2">
        <v>77.3</v>
      </c>
      <c r="D127" s="2">
        <v>79.400000000000006</v>
      </c>
      <c r="E127" s="2">
        <v>75.5</v>
      </c>
      <c r="F127" s="3">
        <v>77.8</v>
      </c>
      <c r="H127" s="16">
        <f t="shared" si="12"/>
        <v>1</v>
      </c>
      <c r="I127" s="16">
        <f t="shared" si="13"/>
        <v>1</v>
      </c>
      <c r="J127" s="16">
        <f t="shared" si="9"/>
        <v>76</v>
      </c>
      <c r="K127">
        <f t="shared" si="14"/>
        <v>77.8</v>
      </c>
      <c r="M127" s="18">
        <f t="shared" si="15"/>
        <v>43242</v>
      </c>
      <c r="N127">
        <f t="shared" si="10"/>
        <v>76</v>
      </c>
      <c r="O127" s="21">
        <f t="shared" si="16"/>
        <v>80.5</v>
      </c>
      <c r="P127">
        <f t="shared" si="17"/>
        <v>69.599999999999994</v>
      </c>
      <c r="Q127">
        <f t="shared" si="11"/>
        <v>77.8</v>
      </c>
    </row>
    <row r="128" spans="2:17">
      <c r="B128" s="1">
        <v>43241</v>
      </c>
      <c r="C128" s="2">
        <v>79.3</v>
      </c>
      <c r="D128" s="2">
        <v>80.5</v>
      </c>
      <c r="E128" s="2">
        <v>76</v>
      </c>
      <c r="F128" s="3">
        <v>76</v>
      </c>
      <c r="H128" s="16">
        <f t="shared" si="12"/>
        <v>-1</v>
      </c>
      <c r="I128" s="16">
        <f t="shared" si="13"/>
        <v>1</v>
      </c>
      <c r="J128" s="16">
        <f t="shared" si="9"/>
        <v>77</v>
      </c>
      <c r="K128">
        <f t="shared" si="14"/>
        <v>76</v>
      </c>
      <c r="M128" s="18">
        <f t="shared" si="15"/>
        <v>43241</v>
      </c>
      <c r="N128">
        <f t="shared" si="10"/>
        <v>76</v>
      </c>
      <c r="O128" s="21">
        <f t="shared" si="16"/>
        <v>79.900000000000006</v>
      </c>
      <c r="P128">
        <f t="shared" si="17"/>
        <v>65.400000000000006</v>
      </c>
      <c r="Q128">
        <f t="shared" si="11"/>
        <v>77</v>
      </c>
    </row>
    <row r="129" spans="2:17">
      <c r="B129" s="1">
        <v>43238</v>
      </c>
      <c r="C129" s="2">
        <v>77</v>
      </c>
      <c r="D129" s="2">
        <v>79.900000000000006</v>
      </c>
      <c r="E129" s="2">
        <v>76.099999999999994</v>
      </c>
      <c r="F129" s="3">
        <v>77</v>
      </c>
      <c r="H129" s="16">
        <f t="shared" si="12"/>
        <v>1</v>
      </c>
      <c r="I129" s="16">
        <f t="shared" si="13"/>
        <v>1</v>
      </c>
      <c r="J129" s="16">
        <f t="shared" si="9"/>
        <v>75</v>
      </c>
      <c r="K129">
        <f t="shared" si="14"/>
        <v>77</v>
      </c>
      <c r="M129" s="18">
        <f t="shared" si="15"/>
        <v>43238</v>
      </c>
      <c r="N129">
        <f t="shared" si="10"/>
        <v>75</v>
      </c>
      <c r="O129" s="21">
        <f t="shared" si="16"/>
        <v>75</v>
      </c>
      <c r="P129">
        <f t="shared" si="17"/>
        <v>64.099999999999994</v>
      </c>
      <c r="Q129">
        <f t="shared" si="11"/>
        <v>77</v>
      </c>
    </row>
    <row r="130" spans="2:17">
      <c r="B130" s="1">
        <v>43237</v>
      </c>
      <c r="C130" s="2">
        <v>69.8</v>
      </c>
      <c r="D130" s="2">
        <v>75</v>
      </c>
      <c r="E130" s="2">
        <v>69.599999999999994</v>
      </c>
      <c r="F130" s="3">
        <v>75</v>
      </c>
      <c r="H130" s="16">
        <f t="shared" si="12"/>
        <v>1</v>
      </c>
      <c r="I130" s="16">
        <f t="shared" si="13"/>
        <v>1</v>
      </c>
      <c r="J130" s="16">
        <f t="shared" si="9"/>
        <v>68.2</v>
      </c>
      <c r="K130">
        <f t="shared" si="14"/>
        <v>75</v>
      </c>
      <c r="M130" s="18">
        <f t="shared" si="15"/>
        <v>43237</v>
      </c>
      <c r="N130">
        <f t="shared" si="10"/>
        <v>68.2</v>
      </c>
      <c r="O130" s="21">
        <f t="shared" si="16"/>
        <v>69.5</v>
      </c>
      <c r="P130">
        <f t="shared" si="17"/>
        <v>63.7</v>
      </c>
      <c r="Q130">
        <f t="shared" si="11"/>
        <v>75</v>
      </c>
    </row>
    <row r="131" spans="2:17">
      <c r="B131" s="1">
        <v>43236</v>
      </c>
      <c r="C131" s="2">
        <v>65.5</v>
      </c>
      <c r="D131" s="2">
        <v>69.5</v>
      </c>
      <c r="E131" s="2">
        <v>65.400000000000006</v>
      </c>
      <c r="F131" s="3">
        <v>68.2</v>
      </c>
      <c r="H131" s="16">
        <f t="shared" si="12"/>
        <v>1</v>
      </c>
      <c r="I131" s="16">
        <f t="shared" si="13"/>
        <v>1</v>
      </c>
      <c r="J131" s="16">
        <f t="shared" si="9"/>
        <v>65.3</v>
      </c>
      <c r="K131">
        <f t="shared" si="14"/>
        <v>68.2</v>
      </c>
      <c r="M131" s="18">
        <f t="shared" si="15"/>
        <v>43236</v>
      </c>
      <c r="N131">
        <f t="shared" si="10"/>
        <v>65.3</v>
      </c>
      <c r="O131" s="21">
        <f t="shared" si="16"/>
        <v>66.900000000000006</v>
      </c>
      <c r="P131">
        <f t="shared" si="17"/>
        <v>63.7</v>
      </c>
      <c r="Q131">
        <f t="shared" si="11"/>
        <v>68.2</v>
      </c>
    </row>
    <row r="132" spans="2:17">
      <c r="B132" s="1">
        <v>43235</v>
      </c>
      <c r="C132" s="2">
        <v>65.099999999999994</v>
      </c>
      <c r="D132" s="2">
        <v>66.900000000000006</v>
      </c>
      <c r="E132" s="2">
        <v>64.099999999999994</v>
      </c>
      <c r="F132" s="3">
        <v>65.3</v>
      </c>
      <c r="H132" s="16">
        <f t="shared" si="12"/>
        <v>1</v>
      </c>
      <c r="I132" s="16">
        <f t="shared" si="13"/>
        <v>1</v>
      </c>
      <c r="J132" s="16">
        <f t="shared" ref="J132:J195" si="18">IF(OR(AND(I133=1,H132=-1,F132&lt;P132,J133&gt;K133),AND(I133=-1,H132=1,F132&gt;O132,J133&lt;K133)),J133,K133)</f>
        <v>64.3</v>
      </c>
      <c r="K132">
        <f t="shared" si="14"/>
        <v>65.3</v>
      </c>
      <c r="M132" s="18">
        <f t="shared" si="15"/>
        <v>43235</v>
      </c>
      <c r="N132">
        <f t="shared" ref="N132:N195" si="19">IF(OR(AND(I132=1,K132&lt;J132),AND(I132=-1,K132&gt;J132)),K132,J132)</f>
        <v>64.3</v>
      </c>
      <c r="O132" s="21">
        <f t="shared" si="16"/>
        <v>67.5</v>
      </c>
      <c r="P132">
        <f t="shared" si="17"/>
        <v>62.3</v>
      </c>
      <c r="Q132">
        <f t="shared" ref="Q132:Q195" si="20">IF(N132=K132,J132,K132)</f>
        <v>65.3</v>
      </c>
    </row>
    <row r="133" spans="2:17">
      <c r="B133" s="1">
        <v>43234</v>
      </c>
      <c r="C133" s="2">
        <v>66</v>
      </c>
      <c r="D133" s="2">
        <v>66.099999999999994</v>
      </c>
      <c r="E133" s="2">
        <v>63.7</v>
      </c>
      <c r="F133" s="3">
        <v>64.3</v>
      </c>
      <c r="H133" s="16">
        <f t="shared" ref="H133:H196" si="21">IF(F133&gt;=F134,1,-1)</f>
        <v>-1</v>
      </c>
      <c r="I133" s="16">
        <f t="shared" ref="I133:I196" si="22">IF(OR(AND(I134&gt;=0,F133&gt;=MIN(E134:E136)),AND(I134=-1,F133&gt;=MAX(D134:D136))),1,-1)</f>
        <v>1</v>
      </c>
      <c r="J133" s="16">
        <f t="shared" si="18"/>
        <v>65.3</v>
      </c>
      <c r="K133">
        <f t="shared" ref="K133:K196" si="23">F133</f>
        <v>64.3</v>
      </c>
      <c r="M133" s="18">
        <f t="shared" ref="M133:M196" si="24">B133</f>
        <v>43234</v>
      </c>
      <c r="N133">
        <f t="shared" si="19"/>
        <v>64.3</v>
      </c>
      <c r="O133" s="21">
        <f t="shared" ref="O133:O196" si="25">MAX(D134:D136)</f>
        <v>67.5</v>
      </c>
      <c r="P133">
        <f t="shared" ref="P133:P196" si="26">MIN(E134:E136)</f>
        <v>60.8</v>
      </c>
      <c r="Q133">
        <f t="shared" si="20"/>
        <v>65.3</v>
      </c>
    </row>
    <row r="134" spans="2:17">
      <c r="B134" s="1">
        <v>43231</v>
      </c>
      <c r="C134" s="2">
        <v>66</v>
      </c>
      <c r="D134" s="2">
        <v>66.7</v>
      </c>
      <c r="E134" s="2">
        <v>65</v>
      </c>
      <c r="F134" s="2">
        <v>65.3</v>
      </c>
      <c r="H134" s="16">
        <f t="shared" si="21"/>
        <v>1</v>
      </c>
      <c r="I134" s="16">
        <f t="shared" si="22"/>
        <v>1</v>
      </c>
      <c r="J134" s="16">
        <f t="shared" si="18"/>
        <v>65.3</v>
      </c>
      <c r="K134">
        <f t="shared" si="23"/>
        <v>65.3</v>
      </c>
      <c r="M134" s="18">
        <f t="shared" si="24"/>
        <v>43231</v>
      </c>
      <c r="N134">
        <f t="shared" si="19"/>
        <v>65.3</v>
      </c>
      <c r="O134" s="21">
        <f t="shared" si="25"/>
        <v>67.5</v>
      </c>
      <c r="P134">
        <f t="shared" si="26"/>
        <v>60.4</v>
      </c>
      <c r="Q134">
        <f t="shared" si="20"/>
        <v>65.3</v>
      </c>
    </row>
    <row r="135" spans="2:17">
      <c r="B135" s="1">
        <v>43230</v>
      </c>
      <c r="C135" s="2">
        <v>63.1</v>
      </c>
      <c r="D135" s="2">
        <v>67.5</v>
      </c>
      <c r="E135" s="2">
        <v>62.3</v>
      </c>
      <c r="F135" s="3">
        <v>65.3</v>
      </c>
      <c r="H135" s="16">
        <f t="shared" si="21"/>
        <v>1</v>
      </c>
      <c r="I135" s="16">
        <f t="shared" si="22"/>
        <v>1</v>
      </c>
      <c r="J135" s="16">
        <f t="shared" si="18"/>
        <v>61</v>
      </c>
      <c r="K135">
        <f t="shared" si="23"/>
        <v>65.3</v>
      </c>
      <c r="M135" s="18">
        <f t="shared" si="24"/>
        <v>43230</v>
      </c>
      <c r="N135">
        <f t="shared" si="19"/>
        <v>61</v>
      </c>
      <c r="O135" s="21">
        <f t="shared" si="25"/>
        <v>62.3</v>
      </c>
      <c r="P135">
        <f t="shared" si="26"/>
        <v>59.7</v>
      </c>
      <c r="Q135">
        <f t="shared" si="20"/>
        <v>65.3</v>
      </c>
    </row>
    <row r="136" spans="2:17">
      <c r="B136" s="1">
        <v>43229</v>
      </c>
      <c r="C136" s="2">
        <v>61</v>
      </c>
      <c r="D136" s="2">
        <v>62.3</v>
      </c>
      <c r="E136" s="2">
        <v>60.8</v>
      </c>
      <c r="F136" s="3">
        <v>61.9</v>
      </c>
      <c r="H136" s="16">
        <f t="shared" si="21"/>
        <v>1</v>
      </c>
      <c r="I136" s="16">
        <f t="shared" si="22"/>
        <v>-1</v>
      </c>
      <c r="J136" s="16">
        <f t="shared" si="18"/>
        <v>61</v>
      </c>
      <c r="K136">
        <f t="shared" si="23"/>
        <v>61.9</v>
      </c>
      <c r="M136" s="18">
        <f t="shared" si="24"/>
        <v>43229</v>
      </c>
      <c r="N136">
        <f t="shared" si="19"/>
        <v>61.9</v>
      </c>
      <c r="O136" s="21">
        <f t="shared" si="25"/>
        <v>63.7</v>
      </c>
      <c r="P136">
        <f t="shared" si="26"/>
        <v>59.7</v>
      </c>
      <c r="Q136">
        <f t="shared" si="20"/>
        <v>61</v>
      </c>
    </row>
    <row r="137" spans="2:17">
      <c r="B137" s="1">
        <v>43228</v>
      </c>
      <c r="C137" s="2">
        <v>60.9</v>
      </c>
      <c r="D137" s="2">
        <v>62</v>
      </c>
      <c r="E137" s="2">
        <v>60.4</v>
      </c>
      <c r="F137" s="3">
        <v>61</v>
      </c>
      <c r="H137" s="16">
        <f t="shared" si="21"/>
        <v>1</v>
      </c>
      <c r="I137" s="16">
        <f t="shared" si="22"/>
        <v>-1</v>
      </c>
      <c r="J137" s="16">
        <f t="shared" si="18"/>
        <v>60.5</v>
      </c>
      <c r="K137">
        <f t="shared" si="23"/>
        <v>61</v>
      </c>
      <c r="M137" s="18">
        <f t="shared" si="24"/>
        <v>43228</v>
      </c>
      <c r="N137">
        <f t="shared" si="19"/>
        <v>61</v>
      </c>
      <c r="O137" s="21">
        <f t="shared" si="25"/>
        <v>66.3</v>
      </c>
      <c r="P137">
        <f t="shared" si="26"/>
        <v>59.7</v>
      </c>
      <c r="Q137">
        <f t="shared" si="20"/>
        <v>60.5</v>
      </c>
    </row>
    <row r="138" spans="2:17">
      <c r="B138" s="1">
        <v>43227</v>
      </c>
      <c r="C138" s="2">
        <v>62</v>
      </c>
      <c r="D138" s="2">
        <v>62</v>
      </c>
      <c r="E138" s="2">
        <v>59.7</v>
      </c>
      <c r="F138" s="3">
        <v>60.5</v>
      </c>
      <c r="H138" s="16">
        <f t="shared" si="21"/>
        <v>-1</v>
      </c>
      <c r="I138" s="16">
        <f t="shared" si="22"/>
        <v>-1</v>
      </c>
      <c r="J138" s="16">
        <f t="shared" si="18"/>
        <v>62.5</v>
      </c>
      <c r="K138">
        <f t="shared" si="23"/>
        <v>60.5</v>
      </c>
      <c r="M138" s="18">
        <f t="shared" si="24"/>
        <v>43227</v>
      </c>
      <c r="N138">
        <f t="shared" si="19"/>
        <v>62.5</v>
      </c>
      <c r="O138" s="21">
        <f t="shared" si="25"/>
        <v>67.3</v>
      </c>
      <c r="P138">
        <f t="shared" si="26"/>
        <v>61.3</v>
      </c>
      <c r="Q138">
        <f t="shared" si="20"/>
        <v>60.5</v>
      </c>
    </row>
    <row r="139" spans="2:17">
      <c r="B139" s="1">
        <v>43224</v>
      </c>
      <c r="C139" s="2">
        <v>63.2</v>
      </c>
      <c r="D139" s="2">
        <v>63.7</v>
      </c>
      <c r="E139" s="2">
        <v>61.3</v>
      </c>
      <c r="F139" s="3">
        <v>61.3</v>
      </c>
      <c r="H139" s="16">
        <f t="shared" si="21"/>
        <v>-1</v>
      </c>
      <c r="I139" s="16">
        <f t="shared" si="22"/>
        <v>1</v>
      </c>
      <c r="J139" s="16">
        <f t="shared" si="18"/>
        <v>62.5</v>
      </c>
      <c r="K139">
        <f t="shared" si="23"/>
        <v>61.3</v>
      </c>
      <c r="M139" s="18">
        <f t="shared" si="24"/>
        <v>43224</v>
      </c>
      <c r="N139">
        <f t="shared" si="19"/>
        <v>61.3</v>
      </c>
      <c r="O139" s="21">
        <f t="shared" si="25"/>
        <v>67.3</v>
      </c>
      <c r="P139">
        <f t="shared" si="26"/>
        <v>60.4</v>
      </c>
      <c r="Q139">
        <f t="shared" si="20"/>
        <v>62.5</v>
      </c>
    </row>
    <row r="140" spans="2:17">
      <c r="B140" s="1">
        <v>43223</v>
      </c>
      <c r="C140" s="2">
        <v>63.2</v>
      </c>
      <c r="D140" s="2">
        <v>66.3</v>
      </c>
      <c r="E140" s="2">
        <v>62.5</v>
      </c>
      <c r="F140" s="3">
        <v>62.5</v>
      </c>
      <c r="H140" s="16">
        <f t="shared" si="21"/>
        <v>-1</v>
      </c>
      <c r="I140" s="16">
        <f t="shared" si="22"/>
        <v>1</v>
      </c>
      <c r="J140" s="16">
        <f t="shared" si="18"/>
        <v>64.400000000000006</v>
      </c>
      <c r="K140">
        <f t="shared" si="23"/>
        <v>62.5</v>
      </c>
      <c r="M140" s="18">
        <f t="shared" si="24"/>
        <v>43223</v>
      </c>
      <c r="N140">
        <f t="shared" si="19"/>
        <v>62.5</v>
      </c>
      <c r="O140" s="21">
        <f t="shared" si="25"/>
        <v>67.3</v>
      </c>
      <c r="P140">
        <f t="shared" si="26"/>
        <v>57.6</v>
      </c>
      <c r="Q140">
        <f t="shared" si="20"/>
        <v>64.400000000000006</v>
      </c>
    </row>
    <row r="141" spans="2:17">
      <c r="B141" s="1">
        <v>43222</v>
      </c>
      <c r="C141" s="2">
        <v>66</v>
      </c>
      <c r="D141" s="2">
        <v>67.3</v>
      </c>
      <c r="E141" s="2">
        <v>64.2</v>
      </c>
      <c r="F141" s="3">
        <v>64.400000000000006</v>
      </c>
      <c r="H141" s="16">
        <f t="shared" si="21"/>
        <v>-1</v>
      </c>
      <c r="I141" s="16">
        <f t="shared" si="22"/>
        <v>1</v>
      </c>
      <c r="J141" s="16">
        <f t="shared" si="18"/>
        <v>65.599999999999994</v>
      </c>
      <c r="K141">
        <f t="shared" si="23"/>
        <v>64.400000000000006</v>
      </c>
      <c r="M141" s="18">
        <f t="shared" si="24"/>
        <v>43222</v>
      </c>
      <c r="N141">
        <f t="shared" si="19"/>
        <v>64.400000000000006</v>
      </c>
      <c r="O141" s="21">
        <f t="shared" si="25"/>
        <v>65.599999999999994</v>
      </c>
      <c r="P141">
        <f t="shared" si="26"/>
        <v>57.6</v>
      </c>
      <c r="Q141">
        <f t="shared" si="20"/>
        <v>65.599999999999994</v>
      </c>
    </row>
    <row r="142" spans="2:17">
      <c r="B142" s="1">
        <v>43220</v>
      </c>
      <c r="C142" s="2">
        <v>61.2</v>
      </c>
      <c r="D142" s="2">
        <v>65.599999999999994</v>
      </c>
      <c r="E142" s="2">
        <v>60.4</v>
      </c>
      <c r="F142" s="3">
        <v>65.599999999999994</v>
      </c>
      <c r="H142" s="16">
        <f t="shared" si="21"/>
        <v>1</v>
      </c>
      <c r="I142" s="16">
        <f t="shared" si="22"/>
        <v>1</v>
      </c>
      <c r="J142" s="16">
        <f t="shared" si="18"/>
        <v>59.7</v>
      </c>
      <c r="K142">
        <f t="shared" si="23"/>
        <v>65.599999999999994</v>
      </c>
      <c r="M142" s="18">
        <f t="shared" si="24"/>
        <v>43220</v>
      </c>
      <c r="N142">
        <f t="shared" si="19"/>
        <v>59.7</v>
      </c>
      <c r="O142" s="21">
        <f t="shared" si="25"/>
        <v>63.2</v>
      </c>
      <c r="P142">
        <f t="shared" si="26"/>
        <v>57.6</v>
      </c>
      <c r="Q142">
        <f t="shared" si="20"/>
        <v>65.599999999999994</v>
      </c>
    </row>
    <row r="143" spans="2:17">
      <c r="B143" s="1">
        <v>43217</v>
      </c>
      <c r="C143" s="2">
        <v>59.8</v>
      </c>
      <c r="D143" s="2">
        <v>60.7</v>
      </c>
      <c r="E143" s="2">
        <v>57.6</v>
      </c>
      <c r="F143" s="2">
        <v>59.7</v>
      </c>
      <c r="H143" s="16">
        <f t="shared" si="21"/>
        <v>1</v>
      </c>
      <c r="I143" s="16">
        <f t="shared" si="22"/>
        <v>-1</v>
      </c>
      <c r="J143" s="16">
        <f t="shared" si="18"/>
        <v>59.7</v>
      </c>
      <c r="K143">
        <f t="shared" si="23"/>
        <v>59.7</v>
      </c>
      <c r="M143" s="18">
        <f t="shared" si="24"/>
        <v>43217</v>
      </c>
      <c r="N143">
        <f t="shared" si="19"/>
        <v>59.7</v>
      </c>
      <c r="O143" s="21">
        <f t="shared" si="25"/>
        <v>65</v>
      </c>
      <c r="P143">
        <f t="shared" si="26"/>
        <v>59.6</v>
      </c>
      <c r="Q143">
        <f t="shared" si="20"/>
        <v>59.7</v>
      </c>
    </row>
    <row r="144" spans="2:17">
      <c r="B144" s="1">
        <v>43216</v>
      </c>
      <c r="C144" s="2">
        <v>62.8</v>
      </c>
      <c r="D144" s="2">
        <v>63.2</v>
      </c>
      <c r="E144" s="2">
        <v>59.6</v>
      </c>
      <c r="F144" s="3">
        <v>59.7</v>
      </c>
      <c r="H144" s="16">
        <f t="shared" si="21"/>
        <v>-1</v>
      </c>
      <c r="I144" s="16">
        <f t="shared" si="22"/>
        <v>-1</v>
      </c>
      <c r="J144" s="16">
        <f t="shared" si="18"/>
        <v>61.9</v>
      </c>
      <c r="K144">
        <f t="shared" si="23"/>
        <v>59.7</v>
      </c>
      <c r="M144" s="18">
        <f t="shared" si="24"/>
        <v>43216</v>
      </c>
      <c r="N144">
        <f t="shared" si="19"/>
        <v>61.9</v>
      </c>
      <c r="O144" s="21">
        <f t="shared" si="25"/>
        <v>67.099999999999994</v>
      </c>
      <c r="P144">
        <f t="shared" si="26"/>
        <v>60.2</v>
      </c>
      <c r="Q144">
        <f t="shared" si="20"/>
        <v>59.7</v>
      </c>
    </row>
    <row r="145" spans="2:17">
      <c r="B145" s="1">
        <v>43215</v>
      </c>
      <c r="C145" s="2">
        <v>61.1</v>
      </c>
      <c r="D145" s="2">
        <v>62.4</v>
      </c>
      <c r="E145" s="2">
        <v>60.4</v>
      </c>
      <c r="F145" s="3">
        <v>61.9</v>
      </c>
      <c r="H145" s="16">
        <f t="shared" si="21"/>
        <v>1</v>
      </c>
      <c r="I145" s="16">
        <f t="shared" si="22"/>
        <v>-1</v>
      </c>
      <c r="J145" s="16">
        <f t="shared" si="18"/>
        <v>60.9</v>
      </c>
      <c r="K145">
        <f t="shared" si="23"/>
        <v>61.9</v>
      </c>
      <c r="M145" s="18">
        <f t="shared" si="24"/>
        <v>43215</v>
      </c>
      <c r="N145">
        <f t="shared" si="19"/>
        <v>61.9</v>
      </c>
      <c r="O145" s="21">
        <f t="shared" si="25"/>
        <v>67.599999999999994</v>
      </c>
      <c r="P145">
        <f t="shared" si="26"/>
        <v>60.2</v>
      </c>
      <c r="Q145">
        <f t="shared" si="20"/>
        <v>60.9</v>
      </c>
    </row>
    <row r="146" spans="2:17">
      <c r="B146" s="1">
        <v>43214</v>
      </c>
      <c r="C146" s="2">
        <v>64.5</v>
      </c>
      <c r="D146" s="2">
        <v>65</v>
      </c>
      <c r="E146" s="2">
        <v>60.2</v>
      </c>
      <c r="F146" s="3">
        <v>60.9</v>
      </c>
      <c r="H146" s="16">
        <f t="shared" si="21"/>
        <v>-1</v>
      </c>
      <c r="I146" s="16">
        <f t="shared" si="22"/>
        <v>-1</v>
      </c>
      <c r="J146" s="16">
        <f t="shared" si="18"/>
        <v>64.8</v>
      </c>
      <c r="K146">
        <f t="shared" si="23"/>
        <v>60.9</v>
      </c>
      <c r="M146" s="18">
        <f t="shared" si="24"/>
        <v>43214</v>
      </c>
      <c r="N146">
        <f t="shared" si="19"/>
        <v>64.8</v>
      </c>
      <c r="O146" s="21">
        <f t="shared" si="25"/>
        <v>67.599999999999994</v>
      </c>
      <c r="P146">
        <f t="shared" si="26"/>
        <v>64.099999999999994</v>
      </c>
      <c r="Q146">
        <f t="shared" si="20"/>
        <v>60.9</v>
      </c>
    </row>
    <row r="147" spans="2:17">
      <c r="B147" s="1">
        <v>43213</v>
      </c>
      <c r="C147" s="2">
        <v>66.2</v>
      </c>
      <c r="D147" s="2">
        <v>67.099999999999994</v>
      </c>
      <c r="E147" s="2">
        <v>64.7</v>
      </c>
      <c r="F147" s="3">
        <v>64.8</v>
      </c>
      <c r="H147" s="16">
        <f t="shared" si="21"/>
        <v>-1</v>
      </c>
      <c r="I147" s="16">
        <f t="shared" si="22"/>
        <v>-1</v>
      </c>
      <c r="J147" s="16">
        <f t="shared" si="18"/>
        <v>66.5</v>
      </c>
      <c r="K147">
        <f t="shared" si="23"/>
        <v>64.8</v>
      </c>
      <c r="M147" s="18">
        <f t="shared" si="24"/>
        <v>43213</v>
      </c>
      <c r="N147">
        <f t="shared" si="19"/>
        <v>66.5</v>
      </c>
      <c r="O147" s="21">
        <f t="shared" si="25"/>
        <v>67.599999999999994</v>
      </c>
      <c r="P147">
        <f t="shared" si="26"/>
        <v>62.7</v>
      </c>
      <c r="Q147">
        <f t="shared" si="20"/>
        <v>64.8</v>
      </c>
    </row>
    <row r="148" spans="2:17">
      <c r="B148" s="1">
        <v>43210</v>
      </c>
      <c r="C148" s="2">
        <v>64.3</v>
      </c>
      <c r="D148" s="2">
        <v>67.599999999999994</v>
      </c>
      <c r="E148" s="2">
        <v>64.2</v>
      </c>
      <c r="F148" s="3">
        <v>66.5</v>
      </c>
      <c r="H148" s="16">
        <f t="shared" si="21"/>
        <v>1</v>
      </c>
      <c r="I148" s="16">
        <f t="shared" si="22"/>
        <v>-1</v>
      </c>
      <c r="J148" s="16">
        <f t="shared" si="18"/>
        <v>65</v>
      </c>
      <c r="K148">
        <f t="shared" si="23"/>
        <v>66.5</v>
      </c>
      <c r="M148" s="18">
        <f t="shared" si="24"/>
        <v>43210</v>
      </c>
      <c r="N148">
        <f t="shared" si="19"/>
        <v>66.5</v>
      </c>
      <c r="O148" s="21">
        <f t="shared" si="25"/>
        <v>67.900000000000006</v>
      </c>
      <c r="P148">
        <f t="shared" si="26"/>
        <v>61.9</v>
      </c>
      <c r="Q148">
        <f t="shared" si="20"/>
        <v>65</v>
      </c>
    </row>
    <row r="149" spans="2:17">
      <c r="B149" s="1">
        <v>43209</v>
      </c>
      <c r="C149" s="2">
        <v>64.8</v>
      </c>
      <c r="D149" s="2">
        <v>66.099999999999994</v>
      </c>
      <c r="E149" s="2">
        <v>64.099999999999994</v>
      </c>
      <c r="F149" s="3">
        <v>65</v>
      </c>
      <c r="H149" s="16">
        <f t="shared" si="21"/>
        <v>-1</v>
      </c>
      <c r="I149" s="16">
        <f t="shared" si="22"/>
        <v>-1</v>
      </c>
      <c r="J149" s="16">
        <f t="shared" si="18"/>
        <v>65.3</v>
      </c>
      <c r="K149">
        <f t="shared" si="23"/>
        <v>65</v>
      </c>
      <c r="M149" s="18">
        <f t="shared" si="24"/>
        <v>43209</v>
      </c>
      <c r="N149">
        <f t="shared" si="19"/>
        <v>65.3</v>
      </c>
      <c r="O149" s="21">
        <f t="shared" si="25"/>
        <v>70.7</v>
      </c>
      <c r="P149">
        <f t="shared" si="26"/>
        <v>61.9</v>
      </c>
      <c r="Q149">
        <f t="shared" si="20"/>
        <v>65</v>
      </c>
    </row>
    <row r="150" spans="2:17">
      <c r="B150" s="1">
        <v>43208</v>
      </c>
      <c r="C150" s="2">
        <v>64</v>
      </c>
      <c r="D150" s="2">
        <v>65.400000000000006</v>
      </c>
      <c r="E150" s="2">
        <v>62.7</v>
      </c>
      <c r="F150" s="3">
        <v>65.3</v>
      </c>
      <c r="H150" s="16">
        <f t="shared" si="21"/>
        <v>1</v>
      </c>
      <c r="I150" s="16">
        <f t="shared" si="22"/>
        <v>-1</v>
      </c>
      <c r="J150" s="16">
        <f t="shared" si="18"/>
        <v>62.7</v>
      </c>
      <c r="K150">
        <f t="shared" si="23"/>
        <v>65.3</v>
      </c>
      <c r="M150" s="18">
        <f t="shared" si="24"/>
        <v>43208</v>
      </c>
      <c r="N150">
        <f t="shared" si="19"/>
        <v>65.3</v>
      </c>
      <c r="O150" s="21">
        <f t="shared" si="25"/>
        <v>72</v>
      </c>
      <c r="P150">
        <f t="shared" si="26"/>
        <v>61.9</v>
      </c>
      <c r="Q150">
        <f t="shared" si="20"/>
        <v>62.7</v>
      </c>
    </row>
    <row r="151" spans="2:17">
      <c r="B151" s="1">
        <v>43207</v>
      </c>
      <c r="C151" s="2">
        <v>67.599999999999994</v>
      </c>
      <c r="D151" s="2">
        <v>67.900000000000006</v>
      </c>
      <c r="E151" s="2">
        <v>61.9</v>
      </c>
      <c r="F151" s="3">
        <v>62.7</v>
      </c>
      <c r="H151" s="16">
        <f t="shared" si="21"/>
        <v>-1</v>
      </c>
      <c r="I151" s="16">
        <f t="shared" si="22"/>
        <v>-1</v>
      </c>
      <c r="J151" s="16">
        <f t="shared" si="18"/>
        <v>68.599999999999994</v>
      </c>
      <c r="K151">
        <f t="shared" si="23"/>
        <v>62.7</v>
      </c>
      <c r="M151" s="18">
        <f t="shared" si="24"/>
        <v>43207</v>
      </c>
      <c r="N151">
        <f t="shared" si="19"/>
        <v>68.599999999999994</v>
      </c>
      <c r="O151" s="21">
        <f t="shared" si="25"/>
        <v>73</v>
      </c>
      <c r="P151">
        <f t="shared" si="26"/>
        <v>68.3</v>
      </c>
      <c r="Q151">
        <f t="shared" si="20"/>
        <v>62.7</v>
      </c>
    </row>
    <row r="152" spans="2:17">
      <c r="B152" s="1">
        <v>43206</v>
      </c>
      <c r="C152" s="2">
        <v>70.5</v>
      </c>
      <c r="D152" s="2">
        <v>70.7</v>
      </c>
      <c r="E152" s="2">
        <v>68.3</v>
      </c>
      <c r="F152" s="3">
        <v>68.599999999999994</v>
      </c>
      <c r="H152" s="16">
        <f t="shared" si="21"/>
        <v>-1</v>
      </c>
      <c r="I152" s="16">
        <f t="shared" si="22"/>
        <v>-1</v>
      </c>
      <c r="J152" s="16">
        <f t="shared" si="18"/>
        <v>71</v>
      </c>
      <c r="K152">
        <f t="shared" si="23"/>
        <v>68.599999999999994</v>
      </c>
      <c r="M152" s="18">
        <f t="shared" si="24"/>
        <v>43206</v>
      </c>
      <c r="N152">
        <f t="shared" si="19"/>
        <v>71</v>
      </c>
      <c r="O152" s="21">
        <f t="shared" si="25"/>
        <v>74.3</v>
      </c>
      <c r="P152">
        <f t="shared" si="26"/>
        <v>70.599999999999994</v>
      </c>
      <c r="Q152">
        <f t="shared" si="20"/>
        <v>68.599999999999994</v>
      </c>
    </row>
    <row r="153" spans="2:17">
      <c r="B153" s="1">
        <v>43203</v>
      </c>
      <c r="C153" s="2">
        <v>71.599999999999994</v>
      </c>
      <c r="D153" s="2">
        <v>72</v>
      </c>
      <c r="E153" s="2">
        <v>70.599999999999994</v>
      </c>
      <c r="F153" s="3">
        <v>71</v>
      </c>
      <c r="H153" s="16">
        <f t="shared" si="21"/>
        <v>-1</v>
      </c>
      <c r="I153" s="16">
        <f t="shared" si="22"/>
        <v>-1</v>
      </c>
      <c r="J153" s="16">
        <f t="shared" si="18"/>
        <v>71.2</v>
      </c>
      <c r="K153">
        <f t="shared" si="23"/>
        <v>71</v>
      </c>
      <c r="M153" s="18">
        <f t="shared" si="24"/>
        <v>43203</v>
      </c>
      <c r="N153">
        <f t="shared" si="19"/>
        <v>71.2</v>
      </c>
      <c r="O153" s="21">
        <f t="shared" si="25"/>
        <v>78.2</v>
      </c>
      <c r="P153">
        <f t="shared" si="26"/>
        <v>70.8</v>
      </c>
      <c r="Q153">
        <f t="shared" si="20"/>
        <v>71</v>
      </c>
    </row>
    <row r="154" spans="2:17">
      <c r="B154" s="1">
        <v>43202</v>
      </c>
      <c r="C154" s="2">
        <v>73</v>
      </c>
      <c r="D154" s="2">
        <v>73</v>
      </c>
      <c r="E154" s="2">
        <v>70.8</v>
      </c>
      <c r="F154" s="3">
        <v>71.2</v>
      </c>
      <c r="H154" s="16">
        <f t="shared" si="21"/>
        <v>-1</v>
      </c>
      <c r="I154" s="16">
        <f t="shared" si="22"/>
        <v>-1</v>
      </c>
      <c r="J154" s="16">
        <f t="shared" si="18"/>
        <v>73.400000000000006</v>
      </c>
      <c r="K154">
        <f t="shared" si="23"/>
        <v>71.2</v>
      </c>
      <c r="M154" s="18">
        <f t="shared" si="24"/>
        <v>43202</v>
      </c>
      <c r="N154">
        <f t="shared" si="19"/>
        <v>73.400000000000006</v>
      </c>
      <c r="O154" s="21">
        <f t="shared" si="25"/>
        <v>79.599999999999994</v>
      </c>
      <c r="P154">
        <f t="shared" si="26"/>
        <v>73</v>
      </c>
      <c r="Q154">
        <f t="shared" si="20"/>
        <v>71.2</v>
      </c>
    </row>
    <row r="155" spans="2:17">
      <c r="B155" s="1">
        <v>43201</v>
      </c>
      <c r="C155" s="2">
        <v>74</v>
      </c>
      <c r="D155" s="2">
        <v>74.3</v>
      </c>
      <c r="E155" s="2">
        <v>73.2</v>
      </c>
      <c r="F155" s="3">
        <v>73.400000000000006</v>
      </c>
      <c r="H155" s="16">
        <f t="shared" si="21"/>
        <v>1</v>
      </c>
      <c r="I155" s="16">
        <f t="shared" si="22"/>
        <v>-1</v>
      </c>
      <c r="J155" s="16">
        <f t="shared" si="18"/>
        <v>73</v>
      </c>
      <c r="K155">
        <f t="shared" si="23"/>
        <v>73.400000000000006</v>
      </c>
      <c r="M155" s="18">
        <f t="shared" si="24"/>
        <v>43201</v>
      </c>
      <c r="N155">
        <f t="shared" si="19"/>
        <v>73.400000000000006</v>
      </c>
      <c r="O155" s="21">
        <f t="shared" si="25"/>
        <v>79.599999999999994</v>
      </c>
      <c r="P155">
        <f t="shared" si="26"/>
        <v>73</v>
      </c>
      <c r="Q155">
        <f t="shared" si="20"/>
        <v>73</v>
      </c>
    </row>
    <row r="156" spans="2:17">
      <c r="B156" s="1">
        <v>43200</v>
      </c>
      <c r="C156" s="2">
        <v>78</v>
      </c>
      <c r="D156" s="2">
        <v>78.2</v>
      </c>
      <c r="E156" s="2">
        <v>73</v>
      </c>
      <c r="F156" s="3">
        <v>73</v>
      </c>
      <c r="H156" s="16">
        <f t="shared" si="21"/>
        <v>-1</v>
      </c>
      <c r="I156" s="16">
        <f t="shared" si="22"/>
        <v>-1</v>
      </c>
      <c r="J156" s="16">
        <f t="shared" si="18"/>
        <v>78.599999999999994</v>
      </c>
      <c r="K156">
        <f t="shared" si="23"/>
        <v>73</v>
      </c>
      <c r="M156" s="18">
        <f t="shared" si="24"/>
        <v>43200</v>
      </c>
      <c r="N156">
        <f t="shared" si="19"/>
        <v>78.599999999999994</v>
      </c>
      <c r="O156" s="21">
        <f t="shared" si="25"/>
        <v>79.599999999999994</v>
      </c>
      <c r="P156">
        <f t="shared" si="26"/>
        <v>73.5</v>
      </c>
      <c r="Q156">
        <f t="shared" si="20"/>
        <v>73</v>
      </c>
    </row>
    <row r="157" spans="2:17">
      <c r="B157" s="1">
        <v>43199</v>
      </c>
      <c r="C157" s="2">
        <v>79.5</v>
      </c>
      <c r="D157" s="2">
        <v>79.599999999999994</v>
      </c>
      <c r="E157" s="2">
        <v>78</v>
      </c>
      <c r="F157" s="3">
        <v>78.599999999999994</v>
      </c>
      <c r="H157" s="16">
        <f t="shared" si="21"/>
        <v>1</v>
      </c>
      <c r="I157" s="16">
        <f t="shared" si="22"/>
        <v>1</v>
      </c>
      <c r="J157" s="16">
        <f t="shared" si="18"/>
        <v>77.599999999999994</v>
      </c>
      <c r="K157">
        <f t="shared" si="23"/>
        <v>78.599999999999994</v>
      </c>
      <c r="M157" s="18">
        <f t="shared" si="24"/>
        <v>43199</v>
      </c>
      <c r="N157">
        <f t="shared" si="19"/>
        <v>77.599999999999994</v>
      </c>
      <c r="O157" s="21">
        <f t="shared" si="25"/>
        <v>79.8</v>
      </c>
      <c r="P157">
        <f t="shared" si="26"/>
        <v>73.5</v>
      </c>
      <c r="Q157">
        <f t="shared" si="20"/>
        <v>78.599999999999994</v>
      </c>
    </row>
    <row r="158" spans="2:17">
      <c r="B158" s="1">
        <v>43193</v>
      </c>
      <c r="C158" s="2">
        <v>75.099999999999994</v>
      </c>
      <c r="D158" s="2">
        <v>77.8</v>
      </c>
      <c r="E158" s="2">
        <v>73.5</v>
      </c>
      <c r="F158" s="3">
        <v>77.599999999999994</v>
      </c>
      <c r="H158" s="16">
        <f t="shared" si="21"/>
        <v>1</v>
      </c>
      <c r="I158" s="16">
        <f t="shared" si="22"/>
        <v>1</v>
      </c>
      <c r="J158" s="16">
        <f t="shared" si="18"/>
        <v>75.2</v>
      </c>
      <c r="K158">
        <f t="shared" si="23"/>
        <v>77.599999999999994</v>
      </c>
      <c r="M158" s="18">
        <f t="shared" si="24"/>
        <v>43193</v>
      </c>
      <c r="N158">
        <f t="shared" si="19"/>
        <v>75.2</v>
      </c>
      <c r="O158" s="21">
        <f t="shared" si="25"/>
        <v>79.8</v>
      </c>
      <c r="P158">
        <f t="shared" si="26"/>
        <v>74.8</v>
      </c>
      <c r="Q158">
        <f t="shared" si="20"/>
        <v>77.599999999999994</v>
      </c>
    </row>
    <row r="159" spans="2:17">
      <c r="B159" s="1">
        <v>43192</v>
      </c>
      <c r="C159" s="2">
        <v>78.599999999999994</v>
      </c>
      <c r="D159" s="2">
        <v>78.599999999999994</v>
      </c>
      <c r="E159" s="2">
        <v>74.8</v>
      </c>
      <c r="F159" s="3">
        <v>75.2</v>
      </c>
      <c r="H159" s="16">
        <f t="shared" si="21"/>
        <v>-1</v>
      </c>
      <c r="I159" s="16">
        <f t="shared" si="22"/>
        <v>1</v>
      </c>
      <c r="J159" s="16">
        <f t="shared" si="18"/>
        <v>77.8</v>
      </c>
      <c r="K159">
        <f t="shared" si="23"/>
        <v>75.2</v>
      </c>
      <c r="M159" s="18">
        <f t="shared" si="24"/>
        <v>43192</v>
      </c>
      <c r="N159">
        <f t="shared" si="19"/>
        <v>75.2</v>
      </c>
      <c r="O159" s="21">
        <f t="shared" si="25"/>
        <v>79.8</v>
      </c>
      <c r="P159">
        <f t="shared" si="26"/>
        <v>74.900000000000006</v>
      </c>
      <c r="Q159">
        <f t="shared" si="20"/>
        <v>77.8</v>
      </c>
    </row>
    <row r="160" spans="2:17">
      <c r="B160" s="1">
        <v>43190</v>
      </c>
      <c r="C160" s="2">
        <v>78.8</v>
      </c>
      <c r="D160" s="2">
        <v>79.8</v>
      </c>
      <c r="E160" s="2">
        <v>77.400000000000006</v>
      </c>
      <c r="F160" s="3">
        <v>77.8</v>
      </c>
      <c r="H160" s="16">
        <f t="shared" si="21"/>
        <v>-1</v>
      </c>
      <c r="I160" s="16">
        <f t="shared" si="22"/>
        <v>1</v>
      </c>
      <c r="J160" s="16">
        <f t="shared" si="18"/>
        <v>77.900000000000006</v>
      </c>
      <c r="K160">
        <f t="shared" si="23"/>
        <v>77.8</v>
      </c>
      <c r="M160" s="18">
        <f t="shared" si="24"/>
        <v>43190</v>
      </c>
      <c r="N160">
        <f t="shared" si="19"/>
        <v>77.8</v>
      </c>
      <c r="O160" s="21">
        <f t="shared" si="25"/>
        <v>78.5</v>
      </c>
      <c r="P160">
        <f t="shared" si="26"/>
        <v>74.599999999999994</v>
      </c>
      <c r="Q160">
        <f t="shared" si="20"/>
        <v>77.900000000000006</v>
      </c>
    </row>
    <row r="161" spans="2:17">
      <c r="B161" s="1">
        <v>43189</v>
      </c>
      <c r="C161" s="2">
        <v>76.599999999999994</v>
      </c>
      <c r="D161" s="2">
        <v>78.5</v>
      </c>
      <c r="E161" s="2">
        <v>76.2</v>
      </c>
      <c r="F161" s="3">
        <v>77.900000000000006</v>
      </c>
      <c r="H161" s="16">
        <f t="shared" si="21"/>
        <v>1</v>
      </c>
      <c r="I161" s="16">
        <f t="shared" si="22"/>
        <v>1</v>
      </c>
      <c r="J161" s="16">
        <f t="shared" si="18"/>
        <v>75.3</v>
      </c>
      <c r="K161">
        <f t="shared" si="23"/>
        <v>77.900000000000006</v>
      </c>
      <c r="M161" s="18">
        <f t="shared" si="24"/>
        <v>43189</v>
      </c>
      <c r="N161">
        <f t="shared" si="19"/>
        <v>75.3</v>
      </c>
      <c r="O161" s="21">
        <f t="shared" si="25"/>
        <v>77.3</v>
      </c>
      <c r="P161">
        <f t="shared" si="26"/>
        <v>74.599999999999994</v>
      </c>
      <c r="Q161">
        <f t="shared" si="20"/>
        <v>77.900000000000006</v>
      </c>
    </row>
    <row r="162" spans="2:17">
      <c r="B162" s="1">
        <v>43188</v>
      </c>
      <c r="C162" s="2">
        <v>76</v>
      </c>
      <c r="D162" s="2">
        <v>76.099999999999994</v>
      </c>
      <c r="E162" s="2">
        <v>74.900000000000006</v>
      </c>
      <c r="F162" s="3">
        <v>75.400000000000006</v>
      </c>
      <c r="H162" s="16">
        <f t="shared" si="21"/>
        <v>1</v>
      </c>
      <c r="I162" s="16">
        <f t="shared" si="22"/>
        <v>-1</v>
      </c>
      <c r="J162" s="16">
        <f t="shared" si="18"/>
        <v>75.3</v>
      </c>
      <c r="K162">
        <f t="shared" si="23"/>
        <v>75.400000000000006</v>
      </c>
      <c r="M162" s="18">
        <f t="shared" si="24"/>
        <v>43188</v>
      </c>
      <c r="N162">
        <f t="shared" si="19"/>
        <v>75.400000000000006</v>
      </c>
      <c r="O162" s="21">
        <f t="shared" si="25"/>
        <v>77.3</v>
      </c>
      <c r="P162">
        <f t="shared" si="26"/>
        <v>72.400000000000006</v>
      </c>
      <c r="Q162">
        <f t="shared" si="20"/>
        <v>75.3</v>
      </c>
    </row>
    <row r="163" spans="2:17">
      <c r="B163" s="1">
        <v>43187</v>
      </c>
      <c r="C163" s="2">
        <v>75.900000000000006</v>
      </c>
      <c r="D163" s="2">
        <v>76.7</v>
      </c>
      <c r="E163" s="2">
        <v>74.599999999999994</v>
      </c>
      <c r="F163" s="3">
        <v>75.3</v>
      </c>
      <c r="H163" s="16">
        <f t="shared" si="21"/>
        <v>-1</v>
      </c>
      <c r="I163" s="16">
        <f t="shared" si="22"/>
        <v>-1</v>
      </c>
      <c r="J163" s="16">
        <f t="shared" si="18"/>
        <v>75.5</v>
      </c>
      <c r="K163">
        <f t="shared" si="23"/>
        <v>75.3</v>
      </c>
      <c r="M163" s="18">
        <f t="shared" si="24"/>
        <v>43187</v>
      </c>
      <c r="N163">
        <f t="shared" si="19"/>
        <v>75.5</v>
      </c>
      <c r="O163" s="21">
        <f t="shared" si="25"/>
        <v>77.3</v>
      </c>
      <c r="P163">
        <f t="shared" si="26"/>
        <v>70.5</v>
      </c>
      <c r="Q163">
        <f t="shared" si="20"/>
        <v>75.3</v>
      </c>
    </row>
    <row r="164" spans="2:17">
      <c r="B164" s="1">
        <v>43186</v>
      </c>
      <c r="C164" s="2">
        <v>77.2</v>
      </c>
      <c r="D164" s="2">
        <v>77.3</v>
      </c>
      <c r="E164" s="2">
        <v>75.2</v>
      </c>
      <c r="F164" s="3">
        <v>75.5</v>
      </c>
      <c r="H164" s="16">
        <f t="shared" si="21"/>
        <v>1</v>
      </c>
      <c r="I164" s="16">
        <f t="shared" si="22"/>
        <v>-1</v>
      </c>
      <c r="J164" s="16">
        <f t="shared" si="18"/>
        <v>75.400000000000006</v>
      </c>
      <c r="K164">
        <f t="shared" si="23"/>
        <v>75.5</v>
      </c>
      <c r="M164" s="18">
        <f t="shared" si="24"/>
        <v>43186</v>
      </c>
      <c r="N164">
        <f t="shared" si="19"/>
        <v>75.5</v>
      </c>
      <c r="O164" s="21">
        <f t="shared" si="25"/>
        <v>76.400000000000006</v>
      </c>
      <c r="P164">
        <f t="shared" si="26"/>
        <v>70.5</v>
      </c>
      <c r="Q164">
        <f t="shared" si="20"/>
        <v>75.400000000000006</v>
      </c>
    </row>
    <row r="165" spans="2:17">
      <c r="B165" s="1">
        <v>43185</v>
      </c>
      <c r="C165" s="2">
        <v>73</v>
      </c>
      <c r="D165" s="2">
        <v>75.400000000000006</v>
      </c>
      <c r="E165" s="2">
        <v>72.400000000000006</v>
      </c>
      <c r="F165" s="3">
        <v>75.400000000000006</v>
      </c>
      <c r="H165" s="16">
        <f t="shared" si="21"/>
        <v>1</v>
      </c>
      <c r="I165" s="16">
        <f t="shared" si="22"/>
        <v>-1</v>
      </c>
      <c r="J165" s="16">
        <f t="shared" si="18"/>
        <v>72.2</v>
      </c>
      <c r="K165">
        <f t="shared" si="23"/>
        <v>75.400000000000006</v>
      </c>
      <c r="M165" s="18">
        <f t="shared" si="24"/>
        <v>43185</v>
      </c>
      <c r="N165">
        <f t="shared" si="19"/>
        <v>75.400000000000006</v>
      </c>
      <c r="O165" s="21">
        <f t="shared" si="25"/>
        <v>76.7</v>
      </c>
      <c r="P165">
        <f t="shared" si="26"/>
        <v>70.5</v>
      </c>
      <c r="Q165">
        <f t="shared" si="20"/>
        <v>72.2</v>
      </c>
    </row>
    <row r="166" spans="2:17">
      <c r="B166" s="1">
        <v>43182</v>
      </c>
      <c r="C166" s="2">
        <v>71.3</v>
      </c>
      <c r="D166" s="2">
        <v>73</v>
      </c>
      <c r="E166" s="2">
        <v>70.5</v>
      </c>
      <c r="F166" s="3">
        <v>72.2</v>
      </c>
      <c r="H166" s="16">
        <f t="shared" si="21"/>
        <v>-1</v>
      </c>
      <c r="I166" s="16">
        <f t="shared" si="22"/>
        <v>-1</v>
      </c>
      <c r="J166" s="16">
        <f t="shared" si="18"/>
        <v>73.900000000000006</v>
      </c>
      <c r="K166">
        <f t="shared" si="23"/>
        <v>72.2</v>
      </c>
      <c r="M166" s="18">
        <f t="shared" si="24"/>
        <v>43182</v>
      </c>
      <c r="N166">
        <f t="shared" si="19"/>
        <v>73.900000000000006</v>
      </c>
      <c r="O166" s="21">
        <f t="shared" si="25"/>
        <v>77.400000000000006</v>
      </c>
      <c r="P166">
        <f t="shared" si="26"/>
        <v>73.599999999999994</v>
      </c>
      <c r="Q166">
        <f t="shared" si="20"/>
        <v>72.2</v>
      </c>
    </row>
    <row r="167" spans="2:17">
      <c r="B167" s="1">
        <v>43181</v>
      </c>
      <c r="C167" s="2">
        <v>76.3</v>
      </c>
      <c r="D167" s="2">
        <v>76.400000000000006</v>
      </c>
      <c r="E167" s="2">
        <v>73.599999999999994</v>
      </c>
      <c r="F167" s="3">
        <v>73.900000000000006</v>
      </c>
      <c r="H167" s="16">
        <f t="shared" si="21"/>
        <v>-1</v>
      </c>
      <c r="I167" s="16">
        <f t="shared" si="22"/>
        <v>-1</v>
      </c>
      <c r="J167" s="16">
        <f t="shared" si="18"/>
        <v>75</v>
      </c>
      <c r="K167">
        <f t="shared" si="23"/>
        <v>73.900000000000006</v>
      </c>
      <c r="M167" s="18">
        <f t="shared" si="24"/>
        <v>43181</v>
      </c>
      <c r="N167">
        <f t="shared" si="19"/>
        <v>75</v>
      </c>
      <c r="O167" s="21">
        <f t="shared" si="25"/>
        <v>78.599999999999994</v>
      </c>
      <c r="P167">
        <f t="shared" si="26"/>
        <v>75</v>
      </c>
      <c r="Q167">
        <f t="shared" si="20"/>
        <v>73.900000000000006</v>
      </c>
    </row>
    <row r="168" spans="2:17">
      <c r="B168" s="1">
        <v>43180</v>
      </c>
      <c r="C168" s="2">
        <v>76.5</v>
      </c>
      <c r="D168" s="2">
        <v>76.7</v>
      </c>
      <c r="E168" s="2">
        <v>75</v>
      </c>
      <c r="F168" s="3">
        <v>75</v>
      </c>
      <c r="H168" s="16">
        <f t="shared" si="21"/>
        <v>-1</v>
      </c>
      <c r="I168" s="16">
        <f t="shared" si="22"/>
        <v>-1</v>
      </c>
      <c r="J168" s="16">
        <f t="shared" si="18"/>
        <v>77.599999999999994</v>
      </c>
      <c r="K168">
        <f t="shared" si="23"/>
        <v>75</v>
      </c>
      <c r="M168" s="18">
        <f t="shared" si="24"/>
        <v>43180</v>
      </c>
      <c r="N168">
        <f t="shared" si="19"/>
        <v>77.599999999999994</v>
      </c>
      <c r="O168" s="21">
        <f t="shared" si="25"/>
        <v>80</v>
      </c>
      <c r="P168">
        <f t="shared" si="26"/>
        <v>76.2</v>
      </c>
      <c r="Q168">
        <f t="shared" si="20"/>
        <v>75</v>
      </c>
    </row>
    <row r="169" spans="2:17">
      <c r="B169" s="1">
        <v>43179</v>
      </c>
      <c r="C169" s="2">
        <v>77</v>
      </c>
      <c r="D169" s="2">
        <v>77.400000000000006</v>
      </c>
      <c r="E169" s="2">
        <v>76.2</v>
      </c>
      <c r="F169" s="3">
        <v>76.2</v>
      </c>
      <c r="H169" s="16">
        <f t="shared" si="21"/>
        <v>-1</v>
      </c>
      <c r="I169" s="16">
        <f t="shared" si="22"/>
        <v>1</v>
      </c>
      <c r="J169" s="16">
        <f t="shared" si="18"/>
        <v>77.599999999999994</v>
      </c>
      <c r="K169">
        <f t="shared" si="23"/>
        <v>76.2</v>
      </c>
      <c r="M169" s="18">
        <f t="shared" si="24"/>
        <v>43179</v>
      </c>
      <c r="N169">
        <f t="shared" si="19"/>
        <v>76.2</v>
      </c>
      <c r="O169" s="21">
        <f t="shared" si="25"/>
        <v>80</v>
      </c>
      <c r="P169">
        <f t="shared" si="26"/>
        <v>74.5</v>
      </c>
      <c r="Q169">
        <f t="shared" si="20"/>
        <v>77.599999999999994</v>
      </c>
    </row>
    <row r="170" spans="2:17">
      <c r="B170" s="1">
        <v>43178</v>
      </c>
      <c r="C170" s="2">
        <v>78</v>
      </c>
      <c r="D170" s="2">
        <v>78.599999999999994</v>
      </c>
      <c r="E170" s="2">
        <v>77.2</v>
      </c>
      <c r="F170" s="3">
        <v>77.599999999999994</v>
      </c>
      <c r="H170" s="16">
        <f t="shared" si="21"/>
        <v>1</v>
      </c>
      <c r="I170" s="16">
        <f t="shared" si="22"/>
        <v>1</v>
      </c>
      <c r="J170" s="16">
        <f t="shared" si="18"/>
        <v>77.099999999999994</v>
      </c>
      <c r="K170">
        <f t="shared" si="23"/>
        <v>77.599999999999994</v>
      </c>
      <c r="M170" s="18">
        <f t="shared" si="24"/>
        <v>43178</v>
      </c>
      <c r="N170">
        <f t="shared" si="19"/>
        <v>77.099999999999994</v>
      </c>
      <c r="O170" s="21">
        <f t="shared" si="25"/>
        <v>80</v>
      </c>
      <c r="P170">
        <f t="shared" si="26"/>
        <v>74</v>
      </c>
      <c r="Q170">
        <f t="shared" si="20"/>
        <v>77.599999999999994</v>
      </c>
    </row>
    <row r="171" spans="2:17">
      <c r="B171" s="1">
        <v>43175</v>
      </c>
      <c r="C171" s="2">
        <v>77</v>
      </c>
      <c r="D171" s="2">
        <v>80</v>
      </c>
      <c r="E171" s="2">
        <v>76.7</v>
      </c>
      <c r="F171" s="3">
        <v>77.099999999999994</v>
      </c>
      <c r="H171" s="16">
        <f t="shared" si="21"/>
        <v>1</v>
      </c>
      <c r="I171" s="16">
        <f t="shared" si="22"/>
        <v>1</v>
      </c>
      <c r="J171" s="16">
        <f t="shared" si="18"/>
        <v>74.599999999999994</v>
      </c>
      <c r="K171">
        <f t="shared" si="23"/>
        <v>77.099999999999994</v>
      </c>
      <c r="M171" s="18">
        <f t="shared" si="24"/>
        <v>43175</v>
      </c>
      <c r="N171">
        <f t="shared" si="19"/>
        <v>74.599999999999994</v>
      </c>
      <c r="O171" s="21">
        <f t="shared" si="25"/>
        <v>75.8</v>
      </c>
      <c r="P171">
        <f t="shared" si="26"/>
        <v>73.8</v>
      </c>
      <c r="Q171">
        <f t="shared" si="20"/>
        <v>77.099999999999994</v>
      </c>
    </row>
    <row r="172" spans="2:17">
      <c r="B172" s="1">
        <v>43174</v>
      </c>
      <c r="C172" s="2">
        <v>75</v>
      </c>
      <c r="D172" s="2">
        <v>75.5</v>
      </c>
      <c r="E172" s="2">
        <v>74.5</v>
      </c>
      <c r="F172" s="3">
        <v>74.599999999999994</v>
      </c>
      <c r="H172" s="16">
        <f t="shared" si="21"/>
        <v>1</v>
      </c>
      <c r="I172" s="16">
        <f t="shared" si="22"/>
        <v>1</v>
      </c>
      <c r="J172" s="16">
        <f t="shared" si="18"/>
        <v>74.5</v>
      </c>
      <c r="K172">
        <f t="shared" si="23"/>
        <v>74.599999999999994</v>
      </c>
      <c r="M172" s="18">
        <f t="shared" si="24"/>
        <v>43174</v>
      </c>
      <c r="N172">
        <f t="shared" si="19"/>
        <v>74.5</v>
      </c>
      <c r="O172" s="21">
        <f t="shared" si="25"/>
        <v>77.5</v>
      </c>
      <c r="P172">
        <f t="shared" si="26"/>
        <v>73.7</v>
      </c>
      <c r="Q172">
        <f t="shared" si="20"/>
        <v>74.599999999999994</v>
      </c>
    </row>
    <row r="173" spans="2:17">
      <c r="B173" s="1">
        <v>43173</v>
      </c>
      <c r="C173" s="2">
        <v>74.5</v>
      </c>
      <c r="D173" s="2">
        <v>75.7</v>
      </c>
      <c r="E173" s="2">
        <v>74</v>
      </c>
      <c r="F173" s="3">
        <v>74.5</v>
      </c>
      <c r="H173" s="16">
        <f t="shared" si="21"/>
        <v>1</v>
      </c>
      <c r="I173" s="16">
        <f t="shared" si="22"/>
        <v>1</v>
      </c>
      <c r="J173" s="16">
        <f t="shared" si="18"/>
        <v>74</v>
      </c>
      <c r="K173">
        <f t="shared" si="23"/>
        <v>74.5</v>
      </c>
      <c r="M173" s="18">
        <f t="shared" si="24"/>
        <v>43173</v>
      </c>
      <c r="N173">
        <f t="shared" si="19"/>
        <v>74</v>
      </c>
      <c r="O173" s="21">
        <f t="shared" si="25"/>
        <v>77.5</v>
      </c>
      <c r="P173">
        <f t="shared" si="26"/>
        <v>70.8</v>
      </c>
      <c r="Q173">
        <f t="shared" si="20"/>
        <v>74.5</v>
      </c>
    </row>
    <row r="174" spans="2:17">
      <c r="B174" s="1">
        <v>43172</v>
      </c>
      <c r="C174" s="2">
        <v>75</v>
      </c>
      <c r="D174" s="2">
        <v>75.8</v>
      </c>
      <c r="E174" s="2">
        <v>73.8</v>
      </c>
      <c r="F174" s="3">
        <v>74</v>
      </c>
      <c r="H174" s="16">
        <f t="shared" si="21"/>
        <v>-1</v>
      </c>
      <c r="I174" s="16">
        <f t="shared" si="22"/>
        <v>1</v>
      </c>
      <c r="J174" s="16">
        <f t="shared" si="18"/>
        <v>74.3</v>
      </c>
      <c r="K174">
        <f t="shared" si="23"/>
        <v>74</v>
      </c>
      <c r="M174" s="18">
        <f t="shared" si="24"/>
        <v>43172</v>
      </c>
      <c r="N174">
        <f t="shared" si="19"/>
        <v>74</v>
      </c>
      <c r="O174" s="21">
        <f t="shared" si="25"/>
        <v>77.5</v>
      </c>
      <c r="P174">
        <f t="shared" si="26"/>
        <v>69.7</v>
      </c>
      <c r="Q174">
        <f t="shared" si="20"/>
        <v>74.3</v>
      </c>
    </row>
    <row r="175" spans="2:17">
      <c r="B175" s="1">
        <v>43171</v>
      </c>
      <c r="C175" s="2">
        <v>75</v>
      </c>
      <c r="D175" s="2">
        <v>77.5</v>
      </c>
      <c r="E175" s="2">
        <v>73.7</v>
      </c>
      <c r="F175" s="3">
        <v>74.3</v>
      </c>
      <c r="H175" s="16">
        <f t="shared" si="21"/>
        <v>1</v>
      </c>
      <c r="I175" s="16">
        <f t="shared" si="22"/>
        <v>1</v>
      </c>
      <c r="J175" s="16">
        <f t="shared" si="18"/>
        <v>70.8</v>
      </c>
      <c r="K175">
        <f t="shared" si="23"/>
        <v>74.3</v>
      </c>
      <c r="M175" s="18">
        <f t="shared" si="24"/>
        <v>43171</v>
      </c>
      <c r="N175">
        <f t="shared" si="19"/>
        <v>70.8</v>
      </c>
      <c r="O175" s="21">
        <f t="shared" si="25"/>
        <v>71.900000000000006</v>
      </c>
      <c r="P175">
        <f t="shared" si="26"/>
        <v>69.400000000000006</v>
      </c>
      <c r="Q175">
        <f t="shared" si="20"/>
        <v>74.3</v>
      </c>
    </row>
    <row r="176" spans="2:17">
      <c r="B176" s="1">
        <v>43168</v>
      </c>
      <c r="C176" s="2">
        <v>71.099999999999994</v>
      </c>
      <c r="D176" s="2">
        <v>71.900000000000006</v>
      </c>
      <c r="E176" s="2">
        <v>70.8</v>
      </c>
      <c r="F176" s="3">
        <v>71.099999999999994</v>
      </c>
      <c r="H176" s="16">
        <f t="shared" si="21"/>
        <v>1</v>
      </c>
      <c r="I176" s="16">
        <f t="shared" si="22"/>
        <v>-1</v>
      </c>
      <c r="J176" s="16">
        <f t="shared" si="18"/>
        <v>70.8</v>
      </c>
      <c r="K176">
        <f t="shared" si="23"/>
        <v>71.099999999999994</v>
      </c>
      <c r="M176" s="18">
        <f t="shared" si="24"/>
        <v>43168</v>
      </c>
      <c r="N176">
        <f t="shared" si="19"/>
        <v>71.099999999999994</v>
      </c>
      <c r="O176" s="21">
        <f t="shared" si="25"/>
        <v>71.599999999999994</v>
      </c>
      <c r="P176">
        <f t="shared" si="26"/>
        <v>69.2</v>
      </c>
      <c r="Q176">
        <f t="shared" si="20"/>
        <v>70.8</v>
      </c>
    </row>
    <row r="177" spans="2:17">
      <c r="B177" s="1">
        <v>43167</v>
      </c>
      <c r="C177" s="2">
        <v>70</v>
      </c>
      <c r="D177" s="2">
        <v>71</v>
      </c>
      <c r="E177" s="2">
        <v>69.7</v>
      </c>
      <c r="F177" s="3">
        <v>70.8</v>
      </c>
      <c r="H177" s="16">
        <f t="shared" si="21"/>
        <v>1</v>
      </c>
      <c r="I177" s="16">
        <f t="shared" si="22"/>
        <v>-1</v>
      </c>
      <c r="J177" s="16">
        <f t="shared" si="18"/>
        <v>69.400000000000006</v>
      </c>
      <c r="K177">
        <f t="shared" si="23"/>
        <v>70.8</v>
      </c>
      <c r="M177" s="18">
        <f t="shared" si="24"/>
        <v>43167</v>
      </c>
      <c r="N177">
        <f t="shared" si="19"/>
        <v>70.8</v>
      </c>
      <c r="O177" s="21">
        <f t="shared" si="25"/>
        <v>72.8</v>
      </c>
      <c r="P177">
        <f t="shared" si="26"/>
        <v>69.2</v>
      </c>
      <c r="Q177">
        <f t="shared" si="20"/>
        <v>69.400000000000006</v>
      </c>
    </row>
    <row r="178" spans="2:17">
      <c r="B178" s="1">
        <v>43166</v>
      </c>
      <c r="C178" s="2">
        <v>69.7</v>
      </c>
      <c r="D178" s="2">
        <v>71.2</v>
      </c>
      <c r="E178" s="2">
        <v>69.400000000000006</v>
      </c>
      <c r="F178" s="3">
        <v>69.400000000000006</v>
      </c>
      <c r="H178" s="16">
        <f t="shared" si="21"/>
        <v>-1</v>
      </c>
      <c r="I178" s="16">
        <f t="shared" si="22"/>
        <v>-1</v>
      </c>
      <c r="J178" s="16">
        <f t="shared" si="18"/>
        <v>70.3</v>
      </c>
      <c r="K178">
        <f t="shared" si="23"/>
        <v>69.400000000000006</v>
      </c>
      <c r="M178" s="18">
        <f t="shared" si="24"/>
        <v>43166</v>
      </c>
      <c r="N178">
        <f t="shared" si="19"/>
        <v>70.3</v>
      </c>
      <c r="O178" s="21">
        <f t="shared" si="25"/>
        <v>73.900000000000006</v>
      </c>
      <c r="P178">
        <f t="shared" si="26"/>
        <v>69.2</v>
      </c>
      <c r="Q178">
        <f t="shared" si="20"/>
        <v>69.400000000000006</v>
      </c>
    </row>
    <row r="179" spans="2:17">
      <c r="B179" s="1">
        <v>43165</v>
      </c>
      <c r="C179" s="2">
        <v>71.3</v>
      </c>
      <c r="D179" s="2">
        <v>71.599999999999994</v>
      </c>
      <c r="E179" s="2">
        <v>69.2</v>
      </c>
      <c r="F179" s="3">
        <v>70.3</v>
      </c>
      <c r="H179" s="16">
        <f t="shared" si="21"/>
        <v>-1</v>
      </c>
      <c r="I179" s="16">
        <f t="shared" si="22"/>
        <v>-1</v>
      </c>
      <c r="J179" s="16">
        <f t="shared" si="18"/>
        <v>70.7</v>
      </c>
      <c r="K179">
        <f t="shared" si="23"/>
        <v>70.3</v>
      </c>
      <c r="M179" s="18">
        <f t="shared" si="24"/>
        <v>43165</v>
      </c>
      <c r="N179">
        <f t="shared" si="19"/>
        <v>70.7</v>
      </c>
      <c r="O179" s="21">
        <f t="shared" si="25"/>
        <v>73.900000000000006</v>
      </c>
      <c r="P179">
        <f t="shared" si="26"/>
        <v>69.599999999999994</v>
      </c>
      <c r="Q179">
        <f t="shared" si="20"/>
        <v>70.3</v>
      </c>
    </row>
    <row r="180" spans="2:17">
      <c r="B180" s="1">
        <v>43164</v>
      </c>
      <c r="C180" s="2">
        <v>72.7</v>
      </c>
      <c r="D180" s="2">
        <v>72.8</v>
      </c>
      <c r="E180" s="2">
        <v>69.7</v>
      </c>
      <c r="F180" s="3">
        <v>70.7</v>
      </c>
      <c r="H180" s="16">
        <f t="shared" si="21"/>
        <v>-1</v>
      </c>
      <c r="I180" s="16">
        <f t="shared" si="22"/>
        <v>-1</v>
      </c>
      <c r="J180" s="16">
        <f t="shared" si="18"/>
        <v>72.099999999999994</v>
      </c>
      <c r="K180">
        <f t="shared" si="23"/>
        <v>70.7</v>
      </c>
      <c r="M180" s="18">
        <f t="shared" si="24"/>
        <v>43164</v>
      </c>
      <c r="N180">
        <f t="shared" si="19"/>
        <v>72.099999999999994</v>
      </c>
      <c r="O180" s="21">
        <f t="shared" si="25"/>
        <v>73.900000000000006</v>
      </c>
      <c r="P180">
        <f t="shared" si="26"/>
        <v>69.599999999999994</v>
      </c>
      <c r="Q180">
        <f t="shared" si="20"/>
        <v>70.7</v>
      </c>
    </row>
    <row r="181" spans="2:17">
      <c r="B181" s="1">
        <v>43161</v>
      </c>
      <c r="C181" s="2">
        <v>72</v>
      </c>
      <c r="D181" s="2">
        <v>73.900000000000006</v>
      </c>
      <c r="E181" s="2">
        <v>71.2</v>
      </c>
      <c r="F181" s="3">
        <v>72.099999999999994</v>
      </c>
      <c r="H181" s="16">
        <f t="shared" si="21"/>
        <v>1</v>
      </c>
      <c r="I181" s="16">
        <f t="shared" si="22"/>
        <v>-1</v>
      </c>
      <c r="J181" s="16">
        <f t="shared" si="18"/>
        <v>72</v>
      </c>
      <c r="K181">
        <f t="shared" si="23"/>
        <v>72.099999999999994</v>
      </c>
      <c r="M181" s="18">
        <f t="shared" si="24"/>
        <v>43161</v>
      </c>
      <c r="N181">
        <f t="shared" si="19"/>
        <v>72.099999999999994</v>
      </c>
      <c r="O181" s="21">
        <f t="shared" si="25"/>
        <v>73.5</v>
      </c>
      <c r="P181">
        <f t="shared" si="26"/>
        <v>69.599999999999994</v>
      </c>
      <c r="Q181">
        <f t="shared" si="20"/>
        <v>72</v>
      </c>
    </row>
    <row r="182" spans="2:17">
      <c r="B182" s="1">
        <v>43160</v>
      </c>
      <c r="C182" s="2">
        <v>70.8</v>
      </c>
      <c r="D182" s="2">
        <v>72.400000000000006</v>
      </c>
      <c r="E182" s="2">
        <v>69.599999999999994</v>
      </c>
      <c r="F182" s="3">
        <v>72</v>
      </c>
      <c r="H182" s="16">
        <f t="shared" si="21"/>
        <v>1</v>
      </c>
      <c r="I182" s="16">
        <f t="shared" si="22"/>
        <v>-1</v>
      </c>
      <c r="J182" s="16">
        <f t="shared" si="18"/>
        <v>71.099999999999994</v>
      </c>
      <c r="K182">
        <f t="shared" si="23"/>
        <v>72</v>
      </c>
      <c r="M182" s="18">
        <f t="shared" si="24"/>
        <v>43160</v>
      </c>
      <c r="N182">
        <f t="shared" si="19"/>
        <v>72</v>
      </c>
      <c r="O182" s="21">
        <f t="shared" si="25"/>
        <v>73.8</v>
      </c>
      <c r="P182">
        <f t="shared" si="26"/>
        <v>70.900000000000006</v>
      </c>
      <c r="Q182">
        <f t="shared" si="20"/>
        <v>71.099999999999994</v>
      </c>
    </row>
    <row r="183" spans="2:17">
      <c r="B183" s="1">
        <v>43158</v>
      </c>
      <c r="C183" s="2">
        <v>72</v>
      </c>
      <c r="D183" s="2">
        <v>72.5</v>
      </c>
      <c r="E183" s="2">
        <v>70.900000000000006</v>
      </c>
      <c r="F183" s="3">
        <v>71.099999999999994</v>
      </c>
      <c r="H183" s="16">
        <f t="shared" si="21"/>
        <v>-1</v>
      </c>
      <c r="I183" s="16">
        <f t="shared" si="22"/>
        <v>-1</v>
      </c>
      <c r="J183" s="16">
        <f t="shared" si="18"/>
        <v>71.3</v>
      </c>
      <c r="K183">
        <f t="shared" si="23"/>
        <v>71.099999999999994</v>
      </c>
      <c r="M183" s="18">
        <f t="shared" si="24"/>
        <v>43158</v>
      </c>
      <c r="N183">
        <f t="shared" si="19"/>
        <v>71.3</v>
      </c>
      <c r="O183" s="21">
        <f t="shared" si="25"/>
        <v>73.8</v>
      </c>
      <c r="P183">
        <f t="shared" si="26"/>
        <v>68.2</v>
      </c>
      <c r="Q183">
        <f t="shared" si="20"/>
        <v>71.099999999999994</v>
      </c>
    </row>
    <row r="184" spans="2:17">
      <c r="B184" s="1">
        <v>43157</v>
      </c>
      <c r="C184" s="2">
        <v>72.3</v>
      </c>
      <c r="D184" s="2">
        <v>73.5</v>
      </c>
      <c r="E184" s="2">
        <v>71.2</v>
      </c>
      <c r="F184" s="3">
        <v>71.3</v>
      </c>
      <c r="H184" s="16">
        <f t="shared" si="21"/>
        <v>-1</v>
      </c>
      <c r="I184" s="16">
        <f t="shared" si="22"/>
        <v>-1</v>
      </c>
      <c r="J184" s="16">
        <f t="shared" si="18"/>
        <v>72.3</v>
      </c>
      <c r="K184">
        <f t="shared" si="23"/>
        <v>71.3</v>
      </c>
      <c r="M184" s="18">
        <f t="shared" si="24"/>
        <v>43157</v>
      </c>
      <c r="N184">
        <f t="shared" si="19"/>
        <v>72.3</v>
      </c>
      <c r="O184" s="21">
        <f t="shared" si="25"/>
        <v>77.099999999999994</v>
      </c>
      <c r="P184">
        <f t="shared" si="26"/>
        <v>68.2</v>
      </c>
      <c r="Q184">
        <f t="shared" si="20"/>
        <v>71.3</v>
      </c>
    </row>
    <row r="185" spans="2:17">
      <c r="B185" s="1">
        <v>43154</v>
      </c>
      <c r="C185" s="2">
        <v>72</v>
      </c>
      <c r="D185" s="2">
        <v>73.8</v>
      </c>
      <c r="E185" s="2">
        <v>71</v>
      </c>
      <c r="F185" s="3">
        <v>72.3</v>
      </c>
      <c r="H185" s="16">
        <f t="shared" si="21"/>
        <v>1</v>
      </c>
      <c r="I185" s="16">
        <f t="shared" si="22"/>
        <v>-1</v>
      </c>
      <c r="J185" s="16">
        <f t="shared" si="18"/>
        <v>71.3</v>
      </c>
      <c r="K185">
        <f t="shared" si="23"/>
        <v>72.3</v>
      </c>
      <c r="M185" s="18">
        <f t="shared" si="24"/>
        <v>43154</v>
      </c>
      <c r="N185">
        <f t="shared" si="19"/>
        <v>72.3</v>
      </c>
      <c r="O185" s="21">
        <f t="shared" si="25"/>
        <v>81.5</v>
      </c>
      <c r="P185">
        <f t="shared" si="26"/>
        <v>68.2</v>
      </c>
      <c r="Q185">
        <f t="shared" si="20"/>
        <v>71.3</v>
      </c>
    </row>
    <row r="186" spans="2:17">
      <c r="B186" s="1">
        <v>43153</v>
      </c>
      <c r="C186" s="2">
        <v>69</v>
      </c>
      <c r="D186" s="2">
        <v>72.7</v>
      </c>
      <c r="E186" s="2">
        <v>68.2</v>
      </c>
      <c r="F186" s="3">
        <v>71.3</v>
      </c>
      <c r="H186" s="16">
        <f t="shared" si="21"/>
        <v>1</v>
      </c>
      <c r="I186" s="16">
        <f t="shared" si="22"/>
        <v>-1</v>
      </c>
      <c r="J186" s="16">
        <f t="shared" si="18"/>
        <v>71.099999999999994</v>
      </c>
      <c r="K186">
        <f t="shared" si="23"/>
        <v>71.3</v>
      </c>
      <c r="M186" s="18">
        <f t="shared" si="24"/>
        <v>43153</v>
      </c>
      <c r="N186">
        <f t="shared" si="19"/>
        <v>71.3</v>
      </c>
      <c r="O186" s="21">
        <f t="shared" si="25"/>
        <v>81.5</v>
      </c>
      <c r="P186">
        <f t="shared" si="26"/>
        <v>70.8</v>
      </c>
      <c r="Q186">
        <f t="shared" si="20"/>
        <v>71.099999999999994</v>
      </c>
    </row>
    <row r="187" spans="2:17">
      <c r="B187" s="1">
        <v>43152</v>
      </c>
      <c r="C187" s="2">
        <v>77</v>
      </c>
      <c r="D187" s="2">
        <v>77.099999999999994</v>
      </c>
      <c r="E187" s="2">
        <v>70.8</v>
      </c>
      <c r="F187" s="3">
        <v>71.099999999999994</v>
      </c>
      <c r="H187" s="16">
        <f t="shared" si="21"/>
        <v>-1</v>
      </c>
      <c r="I187" s="16">
        <f t="shared" si="22"/>
        <v>-1</v>
      </c>
      <c r="J187" s="16">
        <f t="shared" si="18"/>
        <v>80.7</v>
      </c>
      <c r="K187">
        <f t="shared" si="23"/>
        <v>71.099999999999994</v>
      </c>
      <c r="M187" s="18">
        <f t="shared" si="24"/>
        <v>43152</v>
      </c>
      <c r="N187">
        <f t="shared" si="19"/>
        <v>80.7</v>
      </c>
      <c r="O187" s="21">
        <f t="shared" si="25"/>
        <v>82.9</v>
      </c>
      <c r="P187">
        <f t="shared" si="26"/>
        <v>73.8</v>
      </c>
      <c r="Q187">
        <f t="shared" si="20"/>
        <v>71.099999999999994</v>
      </c>
    </row>
    <row r="188" spans="2:17">
      <c r="B188" s="1">
        <v>43143</v>
      </c>
      <c r="C188" s="2">
        <v>79.900000000000006</v>
      </c>
      <c r="D188" s="2">
        <v>81.5</v>
      </c>
      <c r="E188" s="2">
        <v>74.900000000000006</v>
      </c>
      <c r="F188" s="3">
        <v>74.900000000000006</v>
      </c>
      <c r="H188" s="16">
        <f t="shared" si="21"/>
        <v>-1</v>
      </c>
      <c r="I188" s="16">
        <f t="shared" si="22"/>
        <v>1</v>
      </c>
      <c r="J188" s="16">
        <f t="shared" si="18"/>
        <v>80.7</v>
      </c>
      <c r="K188">
        <f t="shared" si="23"/>
        <v>74.900000000000006</v>
      </c>
      <c r="M188" s="18">
        <f t="shared" si="24"/>
        <v>43143</v>
      </c>
      <c r="N188">
        <f t="shared" si="19"/>
        <v>74.900000000000006</v>
      </c>
      <c r="O188" s="21">
        <f t="shared" si="25"/>
        <v>85.1</v>
      </c>
      <c r="P188">
        <f t="shared" si="26"/>
        <v>73.8</v>
      </c>
      <c r="Q188">
        <f t="shared" si="20"/>
        <v>80.7</v>
      </c>
    </row>
    <row r="189" spans="2:17">
      <c r="B189" s="1">
        <v>43140</v>
      </c>
      <c r="C189" s="2">
        <v>74</v>
      </c>
      <c r="D189" s="2">
        <v>81.2</v>
      </c>
      <c r="E189" s="2">
        <v>73.8</v>
      </c>
      <c r="F189" s="3">
        <v>80.7</v>
      </c>
      <c r="H189" s="16">
        <f t="shared" si="21"/>
        <v>1</v>
      </c>
      <c r="I189" s="16">
        <f t="shared" si="22"/>
        <v>1</v>
      </c>
      <c r="J189" s="16">
        <f t="shared" si="18"/>
        <v>79.8</v>
      </c>
      <c r="K189">
        <f t="shared" si="23"/>
        <v>80.7</v>
      </c>
      <c r="M189" s="18">
        <f t="shared" si="24"/>
        <v>43140</v>
      </c>
      <c r="N189">
        <f t="shared" si="19"/>
        <v>79.8</v>
      </c>
      <c r="O189" s="21">
        <f t="shared" si="25"/>
        <v>85.3</v>
      </c>
      <c r="P189">
        <f t="shared" si="26"/>
        <v>78</v>
      </c>
      <c r="Q189">
        <f t="shared" si="20"/>
        <v>80.7</v>
      </c>
    </row>
    <row r="190" spans="2:17">
      <c r="B190" s="1">
        <v>43139</v>
      </c>
      <c r="C190" s="2">
        <v>82.7</v>
      </c>
      <c r="D190" s="2">
        <v>82.9</v>
      </c>
      <c r="E190" s="2">
        <v>78</v>
      </c>
      <c r="F190" s="3">
        <v>79.8</v>
      </c>
      <c r="H190" s="16">
        <f t="shared" si="21"/>
        <v>-1</v>
      </c>
      <c r="I190" s="16">
        <f t="shared" si="22"/>
        <v>1</v>
      </c>
      <c r="J190" s="16">
        <f t="shared" si="18"/>
        <v>82.1</v>
      </c>
      <c r="K190">
        <f t="shared" si="23"/>
        <v>79.8</v>
      </c>
      <c r="M190" s="18">
        <f t="shared" si="24"/>
        <v>43139</v>
      </c>
      <c r="N190">
        <f t="shared" si="19"/>
        <v>79.8</v>
      </c>
      <c r="O190" s="21">
        <f t="shared" si="25"/>
        <v>86.4</v>
      </c>
      <c r="P190">
        <f t="shared" si="26"/>
        <v>78.7</v>
      </c>
      <c r="Q190">
        <f t="shared" si="20"/>
        <v>82.1</v>
      </c>
    </row>
    <row r="191" spans="2:17">
      <c r="B191" s="1">
        <v>43138</v>
      </c>
      <c r="C191" s="2">
        <v>85</v>
      </c>
      <c r="D191" s="2">
        <v>85.1</v>
      </c>
      <c r="E191" s="2">
        <v>82.1</v>
      </c>
      <c r="F191" s="3">
        <v>82.1</v>
      </c>
      <c r="H191" s="16">
        <f t="shared" si="21"/>
        <v>-1</v>
      </c>
      <c r="I191" s="16">
        <f t="shared" si="22"/>
        <v>1</v>
      </c>
      <c r="J191" s="16">
        <f t="shared" si="18"/>
        <v>82.6</v>
      </c>
      <c r="K191">
        <f t="shared" si="23"/>
        <v>82.1</v>
      </c>
      <c r="M191" s="18">
        <f t="shared" si="24"/>
        <v>43138</v>
      </c>
      <c r="N191">
        <f t="shared" si="19"/>
        <v>82.1</v>
      </c>
      <c r="O191" s="21">
        <f t="shared" si="25"/>
        <v>86.4</v>
      </c>
      <c r="P191">
        <f t="shared" si="26"/>
        <v>78.7</v>
      </c>
      <c r="Q191">
        <f t="shared" si="20"/>
        <v>82.6</v>
      </c>
    </row>
    <row r="192" spans="2:17">
      <c r="B192" s="1">
        <v>43137</v>
      </c>
      <c r="C192" s="2">
        <v>82.9</v>
      </c>
      <c r="D192" s="2">
        <v>85.3</v>
      </c>
      <c r="E192" s="2">
        <v>78.7</v>
      </c>
      <c r="F192" s="3">
        <v>82.6</v>
      </c>
      <c r="H192" s="16">
        <f t="shared" si="21"/>
        <v>-1</v>
      </c>
      <c r="I192" s="16">
        <f t="shared" si="22"/>
        <v>1</v>
      </c>
      <c r="J192" s="16">
        <f t="shared" si="18"/>
        <v>86.4</v>
      </c>
      <c r="K192">
        <f t="shared" si="23"/>
        <v>82.6</v>
      </c>
      <c r="M192" s="18">
        <f t="shared" si="24"/>
        <v>43137</v>
      </c>
      <c r="N192">
        <f t="shared" si="19"/>
        <v>82.6</v>
      </c>
      <c r="O192" s="21">
        <f t="shared" si="25"/>
        <v>86.4</v>
      </c>
      <c r="P192">
        <f t="shared" si="26"/>
        <v>79.400000000000006</v>
      </c>
      <c r="Q192">
        <f t="shared" si="20"/>
        <v>86.4</v>
      </c>
    </row>
    <row r="193" spans="2:17">
      <c r="B193" s="1">
        <v>43136</v>
      </c>
      <c r="C193" s="2">
        <v>79.400000000000006</v>
      </c>
      <c r="D193" s="2">
        <v>86.4</v>
      </c>
      <c r="E193" s="2">
        <v>79.400000000000006</v>
      </c>
      <c r="F193" s="3">
        <v>86.4</v>
      </c>
      <c r="H193" s="16">
        <f t="shared" si="21"/>
        <v>1</v>
      </c>
      <c r="I193" s="16">
        <f t="shared" si="22"/>
        <v>1</v>
      </c>
      <c r="J193" s="16">
        <f t="shared" si="18"/>
        <v>83.5</v>
      </c>
      <c r="K193">
        <f t="shared" si="23"/>
        <v>86.4</v>
      </c>
      <c r="M193" s="18">
        <f t="shared" si="24"/>
        <v>43136</v>
      </c>
      <c r="N193">
        <f t="shared" si="19"/>
        <v>83.5</v>
      </c>
      <c r="O193" s="21">
        <f t="shared" si="25"/>
        <v>85</v>
      </c>
      <c r="P193">
        <f t="shared" si="26"/>
        <v>81.599999999999994</v>
      </c>
      <c r="Q193">
        <f t="shared" si="20"/>
        <v>86.4</v>
      </c>
    </row>
    <row r="194" spans="2:17">
      <c r="B194" s="1">
        <v>43133</v>
      </c>
      <c r="C194" s="2">
        <v>84</v>
      </c>
      <c r="D194" s="2">
        <v>85</v>
      </c>
      <c r="E194" s="2">
        <v>83.1</v>
      </c>
      <c r="F194" s="2">
        <v>83.5</v>
      </c>
      <c r="H194" s="16">
        <f t="shared" si="21"/>
        <v>1</v>
      </c>
      <c r="I194" s="16">
        <f t="shared" si="22"/>
        <v>-1</v>
      </c>
      <c r="J194" s="16">
        <f t="shared" si="18"/>
        <v>83.5</v>
      </c>
      <c r="K194">
        <f t="shared" si="23"/>
        <v>83.5</v>
      </c>
      <c r="M194" s="18">
        <f t="shared" si="24"/>
        <v>43133</v>
      </c>
      <c r="N194">
        <f t="shared" si="19"/>
        <v>83.5</v>
      </c>
      <c r="O194" s="21">
        <f t="shared" si="25"/>
        <v>87.8</v>
      </c>
      <c r="P194">
        <f t="shared" si="26"/>
        <v>81.599999999999994</v>
      </c>
      <c r="Q194">
        <f t="shared" si="20"/>
        <v>83.5</v>
      </c>
    </row>
    <row r="195" spans="2:17">
      <c r="B195" s="1">
        <v>43132</v>
      </c>
      <c r="C195" s="2">
        <v>83.3</v>
      </c>
      <c r="D195" s="2">
        <v>84.8</v>
      </c>
      <c r="E195" s="2">
        <v>82.8</v>
      </c>
      <c r="F195" s="3">
        <v>83.5</v>
      </c>
      <c r="H195" s="16">
        <f t="shared" si="21"/>
        <v>1</v>
      </c>
      <c r="I195" s="16">
        <f t="shared" si="22"/>
        <v>-1</v>
      </c>
      <c r="J195" s="16">
        <f t="shared" si="18"/>
        <v>83.1</v>
      </c>
      <c r="K195">
        <f t="shared" si="23"/>
        <v>83.5</v>
      </c>
      <c r="M195" s="18">
        <f t="shared" si="24"/>
        <v>43132</v>
      </c>
      <c r="N195">
        <f t="shared" si="19"/>
        <v>83.5</v>
      </c>
      <c r="O195" s="21">
        <f t="shared" si="25"/>
        <v>88</v>
      </c>
      <c r="P195">
        <f t="shared" si="26"/>
        <v>81.599999999999994</v>
      </c>
      <c r="Q195">
        <f t="shared" si="20"/>
        <v>83.1</v>
      </c>
    </row>
    <row r="196" spans="2:17">
      <c r="B196" s="1">
        <v>43131</v>
      </c>
      <c r="C196" s="2">
        <v>81.8</v>
      </c>
      <c r="D196" s="2">
        <v>84</v>
      </c>
      <c r="E196" s="2">
        <v>81.599999999999994</v>
      </c>
      <c r="F196" s="3">
        <v>83.1</v>
      </c>
      <c r="H196" s="16">
        <f t="shared" si="21"/>
        <v>-1</v>
      </c>
      <c r="I196" s="16">
        <f t="shared" si="22"/>
        <v>-1</v>
      </c>
      <c r="J196" s="16">
        <f t="shared" ref="J196:J259" si="27">IF(OR(AND(I197=1,H196=-1,F196&lt;P196,J197&gt;K197),AND(I197=-1,H196=1,F196&gt;O196,J197&lt;K197)),J197,K197)</f>
        <v>83.5</v>
      </c>
      <c r="K196">
        <f t="shared" si="23"/>
        <v>83.1</v>
      </c>
      <c r="M196" s="18">
        <f t="shared" si="24"/>
        <v>43131</v>
      </c>
      <c r="N196">
        <f t="shared" ref="N196:N259" si="28">IF(OR(AND(I196=1,K196&lt;J196),AND(I196=-1,K196&gt;J196)),K196,J196)</f>
        <v>83.5</v>
      </c>
      <c r="O196" s="21">
        <f t="shared" si="25"/>
        <v>88</v>
      </c>
      <c r="P196">
        <f t="shared" si="26"/>
        <v>82.9</v>
      </c>
      <c r="Q196">
        <f t="shared" ref="Q196:Q259" si="29">IF(N196=K196,J196,K196)</f>
        <v>83.1</v>
      </c>
    </row>
    <row r="197" spans="2:17">
      <c r="B197" s="1">
        <v>43130</v>
      </c>
      <c r="C197" s="2">
        <v>87.1</v>
      </c>
      <c r="D197" s="2">
        <v>87.8</v>
      </c>
      <c r="E197" s="2">
        <v>82.9</v>
      </c>
      <c r="F197" s="3">
        <v>83.5</v>
      </c>
      <c r="H197" s="16">
        <f t="shared" ref="H197:H260" si="30">IF(F197&gt;=F198,1,-1)</f>
        <v>-1</v>
      </c>
      <c r="I197" s="16">
        <f t="shared" ref="I197:I260" si="31">IF(OR(AND(I198&gt;=0,F197&gt;=MIN(E198:E200)),AND(I198=-1,F197&gt;=MAX(D198:D200))),1,-1)</f>
        <v>-1</v>
      </c>
      <c r="J197" s="16">
        <f t="shared" si="27"/>
        <v>87.7</v>
      </c>
      <c r="K197">
        <f t="shared" ref="K197:K260" si="32">F197</f>
        <v>83.5</v>
      </c>
      <c r="M197" s="18">
        <f t="shared" ref="M197:M260" si="33">B197</f>
        <v>43130</v>
      </c>
      <c r="N197">
        <f t="shared" si="28"/>
        <v>87.7</v>
      </c>
      <c r="O197" s="21">
        <f t="shared" ref="O197:O260" si="34">MAX(D198:D200)</f>
        <v>92.3</v>
      </c>
      <c r="P197">
        <f t="shared" ref="P197:P260" si="35">MIN(E198:E200)</f>
        <v>85.6</v>
      </c>
      <c r="Q197">
        <f t="shared" si="29"/>
        <v>83.5</v>
      </c>
    </row>
    <row r="198" spans="2:17">
      <c r="B198" s="1">
        <v>43129</v>
      </c>
      <c r="C198" s="2">
        <v>87.5</v>
      </c>
      <c r="D198" s="2">
        <v>88</v>
      </c>
      <c r="E198" s="2">
        <v>86.2</v>
      </c>
      <c r="F198" s="3">
        <v>87.7</v>
      </c>
      <c r="H198" s="16">
        <f t="shared" si="30"/>
        <v>1</v>
      </c>
      <c r="I198" s="16">
        <f t="shared" si="31"/>
        <v>1</v>
      </c>
      <c r="J198" s="16">
        <f t="shared" si="27"/>
        <v>86.7</v>
      </c>
      <c r="K198">
        <f t="shared" si="32"/>
        <v>87.7</v>
      </c>
      <c r="M198" s="18">
        <f t="shared" si="33"/>
        <v>43129</v>
      </c>
      <c r="N198">
        <f t="shared" si="28"/>
        <v>86.7</v>
      </c>
      <c r="O198" s="21">
        <f t="shared" si="34"/>
        <v>92.3</v>
      </c>
      <c r="P198">
        <f t="shared" si="35"/>
        <v>85.6</v>
      </c>
      <c r="Q198">
        <f t="shared" si="29"/>
        <v>87.7</v>
      </c>
    </row>
    <row r="199" spans="2:17">
      <c r="B199" s="1">
        <v>43126</v>
      </c>
      <c r="C199" s="2">
        <v>88</v>
      </c>
      <c r="D199" s="2">
        <v>88</v>
      </c>
      <c r="E199" s="2">
        <v>85.6</v>
      </c>
      <c r="F199" s="2">
        <v>86.7</v>
      </c>
      <c r="H199" s="16">
        <f t="shared" si="30"/>
        <v>1</v>
      </c>
      <c r="I199" s="16">
        <f t="shared" si="31"/>
        <v>1</v>
      </c>
      <c r="J199" s="16">
        <f t="shared" si="27"/>
        <v>86.7</v>
      </c>
      <c r="K199">
        <f t="shared" si="32"/>
        <v>86.7</v>
      </c>
      <c r="M199" s="18">
        <f t="shared" si="33"/>
        <v>43126</v>
      </c>
      <c r="N199">
        <f t="shared" si="28"/>
        <v>86.7</v>
      </c>
      <c r="O199" s="21">
        <f t="shared" si="34"/>
        <v>92.3</v>
      </c>
      <c r="P199">
        <f t="shared" si="35"/>
        <v>85.6</v>
      </c>
      <c r="Q199">
        <f t="shared" si="29"/>
        <v>86.7</v>
      </c>
    </row>
    <row r="200" spans="2:17">
      <c r="B200" s="1">
        <v>43125</v>
      </c>
      <c r="C200" s="2">
        <v>91.2</v>
      </c>
      <c r="D200" s="2">
        <v>92.3</v>
      </c>
      <c r="E200" s="2">
        <v>86.7</v>
      </c>
      <c r="F200" s="3">
        <v>86.7</v>
      </c>
      <c r="H200" s="16">
        <f t="shared" si="30"/>
        <v>-1</v>
      </c>
      <c r="I200" s="16">
        <f t="shared" si="31"/>
        <v>1</v>
      </c>
      <c r="J200" s="16">
        <f t="shared" si="27"/>
        <v>89</v>
      </c>
      <c r="K200">
        <f t="shared" si="32"/>
        <v>86.7</v>
      </c>
      <c r="M200" s="18">
        <f t="shared" si="33"/>
        <v>43125</v>
      </c>
      <c r="N200">
        <f t="shared" si="28"/>
        <v>86.7</v>
      </c>
      <c r="O200" s="21">
        <f t="shared" si="34"/>
        <v>89.2</v>
      </c>
      <c r="P200">
        <f t="shared" si="35"/>
        <v>85.6</v>
      </c>
      <c r="Q200">
        <f t="shared" si="29"/>
        <v>89</v>
      </c>
    </row>
    <row r="201" spans="2:17">
      <c r="B201" s="1">
        <v>43124</v>
      </c>
      <c r="C201" s="2">
        <v>87.9</v>
      </c>
      <c r="D201" s="2">
        <v>89.2</v>
      </c>
      <c r="E201" s="2">
        <v>87.2</v>
      </c>
      <c r="F201" s="3">
        <v>89</v>
      </c>
      <c r="H201" s="16">
        <f t="shared" si="30"/>
        <v>1</v>
      </c>
      <c r="I201" s="16">
        <f t="shared" si="31"/>
        <v>1</v>
      </c>
      <c r="J201" s="16">
        <f t="shared" si="27"/>
        <v>87.3</v>
      </c>
      <c r="K201">
        <f t="shared" si="32"/>
        <v>89</v>
      </c>
      <c r="M201" s="18">
        <f t="shared" si="33"/>
        <v>43124</v>
      </c>
      <c r="N201">
        <f t="shared" si="28"/>
        <v>87.3</v>
      </c>
      <c r="O201" s="21">
        <f t="shared" si="34"/>
        <v>88.6</v>
      </c>
      <c r="P201">
        <f t="shared" si="35"/>
        <v>84.4</v>
      </c>
      <c r="Q201">
        <f t="shared" si="29"/>
        <v>89</v>
      </c>
    </row>
    <row r="202" spans="2:17">
      <c r="B202" s="1">
        <v>43123</v>
      </c>
      <c r="C202" s="2">
        <v>87</v>
      </c>
      <c r="D202" s="2">
        <v>88.4</v>
      </c>
      <c r="E202" s="2">
        <v>85.6</v>
      </c>
      <c r="F202" s="3">
        <v>87.3</v>
      </c>
      <c r="H202" s="16">
        <f t="shared" si="30"/>
        <v>1</v>
      </c>
      <c r="I202" s="16">
        <f t="shared" si="31"/>
        <v>1</v>
      </c>
      <c r="J202" s="16">
        <f t="shared" si="27"/>
        <v>86.5</v>
      </c>
      <c r="K202">
        <f t="shared" si="32"/>
        <v>87.3</v>
      </c>
      <c r="M202" s="18">
        <f t="shared" si="33"/>
        <v>43123</v>
      </c>
      <c r="N202">
        <f t="shared" si="28"/>
        <v>86.5</v>
      </c>
      <c r="O202" s="21">
        <f t="shared" si="34"/>
        <v>88.6</v>
      </c>
      <c r="P202">
        <f t="shared" si="35"/>
        <v>82.6</v>
      </c>
      <c r="Q202">
        <f t="shared" si="29"/>
        <v>87.3</v>
      </c>
    </row>
    <row r="203" spans="2:17">
      <c r="B203" s="1">
        <v>43122</v>
      </c>
      <c r="C203" s="2">
        <v>87.5</v>
      </c>
      <c r="D203" s="2">
        <v>88.5</v>
      </c>
      <c r="E203" s="2">
        <v>85.8</v>
      </c>
      <c r="F203" s="2">
        <v>86.5</v>
      </c>
      <c r="H203" s="16">
        <f t="shared" si="30"/>
        <v>1</v>
      </c>
      <c r="I203" s="16">
        <f t="shared" si="31"/>
        <v>1</v>
      </c>
      <c r="J203" s="16">
        <f t="shared" si="27"/>
        <v>86.5</v>
      </c>
      <c r="K203">
        <f t="shared" si="32"/>
        <v>86.5</v>
      </c>
      <c r="M203" s="18">
        <f t="shared" si="33"/>
        <v>43122</v>
      </c>
      <c r="N203">
        <f t="shared" si="28"/>
        <v>86.5</v>
      </c>
      <c r="O203" s="21">
        <f t="shared" si="34"/>
        <v>88.6</v>
      </c>
      <c r="P203">
        <f t="shared" si="35"/>
        <v>81.5</v>
      </c>
      <c r="Q203">
        <f t="shared" si="29"/>
        <v>86.5</v>
      </c>
    </row>
    <row r="204" spans="2:17">
      <c r="B204" s="1">
        <v>43119</v>
      </c>
      <c r="C204" s="2">
        <v>88</v>
      </c>
      <c r="D204" s="2">
        <v>88.6</v>
      </c>
      <c r="E204" s="2">
        <v>84.4</v>
      </c>
      <c r="F204" s="3">
        <v>86.5</v>
      </c>
      <c r="H204" s="16">
        <f t="shared" si="30"/>
        <v>1</v>
      </c>
      <c r="I204" s="16">
        <f t="shared" si="31"/>
        <v>1</v>
      </c>
      <c r="J204" s="16">
        <f t="shared" si="27"/>
        <v>85.3</v>
      </c>
      <c r="K204">
        <f t="shared" si="32"/>
        <v>86.5</v>
      </c>
      <c r="M204" s="18">
        <f t="shared" si="33"/>
        <v>43119</v>
      </c>
      <c r="N204">
        <f t="shared" si="28"/>
        <v>85.3</v>
      </c>
      <c r="O204" s="21">
        <f t="shared" si="34"/>
        <v>87.2</v>
      </c>
      <c r="P204">
        <f t="shared" si="35"/>
        <v>79.3</v>
      </c>
      <c r="Q204">
        <f t="shared" si="29"/>
        <v>86.5</v>
      </c>
    </row>
    <row r="205" spans="2:17">
      <c r="B205" s="1">
        <v>43118</v>
      </c>
      <c r="C205" s="2">
        <v>83</v>
      </c>
      <c r="D205" s="2">
        <v>87.2</v>
      </c>
      <c r="E205" s="2">
        <v>82.6</v>
      </c>
      <c r="F205" s="3">
        <v>85.3</v>
      </c>
      <c r="H205" s="16">
        <f t="shared" si="30"/>
        <v>1</v>
      </c>
      <c r="I205" s="16">
        <f t="shared" si="31"/>
        <v>1</v>
      </c>
      <c r="J205" s="16">
        <f t="shared" si="27"/>
        <v>81.8</v>
      </c>
      <c r="K205">
        <f t="shared" si="32"/>
        <v>85.3</v>
      </c>
      <c r="M205" s="18">
        <f t="shared" si="33"/>
        <v>43118</v>
      </c>
      <c r="N205">
        <f t="shared" si="28"/>
        <v>81.8</v>
      </c>
      <c r="O205" s="21">
        <f t="shared" si="34"/>
        <v>83.8</v>
      </c>
      <c r="P205">
        <f t="shared" si="35"/>
        <v>79.3</v>
      </c>
      <c r="Q205">
        <f t="shared" si="29"/>
        <v>85.3</v>
      </c>
    </row>
    <row r="206" spans="2:17">
      <c r="B206" s="1">
        <v>43117</v>
      </c>
      <c r="C206" s="2">
        <v>82</v>
      </c>
      <c r="D206" s="2">
        <v>82.9</v>
      </c>
      <c r="E206" s="2">
        <v>81.5</v>
      </c>
      <c r="F206" s="3">
        <v>81.8</v>
      </c>
      <c r="H206" s="16">
        <f t="shared" si="30"/>
        <v>-1</v>
      </c>
      <c r="I206" s="16">
        <f t="shared" si="31"/>
        <v>-1</v>
      </c>
      <c r="J206" s="16">
        <f t="shared" si="27"/>
        <v>81.900000000000006</v>
      </c>
      <c r="K206">
        <f t="shared" si="32"/>
        <v>81.8</v>
      </c>
      <c r="M206" s="18">
        <f t="shared" si="33"/>
        <v>43117</v>
      </c>
      <c r="N206">
        <f t="shared" si="28"/>
        <v>81.900000000000006</v>
      </c>
      <c r="O206" s="21">
        <f t="shared" si="34"/>
        <v>83.8</v>
      </c>
      <c r="P206">
        <f t="shared" si="35"/>
        <v>79.3</v>
      </c>
      <c r="Q206">
        <f t="shared" si="29"/>
        <v>81.8</v>
      </c>
    </row>
    <row r="207" spans="2:17">
      <c r="B207" s="1">
        <v>43116</v>
      </c>
      <c r="C207" s="2">
        <v>82.2</v>
      </c>
      <c r="D207" s="2">
        <v>82.6</v>
      </c>
      <c r="E207" s="2">
        <v>79.3</v>
      </c>
      <c r="F207" s="3">
        <v>81.900000000000006</v>
      </c>
      <c r="H207" s="16">
        <f t="shared" si="30"/>
        <v>-1</v>
      </c>
      <c r="I207" s="16">
        <f t="shared" si="31"/>
        <v>-1</v>
      </c>
      <c r="J207" s="16">
        <f t="shared" si="27"/>
        <v>82.8</v>
      </c>
      <c r="K207">
        <f t="shared" si="32"/>
        <v>81.900000000000006</v>
      </c>
      <c r="M207" s="18">
        <f t="shared" si="33"/>
        <v>43116</v>
      </c>
      <c r="N207">
        <f t="shared" si="28"/>
        <v>82.8</v>
      </c>
      <c r="O207" s="21">
        <f t="shared" si="34"/>
        <v>84.2</v>
      </c>
      <c r="P207">
        <f t="shared" si="35"/>
        <v>80.900000000000006</v>
      </c>
      <c r="Q207">
        <f t="shared" si="29"/>
        <v>81.900000000000006</v>
      </c>
    </row>
    <row r="208" spans="2:17">
      <c r="B208" s="1">
        <v>43115</v>
      </c>
      <c r="C208" s="2">
        <v>83.4</v>
      </c>
      <c r="D208" s="2">
        <v>83.8</v>
      </c>
      <c r="E208" s="2">
        <v>81.3</v>
      </c>
      <c r="F208" s="3">
        <v>82.8</v>
      </c>
      <c r="H208" s="16">
        <f t="shared" si="30"/>
        <v>1</v>
      </c>
      <c r="I208" s="16">
        <f t="shared" si="31"/>
        <v>-1</v>
      </c>
      <c r="J208" s="16">
        <f t="shared" si="27"/>
        <v>82.1</v>
      </c>
      <c r="K208">
        <f t="shared" si="32"/>
        <v>82.8</v>
      </c>
      <c r="M208" s="18">
        <f t="shared" si="33"/>
        <v>43115</v>
      </c>
      <c r="N208">
        <f t="shared" si="28"/>
        <v>82.8</v>
      </c>
      <c r="O208" s="21">
        <f t="shared" si="34"/>
        <v>89</v>
      </c>
      <c r="P208">
        <f t="shared" si="35"/>
        <v>79.5</v>
      </c>
      <c r="Q208">
        <f t="shared" si="29"/>
        <v>82.1</v>
      </c>
    </row>
    <row r="209" spans="2:17">
      <c r="B209" s="1">
        <v>43112</v>
      </c>
      <c r="C209" s="2">
        <v>82.5</v>
      </c>
      <c r="D209" s="2">
        <v>83.5</v>
      </c>
      <c r="E209" s="2">
        <v>81.5</v>
      </c>
      <c r="F209" s="3">
        <v>82.1</v>
      </c>
      <c r="H209" s="16">
        <f t="shared" si="30"/>
        <v>1</v>
      </c>
      <c r="I209" s="16">
        <f t="shared" si="31"/>
        <v>-1</v>
      </c>
      <c r="J209" s="16">
        <f t="shared" si="27"/>
        <v>81.5</v>
      </c>
      <c r="K209">
        <f t="shared" si="32"/>
        <v>82.1</v>
      </c>
      <c r="M209" s="18">
        <f t="shared" si="33"/>
        <v>43112</v>
      </c>
      <c r="N209">
        <f t="shared" si="28"/>
        <v>82.1</v>
      </c>
      <c r="O209" s="21">
        <f t="shared" si="34"/>
        <v>96.1</v>
      </c>
      <c r="P209">
        <f t="shared" si="35"/>
        <v>79.5</v>
      </c>
      <c r="Q209">
        <f t="shared" si="29"/>
        <v>81.5</v>
      </c>
    </row>
    <row r="210" spans="2:17">
      <c r="B210" s="1">
        <v>43111</v>
      </c>
      <c r="C210" s="2">
        <v>84.2</v>
      </c>
      <c r="D210" s="2">
        <v>84.2</v>
      </c>
      <c r="E210" s="2">
        <v>80.900000000000006</v>
      </c>
      <c r="F210" s="3">
        <v>81.5</v>
      </c>
      <c r="H210" s="16">
        <f t="shared" si="30"/>
        <v>-1</v>
      </c>
      <c r="I210" s="16">
        <f t="shared" si="31"/>
        <v>-1</v>
      </c>
      <c r="J210" s="16">
        <f t="shared" si="27"/>
        <v>83</v>
      </c>
      <c r="K210">
        <f t="shared" si="32"/>
        <v>81.5</v>
      </c>
      <c r="M210" s="18">
        <f t="shared" si="33"/>
        <v>43111</v>
      </c>
      <c r="N210">
        <f t="shared" si="28"/>
        <v>83</v>
      </c>
      <c r="O210" s="21">
        <f t="shared" si="34"/>
        <v>96.7</v>
      </c>
      <c r="P210">
        <f t="shared" si="35"/>
        <v>79.5</v>
      </c>
      <c r="Q210">
        <f t="shared" si="29"/>
        <v>81.5</v>
      </c>
    </row>
    <row r="211" spans="2:17">
      <c r="B211" s="1">
        <v>43110</v>
      </c>
      <c r="C211" s="2">
        <v>87.2</v>
      </c>
      <c r="D211" s="2">
        <v>89</v>
      </c>
      <c r="E211" s="2">
        <v>79.5</v>
      </c>
      <c r="F211" s="3">
        <v>83</v>
      </c>
      <c r="H211" s="16">
        <f t="shared" si="30"/>
        <v>-1</v>
      </c>
      <c r="I211" s="16">
        <f t="shared" si="31"/>
        <v>-1</v>
      </c>
      <c r="J211" s="16">
        <f t="shared" si="27"/>
        <v>85</v>
      </c>
      <c r="K211">
        <f t="shared" si="32"/>
        <v>83</v>
      </c>
      <c r="M211" s="18">
        <f t="shared" si="33"/>
        <v>43110</v>
      </c>
      <c r="N211">
        <f t="shared" si="28"/>
        <v>85</v>
      </c>
      <c r="O211" s="21">
        <f t="shared" si="34"/>
        <v>96.7</v>
      </c>
      <c r="P211">
        <f t="shared" si="35"/>
        <v>84.8</v>
      </c>
      <c r="Q211">
        <f t="shared" si="29"/>
        <v>83</v>
      </c>
    </row>
    <row r="212" spans="2:17">
      <c r="B212" s="1">
        <v>43109</v>
      </c>
      <c r="C212" s="2">
        <v>94.5</v>
      </c>
      <c r="D212" s="2">
        <v>96.1</v>
      </c>
      <c r="E212" s="2">
        <v>84.8</v>
      </c>
      <c r="F212" s="3">
        <v>85</v>
      </c>
      <c r="H212" s="16">
        <f t="shared" si="30"/>
        <v>-1</v>
      </c>
      <c r="I212" s="16">
        <f t="shared" si="31"/>
        <v>-1</v>
      </c>
      <c r="J212" s="16">
        <f t="shared" si="27"/>
        <v>94.2</v>
      </c>
      <c r="K212">
        <f t="shared" si="32"/>
        <v>85</v>
      </c>
      <c r="M212" s="18">
        <f t="shared" si="33"/>
        <v>43109</v>
      </c>
      <c r="N212">
        <f t="shared" si="28"/>
        <v>94.2</v>
      </c>
      <c r="O212" s="21">
        <f t="shared" si="34"/>
        <v>96.7</v>
      </c>
      <c r="P212">
        <f t="shared" si="35"/>
        <v>87.5</v>
      </c>
      <c r="Q212">
        <f t="shared" si="29"/>
        <v>85</v>
      </c>
    </row>
    <row r="213" spans="2:17">
      <c r="B213" s="1">
        <v>43108</v>
      </c>
      <c r="C213" s="2">
        <v>93.9</v>
      </c>
      <c r="D213" s="2">
        <v>96.7</v>
      </c>
      <c r="E213" s="2">
        <v>93</v>
      </c>
      <c r="F213" s="3">
        <v>94.2</v>
      </c>
      <c r="H213" s="16">
        <f t="shared" si="30"/>
        <v>1</v>
      </c>
      <c r="I213" s="16">
        <f t="shared" si="31"/>
        <v>1</v>
      </c>
      <c r="J213" s="16">
        <f t="shared" si="27"/>
        <v>93.9</v>
      </c>
      <c r="K213">
        <f t="shared" si="32"/>
        <v>94.2</v>
      </c>
      <c r="M213" s="18">
        <f t="shared" si="33"/>
        <v>43108</v>
      </c>
      <c r="N213">
        <f t="shared" si="28"/>
        <v>93.9</v>
      </c>
      <c r="O213" s="21">
        <f t="shared" si="34"/>
        <v>95.9</v>
      </c>
      <c r="P213">
        <f t="shared" si="35"/>
        <v>87.5</v>
      </c>
      <c r="Q213">
        <f t="shared" si="29"/>
        <v>94.2</v>
      </c>
    </row>
    <row r="214" spans="2:17">
      <c r="B214" s="1">
        <v>43105</v>
      </c>
      <c r="C214" s="2">
        <v>92.9</v>
      </c>
      <c r="D214" s="2">
        <v>95.9</v>
      </c>
      <c r="E214" s="2">
        <v>91.3</v>
      </c>
      <c r="F214" s="3">
        <v>93.9</v>
      </c>
      <c r="H214" s="16">
        <f t="shared" si="30"/>
        <v>1</v>
      </c>
      <c r="I214" s="16">
        <f t="shared" si="31"/>
        <v>1</v>
      </c>
      <c r="J214" s="16">
        <f t="shared" si="27"/>
        <v>92.3</v>
      </c>
      <c r="K214">
        <f t="shared" si="32"/>
        <v>93.9</v>
      </c>
      <c r="M214" s="18">
        <f t="shared" si="33"/>
        <v>43105</v>
      </c>
      <c r="N214">
        <f t="shared" si="28"/>
        <v>92.3</v>
      </c>
      <c r="O214" s="21">
        <f t="shared" si="34"/>
        <v>95.8</v>
      </c>
      <c r="P214">
        <f t="shared" si="35"/>
        <v>84.7</v>
      </c>
      <c r="Q214">
        <f t="shared" si="29"/>
        <v>93.9</v>
      </c>
    </row>
    <row r="215" spans="2:17">
      <c r="B215" s="1">
        <v>43104</v>
      </c>
      <c r="C215" s="2">
        <v>90.5</v>
      </c>
      <c r="D215" s="2">
        <v>92.3</v>
      </c>
      <c r="E215" s="2">
        <v>87.5</v>
      </c>
      <c r="F215" s="3">
        <v>92.3</v>
      </c>
      <c r="H215" s="16">
        <f t="shared" si="30"/>
        <v>1</v>
      </c>
      <c r="I215" s="16">
        <f t="shared" si="31"/>
        <v>1</v>
      </c>
      <c r="J215" s="16">
        <f t="shared" si="27"/>
        <v>89.7</v>
      </c>
      <c r="K215">
        <f t="shared" si="32"/>
        <v>92.3</v>
      </c>
      <c r="M215" s="18">
        <f t="shared" si="33"/>
        <v>43104</v>
      </c>
      <c r="N215">
        <f t="shared" si="28"/>
        <v>89.7</v>
      </c>
      <c r="O215" s="21">
        <f t="shared" si="34"/>
        <v>95.8</v>
      </c>
      <c r="P215">
        <f t="shared" si="35"/>
        <v>83.5</v>
      </c>
      <c r="Q215">
        <f t="shared" si="29"/>
        <v>92.3</v>
      </c>
    </row>
    <row r="216" spans="2:17">
      <c r="B216" s="1">
        <v>43103</v>
      </c>
      <c r="C216" s="2">
        <v>93.7</v>
      </c>
      <c r="D216" s="2">
        <v>95.8</v>
      </c>
      <c r="E216" s="2">
        <v>88.7</v>
      </c>
      <c r="F216" s="3">
        <v>89.7</v>
      </c>
      <c r="H216" s="16">
        <f t="shared" si="30"/>
        <v>-1</v>
      </c>
      <c r="I216" s="16">
        <f t="shared" si="31"/>
        <v>1</v>
      </c>
      <c r="J216" s="16">
        <f t="shared" si="27"/>
        <v>92.7</v>
      </c>
      <c r="K216">
        <f t="shared" si="32"/>
        <v>89.7</v>
      </c>
      <c r="M216" s="18">
        <f t="shared" si="33"/>
        <v>43103</v>
      </c>
      <c r="N216">
        <f t="shared" si="28"/>
        <v>89.7</v>
      </c>
      <c r="O216" s="21">
        <f t="shared" si="34"/>
        <v>92.7</v>
      </c>
      <c r="P216">
        <f t="shared" si="35"/>
        <v>82</v>
      </c>
      <c r="Q216">
        <f t="shared" si="29"/>
        <v>92.7</v>
      </c>
    </row>
    <row r="217" spans="2:17">
      <c r="B217" s="1">
        <v>43102</v>
      </c>
      <c r="C217" s="2">
        <v>85.2</v>
      </c>
      <c r="D217" s="2">
        <v>92.7</v>
      </c>
      <c r="E217" s="2">
        <v>84.7</v>
      </c>
      <c r="F217" s="3">
        <v>92.7</v>
      </c>
      <c r="H217" s="16">
        <f t="shared" si="30"/>
        <v>1</v>
      </c>
      <c r="I217" s="16">
        <f t="shared" si="31"/>
        <v>1</v>
      </c>
      <c r="J217" s="16">
        <f t="shared" si="27"/>
        <v>83.5</v>
      </c>
      <c r="K217">
        <f t="shared" si="32"/>
        <v>92.7</v>
      </c>
      <c r="M217" s="18">
        <f t="shared" si="33"/>
        <v>43102</v>
      </c>
      <c r="N217">
        <f t="shared" si="28"/>
        <v>83.5</v>
      </c>
      <c r="O217" s="21">
        <f t="shared" si="34"/>
        <v>85.6</v>
      </c>
      <c r="P217">
        <f t="shared" si="35"/>
        <v>79.7</v>
      </c>
      <c r="Q217">
        <f t="shared" si="29"/>
        <v>92.7</v>
      </c>
    </row>
    <row r="218" spans="2:17">
      <c r="B218" s="1">
        <v>43098</v>
      </c>
      <c r="C218" s="2">
        <v>83.5</v>
      </c>
      <c r="D218" s="2">
        <v>85.6</v>
      </c>
      <c r="E218" s="2">
        <v>83.5</v>
      </c>
      <c r="F218" s="3">
        <v>84.3</v>
      </c>
      <c r="H218" s="16">
        <f t="shared" si="30"/>
        <v>1</v>
      </c>
      <c r="I218" s="16">
        <f t="shared" si="31"/>
        <v>-1</v>
      </c>
      <c r="J218" s="16">
        <f t="shared" si="27"/>
        <v>83.5</v>
      </c>
      <c r="K218">
        <f t="shared" si="32"/>
        <v>84.3</v>
      </c>
      <c r="M218" s="18">
        <f t="shared" si="33"/>
        <v>43098</v>
      </c>
      <c r="N218">
        <f t="shared" si="28"/>
        <v>84.3</v>
      </c>
      <c r="O218" s="21">
        <f t="shared" si="34"/>
        <v>84.7</v>
      </c>
      <c r="P218">
        <f t="shared" si="35"/>
        <v>77</v>
      </c>
      <c r="Q218">
        <f t="shared" si="29"/>
        <v>83.5</v>
      </c>
    </row>
    <row r="219" spans="2:17">
      <c r="B219" s="1">
        <v>43097</v>
      </c>
      <c r="C219" s="2">
        <v>82</v>
      </c>
      <c r="D219" s="2">
        <v>84.7</v>
      </c>
      <c r="E219" s="2">
        <v>82</v>
      </c>
      <c r="F219" s="3">
        <v>83.5</v>
      </c>
      <c r="H219" s="16">
        <f t="shared" si="30"/>
        <v>1</v>
      </c>
      <c r="I219" s="16">
        <f t="shared" si="31"/>
        <v>-1</v>
      </c>
      <c r="J219" s="16">
        <f t="shared" si="27"/>
        <v>81.599999999999994</v>
      </c>
      <c r="K219">
        <f t="shared" si="32"/>
        <v>83.5</v>
      </c>
      <c r="M219" s="18">
        <f t="shared" si="33"/>
        <v>43097</v>
      </c>
      <c r="N219">
        <f t="shared" si="28"/>
        <v>83.5</v>
      </c>
      <c r="O219" s="21">
        <f t="shared" si="34"/>
        <v>85</v>
      </c>
      <c r="P219">
        <f t="shared" si="35"/>
        <v>77</v>
      </c>
      <c r="Q219">
        <f t="shared" si="29"/>
        <v>81.599999999999994</v>
      </c>
    </row>
    <row r="220" spans="2:17">
      <c r="B220" s="1">
        <v>43096</v>
      </c>
      <c r="C220" s="2">
        <v>81</v>
      </c>
      <c r="D220" s="2">
        <v>81.8</v>
      </c>
      <c r="E220" s="2">
        <v>79.7</v>
      </c>
      <c r="F220" s="3">
        <v>81.599999999999994</v>
      </c>
      <c r="H220" s="16">
        <f t="shared" si="30"/>
        <v>1</v>
      </c>
      <c r="I220" s="16">
        <f t="shared" si="31"/>
        <v>-1</v>
      </c>
      <c r="J220" s="16">
        <f t="shared" si="27"/>
        <v>80</v>
      </c>
      <c r="K220">
        <f t="shared" si="32"/>
        <v>81.599999999999994</v>
      </c>
      <c r="M220" s="18">
        <f t="shared" si="33"/>
        <v>43096</v>
      </c>
      <c r="N220">
        <f t="shared" si="28"/>
        <v>81.599999999999994</v>
      </c>
      <c r="O220" s="21">
        <f t="shared" si="34"/>
        <v>85.5</v>
      </c>
      <c r="P220">
        <f t="shared" si="35"/>
        <v>77</v>
      </c>
      <c r="Q220">
        <f t="shared" si="29"/>
        <v>80</v>
      </c>
    </row>
    <row r="221" spans="2:17">
      <c r="B221" s="1">
        <v>43095</v>
      </c>
      <c r="C221" s="2">
        <v>83</v>
      </c>
      <c r="D221" s="2">
        <v>83</v>
      </c>
      <c r="E221" s="2">
        <v>77</v>
      </c>
      <c r="F221" s="3">
        <v>80</v>
      </c>
      <c r="H221" s="16">
        <f t="shared" si="30"/>
        <v>-1</v>
      </c>
      <c r="I221" s="16">
        <f t="shared" si="31"/>
        <v>-1</v>
      </c>
      <c r="J221" s="16">
        <f t="shared" si="27"/>
        <v>83.5</v>
      </c>
      <c r="K221">
        <f t="shared" si="32"/>
        <v>80</v>
      </c>
      <c r="M221" s="18">
        <f t="shared" si="33"/>
        <v>43095</v>
      </c>
      <c r="N221">
        <f t="shared" si="28"/>
        <v>83.5</v>
      </c>
      <c r="O221" s="21">
        <f t="shared" si="34"/>
        <v>85.5</v>
      </c>
      <c r="P221">
        <f t="shared" si="35"/>
        <v>80.599999999999994</v>
      </c>
      <c r="Q221">
        <f t="shared" si="29"/>
        <v>80</v>
      </c>
    </row>
    <row r="222" spans="2:17">
      <c r="B222" s="1">
        <v>43094</v>
      </c>
      <c r="C222" s="2">
        <v>84.5</v>
      </c>
      <c r="D222" s="2">
        <v>85</v>
      </c>
      <c r="E222" s="2">
        <v>81.8</v>
      </c>
      <c r="F222" s="3">
        <v>82.1</v>
      </c>
      <c r="H222" s="16">
        <f t="shared" si="30"/>
        <v>-1</v>
      </c>
      <c r="I222" s="16">
        <f t="shared" si="31"/>
        <v>1</v>
      </c>
      <c r="J222" s="16">
        <f t="shared" si="27"/>
        <v>83.5</v>
      </c>
      <c r="K222">
        <f t="shared" si="32"/>
        <v>82.1</v>
      </c>
      <c r="M222" s="18">
        <f t="shared" si="33"/>
        <v>43094</v>
      </c>
      <c r="N222">
        <f t="shared" si="28"/>
        <v>82.1</v>
      </c>
      <c r="O222" s="21">
        <f t="shared" si="34"/>
        <v>85.5</v>
      </c>
      <c r="P222">
        <f t="shared" si="35"/>
        <v>80.5</v>
      </c>
      <c r="Q222">
        <f t="shared" si="29"/>
        <v>83.5</v>
      </c>
    </row>
    <row r="223" spans="2:17">
      <c r="B223" s="1">
        <v>43091</v>
      </c>
      <c r="C223" s="2">
        <v>83.7</v>
      </c>
      <c r="D223" s="2">
        <v>85.5</v>
      </c>
      <c r="E223" s="2">
        <v>81</v>
      </c>
      <c r="F223" s="3">
        <v>83.5</v>
      </c>
      <c r="H223" s="16">
        <f t="shared" si="30"/>
        <v>-1</v>
      </c>
      <c r="I223" s="16">
        <f t="shared" si="31"/>
        <v>1</v>
      </c>
      <c r="J223" s="16">
        <f t="shared" si="27"/>
        <v>83.7</v>
      </c>
      <c r="K223">
        <f t="shared" si="32"/>
        <v>83.5</v>
      </c>
      <c r="M223" s="18">
        <f t="shared" si="33"/>
        <v>43091</v>
      </c>
      <c r="N223">
        <f t="shared" si="28"/>
        <v>83.5</v>
      </c>
      <c r="O223" s="21">
        <f t="shared" si="34"/>
        <v>84.7</v>
      </c>
      <c r="P223">
        <f t="shared" si="35"/>
        <v>77.3</v>
      </c>
      <c r="Q223">
        <f t="shared" si="29"/>
        <v>83.7</v>
      </c>
    </row>
    <row r="224" spans="2:17">
      <c r="B224" s="1">
        <v>43090</v>
      </c>
      <c r="C224" s="2">
        <v>80.7</v>
      </c>
      <c r="D224" s="2">
        <v>84.7</v>
      </c>
      <c r="E224" s="2">
        <v>80.599999999999994</v>
      </c>
      <c r="F224" s="3">
        <v>83.7</v>
      </c>
      <c r="H224" s="16">
        <f t="shared" si="30"/>
        <v>1</v>
      </c>
      <c r="I224" s="16">
        <f t="shared" si="31"/>
        <v>1</v>
      </c>
      <c r="J224" s="16">
        <f t="shared" si="27"/>
        <v>80.900000000000006</v>
      </c>
      <c r="K224">
        <f t="shared" si="32"/>
        <v>83.7</v>
      </c>
      <c r="M224" s="18">
        <f t="shared" si="33"/>
        <v>43090</v>
      </c>
      <c r="N224">
        <f t="shared" si="28"/>
        <v>80.900000000000006</v>
      </c>
      <c r="O224" s="21">
        <f t="shared" si="34"/>
        <v>83.5</v>
      </c>
      <c r="P224">
        <f t="shared" si="35"/>
        <v>75.5</v>
      </c>
      <c r="Q224">
        <f t="shared" si="29"/>
        <v>83.7</v>
      </c>
    </row>
    <row r="225" spans="2:17">
      <c r="B225" s="1">
        <v>43089</v>
      </c>
      <c r="C225" s="2">
        <v>82</v>
      </c>
      <c r="D225" s="2">
        <v>83.5</v>
      </c>
      <c r="E225" s="2">
        <v>80.5</v>
      </c>
      <c r="F225" s="3">
        <v>80.900000000000006</v>
      </c>
      <c r="H225" s="16">
        <f t="shared" si="30"/>
        <v>-1</v>
      </c>
      <c r="I225" s="16">
        <f t="shared" si="31"/>
        <v>-1</v>
      </c>
      <c r="J225" s="16">
        <f t="shared" si="27"/>
        <v>82</v>
      </c>
      <c r="K225">
        <f t="shared" si="32"/>
        <v>80.900000000000006</v>
      </c>
      <c r="M225" s="18">
        <f t="shared" si="33"/>
        <v>43089</v>
      </c>
      <c r="N225">
        <f t="shared" si="28"/>
        <v>82</v>
      </c>
      <c r="O225" s="21">
        <f t="shared" si="34"/>
        <v>83.3</v>
      </c>
      <c r="P225">
        <f t="shared" si="35"/>
        <v>75.5</v>
      </c>
      <c r="Q225">
        <f t="shared" si="29"/>
        <v>80.900000000000006</v>
      </c>
    </row>
    <row r="226" spans="2:17">
      <c r="B226" s="1">
        <v>43088</v>
      </c>
      <c r="C226" s="2">
        <v>79</v>
      </c>
      <c r="D226" s="2">
        <v>83.3</v>
      </c>
      <c r="E226" s="2">
        <v>77.3</v>
      </c>
      <c r="F226" s="3">
        <v>82</v>
      </c>
      <c r="H226" s="16">
        <f t="shared" si="30"/>
        <v>1</v>
      </c>
      <c r="I226" s="16">
        <f t="shared" si="31"/>
        <v>-1</v>
      </c>
      <c r="J226" s="16">
        <f t="shared" si="27"/>
        <v>77.5</v>
      </c>
      <c r="K226">
        <f t="shared" si="32"/>
        <v>82</v>
      </c>
      <c r="M226" s="18">
        <f t="shared" si="33"/>
        <v>43088</v>
      </c>
      <c r="N226">
        <f t="shared" si="28"/>
        <v>82</v>
      </c>
      <c r="O226" s="21">
        <f t="shared" si="34"/>
        <v>93.2</v>
      </c>
      <c r="P226">
        <f t="shared" si="35"/>
        <v>75.5</v>
      </c>
      <c r="Q226">
        <f t="shared" si="29"/>
        <v>77.5</v>
      </c>
    </row>
    <row r="227" spans="2:17">
      <c r="B227" s="1">
        <v>43087</v>
      </c>
      <c r="C227" s="2">
        <v>80</v>
      </c>
      <c r="D227" s="2">
        <v>81.900000000000006</v>
      </c>
      <c r="E227" s="2">
        <v>75.5</v>
      </c>
      <c r="F227" s="3">
        <v>77.5</v>
      </c>
      <c r="H227" s="16">
        <f t="shared" si="30"/>
        <v>-1</v>
      </c>
      <c r="I227" s="16">
        <f t="shared" si="31"/>
        <v>-1</v>
      </c>
      <c r="J227" s="16">
        <f t="shared" si="27"/>
        <v>78.2</v>
      </c>
      <c r="K227">
        <f t="shared" si="32"/>
        <v>77.5</v>
      </c>
      <c r="M227" s="18">
        <f t="shared" si="33"/>
        <v>43087</v>
      </c>
      <c r="N227">
        <f t="shared" si="28"/>
        <v>78.2</v>
      </c>
      <c r="O227" s="21">
        <f t="shared" si="34"/>
        <v>93.2</v>
      </c>
      <c r="P227">
        <f t="shared" si="35"/>
        <v>76.599999999999994</v>
      </c>
      <c r="Q227">
        <f t="shared" si="29"/>
        <v>77.5</v>
      </c>
    </row>
    <row r="228" spans="2:17">
      <c r="B228" s="1">
        <v>43084</v>
      </c>
      <c r="C228" s="2">
        <v>79.8</v>
      </c>
      <c r="D228" s="2">
        <v>81.099999999999994</v>
      </c>
      <c r="E228" s="2">
        <v>76.599999999999994</v>
      </c>
      <c r="F228" s="3">
        <v>78.2</v>
      </c>
      <c r="H228" s="16">
        <f t="shared" si="30"/>
        <v>-1</v>
      </c>
      <c r="I228" s="16">
        <f t="shared" si="31"/>
        <v>-1</v>
      </c>
      <c r="J228" s="16">
        <f t="shared" si="27"/>
        <v>80.8</v>
      </c>
      <c r="K228">
        <f t="shared" si="32"/>
        <v>78.2</v>
      </c>
      <c r="M228" s="18">
        <f t="shared" si="33"/>
        <v>43084</v>
      </c>
      <c r="N228">
        <f t="shared" si="28"/>
        <v>80.8</v>
      </c>
      <c r="O228" s="21">
        <f t="shared" si="34"/>
        <v>99.1</v>
      </c>
      <c r="P228">
        <f t="shared" si="35"/>
        <v>80.8</v>
      </c>
      <c r="Q228">
        <f t="shared" si="29"/>
        <v>78.2</v>
      </c>
    </row>
    <row r="229" spans="2:17">
      <c r="B229" s="1">
        <v>43083</v>
      </c>
      <c r="C229" s="2">
        <v>91</v>
      </c>
      <c r="D229" s="2">
        <v>93.2</v>
      </c>
      <c r="E229" s="2">
        <v>80.8</v>
      </c>
      <c r="F229" s="3">
        <v>80.8</v>
      </c>
      <c r="H229" s="16">
        <f t="shared" si="30"/>
        <v>-1</v>
      </c>
      <c r="I229" s="16">
        <f t="shared" si="31"/>
        <v>-1</v>
      </c>
      <c r="J229" s="16">
        <f t="shared" si="27"/>
        <v>89.7</v>
      </c>
      <c r="K229">
        <f t="shared" si="32"/>
        <v>80.8</v>
      </c>
      <c r="M229" s="18">
        <f t="shared" si="33"/>
        <v>43083</v>
      </c>
      <c r="N229">
        <f t="shared" si="28"/>
        <v>89.7</v>
      </c>
      <c r="O229" s="21">
        <f t="shared" si="34"/>
        <v>106.5</v>
      </c>
      <c r="P229">
        <f t="shared" si="35"/>
        <v>83</v>
      </c>
      <c r="Q229">
        <f t="shared" si="29"/>
        <v>80.8</v>
      </c>
    </row>
    <row r="230" spans="2:17">
      <c r="B230" s="1">
        <v>43082</v>
      </c>
      <c r="C230" s="2">
        <v>86.5</v>
      </c>
      <c r="D230" s="2">
        <v>90.9</v>
      </c>
      <c r="E230" s="2">
        <v>83</v>
      </c>
      <c r="F230" s="3">
        <v>89.7</v>
      </c>
      <c r="H230" s="16">
        <f t="shared" si="30"/>
        <v>1</v>
      </c>
      <c r="I230" s="16">
        <f t="shared" si="31"/>
        <v>-1</v>
      </c>
      <c r="J230" s="16">
        <f t="shared" si="27"/>
        <v>89.1</v>
      </c>
      <c r="K230">
        <f t="shared" si="32"/>
        <v>89.7</v>
      </c>
      <c r="M230" s="18">
        <f t="shared" si="33"/>
        <v>43082</v>
      </c>
      <c r="N230">
        <f t="shared" si="28"/>
        <v>89.7</v>
      </c>
      <c r="O230" s="21">
        <f t="shared" si="34"/>
        <v>106.5</v>
      </c>
      <c r="P230">
        <f t="shared" si="35"/>
        <v>89.1</v>
      </c>
      <c r="Q230">
        <f t="shared" si="29"/>
        <v>89.1</v>
      </c>
    </row>
    <row r="231" spans="2:17">
      <c r="B231" s="1">
        <v>43081</v>
      </c>
      <c r="C231" s="2">
        <v>99</v>
      </c>
      <c r="D231" s="2">
        <v>99.1</v>
      </c>
      <c r="E231" s="2">
        <v>89.1</v>
      </c>
      <c r="F231" s="3">
        <v>89.1</v>
      </c>
      <c r="H231" s="16">
        <f t="shared" si="30"/>
        <v>-1</v>
      </c>
      <c r="I231" s="16">
        <f t="shared" si="31"/>
        <v>-1</v>
      </c>
      <c r="J231" s="16">
        <f t="shared" si="27"/>
        <v>99</v>
      </c>
      <c r="K231">
        <f t="shared" si="32"/>
        <v>89.1</v>
      </c>
      <c r="M231" s="18">
        <f t="shared" si="33"/>
        <v>43081</v>
      </c>
      <c r="N231">
        <f t="shared" si="28"/>
        <v>99</v>
      </c>
      <c r="O231" s="21">
        <f t="shared" si="34"/>
        <v>106.5</v>
      </c>
      <c r="P231">
        <f t="shared" si="35"/>
        <v>91.9</v>
      </c>
      <c r="Q231">
        <f t="shared" si="29"/>
        <v>89.1</v>
      </c>
    </row>
    <row r="232" spans="2:17">
      <c r="B232" s="1">
        <v>43080</v>
      </c>
      <c r="C232" s="2">
        <v>104</v>
      </c>
      <c r="D232" s="2">
        <v>106.5</v>
      </c>
      <c r="E232" s="2">
        <v>99</v>
      </c>
      <c r="F232" s="3">
        <v>99</v>
      </c>
      <c r="H232" s="16">
        <f t="shared" si="30"/>
        <v>-1</v>
      </c>
      <c r="I232" s="16">
        <f t="shared" si="31"/>
        <v>-1</v>
      </c>
      <c r="J232" s="16">
        <f t="shared" si="27"/>
        <v>101</v>
      </c>
      <c r="K232">
        <f t="shared" si="32"/>
        <v>99</v>
      </c>
      <c r="M232" s="18">
        <f t="shared" si="33"/>
        <v>43080</v>
      </c>
      <c r="N232">
        <f t="shared" si="28"/>
        <v>101</v>
      </c>
      <c r="O232" s="21">
        <f t="shared" si="34"/>
        <v>115</v>
      </c>
      <c r="P232">
        <f t="shared" si="35"/>
        <v>91.9</v>
      </c>
      <c r="Q232">
        <f t="shared" si="29"/>
        <v>99</v>
      </c>
    </row>
    <row r="233" spans="2:17">
      <c r="B233" s="1">
        <v>43077</v>
      </c>
      <c r="C233" s="2">
        <v>94.3</v>
      </c>
      <c r="D233" s="2">
        <v>101</v>
      </c>
      <c r="E233" s="2">
        <v>92</v>
      </c>
      <c r="F233" s="3">
        <v>101</v>
      </c>
      <c r="H233" s="16">
        <f t="shared" si="30"/>
        <v>1</v>
      </c>
      <c r="I233" s="16">
        <f t="shared" si="31"/>
        <v>-1</v>
      </c>
      <c r="J233" s="16">
        <f t="shared" si="27"/>
        <v>92.1</v>
      </c>
      <c r="K233">
        <f t="shared" si="32"/>
        <v>101</v>
      </c>
      <c r="M233" s="18">
        <f t="shared" si="33"/>
        <v>43077</v>
      </c>
      <c r="N233">
        <f t="shared" si="28"/>
        <v>101</v>
      </c>
      <c r="O233" s="21">
        <f t="shared" si="34"/>
        <v>116</v>
      </c>
      <c r="P233">
        <f t="shared" si="35"/>
        <v>91.9</v>
      </c>
      <c r="Q233">
        <f t="shared" si="29"/>
        <v>92.1</v>
      </c>
    </row>
    <row r="234" spans="2:17">
      <c r="B234" s="1">
        <v>43076</v>
      </c>
      <c r="C234" s="2">
        <v>100</v>
      </c>
      <c r="D234" s="2">
        <v>100</v>
      </c>
      <c r="E234" s="2">
        <v>91.9</v>
      </c>
      <c r="F234" s="3">
        <v>92.1</v>
      </c>
      <c r="H234" s="16">
        <f t="shared" si="30"/>
        <v>-1</v>
      </c>
      <c r="I234" s="16">
        <f t="shared" si="31"/>
        <v>-1</v>
      </c>
      <c r="J234" s="16">
        <f t="shared" si="27"/>
        <v>102</v>
      </c>
      <c r="K234">
        <f t="shared" si="32"/>
        <v>92.1</v>
      </c>
      <c r="M234" s="18">
        <f t="shared" si="33"/>
        <v>43076</v>
      </c>
      <c r="N234">
        <f t="shared" si="28"/>
        <v>102</v>
      </c>
      <c r="O234" s="21">
        <f t="shared" si="34"/>
        <v>116</v>
      </c>
      <c r="P234">
        <f t="shared" si="35"/>
        <v>102</v>
      </c>
      <c r="Q234">
        <f t="shared" si="29"/>
        <v>92.1</v>
      </c>
    </row>
    <row r="235" spans="2:17">
      <c r="B235" s="1">
        <v>43075</v>
      </c>
      <c r="C235" s="2">
        <v>113</v>
      </c>
      <c r="D235" s="2">
        <v>115</v>
      </c>
      <c r="E235" s="2">
        <v>102</v>
      </c>
      <c r="F235" s="3">
        <v>102</v>
      </c>
      <c r="H235" s="16">
        <f t="shared" si="30"/>
        <v>-1</v>
      </c>
      <c r="I235" s="16">
        <f t="shared" si="31"/>
        <v>-1</v>
      </c>
      <c r="J235" s="16">
        <f t="shared" si="27"/>
        <v>113</v>
      </c>
      <c r="K235">
        <f t="shared" si="32"/>
        <v>102</v>
      </c>
      <c r="M235" s="18">
        <f t="shared" si="33"/>
        <v>43075</v>
      </c>
      <c r="N235">
        <f t="shared" si="28"/>
        <v>113</v>
      </c>
      <c r="O235" s="21">
        <f t="shared" si="34"/>
        <v>118</v>
      </c>
      <c r="P235">
        <f t="shared" si="35"/>
        <v>111</v>
      </c>
      <c r="Q235">
        <f t="shared" si="29"/>
        <v>102</v>
      </c>
    </row>
    <row r="236" spans="2:17">
      <c r="B236" s="1">
        <v>43074</v>
      </c>
      <c r="C236" s="2">
        <v>111</v>
      </c>
      <c r="D236" s="2">
        <v>116</v>
      </c>
      <c r="E236" s="2">
        <v>111</v>
      </c>
      <c r="F236" s="3">
        <v>113</v>
      </c>
      <c r="H236" s="16">
        <f t="shared" si="30"/>
        <v>1</v>
      </c>
      <c r="I236" s="16">
        <f t="shared" si="31"/>
        <v>1</v>
      </c>
      <c r="J236" s="16">
        <f t="shared" si="27"/>
        <v>112.5</v>
      </c>
      <c r="K236">
        <f t="shared" si="32"/>
        <v>113</v>
      </c>
      <c r="M236" s="18">
        <f t="shared" si="33"/>
        <v>43074</v>
      </c>
      <c r="N236">
        <f t="shared" si="28"/>
        <v>112.5</v>
      </c>
      <c r="O236" s="21">
        <f t="shared" si="34"/>
        <v>118</v>
      </c>
      <c r="P236">
        <f t="shared" si="35"/>
        <v>110</v>
      </c>
      <c r="Q236">
        <f t="shared" si="29"/>
        <v>113</v>
      </c>
    </row>
    <row r="237" spans="2:17">
      <c r="B237" s="1">
        <v>43073</v>
      </c>
      <c r="C237" s="2">
        <v>116</v>
      </c>
      <c r="D237" s="2">
        <v>116</v>
      </c>
      <c r="E237" s="2">
        <v>111</v>
      </c>
      <c r="F237" s="3">
        <v>112.5</v>
      </c>
      <c r="H237" s="16">
        <f t="shared" si="30"/>
        <v>-1</v>
      </c>
      <c r="I237" s="16">
        <f t="shared" si="31"/>
        <v>1</v>
      </c>
      <c r="J237" s="16">
        <f t="shared" si="27"/>
        <v>115.5</v>
      </c>
      <c r="K237">
        <f t="shared" si="32"/>
        <v>112.5</v>
      </c>
      <c r="M237" s="18">
        <f t="shared" si="33"/>
        <v>43073</v>
      </c>
      <c r="N237">
        <f t="shared" si="28"/>
        <v>112.5</v>
      </c>
      <c r="O237" s="21">
        <f t="shared" si="34"/>
        <v>119.5</v>
      </c>
      <c r="P237">
        <f t="shared" si="35"/>
        <v>110</v>
      </c>
      <c r="Q237">
        <f t="shared" si="29"/>
        <v>115.5</v>
      </c>
    </row>
    <row r="238" spans="2:17">
      <c r="B238" s="1">
        <v>43070</v>
      </c>
      <c r="C238" s="2">
        <v>115</v>
      </c>
      <c r="D238" s="2">
        <v>118</v>
      </c>
      <c r="E238" s="2">
        <v>112</v>
      </c>
      <c r="F238" s="3">
        <v>115.5</v>
      </c>
      <c r="H238" s="16">
        <f t="shared" si="30"/>
        <v>1</v>
      </c>
      <c r="I238" s="16">
        <f t="shared" si="31"/>
        <v>1</v>
      </c>
      <c r="J238" s="16">
        <f t="shared" si="27"/>
        <v>114.5</v>
      </c>
      <c r="K238">
        <f t="shared" si="32"/>
        <v>115.5</v>
      </c>
      <c r="M238" s="18">
        <f t="shared" si="33"/>
        <v>43070</v>
      </c>
      <c r="N238">
        <f t="shared" si="28"/>
        <v>114.5</v>
      </c>
      <c r="O238" s="21">
        <f t="shared" si="34"/>
        <v>119.5</v>
      </c>
      <c r="P238">
        <f t="shared" si="35"/>
        <v>110</v>
      </c>
      <c r="Q238">
        <f t="shared" si="29"/>
        <v>115.5</v>
      </c>
    </row>
    <row r="239" spans="2:17">
      <c r="B239" s="1">
        <v>43069</v>
      </c>
      <c r="C239" s="2">
        <v>110</v>
      </c>
      <c r="D239" s="2">
        <v>116.5</v>
      </c>
      <c r="E239" s="2">
        <v>110</v>
      </c>
      <c r="F239" s="3">
        <v>114.5</v>
      </c>
      <c r="H239" s="16">
        <f t="shared" si="30"/>
        <v>-1</v>
      </c>
      <c r="I239" s="16">
        <f t="shared" si="31"/>
        <v>1</v>
      </c>
      <c r="J239" s="16">
        <f t="shared" si="27"/>
        <v>115.5</v>
      </c>
      <c r="K239">
        <f t="shared" si="32"/>
        <v>114.5</v>
      </c>
      <c r="M239" s="18">
        <f t="shared" si="33"/>
        <v>43069</v>
      </c>
      <c r="N239">
        <f t="shared" si="28"/>
        <v>114.5</v>
      </c>
      <c r="O239" s="21">
        <f t="shared" si="34"/>
        <v>119.5</v>
      </c>
      <c r="P239">
        <f t="shared" si="35"/>
        <v>108.5</v>
      </c>
      <c r="Q239">
        <f t="shared" si="29"/>
        <v>115.5</v>
      </c>
    </row>
    <row r="240" spans="2:17">
      <c r="B240" s="1">
        <v>43068</v>
      </c>
      <c r="C240" s="2">
        <v>119.5</v>
      </c>
      <c r="D240" s="2">
        <v>119.5</v>
      </c>
      <c r="E240" s="2">
        <v>110.5</v>
      </c>
      <c r="F240" s="3">
        <v>115.5</v>
      </c>
      <c r="H240" s="16">
        <f t="shared" si="30"/>
        <v>-1</v>
      </c>
      <c r="I240" s="16">
        <f t="shared" si="31"/>
        <v>1</v>
      </c>
      <c r="J240" s="16">
        <f t="shared" si="27"/>
        <v>117.5</v>
      </c>
      <c r="K240">
        <f t="shared" si="32"/>
        <v>115.5</v>
      </c>
      <c r="M240" s="18">
        <f t="shared" si="33"/>
        <v>43068</v>
      </c>
      <c r="N240">
        <f t="shared" si="28"/>
        <v>115.5</v>
      </c>
      <c r="O240" s="21">
        <f t="shared" si="34"/>
        <v>118</v>
      </c>
      <c r="P240">
        <f t="shared" si="35"/>
        <v>106</v>
      </c>
      <c r="Q240">
        <f t="shared" si="29"/>
        <v>117.5</v>
      </c>
    </row>
    <row r="241" spans="2:17">
      <c r="B241" s="1">
        <v>43067</v>
      </c>
      <c r="C241" s="2">
        <v>114.5</v>
      </c>
      <c r="D241" s="2">
        <v>118</v>
      </c>
      <c r="E241" s="2">
        <v>114</v>
      </c>
      <c r="F241" s="3">
        <v>117.5</v>
      </c>
      <c r="H241" s="16">
        <f t="shared" si="30"/>
        <v>1</v>
      </c>
      <c r="I241" s="16">
        <f t="shared" si="31"/>
        <v>1</v>
      </c>
      <c r="J241" s="16">
        <f t="shared" si="27"/>
        <v>113</v>
      </c>
      <c r="K241">
        <f t="shared" si="32"/>
        <v>117.5</v>
      </c>
      <c r="M241" s="18">
        <f t="shared" si="33"/>
        <v>43067</v>
      </c>
      <c r="N241">
        <f t="shared" si="28"/>
        <v>113</v>
      </c>
      <c r="O241" s="21">
        <f t="shared" si="34"/>
        <v>113</v>
      </c>
      <c r="P241">
        <f t="shared" si="35"/>
        <v>103.5</v>
      </c>
      <c r="Q241">
        <f t="shared" si="29"/>
        <v>117.5</v>
      </c>
    </row>
    <row r="242" spans="2:17">
      <c r="B242" s="1">
        <v>43066</v>
      </c>
      <c r="C242" s="2">
        <v>109.5</v>
      </c>
      <c r="D242" s="2">
        <v>113</v>
      </c>
      <c r="E242" s="2">
        <v>108.5</v>
      </c>
      <c r="F242" s="3">
        <v>113</v>
      </c>
      <c r="H242" s="16">
        <f t="shared" si="30"/>
        <v>1</v>
      </c>
      <c r="I242" s="16">
        <f t="shared" si="31"/>
        <v>1</v>
      </c>
      <c r="J242" s="16">
        <f t="shared" si="27"/>
        <v>107.5</v>
      </c>
      <c r="K242">
        <f t="shared" si="32"/>
        <v>113</v>
      </c>
      <c r="M242" s="18">
        <f t="shared" si="33"/>
        <v>43066</v>
      </c>
      <c r="N242">
        <f t="shared" si="28"/>
        <v>107.5</v>
      </c>
      <c r="O242" s="21">
        <f t="shared" si="34"/>
        <v>110.5</v>
      </c>
      <c r="P242">
        <f t="shared" si="35"/>
        <v>101.5</v>
      </c>
      <c r="Q242">
        <f t="shared" si="29"/>
        <v>113</v>
      </c>
    </row>
    <row r="243" spans="2:17">
      <c r="B243" s="1">
        <v>43063</v>
      </c>
      <c r="C243" s="2">
        <v>108.5</v>
      </c>
      <c r="D243" s="2">
        <v>108.5</v>
      </c>
      <c r="E243" s="2">
        <v>106</v>
      </c>
      <c r="F243" s="2">
        <v>107.5</v>
      </c>
      <c r="H243" s="16">
        <f t="shared" si="30"/>
        <v>1</v>
      </c>
      <c r="I243" s="16">
        <f t="shared" si="31"/>
        <v>1</v>
      </c>
      <c r="J243" s="16">
        <f t="shared" si="27"/>
        <v>107.5</v>
      </c>
      <c r="K243">
        <f t="shared" si="32"/>
        <v>107.5</v>
      </c>
      <c r="M243" s="18">
        <f t="shared" si="33"/>
        <v>43063</v>
      </c>
      <c r="N243">
        <f t="shared" si="28"/>
        <v>107.5</v>
      </c>
      <c r="O243" s="21">
        <f t="shared" si="34"/>
        <v>110.5</v>
      </c>
      <c r="P243">
        <f t="shared" si="35"/>
        <v>99.9</v>
      </c>
      <c r="Q243">
        <f t="shared" si="29"/>
        <v>107.5</v>
      </c>
    </row>
    <row r="244" spans="2:17">
      <c r="B244" s="1">
        <v>43062</v>
      </c>
      <c r="C244" s="2">
        <v>105.5</v>
      </c>
      <c r="D244" s="2">
        <v>110.5</v>
      </c>
      <c r="E244" s="2">
        <v>103.5</v>
      </c>
      <c r="F244" s="3">
        <v>107.5</v>
      </c>
      <c r="H244" s="16">
        <f t="shared" si="30"/>
        <v>1</v>
      </c>
      <c r="I244" s="16">
        <f t="shared" si="31"/>
        <v>1</v>
      </c>
      <c r="J244" s="16">
        <f t="shared" si="27"/>
        <v>104</v>
      </c>
      <c r="K244">
        <f t="shared" si="32"/>
        <v>107.5</v>
      </c>
      <c r="M244" s="18">
        <f t="shared" si="33"/>
        <v>43062</v>
      </c>
      <c r="N244">
        <f t="shared" si="28"/>
        <v>104</v>
      </c>
      <c r="O244" s="21">
        <f t="shared" si="34"/>
        <v>107.5</v>
      </c>
      <c r="P244">
        <f t="shared" si="35"/>
        <v>93.5</v>
      </c>
      <c r="Q244">
        <f t="shared" si="29"/>
        <v>107.5</v>
      </c>
    </row>
    <row r="245" spans="2:17">
      <c r="B245" s="1">
        <v>43061</v>
      </c>
      <c r="C245" s="2">
        <v>106</v>
      </c>
      <c r="D245" s="2">
        <v>106</v>
      </c>
      <c r="E245" s="2">
        <v>101.5</v>
      </c>
      <c r="F245" s="3">
        <v>104</v>
      </c>
      <c r="H245" s="16">
        <f t="shared" si="30"/>
        <v>-1</v>
      </c>
      <c r="I245" s="16">
        <f t="shared" si="31"/>
        <v>1</v>
      </c>
      <c r="J245" s="16">
        <f t="shared" si="27"/>
        <v>107.5</v>
      </c>
      <c r="K245">
        <f t="shared" si="32"/>
        <v>104</v>
      </c>
      <c r="M245" s="18">
        <f t="shared" si="33"/>
        <v>43061</v>
      </c>
      <c r="N245">
        <f t="shared" si="28"/>
        <v>104</v>
      </c>
      <c r="O245" s="21">
        <f t="shared" si="34"/>
        <v>107.5</v>
      </c>
      <c r="P245">
        <f t="shared" si="35"/>
        <v>91.9</v>
      </c>
      <c r="Q245">
        <f t="shared" si="29"/>
        <v>107.5</v>
      </c>
    </row>
    <row r="246" spans="2:17">
      <c r="B246" s="1">
        <v>43060</v>
      </c>
      <c r="C246" s="2">
        <v>101</v>
      </c>
      <c r="D246" s="2">
        <v>107.5</v>
      </c>
      <c r="E246" s="2">
        <v>99.9</v>
      </c>
      <c r="F246" s="3">
        <v>107.5</v>
      </c>
      <c r="H246" s="16">
        <f t="shared" si="30"/>
        <v>1</v>
      </c>
      <c r="I246" s="16">
        <f t="shared" si="31"/>
        <v>1</v>
      </c>
      <c r="J246" s="16">
        <f t="shared" si="27"/>
        <v>98.5</v>
      </c>
      <c r="K246">
        <f t="shared" si="32"/>
        <v>107.5</v>
      </c>
      <c r="M246" s="18">
        <f t="shared" si="33"/>
        <v>43060</v>
      </c>
      <c r="N246">
        <f t="shared" si="28"/>
        <v>98.5</v>
      </c>
      <c r="O246" s="21">
        <f t="shared" si="34"/>
        <v>98.5</v>
      </c>
      <c r="P246">
        <f t="shared" si="35"/>
        <v>91.9</v>
      </c>
      <c r="Q246">
        <f t="shared" si="29"/>
        <v>107.5</v>
      </c>
    </row>
    <row r="247" spans="2:17">
      <c r="B247" s="1">
        <v>43059</v>
      </c>
      <c r="C247" s="2">
        <v>94.9</v>
      </c>
      <c r="D247" s="2">
        <v>98.5</v>
      </c>
      <c r="E247" s="2">
        <v>93.5</v>
      </c>
      <c r="F247" s="3">
        <v>98.5</v>
      </c>
      <c r="H247" s="16">
        <f t="shared" si="30"/>
        <v>1</v>
      </c>
      <c r="I247" s="16">
        <f t="shared" si="31"/>
        <v>1</v>
      </c>
      <c r="J247" s="16">
        <f t="shared" si="27"/>
        <v>94</v>
      </c>
      <c r="K247">
        <f t="shared" si="32"/>
        <v>98.5</v>
      </c>
      <c r="M247" s="18">
        <f t="shared" si="33"/>
        <v>43059</v>
      </c>
      <c r="N247">
        <f t="shared" si="28"/>
        <v>94</v>
      </c>
      <c r="O247" s="21">
        <f t="shared" si="34"/>
        <v>97</v>
      </c>
      <c r="P247">
        <f t="shared" si="35"/>
        <v>91.1</v>
      </c>
      <c r="Q247">
        <f t="shared" si="29"/>
        <v>98.5</v>
      </c>
    </row>
    <row r="248" spans="2:17">
      <c r="B248" s="1">
        <v>43056</v>
      </c>
      <c r="C248" s="2">
        <v>93.5</v>
      </c>
      <c r="D248" s="2">
        <v>94.8</v>
      </c>
      <c r="E248" s="2">
        <v>91.9</v>
      </c>
      <c r="F248" s="3">
        <v>94</v>
      </c>
      <c r="H248" s="16">
        <f t="shared" si="30"/>
        <v>1</v>
      </c>
      <c r="I248" s="16">
        <f t="shared" si="31"/>
        <v>1</v>
      </c>
      <c r="J248" s="16">
        <f t="shared" si="27"/>
        <v>92.3</v>
      </c>
      <c r="K248">
        <f t="shared" si="32"/>
        <v>94</v>
      </c>
      <c r="M248" s="18">
        <f t="shared" si="33"/>
        <v>43056</v>
      </c>
      <c r="N248">
        <f t="shared" si="28"/>
        <v>92.3</v>
      </c>
      <c r="O248" s="21">
        <f t="shared" si="34"/>
        <v>97</v>
      </c>
      <c r="P248">
        <f t="shared" si="35"/>
        <v>88.5</v>
      </c>
      <c r="Q248">
        <f t="shared" si="29"/>
        <v>94</v>
      </c>
    </row>
    <row r="249" spans="2:17">
      <c r="B249" s="1">
        <v>43055</v>
      </c>
      <c r="C249" s="2">
        <v>95</v>
      </c>
      <c r="D249" s="2">
        <v>96.1</v>
      </c>
      <c r="E249" s="2">
        <v>92.2</v>
      </c>
      <c r="F249" s="3">
        <v>92.3</v>
      </c>
      <c r="H249" s="16">
        <f t="shared" si="30"/>
        <v>-1</v>
      </c>
      <c r="I249" s="16">
        <f t="shared" si="31"/>
        <v>1</v>
      </c>
      <c r="J249" s="16">
        <f t="shared" si="27"/>
        <v>94.5</v>
      </c>
      <c r="K249">
        <f t="shared" si="32"/>
        <v>92.3</v>
      </c>
      <c r="M249" s="18">
        <f t="shared" si="33"/>
        <v>43055</v>
      </c>
      <c r="N249">
        <f t="shared" si="28"/>
        <v>92.3</v>
      </c>
      <c r="O249" s="21">
        <f t="shared" si="34"/>
        <v>97.4</v>
      </c>
      <c r="P249">
        <f t="shared" si="35"/>
        <v>88.5</v>
      </c>
      <c r="Q249">
        <f t="shared" si="29"/>
        <v>94.5</v>
      </c>
    </row>
    <row r="250" spans="2:17">
      <c r="B250" s="1">
        <v>43054</v>
      </c>
      <c r="C250" s="2">
        <v>92.4</v>
      </c>
      <c r="D250" s="2">
        <v>97</v>
      </c>
      <c r="E250" s="2">
        <v>91.1</v>
      </c>
      <c r="F250" s="3">
        <v>94.5</v>
      </c>
      <c r="H250" s="16">
        <f t="shared" si="30"/>
        <v>1</v>
      </c>
      <c r="I250" s="16">
        <f t="shared" si="31"/>
        <v>1</v>
      </c>
      <c r="J250" s="16">
        <f t="shared" si="27"/>
        <v>91</v>
      </c>
      <c r="K250">
        <f t="shared" si="32"/>
        <v>94.5</v>
      </c>
      <c r="M250" s="18">
        <f t="shared" si="33"/>
        <v>43054</v>
      </c>
      <c r="N250">
        <f t="shared" si="28"/>
        <v>91</v>
      </c>
      <c r="O250" s="21">
        <f t="shared" si="34"/>
        <v>97.4</v>
      </c>
      <c r="P250">
        <f t="shared" si="35"/>
        <v>84.7</v>
      </c>
      <c r="Q250">
        <f t="shared" si="29"/>
        <v>94.5</v>
      </c>
    </row>
    <row r="251" spans="2:17">
      <c r="B251" s="1">
        <v>43053</v>
      </c>
      <c r="C251" s="2">
        <v>91</v>
      </c>
      <c r="D251" s="2">
        <v>93.1</v>
      </c>
      <c r="E251" s="2">
        <v>88.5</v>
      </c>
      <c r="F251" s="2">
        <v>91</v>
      </c>
      <c r="H251" s="16">
        <f t="shared" si="30"/>
        <v>1</v>
      </c>
      <c r="I251" s="16">
        <f t="shared" si="31"/>
        <v>1</v>
      </c>
      <c r="J251" s="16">
        <f t="shared" si="27"/>
        <v>91</v>
      </c>
      <c r="K251">
        <f t="shared" si="32"/>
        <v>91</v>
      </c>
      <c r="M251" s="18">
        <f t="shared" si="33"/>
        <v>43053</v>
      </c>
      <c r="N251">
        <f t="shared" si="28"/>
        <v>91</v>
      </c>
      <c r="O251" s="21">
        <f t="shared" si="34"/>
        <v>97.4</v>
      </c>
      <c r="P251">
        <f t="shared" si="35"/>
        <v>84.7</v>
      </c>
      <c r="Q251">
        <f t="shared" si="29"/>
        <v>91</v>
      </c>
    </row>
    <row r="252" spans="2:17">
      <c r="B252" s="1">
        <v>43052</v>
      </c>
      <c r="C252" s="2">
        <v>95.5</v>
      </c>
      <c r="D252" s="2">
        <v>97.4</v>
      </c>
      <c r="E252" s="2">
        <v>90.8</v>
      </c>
      <c r="F252" s="3">
        <v>91</v>
      </c>
      <c r="H252" s="16">
        <f t="shared" si="30"/>
        <v>-1</v>
      </c>
      <c r="I252" s="16">
        <f t="shared" si="31"/>
        <v>1</v>
      </c>
      <c r="J252" s="16">
        <f t="shared" si="27"/>
        <v>92.1</v>
      </c>
      <c r="K252">
        <f t="shared" si="32"/>
        <v>91</v>
      </c>
      <c r="M252" s="18">
        <f t="shared" si="33"/>
        <v>43052</v>
      </c>
      <c r="N252">
        <f t="shared" si="28"/>
        <v>91</v>
      </c>
      <c r="O252" s="21">
        <f t="shared" si="34"/>
        <v>96</v>
      </c>
      <c r="P252">
        <f t="shared" si="35"/>
        <v>84.5</v>
      </c>
      <c r="Q252">
        <f t="shared" si="29"/>
        <v>92.1</v>
      </c>
    </row>
    <row r="253" spans="2:17">
      <c r="B253" s="1">
        <v>43049</v>
      </c>
      <c r="C253" s="2">
        <v>85.9</v>
      </c>
      <c r="D253" s="2">
        <v>94.4</v>
      </c>
      <c r="E253" s="2">
        <v>84.7</v>
      </c>
      <c r="F253" s="3">
        <v>92.1</v>
      </c>
      <c r="H253" s="16">
        <f t="shared" si="30"/>
        <v>1</v>
      </c>
      <c r="I253" s="16">
        <f t="shared" si="31"/>
        <v>1</v>
      </c>
      <c r="J253" s="16">
        <f t="shared" si="27"/>
        <v>85.9</v>
      </c>
      <c r="K253">
        <f t="shared" si="32"/>
        <v>92.1</v>
      </c>
      <c r="M253" s="18">
        <f t="shared" si="33"/>
        <v>43049</v>
      </c>
      <c r="N253">
        <f t="shared" si="28"/>
        <v>85.9</v>
      </c>
      <c r="O253" s="21">
        <f t="shared" si="34"/>
        <v>96</v>
      </c>
      <c r="P253">
        <f t="shared" si="35"/>
        <v>80</v>
      </c>
      <c r="Q253">
        <f t="shared" si="29"/>
        <v>92.1</v>
      </c>
    </row>
    <row r="254" spans="2:17">
      <c r="B254" s="1">
        <v>43048</v>
      </c>
      <c r="C254" s="2">
        <v>92.4</v>
      </c>
      <c r="D254" s="2">
        <v>96</v>
      </c>
      <c r="E254" s="2">
        <v>84.9</v>
      </c>
      <c r="F254" s="3">
        <v>85.9</v>
      </c>
      <c r="H254" s="16">
        <f t="shared" si="30"/>
        <v>-1</v>
      </c>
      <c r="I254" s="16">
        <f t="shared" si="31"/>
        <v>1</v>
      </c>
      <c r="J254" s="16">
        <f t="shared" si="27"/>
        <v>92</v>
      </c>
      <c r="K254">
        <f t="shared" si="32"/>
        <v>85.9</v>
      </c>
      <c r="M254" s="18">
        <f t="shared" si="33"/>
        <v>43048</v>
      </c>
      <c r="N254">
        <f t="shared" si="28"/>
        <v>85.9</v>
      </c>
      <c r="O254" s="21">
        <f t="shared" si="34"/>
        <v>92</v>
      </c>
      <c r="P254">
        <f t="shared" si="35"/>
        <v>77.3</v>
      </c>
      <c r="Q254">
        <f t="shared" si="29"/>
        <v>92</v>
      </c>
    </row>
    <row r="255" spans="2:17">
      <c r="B255" s="1">
        <v>43047</v>
      </c>
      <c r="C255" s="2">
        <v>85.2</v>
      </c>
      <c r="D255" s="2">
        <v>92</v>
      </c>
      <c r="E255" s="2">
        <v>84.5</v>
      </c>
      <c r="F255" s="3">
        <v>92</v>
      </c>
      <c r="H255" s="16">
        <f t="shared" si="30"/>
        <v>1</v>
      </c>
      <c r="I255" s="16">
        <f t="shared" si="31"/>
        <v>1</v>
      </c>
      <c r="J255" s="16">
        <f t="shared" si="27"/>
        <v>83.7</v>
      </c>
      <c r="K255">
        <f t="shared" si="32"/>
        <v>92</v>
      </c>
      <c r="M255" s="18">
        <f t="shared" si="33"/>
        <v>43047</v>
      </c>
      <c r="N255">
        <f t="shared" si="28"/>
        <v>83.7</v>
      </c>
      <c r="O255" s="21">
        <f t="shared" si="34"/>
        <v>84.2</v>
      </c>
      <c r="P255">
        <f t="shared" si="35"/>
        <v>76.5</v>
      </c>
      <c r="Q255">
        <f t="shared" si="29"/>
        <v>92</v>
      </c>
    </row>
    <row r="256" spans="2:17">
      <c r="B256" s="1">
        <v>43046</v>
      </c>
      <c r="C256" s="2">
        <v>82</v>
      </c>
      <c r="D256" s="2">
        <v>84.2</v>
      </c>
      <c r="E256" s="2">
        <v>80</v>
      </c>
      <c r="F256" s="3">
        <v>83.7</v>
      </c>
      <c r="H256" s="16">
        <f t="shared" si="30"/>
        <v>1</v>
      </c>
      <c r="I256" s="16">
        <f t="shared" si="31"/>
        <v>1</v>
      </c>
      <c r="J256" s="16">
        <f t="shared" si="27"/>
        <v>79.3</v>
      </c>
      <c r="K256">
        <f t="shared" si="32"/>
        <v>83.7</v>
      </c>
      <c r="M256" s="18">
        <f t="shared" si="33"/>
        <v>43046</v>
      </c>
      <c r="N256">
        <f t="shared" si="28"/>
        <v>79.3</v>
      </c>
      <c r="O256" s="21">
        <f t="shared" si="34"/>
        <v>80.900000000000006</v>
      </c>
      <c r="P256">
        <f t="shared" si="35"/>
        <v>74.3</v>
      </c>
      <c r="Q256">
        <f t="shared" si="29"/>
        <v>83.7</v>
      </c>
    </row>
    <row r="257" spans="2:17">
      <c r="B257" s="1">
        <v>43045</v>
      </c>
      <c r="C257" s="2">
        <v>78.2</v>
      </c>
      <c r="D257" s="2">
        <v>79.3</v>
      </c>
      <c r="E257" s="2">
        <v>77.3</v>
      </c>
      <c r="F257" s="3">
        <v>79.3</v>
      </c>
      <c r="H257" s="16">
        <f t="shared" si="30"/>
        <v>1</v>
      </c>
      <c r="I257" s="16">
        <f t="shared" si="31"/>
        <v>1</v>
      </c>
      <c r="J257" s="16">
        <f t="shared" si="27"/>
        <v>77</v>
      </c>
      <c r="K257">
        <f t="shared" si="32"/>
        <v>79.3</v>
      </c>
      <c r="M257" s="18">
        <f t="shared" si="33"/>
        <v>43045</v>
      </c>
      <c r="N257">
        <f t="shared" si="28"/>
        <v>77</v>
      </c>
      <c r="O257" s="21">
        <f t="shared" si="34"/>
        <v>80.900000000000006</v>
      </c>
      <c r="P257">
        <f t="shared" si="35"/>
        <v>72.400000000000006</v>
      </c>
      <c r="Q257">
        <f t="shared" si="29"/>
        <v>79.3</v>
      </c>
    </row>
    <row r="258" spans="2:17">
      <c r="B258" s="1">
        <v>43042</v>
      </c>
      <c r="C258" s="2">
        <v>78</v>
      </c>
      <c r="D258" s="2">
        <v>79.400000000000006</v>
      </c>
      <c r="E258" s="2">
        <v>76.5</v>
      </c>
      <c r="F258" s="3">
        <v>77</v>
      </c>
      <c r="H258" s="16">
        <f t="shared" si="30"/>
        <v>1</v>
      </c>
      <c r="I258" s="16">
        <f t="shared" si="31"/>
        <v>1</v>
      </c>
      <c r="J258" s="16">
        <f t="shared" si="27"/>
        <v>76.5</v>
      </c>
      <c r="K258">
        <f t="shared" si="32"/>
        <v>77</v>
      </c>
      <c r="M258" s="18">
        <f t="shared" si="33"/>
        <v>43042</v>
      </c>
      <c r="N258">
        <f t="shared" si="28"/>
        <v>76.5</v>
      </c>
      <c r="O258" s="21">
        <f t="shared" si="34"/>
        <v>80.900000000000006</v>
      </c>
      <c r="P258">
        <f t="shared" si="35"/>
        <v>70.8</v>
      </c>
      <c r="Q258">
        <f t="shared" si="29"/>
        <v>77</v>
      </c>
    </row>
    <row r="259" spans="2:17">
      <c r="B259" s="1">
        <v>43041</v>
      </c>
      <c r="C259" s="2">
        <v>74.5</v>
      </c>
      <c r="D259" s="2">
        <v>80.900000000000006</v>
      </c>
      <c r="E259" s="2">
        <v>74.3</v>
      </c>
      <c r="F259" s="3">
        <v>76.5</v>
      </c>
      <c r="H259" s="16">
        <f t="shared" si="30"/>
        <v>1</v>
      </c>
      <c r="I259" s="16">
        <f t="shared" si="31"/>
        <v>1</v>
      </c>
      <c r="J259" s="16">
        <f t="shared" si="27"/>
        <v>73.599999999999994</v>
      </c>
      <c r="K259">
        <f t="shared" si="32"/>
        <v>76.5</v>
      </c>
      <c r="M259" s="18">
        <f t="shared" si="33"/>
        <v>43041</v>
      </c>
      <c r="N259">
        <f t="shared" si="28"/>
        <v>73.599999999999994</v>
      </c>
      <c r="O259" s="21">
        <f t="shared" si="34"/>
        <v>75.2</v>
      </c>
      <c r="P259">
        <f t="shared" si="35"/>
        <v>70.8</v>
      </c>
      <c r="Q259">
        <f t="shared" si="29"/>
        <v>76.5</v>
      </c>
    </row>
    <row r="260" spans="2:17">
      <c r="B260" s="1">
        <v>43040</v>
      </c>
      <c r="C260" s="2">
        <v>73.599999999999994</v>
      </c>
      <c r="D260" s="2">
        <v>75.2</v>
      </c>
      <c r="E260" s="2">
        <v>72.400000000000006</v>
      </c>
      <c r="F260" s="3">
        <v>73.599999999999994</v>
      </c>
      <c r="H260" s="16">
        <f t="shared" si="30"/>
        <v>-1</v>
      </c>
      <c r="I260" s="16">
        <f t="shared" si="31"/>
        <v>-1</v>
      </c>
      <c r="J260" s="16">
        <f t="shared" ref="J260:J323" si="36">IF(OR(AND(I261=1,H260=-1,F260&lt;P260,J261&gt;K261),AND(I261=-1,H260=1,F260&gt;O260,J261&lt;K261)),J261,K261)</f>
        <v>73.8</v>
      </c>
      <c r="K260">
        <f t="shared" si="32"/>
        <v>73.599999999999994</v>
      </c>
      <c r="M260" s="18">
        <f t="shared" si="33"/>
        <v>43040</v>
      </c>
      <c r="N260">
        <f t="shared" ref="N260:N323" si="37">IF(OR(AND(I260=1,K260&lt;J260),AND(I260=-1,K260&gt;J260)),K260,J260)</f>
        <v>73.8</v>
      </c>
      <c r="O260" s="21">
        <f t="shared" si="34"/>
        <v>75.900000000000006</v>
      </c>
      <c r="P260">
        <f t="shared" si="35"/>
        <v>70.8</v>
      </c>
      <c r="Q260">
        <f t="shared" ref="Q260:Q323" si="38">IF(N260=K260,J260,K260)</f>
        <v>73.599999999999994</v>
      </c>
    </row>
    <row r="261" spans="2:17">
      <c r="B261" s="1">
        <v>43039</v>
      </c>
      <c r="C261" s="2">
        <v>73</v>
      </c>
      <c r="D261" s="2">
        <v>73.8</v>
      </c>
      <c r="E261" s="2">
        <v>70.8</v>
      </c>
      <c r="F261" s="3">
        <v>73.8</v>
      </c>
      <c r="H261" s="16">
        <f t="shared" ref="H261:H324" si="39">IF(F261&gt;=F262,1,-1)</f>
        <v>-1</v>
      </c>
      <c r="I261" s="16">
        <f t="shared" ref="I261:I324" si="40">IF(OR(AND(I262&gt;=0,F261&gt;=MIN(E262:E264)),AND(I262=-1,F261&gt;=MAX(D262:D264))),1,-1)</f>
        <v>-1</v>
      </c>
      <c r="J261" s="16">
        <f t="shared" si="36"/>
        <v>74.5</v>
      </c>
      <c r="K261">
        <f t="shared" ref="K261:K324" si="41">F261</f>
        <v>73.8</v>
      </c>
      <c r="M261" s="18">
        <f t="shared" ref="M261:M324" si="42">B261</f>
        <v>43039</v>
      </c>
      <c r="N261">
        <f t="shared" si="37"/>
        <v>74.5</v>
      </c>
      <c r="O261" s="21">
        <f t="shared" ref="O261:O324" si="43">MAX(D262:D264)</f>
        <v>77.400000000000006</v>
      </c>
      <c r="P261">
        <f t="shared" ref="P261:P324" si="44">MIN(E262:E264)</f>
        <v>73</v>
      </c>
      <c r="Q261">
        <f t="shared" si="38"/>
        <v>73.8</v>
      </c>
    </row>
    <row r="262" spans="2:17">
      <c r="B262" s="1">
        <v>43038</v>
      </c>
      <c r="C262" s="2">
        <v>75.2</v>
      </c>
      <c r="D262" s="2">
        <v>75.2</v>
      </c>
      <c r="E262" s="2">
        <v>73</v>
      </c>
      <c r="F262" s="3">
        <v>74.5</v>
      </c>
      <c r="H262" s="16">
        <f t="shared" si="39"/>
        <v>1</v>
      </c>
      <c r="I262" s="16">
        <f t="shared" si="40"/>
        <v>-1</v>
      </c>
      <c r="J262" s="16">
        <f t="shared" si="36"/>
        <v>73.599999999999994</v>
      </c>
      <c r="K262">
        <f t="shared" si="41"/>
        <v>74.5</v>
      </c>
      <c r="M262" s="18">
        <f t="shared" si="42"/>
        <v>43038</v>
      </c>
      <c r="N262">
        <f t="shared" si="37"/>
        <v>74.5</v>
      </c>
      <c r="O262" s="21">
        <f t="shared" si="43"/>
        <v>77.400000000000006</v>
      </c>
      <c r="P262">
        <f t="shared" si="44"/>
        <v>73.099999999999994</v>
      </c>
      <c r="Q262">
        <f t="shared" si="38"/>
        <v>73.599999999999994</v>
      </c>
    </row>
    <row r="263" spans="2:17">
      <c r="B263" s="1">
        <v>43035</v>
      </c>
      <c r="C263" s="2">
        <v>75.599999999999994</v>
      </c>
      <c r="D263" s="2">
        <v>75.900000000000006</v>
      </c>
      <c r="E263" s="2">
        <v>73.5</v>
      </c>
      <c r="F263" s="3">
        <v>73.599999999999994</v>
      </c>
      <c r="H263" s="16">
        <f t="shared" si="39"/>
        <v>-1</v>
      </c>
      <c r="I263" s="16">
        <f t="shared" si="40"/>
        <v>-1</v>
      </c>
      <c r="J263" s="16">
        <f t="shared" si="36"/>
        <v>74.8</v>
      </c>
      <c r="K263">
        <f t="shared" si="41"/>
        <v>73.599999999999994</v>
      </c>
      <c r="M263" s="18">
        <f t="shared" si="42"/>
        <v>43035</v>
      </c>
      <c r="N263">
        <f t="shared" si="37"/>
        <v>74.8</v>
      </c>
      <c r="O263" s="21">
        <f t="shared" si="43"/>
        <v>77.400000000000006</v>
      </c>
      <c r="P263">
        <f t="shared" si="44"/>
        <v>72.3</v>
      </c>
      <c r="Q263">
        <f t="shared" si="38"/>
        <v>73.599999999999994</v>
      </c>
    </row>
    <row r="264" spans="2:17">
      <c r="B264" s="1">
        <v>43034</v>
      </c>
      <c r="C264" s="2">
        <v>75</v>
      </c>
      <c r="D264" s="2">
        <v>77.400000000000006</v>
      </c>
      <c r="E264" s="2">
        <v>74.3</v>
      </c>
      <c r="F264" s="3">
        <v>74.8</v>
      </c>
      <c r="H264" s="16">
        <f t="shared" si="39"/>
        <v>1</v>
      </c>
      <c r="I264" s="16">
        <f t="shared" si="40"/>
        <v>-1</v>
      </c>
      <c r="J264" s="16">
        <f t="shared" si="36"/>
        <v>73.099999999999994</v>
      </c>
      <c r="K264">
        <f t="shared" si="41"/>
        <v>74.8</v>
      </c>
      <c r="M264" s="18">
        <f t="shared" si="42"/>
        <v>43034</v>
      </c>
      <c r="N264">
        <f t="shared" si="37"/>
        <v>74.8</v>
      </c>
      <c r="O264" s="21">
        <f t="shared" si="43"/>
        <v>77.400000000000006</v>
      </c>
      <c r="P264">
        <f t="shared" si="44"/>
        <v>67.900000000000006</v>
      </c>
      <c r="Q264">
        <f t="shared" si="38"/>
        <v>73.099999999999994</v>
      </c>
    </row>
    <row r="265" spans="2:17">
      <c r="B265" s="1">
        <v>43033</v>
      </c>
      <c r="C265" s="2">
        <v>75</v>
      </c>
      <c r="D265" s="2">
        <v>76.3</v>
      </c>
      <c r="E265" s="2">
        <v>73.099999999999994</v>
      </c>
      <c r="F265" s="3">
        <v>73.099999999999994</v>
      </c>
      <c r="H265" s="16">
        <f t="shared" si="39"/>
        <v>-1</v>
      </c>
      <c r="I265" s="16">
        <f t="shared" si="40"/>
        <v>-1</v>
      </c>
      <c r="J265" s="16">
        <f t="shared" si="36"/>
        <v>75.099999999999994</v>
      </c>
      <c r="K265">
        <f t="shared" si="41"/>
        <v>73.099999999999994</v>
      </c>
      <c r="M265" s="18">
        <f t="shared" si="42"/>
        <v>43033</v>
      </c>
      <c r="N265">
        <f t="shared" si="37"/>
        <v>75.099999999999994</v>
      </c>
      <c r="O265" s="21">
        <f t="shared" si="43"/>
        <v>77.400000000000006</v>
      </c>
      <c r="P265">
        <f t="shared" si="44"/>
        <v>67.900000000000006</v>
      </c>
      <c r="Q265">
        <f t="shared" si="38"/>
        <v>73.099999999999994</v>
      </c>
    </row>
    <row r="266" spans="2:17">
      <c r="B266" s="1">
        <v>43032</v>
      </c>
      <c r="C266" s="2">
        <v>72.3</v>
      </c>
      <c r="D266" s="2">
        <v>77.400000000000006</v>
      </c>
      <c r="E266" s="2">
        <v>72.3</v>
      </c>
      <c r="F266" s="3">
        <v>75.099999999999994</v>
      </c>
      <c r="H266" s="16">
        <f t="shared" si="39"/>
        <v>1</v>
      </c>
      <c r="I266" s="16">
        <f t="shared" si="40"/>
        <v>-1</v>
      </c>
      <c r="J266" s="16">
        <f t="shared" si="36"/>
        <v>71.7</v>
      </c>
      <c r="K266">
        <f t="shared" si="41"/>
        <v>75.099999999999994</v>
      </c>
      <c r="M266" s="18">
        <f t="shared" si="42"/>
        <v>43032</v>
      </c>
      <c r="N266">
        <f t="shared" si="37"/>
        <v>75.099999999999994</v>
      </c>
      <c r="O266" s="21">
        <f t="shared" si="43"/>
        <v>76.7</v>
      </c>
      <c r="P266">
        <f t="shared" si="44"/>
        <v>67.900000000000006</v>
      </c>
      <c r="Q266">
        <f t="shared" si="38"/>
        <v>71.7</v>
      </c>
    </row>
    <row r="267" spans="2:17">
      <c r="B267" s="1">
        <v>43031</v>
      </c>
      <c r="C267" s="2">
        <v>71.5</v>
      </c>
      <c r="D267" s="2">
        <v>72.8</v>
      </c>
      <c r="E267" s="2">
        <v>67.900000000000006</v>
      </c>
      <c r="F267" s="3">
        <v>71.7</v>
      </c>
      <c r="H267" s="16">
        <f t="shared" si="39"/>
        <v>-1</v>
      </c>
      <c r="I267" s="16">
        <f t="shared" si="40"/>
        <v>-1</v>
      </c>
      <c r="J267" s="16">
        <f t="shared" si="36"/>
        <v>72.900000000000006</v>
      </c>
      <c r="K267">
        <f t="shared" si="41"/>
        <v>71.7</v>
      </c>
      <c r="M267" s="18">
        <f t="shared" si="42"/>
        <v>43031</v>
      </c>
      <c r="N267">
        <f t="shared" si="37"/>
        <v>72.900000000000006</v>
      </c>
      <c r="O267" s="21">
        <f t="shared" si="43"/>
        <v>80.400000000000006</v>
      </c>
      <c r="P267">
        <f t="shared" si="44"/>
        <v>72.2</v>
      </c>
      <c r="Q267">
        <f t="shared" si="38"/>
        <v>71.7</v>
      </c>
    </row>
    <row r="268" spans="2:17">
      <c r="B268" s="1">
        <v>43028</v>
      </c>
      <c r="C268" s="2">
        <v>75</v>
      </c>
      <c r="D268" s="2">
        <v>75.2</v>
      </c>
      <c r="E268" s="2">
        <v>72.2</v>
      </c>
      <c r="F268" s="3">
        <v>72.900000000000006</v>
      </c>
      <c r="H268" s="16">
        <f t="shared" si="39"/>
        <v>-1</v>
      </c>
      <c r="I268" s="16">
        <f t="shared" si="40"/>
        <v>-1</v>
      </c>
      <c r="J268" s="16">
        <f t="shared" si="36"/>
        <v>75.900000000000006</v>
      </c>
      <c r="K268">
        <f t="shared" si="41"/>
        <v>72.900000000000006</v>
      </c>
      <c r="M268" s="18">
        <f t="shared" si="42"/>
        <v>43028</v>
      </c>
      <c r="N268">
        <f t="shared" si="37"/>
        <v>75.900000000000006</v>
      </c>
      <c r="O268" s="21">
        <f t="shared" si="43"/>
        <v>81.099999999999994</v>
      </c>
      <c r="P268">
        <f t="shared" si="44"/>
        <v>73.400000000000006</v>
      </c>
      <c r="Q268">
        <f t="shared" si="38"/>
        <v>72.900000000000006</v>
      </c>
    </row>
    <row r="269" spans="2:17">
      <c r="B269" s="1">
        <v>43027</v>
      </c>
      <c r="C269" s="2">
        <v>75.2</v>
      </c>
      <c r="D269" s="2">
        <v>76.7</v>
      </c>
      <c r="E269" s="2">
        <v>73.400000000000006</v>
      </c>
      <c r="F269" s="3">
        <v>75.900000000000006</v>
      </c>
      <c r="H269" s="16">
        <f t="shared" si="39"/>
        <v>-1</v>
      </c>
      <c r="I269" s="16">
        <f t="shared" si="40"/>
        <v>-1</v>
      </c>
      <c r="J269" s="16">
        <f t="shared" si="36"/>
        <v>76.2</v>
      </c>
      <c r="K269">
        <f t="shared" si="41"/>
        <v>75.900000000000006</v>
      </c>
      <c r="M269" s="18">
        <f t="shared" si="42"/>
        <v>43027</v>
      </c>
      <c r="N269">
        <f t="shared" si="37"/>
        <v>76.2</v>
      </c>
      <c r="O269" s="21">
        <f t="shared" si="43"/>
        <v>82.4</v>
      </c>
      <c r="P269">
        <f t="shared" si="44"/>
        <v>75.7</v>
      </c>
      <c r="Q269">
        <f t="shared" si="38"/>
        <v>75.900000000000006</v>
      </c>
    </row>
    <row r="270" spans="2:17">
      <c r="B270" s="1">
        <v>43026</v>
      </c>
      <c r="C270" s="2">
        <v>79.7</v>
      </c>
      <c r="D270" s="2">
        <v>80.400000000000006</v>
      </c>
      <c r="E270" s="2">
        <v>75.7</v>
      </c>
      <c r="F270" s="3">
        <v>76.2</v>
      </c>
      <c r="H270" s="16">
        <f t="shared" si="39"/>
        <v>-1</v>
      </c>
      <c r="I270" s="16">
        <f t="shared" si="40"/>
        <v>-1</v>
      </c>
      <c r="J270" s="16">
        <f t="shared" si="36"/>
        <v>81.3</v>
      </c>
      <c r="K270">
        <f t="shared" si="41"/>
        <v>76.2</v>
      </c>
      <c r="M270" s="18">
        <f t="shared" si="42"/>
        <v>43026</v>
      </c>
      <c r="N270">
        <f t="shared" si="37"/>
        <v>81.3</v>
      </c>
      <c r="O270" s="21">
        <f t="shared" si="43"/>
        <v>83.9</v>
      </c>
      <c r="P270">
        <f t="shared" si="44"/>
        <v>79.5</v>
      </c>
      <c r="Q270">
        <f t="shared" si="38"/>
        <v>76.2</v>
      </c>
    </row>
    <row r="271" spans="2:17">
      <c r="B271" s="1">
        <v>43025</v>
      </c>
      <c r="C271" s="2">
        <v>80.7</v>
      </c>
      <c r="D271" s="2">
        <v>81.099999999999994</v>
      </c>
      <c r="E271" s="2">
        <v>79.5</v>
      </c>
      <c r="F271" s="3">
        <v>79.8</v>
      </c>
      <c r="H271" s="16">
        <f t="shared" si="39"/>
        <v>-1</v>
      </c>
      <c r="I271" s="16">
        <f t="shared" si="40"/>
        <v>1</v>
      </c>
      <c r="J271" s="16">
        <f t="shared" si="36"/>
        <v>81.3</v>
      </c>
      <c r="K271">
        <f t="shared" si="41"/>
        <v>79.8</v>
      </c>
      <c r="M271" s="18">
        <f t="shared" si="42"/>
        <v>43025</v>
      </c>
      <c r="N271">
        <f t="shared" si="37"/>
        <v>79.8</v>
      </c>
      <c r="O271" s="21">
        <f t="shared" si="43"/>
        <v>83.9</v>
      </c>
      <c r="P271">
        <f t="shared" si="44"/>
        <v>78.5</v>
      </c>
      <c r="Q271">
        <f t="shared" si="38"/>
        <v>81.3</v>
      </c>
    </row>
    <row r="272" spans="2:17">
      <c r="B272" s="1">
        <v>43024</v>
      </c>
      <c r="C272" s="2">
        <v>81.900000000000006</v>
      </c>
      <c r="D272" s="2">
        <v>82.4</v>
      </c>
      <c r="E272" s="2">
        <v>80.599999999999994</v>
      </c>
      <c r="F272" s="3">
        <v>81.3</v>
      </c>
      <c r="H272" s="16">
        <f t="shared" si="39"/>
        <v>1</v>
      </c>
      <c r="I272" s="16">
        <f t="shared" si="40"/>
        <v>1</v>
      </c>
      <c r="J272" s="16">
        <f t="shared" si="36"/>
        <v>81.099999999999994</v>
      </c>
      <c r="K272">
        <f t="shared" si="41"/>
        <v>81.3</v>
      </c>
      <c r="M272" s="18">
        <f t="shared" si="42"/>
        <v>43024</v>
      </c>
      <c r="N272">
        <f t="shared" si="37"/>
        <v>81.099999999999994</v>
      </c>
      <c r="O272" s="21">
        <f t="shared" si="43"/>
        <v>84</v>
      </c>
      <c r="P272">
        <f t="shared" si="44"/>
        <v>78.5</v>
      </c>
      <c r="Q272">
        <f t="shared" si="38"/>
        <v>81.3</v>
      </c>
    </row>
    <row r="273" spans="2:17">
      <c r="B273" s="1">
        <v>43021</v>
      </c>
      <c r="C273" s="2">
        <v>83.4</v>
      </c>
      <c r="D273" s="2">
        <v>83.9</v>
      </c>
      <c r="E273" s="2">
        <v>81</v>
      </c>
      <c r="F273" s="3">
        <v>81.099999999999994</v>
      </c>
      <c r="H273" s="16">
        <f t="shared" si="39"/>
        <v>-1</v>
      </c>
      <c r="I273" s="16">
        <f t="shared" si="40"/>
        <v>1</v>
      </c>
      <c r="J273" s="16">
        <f t="shared" si="36"/>
        <v>82.3</v>
      </c>
      <c r="K273">
        <f t="shared" si="41"/>
        <v>81.099999999999994</v>
      </c>
      <c r="M273" s="18">
        <f t="shared" si="42"/>
        <v>43021</v>
      </c>
      <c r="N273">
        <f t="shared" si="37"/>
        <v>81.099999999999994</v>
      </c>
      <c r="O273" s="21">
        <f t="shared" si="43"/>
        <v>84.6</v>
      </c>
      <c r="P273">
        <f t="shared" si="44"/>
        <v>78.5</v>
      </c>
      <c r="Q273">
        <f t="shared" si="38"/>
        <v>82.3</v>
      </c>
    </row>
    <row r="274" spans="2:17">
      <c r="B274" s="1">
        <v>43020</v>
      </c>
      <c r="C274" s="2">
        <v>78.7</v>
      </c>
      <c r="D274" s="2">
        <v>82.3</v>
      </c>
      <c r="E274" s="2">
        <v>78.5</v>
      </c>
      <c r="F274" s="3">
        <v>82.3</v>
      </c>
      <c r="H274" s="16">
        <f t="shared" si="39"/>
        <v>1</v>
      </c>
      <c r="I274" s="16">
        <f t="shared" si="40"/>
        <v>1</v>
      </c>
      <c r="J274" s="16">
        <f t="shared" si="36"/>
        <v>79</v>
      </c>
      <c r="K274">
        <f t="shared" si="41"/>
        <v>82.3</v>
      </c>
      <c r="M274" s="18">
        <f t="shared" si="42"/>
        <v>43020</v>
      </c>
      <c r="N274">
        <f t="shared" si="37"/>
        <v>79</v>
      </c>
      <c r="O274" s="21">
        <f t="shared" si="43"/>
        <v>84.6</v>
      </c>
      <c r="P274">
        <f t="shared" si="44"/>
        <v>77</v>
      </c>
      <c r="Q274">
        <f t="shared" si="38"/>
        <v>82.3</v>
      </c>
    </row>
    <row r="275" spans="2:17">
      <c r="B275" s="1">
        <v>43019</v>
      </c>
      <c r="C275" s="2">
        <v>83</v>
      </c>
      <c r="D275" s="2">
        <v>84</v>
      </c>
      <c r="E275" s="2">
        <v>78.7</v>
      </c>
      <c r="F275" s="3">
        <v>79</v>
      </c>
      <c r="H275" s="16">
        <f t="shared" si="39"/>
        <v>-1</v>
      </c>
      <c r="I275" s="16">
        <f t="shared" si="40"/>
        <v>1</v>
      </c>
      <c r="J275" s="16">
        <f t="shared" si="36"/>
        <v>82.3</v>
      </c>
      <c r="K275">
        <f t="shared" si="41"/>
        <v>79</v>
      </c>
      <c r="M275" s="18">
        <f t="shared" si="42"/>
        <v>43019</v>
      </c>
      <c r="N275">
        <f t="shared" si="37"/>
        <v>79</v>
      </c>
      <c r="O275" s="21">
        <f t="shared" si="43"/>
        <v>84.6</v>
      </c>
      <c r="P275">
        <f t="shared" si="44"/>
        <v>77</v>
      </c>
      <c r="Q275">
        <f t="shared" si="38"/>
        <v>82.3</v>
      </c>
    </row>
    <row r="276" spans="2:17">
      <c r="B276" s="1">
        <v>43014</v>
      </c>
      <c r="C276" s="2">
        <v>82.5</v>
      </c>
      <c r="D276" s="2">
        <v>84.6</v>
      </c>
      <c r="E276" s="2">
        <v>80.7</v>
      </c>
      <c r="F276" s="3">
        <v>82.3</v>
      </c>
      <c r="H276" s="16">
        <f t="shared" si="39"/>
        <v>1</v>
      </c>
      <c r="I276" s="16">
        <f t="shared" si="40"/>
        <v>1</v>
      </c>
      <c r="J276" s="16">
        <f t="shared" si="36"/>
        <v>81.5</v>
      </c>
      <c r="K276">
        <f t="shared" si="41"/>
        <v>82.3</v>
      </c>
      <c r="M276" s="18">
        <f t="shared" si="42"/>
        <v>43014</v>
      </c>
      <c r="N276">
        <f t="shared" si="37"/>
        <v>81.5</v>
      </c>
      <c r="O276" s="21">
        <f t="shared" si="43"/>
        <v>84.1</v>
      </c>
      <c r="P276">
        <f t="shared" si="44"/>
        <v>77</v>
      </c>
      <c r="Q276">
        <f t="shared" si="38"/>
        <v>82.3</v>
      </c>
    </row>
    <row r="277" spans="2:17">
      <c r="B277" s="1">
        <v>43013</v>
      </c>
      <c r="C277" s="2">
        <v>79</v>
      </c>
      <c r="D277" s="2">
        <v>82.9</v>
      </c>
      <c r="E277" s="2">
        <v>77</v>
      </c>
      <c r="F277" s="3">
        <v>81.5</v>
      </c>
      <c r="H277" s="16">
        <f t="shared" si="39"/>
        <v>-1</v>
      </c>
      <c r="I277" s="16">
        <f t="shared" si="40"/>
        <v>1</v>
      </c>
      <c r="J277" s="16">
        <f t="shared" si="36"/>
        <v>82.4</v>
      </c>
      <c r="K277">
        <f t="shared" si="41"/>
        <v>81.5</v>
      </c>
      <c r="M277" s="18">
        <f t="shared" si="42"/>
        <v>43013</v>
      </c>
      <c r="N277">
        <f t="shared" si="37"/>
        <v>81.5</v>
      </c>
      <c r="O277" s="21">
        <f t="shared" si="43"/>
        <v>84.1</v>
      </c>
      <c r="P277">
        <f t="shared" si="44"/>
        <v>77.5</v>
      </c>
      <c r="Q277">
        <f t="shared" si="38"/>
        <v>82.4</v>
      </c>
    </row>
    <row r="278" spans="2:17">
      <c r="B278" s="1">
        <v>43011</v>
      </c>
      <c r="C278" s="2">
        <v>83.3</v>
      </c>
      <c r="D278" s="2">
        <v>84.1</v>
      </c>
      <c r="E278" s="2">
        <v>80.2</v>
      </c>
      <c r="F278" s="3">
        <v>82.4</v>
      </c>
      <c r="H278" s="16">
        <f t="shared" si="39"/>
        <v>-1</v>
      </c>
      <c r="I278" s="16">
        <f t="shared" si="40"/>
        <v>1</v>
      </c>
      <c r="J278" s="16">
        <f t="shared" si="36"/>
        <v>83.7</v>
      </c>
      <c r="K278">
        <f t="shared" si="41"/>
        <v>82.4</v>
      </c>
      <c r="M278" s="18">
        <f t="shared" si="42"/>
        <v>43011</v>
      </c>
      <c r="N278">
        <f t="shared" si="37"/>
        <v>82.4</v>
      </c>
      <c r="O278" s="21">
        <f t="shared" si="43"/>
        <v>83.7</v>
      </c>
      <c r="P278">
        <f t="shared" si="44"/>
        <v>72.599999999999994</v>
      </c>
      <c r="Q278">
        <f t="shared" si="38"/>
        <v>83.7</v>
      </c>
    </row>
    <row r="279" spans="2:17">
      <c r="B279" s="1">
        <v>43010</v>
      </c>
      <c r="C279" s="2">
        <v>81</v>
      </c>
      <c r="D279" s="2">
        <v>83.7</v>
      </c>
      <c r="E279" s="2">
        <v>79.3</v>
      </c>
      <c r="F279" s="3">
        <v>83.7</v>
      </c>
      <c r="H279" s="16">
        <f t="shared" si="39"/>
        <v>1</v>
      </c>
      <c r="I279" s="16">
        <f t="shared" si="40"/>
        <v>1</v>
      </c>
      <c r="J279" s="16">
        <f t="shared" si="36"/>
        <v>79.2</v>
      </c>
      <c r="K279">
        <f t="shared" si="41"/>
        <v>83.7</v>
      </c>
      <c r="M279" s="18">
        <f t="shared" si="42"/>
        <v>43010</v>
      </c>
      <c r="N279">
        <f t="shared" si="37"/>
        <v>79.2</v>
      </c>
      <c r="O279" s="21">
        <f t="shared" si="43"/>
        <v>82</v>
      </c>
      <c r="P279">
        <f t="shared" si="44"/>
        <v>72.599999999999994</v>
      </c>
      <c r="Q279">
        <f t="shared" si="38"/>
        <v>83.7</v>
      </c>
    </row>
    <row r="280" spans="2:17">
      <c r="B280" s="1">
        <v>43008</v>
      </c>
      <c r="C280" s="2">
        <v>77.599999999999994</v>
      </c>
      <c r="D280" s="2">
        <v>80.2</v>
      </c>
      <c r="E280" s="2">
        <v>77.5</v>
      </c>
      <c r="F280" s="3">
        <v>79.2</v>
      </c>
      <c r="H280" s="16">
        <f t="shared" si="39"/>
        <v>1</v>
      </c>
      <c r="I280" s="16">
        <f t="shared" si="40"/>
        <v>1</v>
      </c>
      <c r="J280" s="16">
        <f t="shared" si="36"/>
        <v>76.900000000000006</v>
      </c>
      <c r="K280">
        <f t="shared" si="41"/>
        <v>79.2</v>
      </c>
      <c r="M280" s="18">
        <f t="shared" si="42"/>
        <v>43008</v>
      </c>
      <c r="N280">
        <f t="shared" si="37"/>
        <v>76.900000000000006</v>
      </c>
      <c r="O280" s="21">
        <f t="shared" si="43"/>
        <v>82</v>
      </c>
      <c r="P280">
        <f t="shared" si="44"/>
        <v>72.599999999999994</v>
      </c>
      <c r="Q280">
        <f t="shared" si="38"/>
        <v>79.2</v>
      </c>
    </row>
    <row r="281" spans="2:17">
      <c r="B281" s="1">
        <v>43007</v>
      </c>
      <c r="C281" s="2">
        <v>79.599999999999994</v>
      </c>
      <c r="D281" s="2">
        <v>79.599999999999994</v>
      </c>
      <c r="E281" s="2">
        <v>72.599999999999994</v>
      </c>
      <c r="F281" s="3">
        <v>76.900000000000006</v>
      </c>
      <c r="H281" s="16">
        <f t="shared" si="39"/>
        <v>-1</v>
      </c>
      <c r="I281" s="16">
        <f t="shared" si="40"/>
        <v>1</v>
      </c>
      <c r="J281" s="16">
        <f t="shared" si="36"/>
        <v>80</v>
      </c>
      <c r="K281">
        <f t="shared" si="41"/>
        <v>76.900000000000006</v>
      </c>
      <c r="M281" s="18">
        <f t="shared" si="42"/>
        <v>43007</v>
      </c>
      <c r="N281">
        <f t="shared" si="37"/>
        <v>76.900000000000006</v>
      </c>
      <c r="O281" s="21">
        <f t="shared" si="43"/>
        <v>82</v>
      </c>
      <c r="P281">
        <f t="shared" si="44"/>
        <v>68.7</v>
      </c>
      <c r="Q281">
        <f t="shared" si="38"/>
        <v>80</v>
      </c>
    </row>
    <row r="282" spans="2:17">
      <c r="B282" s="1">
        <v>43006</v>
      </c>
      <c r="C282" s="2">
        <v>79.099999999999994</v>
      </c>
      <c r="D282" s="2">
        <v>82</v>
      </c>
      <c r="E282" s="2">
        <v>78</v>
      </c>
      <c r="F282" s="3">
        <v>80</v>
      </c>
      <c r="H282" s="16">
        <f t="shared" si="39"/>
        <v>1</v>
      </c>
      <c r="I282" s="16">
        <f t="shared" si="40"/>
        <v>1</v>
      </c>
      <c r="J282" s="16">
        <f t="shared" si="36"/>
        <v>69.400000000000006</v>
      </c>
      <c r="K282">
        <f t="shared" si="41"/>
        <v>80</v>
      </c>
      <c r="M282" s="18">
        <f t="shared" si="42"/>
        <v>43006</v>
      </c>
      <c r="N282">
        <f t="shared" si="37"/>
        <v>69.400000000000006</v>
      </c>
      <c r="O282" s="21">
        <f t="shared" si="43"/>
        <v>79.400000000000006</v>
      </c>
      <c r="P282">
        <f t="shared" si="44"/>
        <v>68.7</v>
      </c>
      <c r="Q282">
        <f t="shared" si="38"/>
        <v>80</v>
      </c>
    </row>
    <row r="283" spans="2:17">
      <c r="B283" s="1">
        <v>43005</v>
      </c>
      <c r="C283" s="2">
        <v>75.5</v>
      </c>
      <c r="D283" s="2">
        <v>76.3</v>
      </c>
      <c r="E283" s="2">
        <v>75.5</v>
      </c>
      <c r="F283" s="3">
        <v>76.3</v>
      </c>
      <c r="H283" s="16">
        <f t="shared" si="39"/>
        <v>1</v>
      </c>
      <c r="I283" s="16">
        <f t="shared" si="40"/>
        <v>-1</v>
      </c>
      <c r="J283" s="16">
        <f t="shared" si="36"/>
        <v>69.400000000000006</v>
      </c>
      <c r="K283">
        <f t="shared" si="41"/>
        <v>76.3</v>
      </c>
      <c r="M283" s="18">
        <f t="shared" si="42"/>
        <v>43005</v>
      </c>
      <c r="N283">
        <f t="shared" si="37"/>
        <v>76.3</v>
      </c>
      <c r="O283" s="21">
        <f t="shared" si="43"/>
        <v>83.9</v>
      </c>
      <c r="P283">
        <f t="shared" si="44"/>
        <v>68.7</v>
      </c>
      <c r="Q283">
        <f t="shared" si="38"/>
        <v>69.400000000000006</v>
      </c>
    </row>
    <row r="284" spans="2:17">
      <c r="B284" s="1">
        <v>43004</v>
      </c>
      <c r="C284" s="2">
        <v>71</v>
      </c>
      <c r="D284" s="2">
        <v>74.3</v>
      </c>
      <c r="E284" s="2">
        <v>68.7</v>
      </c>
      <c r="F284" s="3">
        <v>69.400000000000006</v>
      </c>
      <c r="H284" s="16">
        <f t="shared" si="39"/>
        <v>-1</v>
      </c>
      <c r="I284" s="16">
        <f t="shared" si="40"/>
        <v>-1</v>
      </c>
      <c r="J284" s="16">
        <f t="shared" si="36"/>
        <v>72.099999999999994</v>
      </c>
      <c r="K284">
        <f t="shared" si="41"/>
        <v>69.400000000000006</v>
      </c>
      <c r="M284" s="18">
        <f t="shared" si="42"/>
        <v>43004</v>
      </c>
      <c r="N284">
        <f t="shared" si="37"/>
        <v>72.099999999999994</v>
      </c>
      <c r="O284" s="21">
        <f t="shared" si="43"/>
        <v>83.9</v>
      </c>
      <c r="P284">
        <f t="shared" si="44"/>
        <v>72.099999999999994</v>
      </c>
      <c r="Q284">
        <f t="shared" si="38"/>
        <v>69.400000000000006</v>
      </c>
    </row>
    <row r="285" spans="2:17">
      <c r="B285" s="1">
        <v>43003</v>
      </c>
      <c r="C285" s="2">
        <v>79.2</v>
      </c>
      <c r="D285" s="2">
        <v>79.400000000000006</v>
      </c>
      <c r="E285" s="2">
        <v>72.099999999999994</v>
      </c>
      <c r="F285" s="3">
        <v>72.099999999999994</v>
      </c>
      <c r="H285" s="16">
        <f t="shared" si="39"/>
        <v>-1</v>
      </c>
      <c r="I285" s="16">
        <f t="shared" si="40"/>
        <v>-1</v>
      </c>
      <c r="J285" s="16">
        <f t="shared" si="36"/>
        <v>82.9</v>
      </c>
      <c r="K285">
        <f t="shared" si="41"/>
        <v>72.099999999999994</v>
      </c>
      <c r="M285" s="18">
        <f t="shared" si="42"/>
        <v>43003</v>
      </c>
      <c r="N285">
        <f t="shared" si="37"/>
        <v>82.9</v>
      </c>
      <c r="O285" s="21">
        <f t="shared" si="43"/>
        <v>83.9</v>
      </c>
      <c r="P285">
        <f t="shared" si="44"/>
        <v>75</v>
      </c>
      <c r="Q285">
        <f t="shared" si="38"/>
        <v>72.099999999999994</v>
      </c>
    </row>
    <row r="286" spans="2:17">
      <c r="B286" s="1">
        <v>43000</v>
      </c>
      <c r="C286" s="2">
        <v>82.8</v>
      </c>
      <c r="D286" s="2">
        <v>83.9</v>
      </c>
      <c r="E286" s="2">
        <v>79</v>
      </c>
      <c r="F286" s="3">
        <v>80.099999999999994</v>
      </c>
      <c r="H286" s="16">
        <f t="shared" si="39"/>
        <v>-1</v>
      </c>
      <c r="I286" s="16">
        <f t="shared" si="40"/>
        <v>1</v>
      </c>
      <c r="J286" s="16">
        <f t="shared" si="36"/>
        <v>82.9</v>
      </c>
      <c r="K286">
        <f t="shared" si="41"/>
        <v>80.099999999999994</v>
      </c>
      <c r="M286" s="18">
        <f t="shared" si="42"/>
        <v>43000</v>
      </c>
      <c r="N286">
        <f t="shared" si="37"/>
        <v>80.099999999999994</v>
      </c>
      <c r="O286" s="21">
        <f t="shared" si="43"/>
        <v>83.5</v>
      </c>
      <c r="P286">
        <f t="shared" si="44"/>
        <v>72.599999999999994</v>
      </c>
      <c r="Q286">
        <f t="shared" si="38"/>
        <v>82.9</v>
      </c>
    </row>
    <row r="287" spans="2:17">
      <c r="B287" s="1">
        <v>42999</v>
      </c>
      <c r="C287" s="2">
        <v>80.2</v>
      </c>
      <c r="D287" s="2">
        <v>83.5</v>
      </c>
      <c r="E287" s="2">
        <v>75.7</v>
      </c>
      <c r="F287" s="3">
        <v>82.9</v>
      </c>
      <c r="H287" s="16">
        <f t="shared" si="39"/>
        <v>1</v>
      </c>
      <c r="I287" s="16">
        <f t="shared" si="40"/>
        <v>1</v>
      </c>
      <c r="J287" s="16">
        <f t="shared" si="36"/>
        <v>76</v>
      </c>
      <c r="K287">
        <f t="shared" si="41"/>
        <v>82.9</v>
      </c>
      <c r="M287" s="18">
        <f t="shared" si="42"/>
        <v>42999</v>
      </c>
      <c r="N287">
        <f t="shared" si="37"/>
        <v>76</v>
      </c>
      <c r="O287" s="21">
        <f t="shared" si="43"/>
        <v>78.099999999999994</v>
      </c>
      <c r="P287">
        <f t="shared" si="44"/>
        <v>67.3</v>
      </c>
      <c r="Q287">
        <f t="shared" si="38"/>
        <v>82.9</v>
      </c>
    </row>
    <row r="288" spans="2:17">
      <c r="B288" s="1">
        <v>42998</v>
      </c>
      <c r="C288" s="2">
        <v>76.2</v>
      </c>
      <c r="D288" s="2">
        <v>78.099999999999994</v>
      </c>
      <c r="E288" s="2">
        <v>75</v>
      </c>
      <c r="F288" s="3">
        <v>76</v>
      </c>
      <c r="H288" s="16">
        <f t="shared" si="39"/>
        <v>1</v>
      </c>
      <c r="I288" s="16">
        <f t="shared" si="40"/>
        <v>1</v>
      </c>
      <c r="J288" s="16">
        <f t="shared" si="36"/>
        <v>74.8</v>
      </c>
      <c r="K288">
        <f t="shared" si="41"/>
        <v>76</v>
      </c>
      <c r="M288" s="18">
        <f t="shared" si="42"/>
        <v>42998</v>
      </c>
      <c r="N288">
        <f t="shared" si="37"/>
        <v>74.8</v>
      </c>
      <c r="O288" s="21">
        <f t="shared" si="43"/>
        <v>75</v>
      </c>
      <c r="P288">
        <f t="shared" si="44"/>
        <v>67.3</v>
      </c>
      <c r="Q288">
        <f t="shared" si="38"/>
        <v>76</v>
      </c>
    </row>
    <row r="289" spans="2:17">
      <c r="B289" s="1">
        <v>42997</v>
      </c>
      <c r="C289" s="2">
        <v>75</v>
      </c>
      <c r="D289" s="2">
        <v>75</v>
      </c>
      <c r="E289" s="2">
        <v>72.599999999999994</v>
      </c>
      <c r="F289" s="3">
        <v>74.8</v>
      </c>
      <c r="H289" s="16">
        <f t="shared" si="39"/>
        <v>1</v>
      </c>
      <c r="I289" s="16">
        <f t="shared" si="40"/>
        <v>1</v>
      </c>
      <c r="J289" s="16">
        <f t="shared" si="36"/>
        <v>74</v>
      </c>
      <c r="K289">
        <f t="shared" si="41"/>
        <v>74.8</v>
      </c>
      <c r="M289" s="18">
        <f t="shared" si="42"/>
        <v>42997</v>
      </c>
      <c r="N289">
        <f t="shared" si="37"/>
        <v>74</v>
      </c>
      <c r="O289" s="21">
        <f t="shared" si="43"/>
        <v>74</v>
      </c>
      <c r="P289">
        <f t="shared" si="44"/>
        <v>64.900000000000006</v>
      </c>
      <c r="Q289">
        <f t="shared" si="38"/>
        <v>74.8</v>
      </c>
    </row>
    <row r="290" spans="2:17">
      <c r="B290" s="1">
        <v>42996</v>
      </c>
      <c r="C290" s="2">
        <v>67.3</v>
      </c>
      <c r="D290" s="2">
        <v>74</v>
      </c>
      <c r="E290" s="2">
        <v>67.3</v>
      </c>
      <c r="F290" s="3">
        <v>74</v>
      </c>
      <c r="H290" s="16">
        <f t="shared" si="39"/>
        <v>1</v>
      </c>
      <c r="I290" s="16">
        <f t="shared" si="40"/>
        <v>1</v>
      </c>
      <c r="J290" s="16">
        <f t="shared" si="36"/>
        <v>67.3</v>
      </c>
      <c r="K290">
        <f t="shared" si="41"/>
        <v>74</v>
      </c>
      <c r="M290" s="18">
        <f t="shared" si="42"/>
        <v>42996</v>
      </c>
      <c r="N290">
        <f t="shared" si="37"/>
        <v>67.3</v>
      </c>
      <c r="O290" s="21">
        <f t="shared" si="43"/>
        <v>70</v>
      </c>
      <c r="P290">
        <f t="shared" si="44"/>
        <v>61.2</v>
      </c>
      <c r="Q290">
        <f t="shared" si="38"/>
        <v>74</v>
      </c>
    </row>
    <row r="291" spans="2:17">
      <c r="B291" s="1">
        <v>42993</v>
      </c>
      <c r="C291" s="2">
        <v>67.5</v>
      </c>
      <c r="D291" s="2">
        <v>70</v>
      </c>
      <c r="E291" s="2">
        <v>67.3</v>
      </c>
      <c r="F291" s="3">
        <v>67.3</v>
      </c>
      <c r="H291" s="16">
        <f t="shared" si="39"/>
        <v>1</v>
      </c>
      <c r="I291" s="16">
        <f t="shared" si="40"/>
        <v>1</v>
      </c>
      <c r="J291" s="16">
        <f t="shared" si="36"/>
        <v>66.599999999999994</v>
      </c>
      <c r="K291">
        <f t="shared" si="41"/>
        <v>67.3</v>
      </c>
      <c r="M291" s="18">
        <f t="shared" si="42"/>
        <v>42993</v>
      </c>
      <c r="N291">
        <f t="shared" si="37"/>
        <v>66.599999999999994</v>
      </c>
      <c r="O291" s="21">
        <f t="shared" si="43"/>
        <v>67</v>
      </c>
      <c r="P291">
        <f t="shared" si="44"/>
        <v>61.2</v>
      </c>
      <c r="Q291">
        <f t="shared" si="38"/>
        <v>67.3</v>
      </c>
    </row>
    <row r="292" spans="2:17">
      <c r="B292" s="1">
        <v>42992</v>
      </c>
      <c r="C292" s="2">
        <v>65</v>
      </c>
      <c r="D292" s="2">
        <v>67</v>
      </c>
      <c r="E292" s="2">
        <v>64.900000000000006</v>
      </c>
      <c r="F292" s="3">
        <v>66.599999999999994</v>
      </c>
      <c r="H292" s="16">
        <f t="shared" si="39"/>
        <v>1</v>
      </c>
      <c r="I292" s="16">
        <f t="shared" si="40"/>
        <v>1</v>
      </c>
      <c r="J292" s="16">
        <f t="shared" si="36"/>
        <v>64</v>
      </c>
      <c r="K292">
        <f t="shared" si="41"/>
        <v>66.599999999999994</v>
      </c>
      <c r="M292" s="18">
        <f t="shared" si="42"/>
        <v>42992</v>
      </c>
      <c r="N292">
        <f t="shared" si="37"/>
        <v>64</v>
      </c>
      <c r="O292" s="21">
        <f t="shared" si="43"/>
        <v>65.400000000000006</v>
      </c>
      <c r="P292">
        <f t="shared" si="44"/>
        <v>61.2</v>
      </c>
      <c r="Q292">
        <f t="shared" si="38"/>
        <v>66.599999999999994</v>
      </c>
    </row>
    <row r="293" spans="2:17">
      <c r="B293" s="1">
        <v>42991</v>
      </c>
      <c r="C293" s="2">
        <v>64</v>
      </c>
      <c r="D293" s="2">
        <v>64</v>
      </c>
      <c r="E293" s="2">
        <v>61.2</v>
      </c>
      <c r="F293" s="3">
        <v>64</v>
      </c>
      <c r="H293" s="16">
        <f t="shared" si="39"/>
        <v>1</v>
      </c>
      <c r="I293" s="16">
        <f t="shared" si="40"/>
        <v>1</v>
      </c>
      <c r="J293" s="16">
        <f t="shared" si="36"/>
        <v>63</v>
      </c>
      <c r="K293">
        <f t="shared" si="41"/>
        <v>64</v>
      </c>
      <c r="M293" s="18">
        <f t="shared" si="42"/>
        <v>42991</v>
      </c>
      <c r="N293">
        <f t="shared" si="37"/>
        <v>63</v>
      </c>
      <c r="O293" s="21">
        <f t="shared" si="43"/>
        <v>65.400000000000006</v>
      </c>
      <c r="P293">
        <f t="shared" si="44"/>
        <v>60.2</v>
      </c>
      <c r="Q293">
        <f t="shared" si="38"/>
        <v>64</v>
      </c>
    </row>
    <row r="294" spans="2:17">
      <c r="B294" s="1">
        <v>42990</v>
      </c>
      <c r="C294" s="2">
        <v>65</v>
      </c>
      <c r="D294" s="2">
        <v>65</v>
      </c>
      <c r="E294" s="2">
        <v>61.9</v>
      </c>
      <c r="F294" s="3">
        <v>63</v>
      </c>
      <c r="H294" s="16">
        <f t="shared" si="39"/>
        <v>-1</v>
      </c>
      <c r="I294" s="16">
        <f t="shared" si="40"/>
        <v>1</v>
      </c>
      <c r="J294" s="16">
        <f t="shared" si="36"/>
        <v>63.5</v>
      </c>
      <c r="K294">
        <f t="shared" si="41"/>
        <v>63</v>
      </c>
      <c r="M294" s="18">
        <f t="shared" si="42"/>
        <v>42990</v>
      </c>
      <c r="N294">
        <f t="shared" si="37"/>
        <v>63</v>
      </c>
      <c r="O294" s="21">
        <f t="shared" si="43"/>
        <v>67.5</v>
      </c>
      <c r="P294">
        <f t="shared" si="44"/>
        <v>60.2</v>
      </c>
      <c r="Q294">
        <f t="shared" si="38"/>
        <v>63.5</v>
      </c>
    </row>
    <row r="295" spans="2:17">
      <c r="B295" s="1">
        <v>42989</v>
      </c>
      <c r="C295" s="2">
        <v>65.400000000000006</v>
      </c>
      <c r="D295" s="2">
        <v>65.400000000000006</v>
      </c>
      <c r="E295" s="2">
        <v>63.5</v>
      </c>
      <c r="F295" s="3">
        <v>63.5</v>
      </c>
      <c r="H295" s="16">
        <f t="shared" si="39"/>
        <v>-1</v>
      </c>
      <c r="I295" s="16">
        <f t="shared" si="40"/>
        <v>1</v>
      </c>
      <c r="J295" s="16">
        <f t="shared" si="36"/>
        <v>64.5</v>
      </c>
      <c r="K295">
        <f t="shared" si="41"/>
        <v>63.5</v>
      </c>
      <c r="M295" s="18">
        <f t="shared" si="42"/>
        <v>42989</v>
      </c>
      <c r="N295">
        <f t="shared" si="37"/>
        <v>63.5</v>
      </c>
      <c r="O295" s="21">
        <f t="shared" si="43"/>
        <v>71</v>
      </c>
      <c r="P295">
        <f t="shared" si="44"/>
        <v>60.2</v>
      </c>
      <c r="Q295">
        <f t="shared" si="38"/>
        <v>64.5</v>
      </c>
    </row>
    <row r="296" spans="2:17">
      <c r="B296" s="1">
        <v>42986</v>
      </c>
      <c r="C296" s="2">
        <v>60.2</v>
      </c>
      <c r="D296" s="2">
        <v>64.5</v>
      </c>
      <c r="E296" s="2">
        <v>60.2</v>
      </c>
      <c r="F296" s="3">
        <v>64.5</v>
      </c>
      <c r="H296" s="16">
        <f t="shared" si="39"/>
        <v>1</v>
      </c>
      <c r="I296" s="16">
        <f t="shared" si="40"/>
        <v>1</v>
      </c>
      <c r="J296" s="16">
        <f t="shared" si="36"/>
        <v>63</v>
      </c>
      <c r="K296">
        <f t="shared" si="41"/>
        <v>64.5</v>
      </c>
      <c r="M296" s="18">
        <f t="shared" si="42"/>
        <v>42986</v>
      </c>
      <c r="N296">
        <f t="shared" si="37"/>
        <v>63</v>
      </c>
      <c r="O296" s="21">
        <f t="shared" si="43"/>
        <v>71</v>
      </c>
      <c r="P296">
        <f t="shared" si="44"/>
        <v>62.1</v>
      </c>
      <c r="Q296">
        <f t="shared" si="38"/>
        <v>64.5</v>
      </c>
    </row>
    <row r="297" spans="2:17">
      <c r="B297" s="1">
        <v>42985</v>
      </c>
      <c r="C297" s="2">
        <v>67.5</v>
      </c>
      <c r="D297" s="2">
        <v>67.5</v>
      </c>
      <c r="E297" s="2">
        <v>63</v>
      </c>
      <c r="F297" s="3">
        <v>63</v>
      </c>
      <c r="H297" s="16">
        <f t="shared" si="39"/>
        <v>-1</v>
      </c>
      <c r="I297" s="16">
        <f t="shared" si="40"/>
        <v>1</v>
      </c>
      <c r="J297" s="16">
        <f t="shared" si="36"/>
        <v>68</v>
      </c>
      <c r="K297">
        <f t="shared" si="41"/>
        <v>63</v>
      </c>
      <c r="M297" s="18">
        <f t="shared" si="42"/>
        <v>42985</v>
      </c>
      <c r="N297">
        <f t="shared" si="37"/>
        <v>63</v>
      </c>
      <c r="O297" s="21">
        <f t="shared" si="43"/>
        <v>71</v>
      </c>
      <c r="P297">
        <f t="shared" si="44"/>
        <v>59.5</v>
      </c>
      <c r="Q297">
        <f t="shared" si="38"/>
        <v>68</v>
      </c>
    </row>
    <row r="298" spans="2:17">
      <c r="B298" s="1">
        <v>42984</v>
      </c>
      <c r="C298" s="2">
        <v>71</v>
      </c>
      <c r="D298" s="2">
        <v>71</v>
      </c>
      <c r="E298" s="2">
        <v>62.1</v>
      </c>
      <c r="F298" s="3">
        <v>68</v>
      </c>
      <c r="H298" s="16">
        <f t="shared" si="39"/>
        <v>1</v>
      </c>
      <c r="I298" s="16">
        <f t="shared" si="40"/>
        <v>1</v>
      </c>
      <c r="J298" s="16">
        <f t="shared" si="36"/>
        <v>66.8</v>
      </c>
      <c r="K298">
        <f t="shared" si="41"/>
        <v>68</v>
      </c>
      <c r="M298" s="18">
        <f t="shared" si="42"/>
        <v>42984</v>
      </c>
      <c r="N298">
        <f t="shared" si="37"/>
        <v>66.8</v>
      </c>
      <c r="O298" s="21">
        <f t="shared" si="43"/>
        <v>66.8</v>
      </c>
      <c r="P298">
        <f t="shared" si="44"/>
        <v>51.2</v>
      </c>
      <c r="Q298">
        <f t="shared" si="38"/>
        <v>68</v>
      </c>
    </row>
    <row r="299" spans="2:17">
      <c r="B299" s="1">
        <v>42983</v>
      </c>
      <c r="C299" s="2">
        <v>66.8</v>
      </c>
      <c r="D299" s="2">
        <v>66.8</v>
      </c>
      <c r="E299" s="2">
        <v>66.8</v>
      </c>
      <c r="F299" s="3">
        <v>66.8</v>
      </c>
      <c r="H299" s="16">
        <f t="shared" si="39"/>
        <v>1</v>
      </c>
      <c r="I299" s="16">
        <f t="shared" si="40"/>
        <v>1</v>
      </c>
      <c r="J299" s="16">
        <f t="shared" si="36"/>
        <v>60.8</v>
      </c>
      <c r="K299">
        <f t="shared" si="41"/>
        <v>66.8</v>
      </c>
      <c r="M299" s="18">
        <f t="shared" si="42"/>
        <v>42983</v>
      </c>
      <c r="N299">
        <f t="shared" si="37"/>
        <v>60.8</v>
      </c>
      <c r="O299" s="21">
        <f t="shared" si="43"/>
        <v>60.8</v>
      </c>
      <c r="P299">
        <f t="shared" si="44"/>
        <v>49.1</v>
      </c>
      <c r="Q299">
        <f t="shared" si="38"/>
        <v>66.8</v>
      </c>
    </row>
    <row r="300" spans="2:17">
      <c r="B300" s="1">
        <v>42982</v>
      </c>
      <c r="C300" s="2">
        <v>59.5</v>
      </c>
      <c r="D300" s="2">
        <v>60.8</v>
      </c>
      <c r="E300" s="2">
        <v>59.5</v>
      </c>
      <c r="F300" s="3">
        <v>60.8</v>
      </c>
      <c r="H300" s="16">
        <f t="shared" si="39"/>
        <v>1</v>
      </c>
      <c r="I300" s="16">
        <f t="shared" si="40"/>
        <v>1</v>
      </c>
      <c r="J300" s="16">
        <f t="shared" si="36"/>
        <v>55.3</v>
      </c>
      <c r="K300">
        <f t="shared" si="41"/>
        <v>60.8</v>
      </c>
      <c r="M300" s="18">
        <f t="shared" si="42"/>
        <v>42982</v>
      </c>
      <c r="N300">
        <f t="shared" si="37"/>
        <v>55.3</v>
      </c>
      <c r="O300" s="21">
        <f t="shared" si="43"/>
        <v>55.3</v>
      </c>
      <c r="P300">
        <f t="shared" si="44"/>
        <v>49</v>
      </c>
      <c r="Q300">
        <f t="shared" si="38"/>
        <v>60.8</v>
      </c>
    </row>
    <row r="301" spans="2:17">
      <c r="B301" s="1">
        <v>42979</v>
      </c>
      <c r="C301" s="2">
        <v>51.2</v>
      </c>
      <c r="D301" s="2">
        <v>55.3</v>
      </c>
      <c r="E301" s="2">
        <v>51.2</v>
      </c>
      <c r="F301" s="3">
        <v>55.3</v>
      </c>
      <c r="H301" s="16">
        <f t="shared" si="39"/>
        <v>1</v>
      </c>
      <c r="I301" s="16">
        <f t="shared" si="40"/>
        <v>1</v>
      </c>
      <c r="J301" s="16">
        <f t="shared" si="36"/>
        <v>50.3</v>
      </c>
      <c r="K301">
        <f t="shared" si="41"/>
        <v>55.3</v>
      </c>
      <c r="M301" s="18">
        <f t="shared" si="42"/>
        <v>42979</v>
      </c>
      <c r="N301">
        <f t="shared" si="37"/>
        <v>50.3</v>
      </c>
      <c r="O301" s="21">
        <f t="shared" si="43"/>
        <v>52.2</v>
      </c>
      <c r="P301">
        <f t="shared" si="44"/>
        <v>48</v>
      </c>
      <c r="Q301">
        <f t="shared" si="38"/>
        <v>55.3</v>
      </c>
    </row>
    <row r="302" spans="2:17">
      <c r="B302" s="1">
        <v>42978</v>
      </c>
      <c r="C302" s="2">
        <v>50.7</v>
      </c>
      <c r="D302" s="2">
        <v>52.2</v>
      </c>
      <c r="E302" s="2">
        <v>49.1</v>
      </c>
      <c r="F302" s="3">
        <v>50.3</v>
      </c>
      <c r="H302" s="16">
        <f t="shared" si="39"/>
        <v>-1</v>
      </c>
      <c r="I302" s="16">
        <f t="shared" si="40"/>
        <v>1</v>
      </c>
      <c r="J302" s="16">
        <f t="shared" si="36"/>
        <v>51.3</v>
      </c>
      <c r="K302">
        <f t="shared" si="41"/>
        <v>50.3</v>
      </c>
      <c r="M302" s="18">
        <f t="shared" si="42"/>
        <v>42978</v>
      </c>
      <c r="N302">
        <f t="shared" si="37"/>
        <v>50.3</v>
      </c>
      <c r="O302" s="21">
        <f t="shared" si="43"/>
        <v>51.7</v>
      </c>
      <c r="P302">
        <f t="shared" si="44"/>
        <v>46.7</v>
      </c>
      <c r="Q302">
        <f t="shared" si="38"/>
        <v>51.3</v>
      </c>
    </row>
    <row r="303" spans="2:17">
      <c r="B303" s="1">
        <v>42977</v>
      </c>
      <c r="C303" s="2">
        <v>50.1</v>
      </c>
      <c r="D303" s="2">
        <v>51.7</v>
      </c>
      <c r="E303" s="2">
        <v>49</v>
      </c>
      <c r="F303" s="3">
        <v>51.3</v>
      </c>
      <c r="H303" s="16">
        <f t="shared" si="39"/>
        <v>1</v>
      </c>
      <c r="I303" s="16">
        <f t="shared" si="40"/>
        <v>1</v>
      </c>
      <c r="J303" s="16">
        <f t="shared" si="36"/>
        <v>49.5</v>
      </c>
      <c r="K303">
        <f t="shared" si="41"/>
        <v>51.3</v>
      </c>
      <c r="M303" s="18">
        <f t="shared" si="42"/>
        <v>42977</v>
      </c>
      <c r="N303">
        <f t="shared" si="37"/>
        <v>49.5</v>
      </c>
      <c r="O303" s="21">
        <f t="shared" si="43"/>
        <v>50.7</v>
      </c>
      <c r="P303">
        <f t="shared" si="44"/>
        <v>42.25</v>
      </c>
      <c r="Q303">
        <f t="shared" si="38"/>
        <v>51.3</v>
      </c>
    </row>
    <row r="304" spans="2:17">
      <c r="B304" s="1">
        <v>42976</v>
      </c>
      <c r="C304" s="2">
        <v>50</v>
      </c>
      <c r="D304" s="2">
        <v>50.7</v>
      </c>
      <c r="E304" s="2">
        <v>48</v>
      </c>
      <c r="F304" s="3">
        <v>49.5</v>
      </c>
      <c r="H304" s="16">
        <f t="shared" si="39"/>
        <v>1</v>
      </c>
      <c r="I304" s="16">
        <f t="shared" si="40"/>
        <v>1</v>
      </c>
      <c r="J304" s="16">
        <f t="shared" si="36"/>
        <v>48.95</v>
      </c>
      <c r="K304">
        <f t="shared" si="41"/>
        <v>49.5</v>
      </c>
      <c r="M304" s="18">
        <f t="shared" si="42"/>
        <v>42976</v>
      </c>
      <c r="N304">
        <f t="shared" si="37"/>
        <v>48.95</v>
      </c>
      <c r="O304" s="21">
        <f t="shared" si="43"/>
        <v>48.95</v>
      </c>
      <c r="P304">
        <f t="shared" si="44"/>
        <v>39.4</v>
      </c>
      <c r="Q304">
        <f t="shared" si="38"/>
        <v>49.5</v>
      </c>
    </row>
    <row r="305" spans="2:17">
      <c r="B305" s="1">
        <v>42975</v>
      </c>
      <c r="C305" s="2">
        <v>47</v>
      </c>
      <c r="D305" s="2">
        <v>48.95</v>
      </c>
      <c r="E305" s="2">
        <v>46.7</v>
      </c>
      <c r="F305" s="3">
        <v>48.95</v>
      </c>
      <c r="H305" s="16">
        <f t="shared" si="39"/>
        <v>1</v>
      </c>
      <c r="I305" s="16">
        <f t="shared" si="40"/>
        <v>1</v>
      </c>
      <c r="J305" s="16">
        <f t="shared" si="36"/>
        <v>44.5</v>
      </c>
      <c r="K305">
        <f t="shared" si="41"/>
        <v>48.95</v>
      </c>
      <c r="M305" s="18">
        <f t="shared" si="42"/>
        <v>42975</v>
      </c>
      <c r="N305">
        <f t="shared" si="37"/>
        <v>44.5</v>
      </c>
      <c r="O305" s="21">
        <f t="shared" si="43"/>
        <v>44.85</v>
      </c>
      <c r="P305">
        <f t="shared" si="44"/>
        <v>35.75</v>
      </c>
      <c r="Q305">
        <f t="shared" si="38"/>
        <v>48.95</v>
      </c>
    </row>
    <row r="306" spans="2:17">
      <c r="B306" s="1">
        <v>42972</v>
      </c>
      <c r="C306" s="2">
        <v>43</v>
      </c>
      <c r="D306" s="2">
        <v>44.85</v>
      </c>
      <c r="E306" s="2">
        <v>42.25</v>
      </c>
      <c r="F306" s="3">
        <v>44.5</v>
      </c>
      <c r="H306" s="16">
        <f t="shared" si="39"/>
        <v>1</v>
      </c>
      <c r="I306" s="16">
        <f t="shared" si="40"/>
        <v>1</v>
      </c>
      <c r="J306" s="16">
        <f t="shared" si="36"/>
        <v>41.8</v>
      </c>
      <c r="K306">
        <f t="shared" si="41"/>
        <v>44.5</v>
      </c>
      <c r="M306" s="18">
        <f t="shared" si="42"/>
        <v>42972</v>
      </c>
      <c r="N306">
        <f t="shared" si="37"/>
        <v>41.8</v>
      </c>
      <c r="O306" s="21">
        <f t="shared" si="43"/>
        <v>42.5</v>
      </c>
      <c r="P306">
        <f t="shared" si="44"/>
        <v>35.700000000000003</v>
      </c>
      <c r="Q306">
        <f t="shared" si="38"/>
        <v>44.5</v>
      </c>
    </row>
    <row r="307" spans="2:17">
      <c r="B307" s="1">
        <v>42971</v>
      </c>
      <c r="C307" s="2">
        <v>39.4</v>
      </c>
      <c r="D307" s="2">
        <v>42.5</v>
      </c>
      <c r="E307" s="2">
        <v>39.4</v>
      </c>
      <c r="F307" s="3">
        <v>41.8</v>
      </c>
      <c r="H307" s="16">
        <f t="shared" si="39"/>
        <v>1</v>
      </c>
      <c r="I307" s="16">
        <f t="shared" si="40"/>
        <v>1</v>
      </c>
      <c r="J307" s="16">
        <f t="shared" si="36"/>
        <v>39.299999999999997</v>
      </c>
      <c r="K307">
        <f t="shared" si="41"/>
        <v>41.8</v>
      </c>
      <c r="M307" s="18">
        <f t="shared" si="42"/>
        <v>42971</v>
      </c>
      <c r="N307">
        <f t="shared" si="37"/>
        <v>39.299999999999997</v>
      </c>
      <c r="O307" s="21">
        <f t="shared" si="43"/>
        <v>39.35</v>
      </c>
      <c r="P307">
        <f t="shared" si="44"/>
        <v>35.700000000000003</v>
      </c>
      <c r="Q307">
        <f t="shared" si="38"/>
        <v>41.8</v>
      </c>
    </row>
    <row r="308" spans="2:17">
      <c r="B308" s="1">
        <v>42970</v>
      </c>
      <c r="C308" s="2">
        <v>36</v>
      </c>
      <c r="D308" s="2">
        <v>39.35</v>
      </c>
      <c r="E308" s="2">
        <v>35.75</v>
      </c>
      <c r="F308" s="3">
        <v>39.299999999999997</v>
      </c>
      <c r="H308" s="16">
        <f t="shared" si="39"/>
        <v>1</v>
      </c>
      <c r="I308" s="16">
        <f t="shared" si="40"/>
        <v>1</v>
      </c>
      <c r="J308" s="16">
        <f t="shared" si="36"/>
        <v>35.799999999999997</v>
      </c>
      <c r="K308">
        <f t="shared" si="41"/>
        <v>39.299999999999997</v>
      </c>
      <c r="M308" s="18">
        <f t="shared" si="42"/>
        <v>42970</v>
      </c>
      <c r="N308">
        <f t="shared" si="37"/>
        <v>35.799999999999997</v>
      </c>
      <c r="O308" s="21">
        <f t="shared" si="43"/>
        <v>36.299999999999997</v>
      </c>
      <c r="P308">
        <f t="shared" si="44"/>
        <v>35.65</v>
      </c>
      <c r="Q308">
        <f t="shared" si="38"/>
        <v>39.299999999999997</v>
      </c>
    </row>
    <row r="309" spans="2:17">
      <c r="B309" s="1">
        <v>42969</v>
      </c>
      <c r="C309" s="2">
        <v>35.799999999999997</v>
      </c>
      <c r="D309" s="2">
        <v>35.9</v>
      </c>
      <c r="E309" s="2">
        <v>35.700000000000003</v>
      </c>
      <c r="F309" s="3">
        <v>35.799999999999997</v>
      </c>
      <c r="H309" s="16">
        <f t="shared" si="39"/>
        <v>-1</v>
      </c>
      <c r="I309" s="16">
        <f t="shared" si="40"/>
        <v>1</v>
      </c>
      <c r="J309" s="16">
        <f t="shared" si="36"/>
        <v>35.9</v>
      </c>
      <c r="K309">
        <f t="shared" si="41"/>
        <v>35.799999999999997</v>
      </c>
      <c r="M309" s="18">
        <f t="shared" si="42"/>
        <v>42969</v>
      </c>
      <c r="N309">
        <f t="shared" si="37"/>
        <v>35.799999999999997</v>
      </c>
      <c r="O309" s="21">
        <f t="shared" si="43"/>
        <v>37.1</v>
      </c>
      <c r="P309">
        <f t="shared" si="44"/>
        <v>35.65</v>
      </c>
      <c r="Q309">
        <f t="shared" si="38"/>
        <v>35.9</v>
      </c>
    </row>
    <row r="310" spans="2:17">
      <c r="B310" s="1">
        <v>42968</v>
      </c>
      <c r="C310" s="2">
        <v>35.950000000000003</v>
      </c>
      <c r="D310" s="2">
        <v>36</v>
      </c>
      <c r="E310" s="2">
        <v>35.700000000000003</v>
      </c>
      <c r="F310" s="3">
        <v>35.9</v>
      </c>
      <c r="H310" s="16">
        <f t="shared" si="39"/>
        <v>-1</v>
      </c>
      <c r="I310" s="16">
        <f t="shared" si="40"/>
        <v>1</v>
      </c>
      <c r="J310" s="16">
        <f t="shared" si="36"/>
        <v>36.299999999999997</v>
      </c>
      <c r="K310">
        <f t="shared" si="41"/>
        <v>35.9</v>
      </c>
      <c r="M310" s="18">
        <f t="shared" si="42"/>
        <v>42968</v>
      </c>
      <c r="N310">
        <f t="shared" si="37"/>
        <v>35.9</v>
      </c>
      <c r="O310" s="21">
        <f t="shared" si="43"/>
        <v>37.1</v>
      </c>
      <c r="P310">
        <f t="shared" si="44"/>
        <v>35.65</v>
      </c>
      <c r="Q310">
        <f t="shared" si="38"/>
        <v>36.299999999999997</v>
      </c>
    </row>
    <row r="311" spans="2:17">
      <c r="B311" s="1">
        <v>42965</v>
      </c>
      <c r="C311" s="2">
        <v>36</v>
      </c>
      <c r="D311" s="2">
        <v>36.299999999999997</v>
      </c>
      <c r="E311" s="2">
        <v>35.65</v>
      </c>
      <c r="F311" s="2">
        <v>36.299999999999997</v>
      </c>
      <c r="H311" s="16">
        <f t="shared" si="39"/>
        <v>1</v>
      </c>
      <c r="I311" s="16">
        <f t="shared" si="40"/>
        <v>1</v>
      </c>
      <c r="J311" s="16">
        <f t="shared" si="36"/>
        <v>36.299999999999997</v>
      </c>
      <c r="K311">
        <f t="shared" si="41"/>
        <v>36.299999999999997</v>
      </c>
      <c r="M311" s="18">
        <f t="shared" si="42"/>
        <v>42965</v>
      </c>
      <c r="N311">
        <f t="shared" si="37"/>
        <v>36.299999999999997</v>
      </c>
      <c r="O311" s="21">
        <f t="shared" si="43"/>
        <v>37.1</v>
      </c>
      <c r="P311">
        <f t="shared" si="44"/>
        <v>35.35</v>
      </c>
      <c r="Q311">
        <f t="shared" si="38"/>
        <v>36.299999999999997</v>
      </c>
    </row>
    <row r="312" spans="2:17">
      <c r="B312" s="1">
        <v>42964</v>
      </c>
      <c r="C312" s="2">
        <v>37</v>
      </c>
      <c r="D312" s="2">
        <v>37.1</v>
      </c>
      <c r="E312" s="2">
        <v>36.25</v>
      </c>
      <c r="F312" s="3">
        <v>36.299999999999997</v>
      </c>
      <c r="H312" s="16">
        <f t="shared" si="39"/>
        <v>-1</v>
      </c>
      <c r="I312" s="16">
        <f t="shared" si="40"/>
        <v>1</v>
      </c>
      <c r="J312" s="16">
        <f t="shared" si="36"/>
        <v>36.6</v>
      </c>
      <c r="K312">
        <f t="shared" si="41"/>
        <v>36.299999999999997</v>
      </c>
      <c r="M312" s="18">
        <f t="shared" si="42"/>
        <v>42964</v>
      </c>
      <c r="N312">
        <f t="shared" si="37"/>
        <v>36.299999999999997</v>
      </c>
      <c r="O312" s="21">
        <f t="shared" si="43"/>
        <v>36.6</v>
      </c>
      <c r="P312">
        <f t="shared" si="44"/>
        <v>35.299999999999997</v>
      </c>
      <c r="Q312">
        <f t="shared" si="38"/>
        <v>36.6</v>
      </c>
    </row>
    <row r="313" spans="2:17">
      <c r="B313" s="1">
        <v>42963</v>
      </c>
      <c r="C313" s="2">
        <v>35.75</v>
      </c>
      <c r="D313" s="2">
        <v>36.6</v>
      </c>
      <c r="E313" s="2">
        <v>35.75</v>
      </c>
      <c r="F313" s="3">
        <v>36.6</v>
      </c>
      <c r="H313" s="16">
        <f t="shared" si="39"/>
        <v>1</v>
      </c>
      <c r="I313" s="16">
        <f t="shared" si="40"/>
        <v>1</v>
      </c>
      <c r="J313" s="16">
        <f t="shared" si="36"/>
        <v>35.75</v>
      </c>
      <c r="K313">
        <f t="shared" si="41"/>
        <v>36.6</v>
      </c>
      <c r="M313" s="18">
        <f t="shared" si="42"/>
        <v>42963</v>
      </c>
      <c r="N313">
        <f t="shared" si="37"/>
        <v>35.75</v>
      </c>
      <c r="O313" s="21">
        <f t="shared" si="43"/>
        <v>36.35</v>
      </c>
      <c r="P313">
        <f t="shared" si="44"/>
        <v>35.299999999999997</v>
      </c>
      <c r="Q313">
        <f t="shared" si="38"/>
        <v>36.6</v>
      </c>
    </row>
    <row r="314" spans="2:17">
      <c r="B314" s="1">
        <v>42962</v>
      </c>
      <c r="C314" s="2">
        <v>35.5</v>
      </c>
      <c r="D314" s="2">
        <v>36</v>
      </c>
      <c r="E314" s="2">
        <v>35.35</v>
      </c>
      <c r="F314" s="3">
        <v>35.75</v>
      </c>
      <c r="H314" s="16">
        <f t="shared" si="39"/>
        <v>1</v>
      </c>
      <c r="I314" s="16">
        <f t="shared" si="40"/>
        <v>1</v>
      </c>
      <c r="J314" s="16">
        <f t="shared" si="36"/>
        <v>35.5</v>
      </c>
      <c r="K314">
        <f t="shared" si="41"/>
        <v>35.75</v>
      </c>
      <c r="M314" s="18">
        <f t="shared" si="42"/>
        <v>42962</v>
      </c>
      <c r="N314">
        <f t="shared" si="37"/>
        <v>35.5</v>
      </c>
      <c r="O314" s="21">
        <f t="shared" si="43"/>
        <v>36.35</v>
      </c>
      <c r="P314">
        <f t="shared" si="44"/>
        <v>35.299999999999997</v>
      </c>
      <c r="Q314">
        <f t="shared" si="38"/>
        <v>35.75</v>
      </c>
    </row>
    <row r="315" spans="2:17">
      <c r="B315" s="1">
        <v>42961</v>
      </c>
      <c r="C315" s="2">
        <v>36.35</v>
      </c>
      <c r="D315" s="2">
        <v>36.35</v>
      </c>
      <c r="E315" s="2">
        <v>35.299999999999997</v>
      </c>
      <c r="F315" s="3">
        <v>35.5</v>
      </c>
      <c r="H315" s="16">
        <f t="shared" si="39"/>
        <v>-1</v>
      </c>
      <c r="I315" s="16">
        <f t="shared" si="40"/>
        <v>1</v>
      </c>
      <c r="J315" s="16">
        <f t="shared" si="36"/>
        <v>35.799999999999997</v>
      </c>
      <c r="K315">
        <f t="shared" si="41"/>
        <v>35.5</v>
      </c>
      <c r="M315" s="18">
        <f t="shared" si="42"/>
        <v>42961</v>
      </c>
      <c r="N315">
        <f t="shared" si="37"/>
        <v>35.5</v>
      </c>
      <c r="O315" s="21">
        <f t="shared" si="43"/>
        <v>36.950000000000003</v>
      </c>
      <c r="P315">
        <f t="shared" si="44"/>
        <v>35.299999999999997</v>
      </c>
      <c r="Q315">
        <f t="shared" si="38"/>
        <v>35.799999999999997</v>
      </c>
    </row>
    <row r="316" spans="2:17">
      <c r="B316" s="1">
        <v>42958</v>
      </c>
      <c r="C316" s="2">
        <v>36</v>
      </c>
      <c r="D316" s="2">
        <v>36.049999999999997</v>
      </c>
      <c r="E316" s="2">
        <v>35.299999999999997</v>
      </c>
      <c r="F316" s="3">
        <v>35.799999999999997</v>
      </c>
      <c r="H316" s="16">
        <f t="shared" si="39"/>
        <v>-1</v>
      </c>
      <c r="I316" s="16">
        <f t="shared" si="40"/>
        <v>1</v>
      </c>
      <c r="J316" s="16">
        <f t="shared" si="36"/>
        <v>36.200000000000003</v>
      </c>
      <c r="K316">
        <f t="shared" si="41"/>
        <v>35.799999999999997</v>
      </c>
      <c r="M316" s="18">
        <f t="shared" si="42"/>
        <v>42958</v>
      </c>
      <c r="N316">
        <f t="shared" si="37"/>
        <v>35.799999999999997</v>
      </c>
      <c r="O316" s="21">
        <f t="shared" si="43"/>
        <v>37</v>
      </c>
      <c r="P316">
        <f t="shared" si="44"/>
        <v>35.5</v>
      </c>
      <c r="Q316">
        <f t="shared" si="38"/>
        <v>36.200000000000003</v>
      </c>
    </row>
    <row r="317" spans="2:17">
      <c r="B317" s="1">
        <v>42957</v>
      </c>
      <c r="C317" s="2">
        <v>36.25</v>
      </c>
      <c r="D317" s="2">
        <v>36.25</v>
      </c>
      <c r="E317" s="2">
        <v>35.5</v>
      </c>
      <c r="F317" s="3">
        <v>36.200000000000003</v>
      </c>
      <c r="H317" s="16">
        <f t="shared" si="39"/>
        <v>-1</v>
      </c>
      <c r="I317" s="16">
        <f t="shared" si="40"/>
        <v>1</v>
      </c>
      <c r="J317" s="16">
        <f t="shared" si="36"/>
        <v>36.25</v>
      </c>
      <c r="K317">
        <f t="shared" si="41"/>
        <v>36.200000000000003</v>
      </c>
      <c r="M317" s="18">
        <f t="shared" si="42"/>
        <v>42957</v>
      </c>
      <c r="N317">
        <f t="shared" si="37"/>
        <v>36.200000000000003</v>
      </c>
      <c r="O317" s="21">
        <f t="shared" si="43"/>
        <v>37.25</v>
      </c>
      <c r="P317">
        <f t="shared" si="44"/>
        <v>36.200000000000003</v>
      </c>
      <c r="Q317">
        <f t="shared" si="38"/>
        <v>36.25</v>
      </c>
    </row>
    <row r="318" spans="2:17">
      <c r="B318" s="1">
        <v>42956</v>
      </c>
      <c r="C318" s="2">
        <v>36.950000000000003</v>
      </c>
      <c r="D318" s="2">
        <v>36.950000000000003</v>
      </c>
      <c r="E318" s="2">
        <v>36.200000000000003</v>
      </c>
      <c r="F318" s="3">
        <v>36.25</v>
      </c>
      <c r="H318" s="16">
        <f t="shared" si="39"/>
        <v>-1</v>
      </c>
      <c r="I318" s="16">
        <f t="shared" si="40"/>
        <v>1</v>
      </c>
      <c r="J318" s="16">
        <f t="shared" si="36"/>
        <v>36.950000000000003</v>
      </c>
      <c r="K318">
        <f t="shared" si="41"/>
        <v>36.25</v>
      </c>
      <c r="M318" s="18">
        <f t="shared" si="42"/>
        <v>42956</v>
      </c>
      <c r="N318">
        <f t="shared" si="37"/>
        <v>36.25</v>
      </c>
      <c r="O318" s="21">
        <f t="shared" si="43"/>
        <v>37.25</v>
      </c>
      <c r="P318">
        <f t="shared" si="44"/>
        <v>36.200000000000003</v>
      </c>
      <c r="Q318">
        <f t="shared" si="38"/>
        <v>36.950000000000003</v>
      </c>
    </row>
    <row r="319" spans="2:17">
      <c r="B319" s="1">
        <v>42955</v>
      </c>
      <c r="C319" s="2">
        <v>37</v>
      </c>
      <c r="D319" s="2">
        <v>37</v>
      </c>
      <c r="E319" s="2">
        <v>36.200000000000003</v>
      </c>
      <c r="F319" s="3">
        <v>36.950000000000003</v>
      </c>
      <c r="H319" s="16">
        <f t="shared" si="39"/>
        <v>1</v>
      </c>
      <c r="I319" s="16">
        <f t="shared" si="40"/>
        <v>1</v>
      </c>
      <c r="J319" s="16">
        <f t="shared" si="36"/>
        <v>36.75</v>
      </c>
      <c r="K319">
        <f t="shared" si="41"/>
        <v>36.950000000000003</v>
      </c>
      <c r="M319" s="18">
        <f t="shared" si="42"/>
        <v>42955</v>
      </c>
      <c r="N319">
        <f t="shared" si="37"/>
        <v>36.75</v>
      </c>
      <c r="O319" s="21">
        <f t="shared" si="43"/>
        <v>37.25</v>
      </c>
      <c r="P319">
        <f t="shared" si="44"/>
        <v>36.5</v>
      </c>
      <c r="Q319">
        <f t="shared" si="38"/>
        <v>36.950000000000003</v>
      </c>
    </row>
    <row r="320" spans="2:17">
      <c r="B320" s="1">
        <v>42954</v>
      </c>
      <c r="C320" s="2">
        <v>37</v>
      </c>
      <c r="D320" s="2">
        <v>37.25</v>
      </c>
      <c r="E320" s="2">
        <v>36.75</v>
      </c>
      <c r="F320" s="3">
        <v>36.75</v>
      </c>
      <c r="H320" s="16">
        <f t="shared" si="39"/>
        <v>-1</v>
      </c>
      <c r="I320" s="16">
        <f t="shared" si="40"/>
        <v>1</v>
      </c>
      <c r="J320" s="16">
        <f t="shared" si="36"/>
        <v>37</v>
      </c>
      <c r="K320">
        <f t="shared" si="41"/>
        <v>36.75</v>
      </c>
      <c r="M320" s="18">
        <f t="shared" si="42"/>
        <v>42954</v>
      </c>
      <c r="N320">
        <f t="shared" si="37"/>
        <v>36.75</v>
      </c>
      <c r="O320" s="21">
        <f t="shared" si="43"/>
        <v>37.5</v>
      </c>
      <c r="P320">
        <f t="shared" si="44"/>
        <v>36.5</v>
      </c>
      <c r="Q320">
        <f t="shared" si="38"/>
        <v>37</v>
      </c>
    </row>
    <row r="321" spans="2:17">
      <c r="B321" s="1">
        <v>42951</v>
      </c>
      <c r="C321" s="2">
        <v>36.799999999999997</v>
      </c>
      <c r="D321" s="2">
        <v>37</v>
      </c>
      <c r="E321" s="2">
        <v>36.5</v>
      </c>
      <c r="F321" s="3">
        <v>37</v>
      </c>
      <c r="H321" s="16">
        <f t="shared" si="39"/>
        <v>1</v>
      </c>
      <c r="I321" s="16">
        <f t="shared" si="40"/>
        <v>1</v>
      </c>
      <c r="J321" s="16">
        <f t="shared" si="36"/>
        <v>36.799999999999997</v>
      </c>
      <c r="K321">
        <f t="shared" si="41"/>
        <v>37</v>
      </c>
      <c r="M321" s="18">
        <f t="shared" si="42"/>
        <v>42951</v>
      </c>
      <c r="N321">
        <f t="shared" si="37"/>
        <v>36.799999999999997</v>
      </c>
      <c r="O321" s="21">
        <f t="shared" si="43"/>
        <v>37.700000000000003</v>
      </c>
      <c r="P321">
        <f t="shared" si="44"/>
        <v>36.549999999999997</v>
      </c>
      <c r="Q321">
        <f t="shared" si="38"/>
        <v>37</v>
      </c>
    </row>
    <row r="322" spans="2:17">
      <c r="B322" s="1">
        <v>42950</v>
      </c>
      <c r="C322" s="2">
        <v>37.15</v>
      </c>
      <c r="D322" s="2">
        <v>37.15</v>
      </c>
      <c r="E322" s="2">
        <v>36.75</v>
      </c>
      <c r="F322" s="3">
        <v>36.799999999999997</v>
      </c>
      <c r="H322" s="16">
        <f t="shared" si="39"/>
        <v>-1</v>
      </c>
      <c r="I322" s="16">
        <f t="shared" si="40"/>
        <v>1</v>
      </c>
      <c r="J322" s="16">
        <f t="shared" si="36"/>
        <v>37.15</v>
      </c>
      <c r="K322">
        <f t="shared" si="41"/>
        <v>36.799999999999997</v>
      </c>
      <c r="M322" s="18">
        <f t="shared" si="42"/>
        <v>42950</v>
      </c>
      <c r="N322">
        <f t="shared" si="37"/>
        <v>36.799999999999997</v>
      </c>
      <c r="O322" s="21">
        <f t="shared" si="43"/>
        <v>37.700000000000003</v>
      </c>
      <c r="P322">
        <f t="shared" si="44"/>
        <v>35.799999999999997</v>
      </c>
      <c r="Q322">
        <f t="shared" si="38"/>
        <v>37.15</v>
      </c>
    </row>
    <row r="323" spans="2:17">
      <c r="B323" s="1">
        <v>42949</v>
      </c>
      <c r="C323" s="2">
        <v>37.5</v>
      </c>
      <c r="D323" s="2">
        <v>37.5</v>
      </c>
      <c r="E323" s="2">
        <v>37</v>
      </c>
      <c r="F323" s="3">
        <v>37.15</v>
      </c>
      <c r="H323" s="16">
        <f t="shared" si="39"/>
        <v>-1</v>
      </c>
      <c r="I323" s="16">
        <f t="shared" si="40"/>
        <v>1</v>
      </c>
      <c r="J323" s="16">
        <f t="shared" si="36"/>
        <v>37.5</v>
      </c>
      <c r="K323">
        <f t="shared" si="41"/>
        <v>37.15</v>
      </c>
      <c r="M323" s="18">
        <f t="shared" si="42"/>
        <v>42949</v>
      </c>
      <c r="N323">
        <f t="shared" si="37"/>
        <v>37.15</v>
      </c>
      <c r="O323" s="21">
        <f t="shared" si="43"/>
        <v>37.700000000000003</v>
      </c>
      <c r="P323">
        <f t="shared" si="44"/>
        <v>35.799999999999997</v>
      </c>
      <c r="Q323">
        <f t="shared" si="38"/>
        <v>37.5</v>
      </c>
    </row>
    <row r="324" spans="2:17">
      <c r="B324" s="1">
        <v>42948</v>
      </c>
      <c r="C324" s="2">
        <v>36.549999999999997</v>
      </c>
      <c r="D324" s="2">
        <v>37.700000000000003</v>
      </c>
      <c r="E324" s="2">
        <v>36.549999999999997</v>
      </c>
      <c r="F324" s="3">
        <v>37.5</v>
      </c>
      <c r="H324" s="16">
        <f t="shared" si="39"/>
        <v>1</v>
      </c>
      <c r="I324" s="16">
        <f t="shared" si="40"/>
        <v>1</v>
      </c>
      <c r="J324" s="16">
        <f t="shared" ref="J324:J387" si="45">IF(OR(AND(I325=1,H324=-1,F324&lt;P324,J325&gt;K325),AND(I325=-1,H324=1,F324&gt;O324,J325&lt;K325)),J325,K325)</f>
        <v>35.85</v>
      </c>
      <c r="K324">
        <f t="shared" si="41"/>
        <v>37.5</v>
      </c>
      <c r="M324" s="18">
        <f t="shared" si="42"/>
        <v>42948</v>
      </c>
      <c r="N324">
        <f t="shared" ref="N324:N387" si="46">IF(OR(AND(I324=1,K324&lt;J324),AND(I324=-1,K324&gt;J324)),K324,J324)</f>
        <v>35.85</v>
      </c>
      <c r="O324" s="21">
        <f t="shared" si="43"/>
        <v>36.549999999999997</v>
      </c>
      <c r="P324">
        <f t="shared" si="44"/>
        <v>35.799999999999997</v>
      </c>
      <c r="Q324">
        <f t="shared" ref="Q324:Q387" si="47">IF(N324=K324,J324,K324)</f>
        <v>37.5</v>
      </c>
    </row>
    <row r="325" spans="2:17">
      <c r="B325" s="1">
        <v>42947</v>
      </c>
      <c r="C325" s="2">
        <v>35.85</v>
      </c>
      <c r="D325" s="2">
        <v>36.450000000000003</v>
      </c>
      <c r="E325" s="2">
        <v>35.799999999999997</v>
      </c>
      <c r="F325" s="3">
        <v>36.450000000000003</v>
      </c>
      <c r="H325" s="16">
        <f t="shared" ref="H325:H388" si="48">IF(F325&gt;=F326,1,-1)</f>
        <v>1</v>
      </c>
      <c r="I325" s="16">
        <f t="shared" ref="I325:I388" si="49">IF(OR(AND(I326&gt;=0,F325&gt;=MIN(E326:E328)),AND(I326=-1,F325&gt;=MAX(D326:D328))),1,-1)</f>
        <v>-1</v>
      </c>
      <c r="J325" s="16">
        <f t="shared" si="45"/>
        <v>35.85</v>
      </c>
      <c r="K325">
        <f t="shared" ref="K325:K388" si="50">F325</f>
        <v>36.450000000000003</v>
      </c>
      <c r="M325" s="18">
        <f t="shared" ref="M325:M388" si="51">B325</f>
        <v>42947</v>
      </c>
      <c r="N325">
        <f t="shared" si="46"/>
        <v>36.450000000000003</v>
      </c>
      <c r="O325" s="21">
        <f t="shared" ref="O325:O388" si="52">MAX(D326:D328)</f>
        <v>36.799999999999997</v>
      </c>
      <c r="P325">
        <f t="shared" ref="P325:P388" si="53">MIN(E326:E328)</f>
        <v>35.799999999999997</v>
      </c>
      <c r="Q325">
        <f t="shared" si="47"/>
        <v>35.85</v>
      </c>
    </row>
    <row r="326" spans="2:17">
      <c r="B326" s="1">
        <v>42944</v>
      </c>
      <c r="C326" s="2">
        <v>36.200000000000003</v>
      </c>
      <c r="D326" s="2">
        <v>36.200000000000003</v>
      </c>
      <c r="E326" s="2">
        <v>35.799999999999997</v>
      </c>
      <c r="F326" s="3">
        <v>35.85</v>
      </c>
      <c r="H326" s="16">
        <f t="shared" si="48"/>
        <v>-1</v>
      </c>
      <c r="I326" s="16">
        <f t="shared" si="49"/>
        <v>-1</v>
      </c>
      <c r="J326" s="16">
        <f t="shared" si="45"/>
        <v>36.200000000000003</v>
      </c>
      <c r="K326">
        <f t="shared" si="50"/>
        <v>35.85</v>
      </c>
      <c r="M326" s="18">
        <f t="shared" si="51"/>
        <v>42944</v>
      </c>
      <c r="N326">
        <f t="shared" si="46"/>
        <v>36.200000000000003</v>
      </c>
      <c r="O326" s="21">
        <f t="shared" si="52"/>
        <v>37.1</v>
      </c>
      <c r="P326">
        <f t="shared" si="53"/>
        <v>35.799999999999997</v>
      </c>
      <c r="Q326">
        <f t="shared" si="47"/>
        <v>35.85</v>
      </c>
    </row>
    <row r="327" spans="2:17">
      <c r="B327" s="1">
        <v>42943</v>
      </c>
      <c r="C327" s="2">
        <v>36.4</v>
      </c>
      <c r="D327" s="2">
        <v>36.549999999999997</v>
      </c>
      <c r="E327" s="2">
        <v>35.799999999999997</v>
      </c>
      <c r="F327" s="2">
        <v>36.200000000000003</v>
      </c>
      <c r="H327" s="16">
        <f t="shared" si="48"/>
        <v>1</v>
      </c>
      <c r="I327" s="16">
        <f t="shared" si="49"/>
        <v>-1</v>
      </c>
      <c r="J327" s="16">
        <f t="shared" si="45"/>
        <v>36.200000000000003</v>
      </c>
      <c r="K327">
        <f t="shared" si="50"/>
        <v>36.200000000000003</v>
      </c>
      <c r="M327" s="18">
        <f t="shared" si="51"/>
        <v>42943</v>
      </c>
      <c r="N327">
        <f t="shared" si="46"/>
        <v>36.200000000000003</v>
      </c>
      <c r="O327" s="21">
        <f t="shared" si="52"/>
        <v>37.35</v>
      </c>
      <c r="P327">
        <f t="shared" si="53"/>
        <v>36.1</v>
      </c>
      <c r="Q327">
        <f t="shared" si="47"/>
        <v>36.200000000000003</v>
      </c>
    </row>
    <row r="328" spans="2:17">
      <c r="B328" s="1">
        <v>42942</v>
      </c>
      <c r="C328" s="2">
        <v>36.4</v>
      </c>
      <c r="D328" s="2">
        <v>36.799999999999997</v>
      </c>
      <c r="E328" s="2">
        <v>36.1</v>
      </c>
      <c r="F328" s="3">
        <v>36.200000000000003</v>
      </c>
      <c r="H328" s="16">
        <f t="shared" si="48"/>
        <v>-1</v>
      </c>
      <c r="I328" s="16">
        <f t="shared" si="49"/>
        <v>-1</v>
      </c>
      <c r="J328" s="16">
        <f t="shared" si="45"/>
        <v>36.549999999999997</v>
      </c>
      <c r="K328">
        <f t="shared" si="50"/>
        <v>36.200000000000003</v>
      </c>
      <c r="M328" s="18">
        <f t="shared" si="51"/>
        <v>42942</v>
      </c>
      <c r="N328">
        <f t="shared" si="46"/>
        <v>36.549999999999997</v>
      </c>
      <c r="O328" s="21">
        <f t="shared" si="52"/>
        <v>37.5</v>
      </c>
      <c r="P328">
        <f t="shared" si="53"/>
        <v>36.5</v>
      </c>
      <c r="Q328">
        <f t="shared" si="47"/>
        <v>36.200000000000003</v>
      </c>
    </row>
    <row r="329" spans="2:17">
      <c r="B329" s="1">
        <v>42941</v>
      </c>
      <c r="C329" s="2">
        <v>37.1</v>
      </c>
      <c r="D329" s="2">
        <v>37.1</v>
      </c>
      <c r="E329" s="2">
        <v>36.5</v>
      </c>
      <c r="F329" s="3">
        <v>36.549999999999997</v>
      </c>
      <c r="H329" s="16">
        <f t="shared" si="48"/>
        <v>-1</v>
      </c>
      <c r="I329" s="16">
        <f t="shared" si="49"/>
        <v>-1</v>
      </c>
      <c r="J329" s="16">
        <f t="shared" si="45"/>
        <v>37.200000000000003</v>
      </c>
      <c r="K329">
        <f t="shared" si="50"/>
        <v>36.549999999999997</v>
      </c>
      <c r="M329" s="18">
        <f t="shared" si="51"/>
        <v>42941</v>
      </c>
      <c r="N329">
        <f t="shared" si="46"/>
        <v>37.200000000000003</v>
      </c>
      <c r="O329" s="21">
        <f t="shared" si="52"/>
        <v>37.6</v>
      </c>
      <c r="P329">
        <f t="shared" si="53"/>
        <v>37</v>
      </c>
      <c r="Q329">
        <f t="shared" si="47"/>
        <v>36.549999999999997</v>
      </c>
    </row>
    <row r="330" spans="2:17">
      <c r="B330" s="1">
        <v>42940</v>
      </c>
      <c r="C330" s="2">
        <v>37.299999999999997</v>
      </c>
      <c r="D330" s="2">
        <v>37.35</v>
      </c>
      <c r="E330" s="2">
        <v>37</v>
      </c>
      <c r="F330" s="3">
        <v>37.1</v>
      </c>
      <c r="H330" s="16">
        <f t="shared" si="48"/>
        <v>-1</v>
      </c>
      <c r="I330" s="16">
        <f t="shared" si="49"/>
        <v>1</v>
      </c>
      <c r="J330" s="16">
        <f t="shared" si="45"/>
        <v>37.200000000000003</v>
      </c>
      <c r="K330">
        <f t="shared" si="50"/>
        <v>37.1</v>
      </c>
      <c r="M330" s="18">
        <f t="shared" si="51"/>
        <v>42940</v>
      </c>
      <c r="N330">
        <f t="shared" si="46"/>
        <v>37.1</v>
      </c>
      <c r="O330" s="21">
        <f t="shared" si="52"/>
        <v>38.200000000000003</v>
      </c>
      <c r="P330">
        <f t="shared" si="53"/>
        <v>37</v>
      </c>
      <c r="Q330">
        <f t="shared" si="47"/>
        <v>37.200000000000003</v>
      </c>
    </row>
    <row r="331" spans="2:17">
      <c r="B331" s="1">
        <v>42937</v>
      </c>
      <c r="C331" s="2">
        <v>37.5</v>
      </c>
      <c r="D331" s="2">
        <v>37.5</v>
      </c>
      <c r="E331" s="2">
        <v>37</v>
      </c>
      <c r="F331" s="3">
        <v>37.200000000000003</v>
      </c>
      <c r="H331" s="16">
        <f t="shared" si="48"/>
        <v>-1</v>
      </c>
      <c r="I331" s="16">
        <f t="shared" si="49"/>
        <v>1</v>
      </c>
      <c r="J331" s="16">
        <f t="shared" si="45"/>
        <v>37.450000000000003</v>
      </c>
      <c r="K331">
        <f t="shared" si="50"/>
        <v>37.200000000000003</v>
      </c>
      <c r="M331" s="18">
        <f t="shared" si="51"/>
        <v>42937</v>
      </c>
      <c r="N331">
        <f t="shared" si="46"/>
        <v>37.200000000000003</v>
      </c>
      <c r="O331" s="21">
        <f t="shared" si="52"/>
        <v>38.200000000000003</v>
      </c>
      <c r="P331">
        <f t="shared" si="53"/>
        <v>36.700000000000003</v>
      </c>
      <c r="Q331">
        <f t="shared" si="47"/>
        <v>37.450000000000003</v>
      </c>
    </row>
    <row r="332" spans="2:17">
      <c r="B332" s="1">
        <v>42936</v>
      </c>
      <c r="C332" s="2">
        <v>37</v>
      </c>
      <c r="D332" s="2">
        <v>37.6</v>
      </c>
      <c r="E332" s="2">
        <v>37</v>
      </c>
      <c r="F332" s="3">
        <v>37.450000000000003</v>
      </c>
      <c r="H332" s="16">
        <f t="shared" si="48"/>
        <v>1</v>
      </c>
      <c r="I332" s="16">
        <f t="shared" si="49"/>
        <v>1</v>
      </c>
      <c r="J332" s="16">
        <f t="shared" si="45"/>
        <v>37</v>
      </c>
      <c r="K332">
        <f t="shared" si="50"/>
        <v>37.450000000000003</v>
      </c>
      <c r="M332" s="18">
        <f t="shared" si="51"/>
        <v>42936</v>
      </c>
      <c r="N332">
        <f t="shared" si="46"/>
        <v>37</v>
      </c>
      <c r="O332" s="21">
        <f t="shared" si="52"/>
        <v>38.200000000000003</v>
      </c>
      <c r="P332">
        <f t="shared" si="53"/>
        <v>36</v>
      </c>
      <c r="Q332">
        <f t="shared" si="47"/>
        <v>37.450000000000003</v>
      </c>
    </row>
    <row r="333" spans="2:17">
      <c r="B333" s="1">
        <v>42935</v>
      </c>
      <c r="C333" s="2">
        <v>37.799999999999997</v>
      </c>
      <c r="D333" s="2">
        <v>38.200000000000003</v>
      </c>
      <c r="E333" s="2">
        <v>37</v>
      </c>
      <c r="F333" s="3">
        <v>37</v>
      </c>
      <c r="H333" s="16">
        <f t="shared" si="48"/>
        <v>-1</v>
      </c>
      <c r="I333" s="16">
        <f t="shared" si="49"/>
        <v>1</v>
      </c>
      <c r="J333" s="16">
        <f t="shared" si="45"/>
        <v>37.25</v>
      </c>
      <c r="K333">
        <f t="shared" si="50"/>
        <v>37</v>
      </c>
      <c r="M333" s="18">
        <f t="shared" si="51"/>
        <v>42935</v>
      </c>
      <c r="N333">
        <f t="shared" si="46"/>
        <v>37</v>
      </c>
      <c r="O333" s="21">
        <f t="shared" si="52"/>
        <v>37.25</v>
      </c>
      <c r="P333">
        <f t="shared" si="53"/>
        <v>35.6</v>
      </c>
      <c r="Q333">
        <f t="shared" si="47"/>
        <v>37.25</v>
      </c>
    </row>
    <row r="334" spans="2:17">
      <c r="B334" s="1">
        <v>42934</v>
      </c>
      <c r="C334" s="2">
        <v>36.950000000000003</v>
      </c>
      <c r="D334" s="2">
        <v>37.25</v>
      </c>
      <c r="E334" s="2">
        <v>36.700000000000003</v>
      </c>
      <c r="F334" s="3">
        <v>37.25</v>
      </c>
      <c r="H334" s="16">
        <f t="shared" si="48"/>
        <v>1</v>
      </c>
      <c r="I334" s="16">
        <f t="shared" si="49"/>
        <v>1</v>
      </c>
      <c r="J334" s="16">
        <f t="shared" si="45"/>
        <v>36.700000000000003</v>
      </c>
      <c r="K334">
        <f t="shared" si="50"/>
        <v>37.25</v>
      </c>
      <c r="M334" s="18">
        <f t="shared" si="51"/>
        <v>42934</v>
      </c>
      <c r="N334">
        <f t="shared" si="46"/>
        <v>36.700000000000003</v>
      </c>
      <c r="O334" s="21">
        <f t="shared" si="52"/>
        <v>37</v>
      </c>
      <c r="P334">
        <f t="shared" si="53"/>
        <v>35.450000000000003</v>
      </c>
      <c r="Q334">
        <f t="shared" si="47"/>
        <v>37.25</v>
      </c>
    </row>
    <row r="335" spans="2:17">
      <c r="B335" s="1">
        <v>42933</v>
      </c>
      <c r="C335" s="2">
        <v>36</v>
      </c>
      <c r="D335" s="2">
        <v>37</v>
      </c>
      <c r="E335" s="2">
        <v>36</v>
      </c>
      <c r="F335" s="3">
        <v>36.700000000000003</v>
      </c>
      <c r="H335" s="16">
        <f t="shared" si="48"/>
        <v>1</v>
      </c>
      <c r="I335" s="16">
        <f t="shared" si="49"/>
        <v>1</v>
      </c>
      <c r="J335" s="16">
        <f t="shared" si="45"/>
        <v>35.65</v>
      </c>
      <c r="K335">
        <f t="shared" si="50"/>
        <v>36.700000000000003</v>
      </c>
      <c r="M335" s="18">
        <f t="shared" si="51"/>
        <v>42933</v>
      </c>
      <c r="N335">
        <f t="shared" si="46"/>
        <v>35.65</v>
      </c>
      <c r="O335" s="21">
        <f t="shared" si="52"/>
        <v>35.9</v>
      </c>
      <c r="P335">
        <f t="shared" si="53"/>
        <v>35.450000000000003</v>
      </c>
      <c r="Q335">
        <f t="shared" si="47"/>
        <v>36.700000000000003</v>
      </c>
    </row>
    <row r="336" spans="2:17">
      <c r="B336" s="1">
        <v>42930</v>
      </c>
      <c r="C336" s="2">
        <v>35.65</v>
      </c>
      <c r="D336" s="2">
        <v>35.85</v>
      </c>
      <c r="E336" s="2">
        <v>35.6</v>
      </c>
      <c r="F336" s="3">
        <v>35.799999999999997</v>
      </c>
      <c r="H336" s="16">
        <f t="shared" si="48"/>
        <v>1</v>
      </c>
      <c r="I336" s="16">
        <f t="shared" si="49"/>
        <v>-1</v>
      </c>
      <c r="J336" s="16">
        <f t="shared" si="45"/>
        <v>35.65</v>
      </c>
      <c r="K336">
        <f t="shared" si="50"/>
        <v>35.799999999999997</v>
      </c>
      <c r="M336" s="18">
        <f t="shared" si="51"/>
        <v>42930</v>
      </c>
      <c r="N336">
        <f t="shared" si="46"/>
        <v>35.799999999999997</v>
      </c>
      <c r="O336" s="21">
        <f t="shared" si="52"/>
        <v>36.299999999999997</v>
      </c>
      <c r="P336">
        <f t="shared" si="53"/>
        <v>35.450000000000003</v>
      </c>
      <c r="Q336">
        <f t="shared" si="47"/>
        <v>35.65</v>
      </c>
    </row>
    <row r="337" spans="2:17">
      <c r="B337" s="1">
        <v>42929</v>
      </c>
      <c r="C337" s="2">
        <v>35.75</v>
      </c>
      <c r="D337" s="2">
        <v>35.9</v>
      </c>
      <c r="E337" s="2">
        <v>35.450000000000003</v>
      </c>
      <c r="F337" s="3">
        <v>35.65</v>
      </c>
      <c r="H337" s="16">
        <f t="shared" si="48"/>
        <v>-1</v>
      </c>
      <c r="I337" s="16">
        <f t="shared" si="49"/>
        <v>-1</v>
      </c>
      <c r="J337" s="16">
        <f t="shared" si="45"/>
        <v>35.700000000000003</v>
      </c>
      <c r="K337">
        <f t="shared" si="50"/>
        <v>35.65</v>
      </c>
      <c r="M337" s="18">
        <f t="shared" si="51"/>
        <v>42929</v>
      </c>
      <c r="N337">
        <f t="shared" si="46"/>
        <v>35.700000000000003</v>
      </c>
      <c r="O337" s="21">
        <f t="shared" si="52"/>
        <v>36.299999999999997</v>
      </c>
      <c r="P337">
        <f t="shared" si="53"/>
        <v>35.4</v>
      </c>
      <c r="Q337">
        <f t="shared" si="47"/>
        <v>35.65</v>
      </c>
    </row>
    <row r="338" spans="2:17">
      <c r="B338" s="1">
        <v>42928</v>
      </c>
      <c r="C338" s="2">
        <v>35.799999999999997</v>
      </c>
      <c r="D338" s="2">
        <v>35.85</v>
      </c>
      <c r="E338" s="2">
        <v>35.450000000000003</v>
      </c>
      <c r="F338" s="3">
        <v>35.700000000000003</v>
      </c>
      <c r="H338" s="16">
        <f t="shared" si="48"/>
        <v>1</v>
      </c>
      <c r="I338" s="16">
        <f t="shared" si="49"/>
        <v>-1</v>
      </c>
      <c r="J338" s="16">
        <f t="shared" si="45"/>
        <v>35.6</v>
      </c>
      <c r="K338">
        <f t="shared" si="50"/>
        <v>35.700000000000003</v>
      </c>
      <c r="M338" s="18">
        <f t="shared" si="51"/>
        <v>42928</v>
      </c>
      <c r="N338">
        <f t="shared" si="46"/>
        <v>35.700000000000003</v>
      </c>
      <c r="O338" s="21">
        <f t="shared" si="52"/>
        <v>37.1</v>
      </c>
      <c r="P338">
        <f t="shared" si="53"/>
        <v>35.4</v>
      </c>
      <c r="Q338">
        <f t="shared" si="47"/>
        <v>35.6</v>
      </c>
    </row>
    <row r="339" spans="2:17">
      <c r="B339" s="1">
        <v>42927</v>
      </c>
      <c r="C339" s="2">
        <v>35.950000000000003</v>
      </c>
      <c r="D339" s="2">
        <v>36.299999999999997</v>
      </c>
      <c r="E339" s="2">
        <v>35.6</v>
      </c>
      <c r="F339" s="3">
        <v>35.6</v>
      </c>
      <c r="H339" s="16">
        <f t="shared" si="48"/>
        <v>-1</v>
      </c>
      <c r="I339" s="16">
        <f t="shared" si="49"/>
        <v>-1</v>
      </c>
      <c r="J339" s="16">
        <f t="shared" si="45"/>
        <v>35.799999999999997</v>
      </c>
      <c r="K339">
        <f t="shared" si="50"/>
        <v>35.6</v>
      </c>
      <c r="M339" s="18">
        <f t="shared" si="51"/>
        <v>42927</v>
      </c>
      <c r="N339">
        <f t="shared" si="46"/>
        <v>35.799999999999997</v>
      </c>
      <c r="O339" s="21">
        <f t="shared" si="52"/>
        <v>37.25</v>
      </c>
      <c r="P339">
        <f t="shared" si="53"/>
        <v>35.4</v>
      </c>
      <c r="Q339">
        <f t="shared" si="47"/>
        <v>35.6</v>
      </c>
    </row>
    <row r="340" spans="2:17">
      <c r="B340" s="1">
        <v>42926</v>
      </c>
      <c r="C340" s="2">
        <v>36</v>
      </c>
      <c r="D340" s="2">
        <v>36</v>
      </c>
      <c r="E340" s="2">
        <v>35.4</v>
      </c>
      <c r="F340" s="3">
        <v>35.799999999999997</v>
      </c>
      <c r="H340" s="16">
        <f t="shared" si="48"/>
        <v>-1</v>
      </c>
      <c r="I340" s="16">
        <f t="shared" si="49"/>
        <v>-1</v>
      </c>
      <c r="J340" s="16">
        <f t="shared" si="45"/>
        <v>36.1</v>
      </c>
      <c r="K340">
        <f t="shared" si="50"/>
        <v>35.799999999999997</v>
      </c>
      <c r="M340" s="18">
        <f t="shared" si="51"/>
        <v>42926</v>
      </c>
      <c r="N340">
        <f t="shared" si="46"/>
        <v>36.1</v>
      </c>
      <c r="O340" s="21">
        <f t="shared" si="52"/>
        <v>37.25</v>
      </c>
      <c r="P340">
        <f t="shared" si="53"/>
        <v>36.1</v>
      </c>
      <c r="Q340">
        <f t="shared" si="47"/>
        <v>35.799999999999997</v>
      </c>
    </row>
    <row r="341" spans="2:17">
      <c r="B341" s="1">
        <v>42923</v>
      </c>
      <c r="C341" s="2">
        <v>37</v>
      </c>
      <c r="D341" s="2">
        <v>37.1</v>
      </c>
      <c r="E341" s="2">
        <v>36.1</v>
      </c>
      <c r="F341" s="3">
        <v>36.1</v>
      </c>
      <c r="H341" s="16">
        <f t="shared" si="48"/>
        <v>-1</v>
      </c>
      <c r="I341" s="16">
        <f t="shared" si="49"/>
        <v>-1</v>
      </c>
      <c r="J341" s="16">
        <f t="shared" si="45"/>
        <v>37</v>
      </c>
      <c r="K341">
        <f t="shared" si="50"/>
        <v>36.1</v>
      </c>
      <c r="M341" s="18">
        <f t="shared" si="51"/>
        <v>42923</v>
      </c>
      <c r="N341">
        <f t="shared" si="46"/>
        <v>37</v>
      </c>
      <c r="O341" s="21">
        <f t="shared" si="52"/>
        <v>37.549999999999997</v>
      </c>
      <c r="P341">
        <f t="shared" si="53"/>
        <v>36.6</v>
      </c>
      <c r="Q341">
        <f t="shared" si="47"/>
        <v>36.1</v>
      </c>
    </row>
    <row r="342" spans="2:17">
      <c r="B342" s="1">
        <v>42922</v>
      </c>
      <c r="C342" s="2">
        <v>37.200000000000003</v>
      </c>
      <c r="D342" s="2">
        <v>37.25</v>
      </c>
      <c r="E342" s="2">
        <v>36.75</v>
      </c>
      <c r="F342" s="3">
        <v>37</v>
      </c>
      <c r="H342" s="16">
        <f t="shared" si="48"/>
        <v>1</v>
      </c>
      <c r="I342" s="16">
        <f t="shared" si="49"/>
        <v>1</v>
      </c>
      <c r="J342" s="16">
        <f t="shared" si="45"/>
        <v>36.9</v>
      </c>
      <c r="K342">
        <f t="shared" si="50"/>
        <v>37</v>
      </c>
      <c r="M342" s="18">
        <f t="shared" si="51"/>
        <v>42922</v>
      </c>
      <c r="N342">
        <f t="shared" si="46"/>
        <v>36.9</v>
      </c>
      <c r="O342" s="21">
        <f t="shared" si="52"/>
        <v>37.549999999999997</v>
      </c>
      <c r="P342">
        <f t="shared" si="53"/>
        <v>36.200000000000003</v>
      </c>
      <c r="Q342">
        <f t="shared" si="47"/>
        <v>37</v>
      </c>
    </row>
    <row r="343" spans="2:17">
      <c r="B343" s="1">
        <v>42921</v>
      </c>
      <c r="C343" s="2">
        <v>37.1</v>
      </c>
      <c r="D343" s="2">
        <v>37.25</v>
      </c>
      <c r="E343" s="2">
        <v>36.6</v>
      </c>
      <c r="F343" s="3">
        <v>36.9</v>
      </c>
      <c r="H343" s="16">
        <f t="shared" si="48"/>
        <v>-1</v>
      </c>
      <c r="I343" s="16">
        <f t="shared" si="49"/>
        <v>1</v>
      </c>
      <c r="J343" s="16">
        <f t="shared" si="45"/>
        <v>37.049999999999997</v>
      </c>
      <c r="K343">
        <f t="shared" si="50"/>
        <v>36.9</v>
      </c>
      <c r="M343" s="18">
        <f t="shared" si="51"/>
        <v>42921</v>
      </c>
      <c r="N343">
        <f t="shared" si="46"/>
        <v>36.9</v>
      </c>
      <c r="O343" s="21">
        <f t="shared" si="52"/>
        <v>37.549999999999997</v>
      </c>
      <c r="P343">
        <f t="shared" si="53"/>
        <v>34.75</v>
      </c>
      <c r="Q343">
        <f t="shared" si="47"/>
        <v>37.049999999999997</v>
      </c>
    </row>
    <row r="344" spans="2:17">
      <c r="B344" s="1">
        <v>42920</v>
      </c>
      <c r="C344" s="2">
        <v>37.4</v>
      </c>
      <c r="D344" s="2">
        <v>37.549999999999997</v>
      </c>
      <c r="E344" s="2">
        <v>36.799999999999997</v>
      </c>
      <c r="F344" s="3">
        <v>37.049999999999997</v>
      </c>
      <c r="H344" s="16">
        <f t="shared" si="48"/>
        <v>-1</v>
      </c>
      <c r="I344" s="16">
        <f t="shared" si="49"/>
        <v>1</v>
      </c>
      <c r="J344" s="16">
        <f t="shared" si="45"/>
        <v>37.299999999999997</v>
      </c>
      <c r="K344">
        <f t="shared" si="50"/>
        <v>37.049999999999997</v>
      </c>
      <c r="M344" s="18">
        <f t="shared" si="51"/>
        <v>42920</v>
      </c>
      <c r="N344">
        <f t="shared" si="46"/>
        <v>37.049999999999997</v>
      </c>
      <c r="O344" s="21">
        <f t="shared" si="52"/>
        <v>37.4</v>
      </c>
      <c r="P344">
        <f t="shared" si="53"/>
        <v>34.75</v>
      </c>
      <c r="Q344">
        <f t="shared" si="47"/>
        <v>37.299999999999997</v>
      </c>
    </row>
    <row r="345" spans="2:17">
      <c r="B345" s="1">
        <v>42919</v>
      </c>
      <c r="C345" s="2">
        <v>36.4</v>
      </c>
      <c r="D345" s="2">
        <v>37.4</v>
      </c>
      <c r="E345" s="2">
        <v>36.200000000000003</v>
      </c>
      <c r="F345" s="3">
        <v>37.299999999999997</v>
      </c>
      <c r="H345" s="16">
        <f t="shared" si="48"/>
        <v>1</v>
      </c>
      <c r="I345" s="16">
        <f t="shared" si="49"/>
        <v>1</v>
      </c>
      <c r="J345" s="16">
        <f t="shared" si="45"/>
        <v>35.6</v>
      </c>
      <c r="K345">
        <f t="shared" si="50"/>
        <v>37.299999999999997</v>
      </c>
      <c r="M345" s="18">
        <f t="shared" si="51"/>
        <v>42919</v>
      </c>
      <c r="N345">
        <f t="shared" si="46"/>
        <v>35.6</v>
      </c>
      <c r="O345" s="21">
        <f t="shared" si="52"/>
        <v>37.200000000000003</v>
      </c>
      <c r="P345">
        <f t="shared" si="53"/>
        <v>34.75</v>
      </c>
      <c r="Q345">
        <f t="shared" si="47"/>
        <v>37.299999999999997</v>
      </c>
    </row>
    <row r="346" spans="2:17">
      <c r="B346" s="1">
        <v>42916</v>
      </c>
      <c r="C346" s="2">
        <v>35.25</v>
      </c>
      <c r="D346" s="2">
        <v>36.4</v>
      </c>
      <c r="E346" s="2">
        <v>34.75</v>
      </c>
      <c r="F346" s="3">
        <v>36.4</v>
      </c>
      <c r="H346" s="16">
        <f t="shared" si="48"/>
        <v>1</v>
      </c>
      <c r="I346" s="16">
        <f t="shared" si="49"/>
        <v>-1</v>
      </c>
      <c r="J346" s="16">
        <f t="shared" si="45"/>
        <v>35.6</v>
      </c>
      <c r="K346">
        <f t="shared" si="50"/>
        <v>36.4</v>
      </c>
      <c r="M346" s="18">
        <f t="shared" si="51"/>
        <v>42916</v>
      </c>
      <c r="N346">
        <f t="shared" si="46"/>
        <v>36.4</v>
      </c>
      <c r="O346" s="21">
        <f t="shared" si="52"/>
        <v>38.5</v>
      </c>
      <c r="P346">
        <f t="shared" si="53"/>
        <v>35.6</v>
      </c>
      <c r="Q346">
        <f t="shared" si="47"/>
        <v>35.6</v>
      </c>
    </row>
    <row r="347" spans="2:17">
      <c r="B347" s="1">
        <v>42915</v>
      </c>
      <c r="C347" s="2">
        <v>37.15</v>
      </c>
      <c r="D347" s="2">
        <v>37.200000000000003</v>
      </c>
      <c r="E347" s="2">
        <v>35.6</v>
      </c>
      <c r="F347" s="3">
        <v>35.6</v>
      </c>
      <c r="H347" s="16">
        <f t="shared" si="48"/>
        <v>-1</v>
      </c>
      <c r="I347" s="16">
        <f t="shared" si="49"/>
        <v>-1</v>
      </c>
      <c r="J347" s="16">
        <f t="shared" si="45"/>
        <v>36.799999999999997</v>
      </c>
      <c r="K347">
        <f t="shared" si="50"/>
        <v>35.6</v>
      </c>
      <c r="M347" s="18">
        <f t="shared" si="51"/>
        <v>42915</v>
      </c>
      <c r="N347">
        <f t="shared" si="46"/>
        <v>36.799999999999997</v>
      </c>
      <c r="O347" s="21">
        <f t="shared" si="52"/>
        <v>38.65</v>
      </c>
      <c r="P347">
        <f t="shared" si="53"/>
        <v>36.450000000000003</v>
      </c>
      <c r="Q347">
        <f t="shared" si="47"/>
        <v>35.6</v>
      </c>
    </row>
    <row r="348" spans="2:17">
      <c r="B348" s="1">
        <v>42914</v>
      </c>
      <c r="C348" s="2">
        <v>37.15</v>
      </c>
      <c r="D348" s="2">
        <v>37.15</v>
      </c>
      <c r="E348" s="2">
        <v>36.450000000000003</v>
      </c>
      <c r="F348" s="3">
        <v>36.799999999999997</v>
      </c>
      <c r="H348" s="16">
        <f t="shared" si="48"/>
        <v>-1</v>
      </c>
      <c r="I348" s="16">
        <f t="shared" si="49"/>
        <v>-1</v>
      </c>
      <c r="J348" s="16">
        <f t="shared" si="45"/>
        <v>37.15</v>
      </c>
      <c r="K348">
        <f t="shared" si="50"/>
        <v>36.799999999999997</v>
      </c>
      <c r="M348" s="18">
        <f t="shared" si="51"/>
        <v>42914</v>
      </c>
      <c r="N348">
        <f t="shared" si="46"/>
        <v>37.15</v>
      </c>
      <c r="O348" s="21">
        <f t="shared" si="52"/>
        <v>39.35</v>
      </c>
      <c r="P348">
        <f t="shared" si="53"/>
        <v>37.1</v>
      </c>
      <c r="Q348">
        <f t="shared" si="47"/>
        <v>36.799999999999997</v>
      </c>
    </row>
    <row r="349" spans="2:17">
      <c r="B349" s="1">
        <v>42913</v>
      </c>
      <c r="C349" s="2">
        <v>38.5</v>
      </c>
      <c r="D349" s="2">
        <v>38.5</v>
      </c>
      <c r="E349" s="2">
        <v>37.1</v>
      </c>
      <c r="F349" s="3">
        <v>37.15</v>
      </c>
      <c r="H349" s="16">
        <f t="shared" si="48"/>
        <v>-1</v>
      </c>
      <c r="I349" s="16">
        <f t="shared" si="49"/>
        <v>-1</v>
      </c>
      <c r="J349" s="16">
        <f t="shared" si="45"/>
        <v>38.299999999999997</v>
      </c>
      <c r="K349">
        <f t="shared" si="50"/>
        <v>37.15</v>
      </c>
      <c r="M349" s="18">
        <f t="shared" si="51"/>
        <v>42913</v>
      </c>
      <c r="N349">
        <f t="shared" si="46"/>
        <v>38.299999999999997</v>
      </c>
      <c r="O349" s="21">
        <f t="shared" si="52"/>
        <v>39.35</v>
      </c>
      <c r="P349">
        <f t="shared" si="53"/>
        <v>38</v>
      </c>
      <c r="Q349">
        <f t="shared" si="47"/>
        <v>37.15</v>
      </c>
    </row>
    <row r="350" spans="2:17">
      <c r="B350" s="1">
        <v>42912</v>
      </c>
      <c r="C350" s="2">
        <v>38.450000000000003</v>
      </c>
      <c r="D350" s="2">
        <v>38.65</v>
      </c>
      <c r="E350" s="2">
        <v>38</v>
      </c>
      <c r="F350" s="3">
        <v>38.299999999999997</v>
      </c>
      <c r="H350" s="16">
        <f t="shared" si="48"/>
        <v>1</v>
      </c>
      <c r="I350" s="16">
        <f t="shared" si="49"/>
        <v>-1</v>
      </c>
      <c r="J350" s="16">
        <f t="shared" si="45"/>
        <v>38.200000000000003</v>
      </c>
      <c r="K350">
        <f t="shared" si="50"/>
        <v>38.299999999999997</v>
      </c>
      <c r="M350" s="18">
        <f t="shared" si="51"/>
        <v>42912</v>
      </c>
      <c r="N350">
        <f t="shared" si="46"/>
        <v>38.299999999999997</v>
      </c>
      <c r="O350" s="21">
        <f t="shared" si="52"/>
        <v>39.700000000000003</v>
      </c>
      <c r="P350">
        <f t="shared" si="53"/>
        <v>38</v>
      </c>
      <c r="Q350">
        <f t="shared" si="47"/>
        <v>38.200000000000003</v>
      </c>
    </row>
    <row r="351" spans="2:17">
      <c r="B351" s="1">
        <v>42909</v>
      </c>
      <c r="C351" s="2">
        <v>38.4</v>
      </c>
      <c r="D351" s="2">
        <v>39.35</v>
      </c>
      <c r="E351" s="2">
        <v>38.200000000000003</v>
      </c>
      <c r="F351" s="3">
        <v>38.200000000000003</v>
      </c>
      <c r="H351" s="16">
        <f t="shared" si="48"/>
        <v>-1</v>
      </c>
      <c r="I351" s="16">
        <f t="shared" si="49"/>
        <v>-1</v>
      </c>
      <c r="J351" s="16">
        <f t="shared" si="45"/>
        <v>38.299999999999997</v>
      </c>
      <c r="K351">
        <f t="shared" si="50"/>
        <v>38.200000000000003</v>
      </c>
      <c r="M351" s="18">
        <f t="shared" si="51"/>
        <v>42909</v>
      </c>
      <c r="N351">
        <f t="shared" si="46"/>
        <v>38.299999999999997</v>
      </c>
      <c r="O351" s="21">
        <f t="shared" si="52"/>
        <v>39.700000000000003</v>
      </c>
      <c r="P351">
        <f t="shared" si="53"/>
        <v>38</v>
      </c>
      <c r="Q351">
        <f t="shared" si="47"/>
        <v>38.200000000000003</v>
      </c>
    </row>
    <row r="352" spans="2:17">
      <c r="B352" s="1">
        <v>42908</v>
      </c>
      <c r="C352" s="2">
        <v>39</v>
      </c>
      <c r="D352" s="2">
        <v>39.049999999999997</v>
      </c>
      <c r="E352" s="2">
        <v>38</v>
      </c>
      <c r="F352" s="3">
        <v>38.299999999999997</v>
      </c>
      <c r="H352" s="16">
        <f t="shared" si="48"/>
        <v>-1</v>
      </c>
      <c r="I352" s="16">
        <f t="shared" si="49"/>
        <v>-1</v>
      </c>
      <c r="J352" s="16">
        <f t="shared" si="45"/>
        <v>39</v>
      </c>
      <c r="K352">
        <f t="shared" si="50"/>
        <v>38.299999999999997</v>
      </c>
      <c r="M352" s="18">
        <f t="shared" si="51"/>
        <v>42908</v>
      </c>
      <c r="N352">
        <f t="shared" si="46"/>
        <v>39</v>
      </c>
      <c r="O352" s="21">
        <f t="shared" si="52"/>
        <v>39.700000000000003</v>
      </c>
      <c r="P352">
        <f t="shared" si="53"/>
        <v>37.9</v>
      </c>
      <c r="Q352">
        <f t="shared" si="47"/>
        <v>38.299999999999997</v>
      </c>
    </row>
    <row r="353" spans="2:17">
      <c r="B353" s="1">
        <v>42907</v>
      </c>
      <c r="C353" s="2">
        <v>39.299999999999997</v>
      </c>
      <c r="D353" s="2">
        <v>39.700000000000003</v>
      </c>
      <c r="E353" s="2">
        <v>38.5</v>
      </c>
      <c r="F353" s="3">
        <v>39</v>
      </c>
      <c r="H353" s="16">
        <f t="shared" si="48"/>
        <v>1</v>
      </c>
      <c r="I353" s="16">
        <f t="shared" si="49"/>
        <v>-1</v>
      </c>
      <c r="J353" s="16">
        <f t="shared" si="45"/>
        <v>38.65</v>
      </c>
      <c r="K353">
        <f t="shared" si="50"/>
        <v>39</v>
      </c>
      <c r="M353" s="18">
        <f t="shared" si="51"/>
        <v>42907</v>
      </c>
      <c r="N353">
        <f t="shared" si="46"/>
        <v>39</v>
      </c>
      <c r="O353" s="21">
        <f t="shared" si="52"/>
        <v>39.15</v>
      </c>
      <c r="P353">
        <f t="shared" si="53"/>
        <v>37.9</v>
      </c>
      <c r="Q353">
        <f t="shared" si="47"/>
        <v>38.65</v>
      </c>
    </row>
    <row r="354" spans="2:17">
      <c r="B354" s="1">
        <v>42906</v>
      </c>
      <c r="C354" s="2">
        <v>38.799999999999997</v>
      </c>
      <c r="D354" s="2">
        <v>39.15</v>
      </c>
      <c r="E354" s="2">
        <v>38.450000000000003</v>
      </c>
      <c r="F354" s="3">
        <v>38.65</v>
      </c>
      <c r="H354" s="16">
        <f t="shared" si="48"/>
        <v>1</v>
      </c>
      <c r="I354" s="16">
        <f t="shared" si="49"/>
        <v>-1</v>
      </c>
      <c r="J354" s="16">
        <f t="shared" si="45"/>
        <v>38.4</v>
      </c>
      <c r="K354">
        <f t="shared" si="50"/>
        <v>38.65</v>
      </c>
      <c r="M354" s="18">
        <f t="shared" si="51"/>
        <v>42906</v>
      </c>
      <c r="N354">
        <f t="shared" si="46"/>
        <v>38.65</v>
      </c>
      <c r="O354" s="21">
        <f t="shared" si="52"/>
        <v>38.700000000000003</v>
      </c>
      <c r="P354">
        <f t="shared" si="53"/>
        <v>37.5</v>
      </c>
      <c r="Q354">
        <f t="shared" si="47"/>
        <v>38.4</v>
      </c>
    </row>
    <row r="355" spans="2:17">
      <c r="B355" s="1">
        <v>42905</v>
      </c>
      <c r="C355" s="2">
        <v>38</v>
      </c>
      <c r="D355" s="2">
        <v>38.700000000000003</v>
      </c>
      <c r="E355" s="2">
        <v>37.9</v>
      </c>
      <c r="F355" s="3">
        <v>38.4</v>
      </c>
      <c r="H355" s="16">
        <f t="shared" si="48"/>
        <v>1</v>
      </c>
      <c r="I355" s="16">
        <f t="shared" si="49"/>
        <v>-1</v>
      </c>
      <c r="J355" s="16">
        <f t="shared" si="45"/>
        <v>38</v>
      </c>
      <c r="K355">
        <f t="shared" si="50"/>
        <v>38.4</v>
      </c>
      <c r="M355" s="18">
        <f t="shared" si="51"/>
        <v>42905</v>
      </c>
      <c r="N355">
        <f t="shared" si="46"/>
        <v>38.4</v>
      </c>
      <c r="O355" s="21">
        <f t="shared" si="52"/>
        <v>39.6</v>
      </c>
      <c r="P355">
        <f t="shared" si="53"/>
        <v>37.5</v>
      </c>
      <c r="Q355">
        <f t="shared" si="47"/>
        <v>38</v>
      </c>
    </row>
    <row r="356" spans="2:17">
      <c r="B356" s="1">
        <v>42902</v>
      </c>
      <c r="C356" s="2">
        <v>38.4</v>
      </c>
      <c r="D356" s="2">
        <v>38.700000000000003</v>
      </c>
      <c r="E356" s="2">
        <v>38</v>
      </c>
      <c r="F356" s="3">
        <v>38</v>
      </c>
      <c r="H356" s="16">
        <f t="shared" si="48"/>
        <v>-1</v>
      </c>
      <c r="I356" s="16">
        <f t="shared" si="49"/>
        <v>-1</v>
      </c>
      <c r="J356" s="16">
        <f t="shared" si="45"/>
        <v>38.4</v>
      </c>
      <c r="K356">
        <f t="shared" si="50"/>
        <v>38</v>
      </c>
      <c r="M356" s="18">
        <f t="shared" si="51"/>
        <v>42902</v>
      </c>
      <c r="N356">
        <f t="shared" si="46"/>
        <v>38.4</v>
      </c>
      <c r="O356" s="21">
        <f t="shared" si="52"/>
        <v>40.4</v>
      </c>
      <c r="P356">
        <f t="shared" si="53"/>
        <v>37.5</v>
      </c>
      <c r="Q356">
        <f t="shared" si="47"/>
        <v>38</v>
      </c>
    </row>
    <row r="357" spans="2:17">
      <c r="B357" s="1">
        <v>42901</v>
      </c>
      <c r="C357" s="2">
        <v>37.700000000000003</v>
      </c>
      <c r="D357" s="2">
        <v>38.5</v>
      </c>
      <c r="E357" s="2">
        <v>37.5</v>
      </c>
      <c r="F357" s="3">
        <v>38.4</v>
      </c>
      <c r="H357" s="16">
        <f t="shared" si="48"/>
        <v>1</v>
      </c>
      <c r="I357" s="16">
        <f t="shared" si="49"/>
        <v>-1</v>
      </c>
      <c r="J357" s="16">
        <f t="shared" si="45"/>
        <v>37.549999999999997</v>
      </c>
      <c r="K357">
        <f t="shared" si="50"/>
        <v>38.4</v>
      </c>
      <c r="M357" s="18">
        <f t="shared" si="51"/>
        <v>42901</v>
      </c>
      <c r="N357">
        <f t="shared" si="46"/>
        <v>38.4</v>
      </c>
      <c r="O357" s="21">
        <f t="shared" si="52"/>
        <v>40.4</v>
      </c>
      <c r="P357">
        <f t="shared" si="53"/>
        <v>37.5</v>
      </c>
      <c r="Q357">
        <f t="shared" si="47"/>
        <v>37.549999999999997</v>
      </c>
    </row>
    <row r="358" spans="2:17">
      <c r="B358" s="1">
        <v>42900</v>
      </c>
      <c r="C358" s="2">
        <v>39.299999999999997</v>
      </c>
      <c r="D358" s="2">
        <v>39.6</v>
      </c>
      <c r="E358" s="2">
        <v>37.5</v>
      </c>
      <c r="F358" s="3">
        <v>37.549999999999997</v>
      </c>
      <c r="H358" s="16">
        <f t="shared" si="48"/>
        <v>-1</v>
      </c>
      <c r="I358" s="16">
        <f t="shared" si="49"/>
        <v>-1</v>
      </c>
      <c r="J358" s="16">
        <f t="shared" si="45"/>
        <v>40.15</v>
      </c>
      <c r="K358">
        <f t="shared" si="50"/>
        <v>37.549999999999997</v>
      </c>
      <c r="M358" s="18">
        <f t="shared" si="51"/>
        <v>42900</v>
      </c>
      <c r="N358">
        <f t="shared" si="46"/>
        <v>40.15</v>
      </c>
      <c r="O358" s="21">
        <f t="shared" si="52"/>
        <v>40.4</v>
      </c>
      <c r="P358">
        <f t="shared" si="53"/>
        <v>38.799999999999997</v>
      </c>
      <c r="Q358">
        <f t="shared" si="47"/>
        <v>37.549999999999997</v>
      </c>
    </row>
    <row r="359" spans="2:17">
      <c r="B359" s="1">
        <v>42899</v>
      </c>
      <c r="C359" s="2">
        <v>40.25</v>
      </c>
      <c r="D359" s="2">
        <v>40.4</v>
      </c>
      <c r="E359" s="2">
        <v>39.299999999999997</v>
      </c>
      <c r="F359" s="3">
        <v>39.299999999999997</v>
      </c>
      <c r="H359" s="16">
        <f t="shared" si="48"/>
        <v>-1</v>
      </c>
      <c r="I359" s="16">
        <f t="shared" si="49"/>
        <v>1</v>
      </c>
      <c r="J359" s="16">
        <f t="shared" si="45"/>
        <v>40.15</v>
      </c>
      <c r="K359">
        <f t="shared" si="50"/>
        <v>39.299999999999997</v>
      </c>
      <c r="M359" s="18">
        <f t="shared" si="51"/>
        <v>42899</v>
      </c>
      <c r="N359">
        <f t="shared" si="46"/>
        <v>39.299999999999997</v>
      </c>
      <c r="O359" s="21">
        <f t="shared" si="52"/>
        <v>40.4</v>
      </c>
      <c r="P359">
        <f t="shared" si="53"/>
        <v>38.6</v>
      </c>
      <c r="Q359">
        <f t="shared" si="47"/>
        <v>40.15</v>
      </c>
    </row>
    <row r="360" spans="2:17">
      <c r="B360" s="1">
        <v>42898</v>
      </c>
      <c r="C360" s="2">
        <v>39</v>
      </c>
      <c r="D360" s="2">
        <v>40.4</v>
      </c>
      <c r="E360" s="2">
        <v>38.85</v>
      </c>
      <c r="F360" s="3">
        <v>40.15</v>
      </c>
      <c r="H360" s="16">
        <f t="shared" si="48"/>
        <v>1</v>
      </c>
      <c r="I360" s="16">
        <f t="shared" si="49"/>
        <v>1</v>
      </c>
      <c r="J360" s="16">
        <f t="shared" si="45"/>
        <v>39.4</v>
      </c>
      <c r="K360">
        <f t="shared" si="50"/>
        <v>40.15</v>
      </c>
      <c r="M360" s="18">
        <f t="shared" si="51"/>
        <v>42898</v>
      </c>
      <c r="N360">
        <f t="shared" si="46"/>
        <v>39.4</v>
      </c>
      <c r="O360" s="21">
        <f t="shared" si="52"/>
        <v>39.450000000000003</v>
      </c>
      <c r="P360">
        <f t="shared" si="53"/>
        <v>37.950000000000003</v>
      </c>
      <c r="Q360">
        <f t="shared" si="47"/>
        <v>40.15</v>
      </c>
    </row>
    <row r="361" spans="2:17">
      <c r="B361" s="1">
        <v>42895</v>
      </c>
      <c r="C361" s="2">
        <v>38.950000000000003</v>
      </c>
      <c r="D361" s="2">
        <v>39.450000000000003</v>
      </c>
      <c r="E361" s="2">
        <v>38.799999999999997</v>
      </c>
      <c r="F361" s="3">
        <v>39.4</v>
      </c>
      <c r="H361" s="16">
        <f t="shared" si="48"/>
        <v>1</v>
      </c>
      <c r="I361" s="16">
        <f t="shared" si="49"/>
        <v>1</v>
      </c>
      <c r="J361" s="16">
        <f t="shared" si="45"/>
        <v>38.700000000000003</v>
      </c>
      <c r="K361">
        <f t="shared" si="50"/>
        <v>39.4</v>
      </c>
      <c r="M361" s="18">
        <f t="shared" si="51"/>
        <v>42895</v>
      </c>
      <c r="N361">
        <f t="shared" si="46"/>
        <v>38.700000000000003</v>
      </c>
      <c r="O361" s="21">
        <f t="shared" si="52"/>
        <v>39.4</v>
      </c>
      <c r="P361">
        <f t="shared" si="53"/>
        <v>37.950000000000003</v>
      </c>
      <c r="Q361">
        <f t="shared" si="47"/>
        <v>39.4</v>
      </c>
    </row>
    <row r="362" spans="2:17">
      <c r="B362" s="1">
        <v>42894</v>
      </c>
      <c r="C362" s="2">
        <v>39</v>
      </c>
      <c r="D362" s="2">
        <v>39.15</v>
      </c>
      <c r="E362" s="2">
        <v>38.6</v>
      </c>
      <c r="F362" s="3">
        <v>38.700000000000003</v>
      </c>
      <c r="H362" s="16">
        <f t="shared" si="48"/>
        <v>1</v>
      </c>
      <c r="I362" s="16">
        <f t="shared" si="49"/>
        <v>-1</v>
      </c>
      <c r="J362" s="16">
        <f t="shared" si="45"/>
        <v>38.6</v>
      </c>
      <c r="K362">
        <f t="shared" si="50"/>
        <v>38.700000000000003</v>
      </c>
      <c r="M362" s="18">
        <f t="shared" si="51"/>
        <v>42894</v>
      </c>
      <c r="N362">
        <f t="shared" si="46"/>
        <v>38.700000000000003</v>
      </c>
      <c r="O362" s="21">
        <f t="shared" si="52"/>
        <v>39.4</v>
      </c>
      <c r="P362">
        <f t="shared" si="53"/>
        <v>37</v>
      </c>
      <c r="Q362">
        <f t="shared" si="47"/>
        <v>38.6</v>
      </c>
    </row>
    <row r="363" spans="2:17">
      <c r="B363" s="1">
        <v>42893</v>
      </c>
      <c r="C363" s="2">
        <v>38.35</v>
      </c>
      <c r="D363" s="2">
        <v>39.4</v>
      </c>
      <c r="E363" s="2">
        <v>37.950000000000003</v>
      </c>
      <c r="F363" s="3">
        <v>38.6</v>
      </c>
      <c r="H363" s="16">
        <f t="shared" si="48"/>
        <v>1</v>
      </c>
      <c r="I363" s="16">
        <f t="shared" si="49"/>
        <v>-1</v>
      </c>
      <c r="J363" s="16">
        <f t="shared" si="45"/>
        <v>38.200000000000003</v>
      </c>
      <c r="K363">
        <f t="shared" si="50"/>
        <v>38.6</v>
      </c>
      <c r="M363" s="18">
        <f t="shared" si="51"/>
        <v>42893</v>
      </c>
      <c r="N363">
        <f t="shared" si="46"/>
        <v>38.6</v>
      </c>
      <c r="O363" s="21">
        <f t="shared" si="52"/>
        <v>38.9</v>
      </c>
      <c r="P363">
        <f t="shared" si="53"/>
        <v>36.6</v>
      </c>
      <c r="Q363">
        <f t="shared" si="47"/>
        <v>38.200000000000003</v>
      </c>
    </row>
    <row r="364" spans="2:17">
      <c r="B364" s="1">
        <v>42892</v>
      </c>
      <c r="C364" s="2">
        <v>38.5</v>
      </c>
      <c r="D364" s="2">
        <v>38.9</v>
      </c>
      <c r="E364" s="2">
        <v>38.15</v>
      </c>
      <c r="F364" s="3">
        <v>38.200000000000003</v>
      </c>
      <c r="H364" s="16">
        <f t="shared" si="48"/>
        <v>1</v>
      </c>
      <c r="I364" s="16">
        <f t="shared" si="49"/>
        <v>-1</v>
      </c>
      <c r="J364" s="16">
        <f t="shared" si="45"/>
        <v>38.1</v>
      </c>
      <c r="K364">
        <f t="shared" si="50"/>
        <v>38.200000000000003</v>
      </c>
      <c r="M364" s="18">
        <f t="shared" si="51"/>
        <v>42892</v>
      </c>
      <c r="N364">
        <f t="shared" si="46"/>
        <v>38.200000000000003</v>
      </c>
      <c r="O364" s="21">
        <f t="shared" si="52"/>
        <v>38.549999999999997</v>
      </c>
      <c r="P364">
        <f t="shared" si="53"/>
        <v>36.6</v>
      </c>
      <c r="Q364">
        <f t="shared" si="47"/>
        <v>38.1</v>
      </c>
    </row>
    <row r="365" spans="2:17">
      <c r="B365" s="1">
        <v>42891</v>
      </c>
      <c r="C365" s="2">
        <v>37.5</v>
      </c>
      <c r="D365" s="2">
        <v>38.1</v>
      </c>
      <c r="E365" s="2">
        <v>37</v>
      </c>
      <c r="F365" s="3">
        <v>38.1</v>
      </c>
      <c r="H365" s="16">
        <f t="shared" si="48"/>
        <v>1</v>
      </c>
      <c r="I365" s="16">
        <f t="shared" si="49"/>
        <v>-1</v>
      </c>
      <c r="J365" s="16">
        <f t="shared" si="45"/>
        <v>37.15</v>
      </c>
      <c r="K365">
        <f t="shared" si="50"/>
        <v>38.1</v>
      </c>
      <c r="M365" s="18">
        <f t="shared" si="51"/>
        <v>42891</v>
      </c>
      <c r="N365">
        <f t="shared" si="46"/>
        <v>38.1</v>
      </c>
      <c r="O365" s="21">
        <f t="shared" si="52"/>
        <v>38.700000000000003</v>
      </c>
      <c r="P365">
        <f t="shared" si="53"/>
        <v>36.6</v>
      </c>
      <c r="Q365">
        <f t="shared" si="47"/>
        <v>37.15</v>
      </c>
    </row>
    <row r="366" spans="2:17">
      <c r="B366" s="1">
        <v>42889</v>
      </c>
      <c r="C366" s="2">
        <v>37.5</v>
      </c>
      <c r="D366" s="2">
        <v>37.6</v>
      </c>
      <c r="E366" s="2">
        <v>36.6</v>
      </c>
      <c r="F366" s="3">
        <v>37.15</v>
      </c>
      <c r="H366" s="16">
        <f t="shared" si="48"/>
        <v>-1</v>
      </c>
      <c r="I366" s="16">
        <f t="shared" si="49"/>
        <v>-1</v>
      </c>
      <c r="J366" s="16">
        <f t="shared" si="45"/>
        <v>38.299999999999997</v>
      </c>
      <c r="K366">
        <f t="shared" si="50"/>
        <v>37.15</v>
      </c>
      <c r="M366" s="18">
        <f t="shared" si="51"/>
        <v>42889</v>
      </c>
      <c r="N366">
        <f t="shared" si="46"/>
        <v>38.299999999999997</v>
      </c>
      <c r="O366" s="21">
        <f t="shared" si="52"/>
        <v>39.35</v>
      </c>
      <c r="P366">
        <f t="shared" si="53"/>
        <v>37.450000000000003</v>
      </c>
      <c r="Q366">
        <f t="shared" si="47"/>
        <v>37.15</v>
      </c>
    </row>
    <row r="367" spans="2:17">
      <c r="B367" s="1">
        <v>42888</v>
      </c>
      <c r="C367" s="2">
        <v>38.5</v>
      </c>
      <c r="D367" s="2">
        <v>38.549999999999997</v>
      </c>
      <c r="E367" s="2">
        <v>37.450000000000003</v>
      </c>
      <c r="F367" s="3">
        <v>37.450000000000003</v>
      </c>
      <c r="H367" s="16">
        <f t="shared" si="48"/>
        <v>-1</v>
      </c>
      <c r="I367" s="16">
        <f t="shared" si="49"/>
        <v>1</v>
      </c>
      <c r="J367" s="16">
        <f t="shared" si="45"/>
        <v>38.299999999999997</v>
      </c>
      <c r="K367">
        <f t="shared" si="50"/>
        <v>37.450000000000003</v>
      </c>
      <c r="M367" s="18">
        <f t="shared" si="51"/>
        <v>42888</v>
      </c>
      <c r="N367">
        <f t="shared" si="46"/>
        <v>37.450000000000003</v>
      </c>
      <c r="O367" s="21">
        <f t="shared" si="52"/>
        <v>39.35</v>
      </c>
      <c r="P367">
        <f t="shared" si="53"/>
        <v>36.950000000000003</v>
      </c>
      <c r="Q367">
        <f t="shared" si="47"/>
        <v>38.299999999999997</v>
      </c>
    </row>
    <row r="368" spans="2:17">
      <c r="B368" s="1">
        <v>42887</v>
      </c>
      <c r="C368" s="2">
        <v>38.549999999999997</v>
      </c>
      <c r="D368" s="2">
        <v>38.700000000000003</v>
      </c>
      <c r="E368" s="2">
        <v>37.799999999999997</v>
      </c>
      <c r="F368" s="3">
        <v>38.299999999999997</v>
      </c>
      <c r="H368" s="16">
        <f t="shared" si="48"/>
        <v>1</v>
      </c>
      <c r="I368" s="16">
        <f t="shared" si="49"/>
        <v>1</v>
      </c>
      <c r="J368" s="16">
        <f t="shared" si="45"/>
        <v>38.200000000000003</v>
      </c>
      <c r="K368">
        <f t="shared" si="50"/>
        <v>38.299999999999997</v>
      </c>
      <c r="M368" s="18">
        <f t="shared" si="51"/>
        <v>42887</v>
      </c>
      <c r="N368">
        <f t="shared" si="46"/>
        <v>38.200000000000003</v>
      </c>
      <c r="O368" s="21">
        <f t="shared" si="52"/>
        <v>39.35</v>
      </c>
      <c r="P368">
        <f t="shared" si="53"/>
        <v>36</v>
      </c>
      <c r="Q368">
        <f t="shared" si="47"/>
        <v>38.299999999999997</v>
      </c>
    </row>
    <row r="369" spans="2:17">
      <c r="B369" s="1">
        <v>42886</v>
      </c>
      <c r="C369" s="2">
        <v>38.549999999999997</v>
      </c>
      <c r="D369" s="2">
        <v>39.35</v>
      </c>
      <c r="E369" s="2">
        <v>38</v>
      </c>
      <c r="F369" s="3">
        <v>38.200000000000003</v>
      </c>
      <c r="H369" s="16">
        <f t="shared" si="48"/>
        <v>1</v>
      </c>
      <c r="I369" s="16">
        <f t="shared" si="49"/>
        <v>1</v>
      </c>
      <c r="J369" s="16">
        <f t="shared" si="45"/>
        <v>38</v>
      </c>
      <c r="K369">
        <f t="shared" si="50"/>
        <v>38.200000000000003</v>
      </c>
      <c r="M369" s="18">
        <f t="shared" si="51"/>
        <v>42886</v>
      </c>
      <c r="N369">
        <f t="shared" si="46"/>
        <v>38</v>
      </c>
      <c r="O369" s="21">
        <f t="shared" si="52"/>
        <v>39.35</v>
      </c>
      <c r="P369">
        <f t="shared" si="53"/>
        <v>36</v>
      </c>
      <c r="Q369">
        <f t="shared" si="47"/>
        <v>38.200000000000003</v>
      </c>
    </row>
    <row r="370" spans="2:17">
      <c r="B370" s="1">
        <v>42881</v>
      </c>
      <c r="C370" s="2">
        <v>37.35</v>
      </c>
      <c r="D370" s="2">
        <v>38.4</v>
      </c>
      <c r="E370" s="2">
        <v>36.950000000000003</v>
      </c>
      <c r="F370" s="3">
        <v>38</v>
      </c>
      <c r="H370" s="16">
        <f t="shared" si="48"/>
        <v>1</v>
      </c>
      <c r="I370" s="16">
        <f t="shared" si="49"/>
        <v>1</v>
      </c>
      <c r="J370" s="16">
        <f t="shared" si="45"/>
        <v>36.85</v>
      </c>
      <c r="K370">
        <f t="shared" si="50"/>
        <v>38</v>
      </c>
      <c r="M370" s="18">
        <f t="shared" si="51"/>
        <v>42881</v>
      </c>
      <c r="N370">
        <f t="shared" si="46"/>
        <v>36.85</v>
      </c>
      <c r="O370" s="21">
        <f t="shared" si="52"/>
        <v>39.35</v>
      </c>
      <c r="P370">
        <f t="shared" si="53"/>
        <v>35.950000000000003</v>
      </c>
      <c r="Q370">
        <f t="shared" si="47"/>
        <v>38</v>
      </c>
    </row>
    <row r="371" spans="2:17">
      <c r="B371" s="1">
        <v>42880</v>
      </c>
      <c r="C371" s="2">
        <v>37.450000000000003</v>
      </c>
      <c r="D371" s="2">
        <v>39.35</v>
      </c>
      <c r="E371" s="2">
        <v>36</v>
      </c>
      <c r="F371" s="2">
        <v>36.85</v>
      </c>
      <c r="H371" s="16">
        <f t="shared" si="48"/>
        <v>1</v>
      </c>
      <c r="I371" s="16">
        <f t="shared" si="49"/>
        <v>1</v>
      </c>
      <c r="J371" s="16">
        <f t="shared" si="45"/>
        <v>36.85</v>
      </c>
      <c r="K371">
        <f t="shared" si="50"/>
        <v>36.85</v>
      </c>
      <c r="M371" s="18">
        <f t="shared" si="51"/>
        <v>42880</v>
      </c>
      <c r="N371">
        <f t="shared" si="46"/>
        <v>36.85</v>
      </c>
      <c r="O371" s="21">
        <f t="shared" si="52"/>
        <v>37.450000000000003</v>
      </c>
      <c r="P371">
        <f t="shared" si="53"/>
        <v>34.65</v>
      </c>
      <c r="Q371">
        <f t="shared" si="47"/>
        <v>36.85</v>
      </c>
    </row>
    <row r="372" spans="2:17">
      <c r="B372" s="1">
        <v>42879</v>
      </c>
      <c r="C372" s="2">
        <v>36</v>
      </c>
      <c r="D372" s="2">
        <v>36.85</v>
      </c>
      <c r="E372" s="2">
        <v>36</v>
      </c>
      <c r="F372" s="3">
        <v>36.85</v>
      </c>
      <c r="H372" s="16">
        <f t="shared" si="48"/>
        <v>1</v>
      </c>
      <c r="I372" s="16">
        <f t="shared" si="49"/>
        <v>1</v>
      </c>
      <c r="J372" s="16">
        <f t="shared" si="45"/>
        <v>35.950000000000003</v>
      </c>
      <c r="K372">
        <f t="shared" si="50"/>
        <v>36.85</v>
      </c>
      <c r="M372" s="18">
        <f t="shared" si="51"/>
        <v>42879</v>
      </c>
      <c r="N372">
        <f t="shared" si="46"/>
        <v>35.950000000000003</v>
      </c>
      <c r="O372" s="21">
        <f t="shared" si="52"/>
        <v>37.450000000000003</v>
      </c>
      <c r="P372">
        <f t="shared" si="53"/>
        <v>33.549999999999997</v>
      </c>
      <c r="Q372">
        <f t="shared" si="47"/>
        <v>36.85</v>
      </c>
    </row>
    <row r="373" spans="2:17">
      <c r="B373" s="1">
        <v>42878</v>
      </c>
      <c r="C373" s="2">
        <v>36.1</v>
      </c>
      <c r="D373" s="2">
        <v>37.450000000000003</v>
      </c>
      <c r="E373" s="2">
        <v>35.950000000000003</v>
      </c>
      <c r="F373" s="2">
        <v>35.950000000000003</v>
      </c>
      <c r="H373" s="16">
        <f t="shared" si="48"/>
        <v>1</v>
      </c>
      <c r="I373" s="16">
        <f t="shared" si="49"/>
        <v>1</v>
      </c>
      <c r="J373" s="16">
        <f t="shared" si="45"/>
        <v>35.950000000000003</v>
      </c>
      <c r="K373">
        <f t="shared" si="50"/>
        <v>35.950000000000003</v>
      </c>
      <c r="M373" s="18">
        <f t="shared" si="51"/>
        <v>42878</v>
      </c>
      <c r="N373">
        <f t="shared" si="46"/>
        <v>35.950000000000003</v>
      </c>
      <c r="O373" s="21">
        <f t="shared" si="52"/>
        <v>36</v>
      </c>
      <c r="P373">
        <f t="shared" si="53"/>
        <v>32.5</v>
      </c>
      <c r="Q373">
        <f t="shared" si="47"/>
        <v>35.950000000000003</v>
      </c>
    </row>
    <row r="374" spans="2:17">
      <c r="B374" s="1">
        <v>42877</v>
      </c>
      <c r="C374" s="2">
        <v>34.700000000000003</v>
      </c>
      <c r="D374" s="2">
        <v>36</v>
      </c>
      <c r="E374" s="2">
        <v>34.65</v>
      </c>
      <c r="F374" s="3">
        <v>35.950000000000003</v>
      </c>
      <c r="H374" s="16">
        <f t="shared" si="48"/>
        <v>1</v>
      </c>
      <c r="I374" s="16">
        <f t="shared" si="49"/>
        <v>1</v>
      </c>
      <c r="J374" s="16">
        <f t="shared" si="45"/>
        <v>34.4</v>
      </c>
      <c r="K374">
        <f t="shared" si="50"/>
        <v>35.950000000000003</v>
      </c>
      <c r="M374" s="18">
        <f t="shared" si="51"/>
        <v>42877</v>
      </c>
      <c r="N374">
        <f t="shared" si="46"/>
        <v>34.4</v>
      </c>
      <c r="O374" s="21">
        <f t="shared" si="52"/>
        <v>34.799999999999997</v>
      </c>
      <c r="P374">
        <f t="shared" si="53"/>
        <v>31.85</v>
      </c>
      <c r="Q374">
        <f t="shared" si="47"/>
        <v>35.950000000000003</v>
      </c>
    </row>
    <row r="375" spans="2:17">
      <c r="B375" s="1">
        <v>42874</v>
      </c>
      <c r="C375" s="2">
        <v>33.9</v>
      </c>
      <c r="D375" s="2">
        <v>34.799999999999997</v>
      </c>
      <c r="E375" s="2">
        <v>33.549999999999997</v>
      </c>
      <c r="F375" s="3">
        <v>34.4</v>
      </c>
      <c r="H375" s="16">
        <f t="shared" si="48"/>
        <v>1</v>
      </c>
      <c r="I375" s="16">
        <f t="shared" si="49"/>
        <v>1</v>
      </c>
      <c r="J375" s="16">
        <f t="shared" si="45"/>
        <v>33.549999999999997</v>
      </c>
      <c r="K375">
        <f t="shared" si="50"/>
        <v>34.4</v>
      </c>
      <c r="M375" s="18">
        <f t="shared" si="51"/>
        <v>42874</v>
      </c>
      <c r="N375">
        <f t="shared" si="46"/>
        <v>33.549999999999997</v>
      </c>
      <c r="O375" s="21">
        <f t="shared" si="52"/>
        <v>34.35</v>
      </c>
      <c r="P375">
        <f t="shared" si="53"/>
        <v>31.6</v>
      </c>
      <c r="Q375">
        <f t="shared" si="47"/>
        <v>34.4</v>
      </c>
    </row>
    <row r="376" spans="2:17">
      <c r="B376" s="1">
        <v>42873</v>
      </c>
      <c r="C376" s="2">
        <v>32.950000000000003</v>
      </c>
      <c r="D376" s="2">
        <v>34.35</v>
      </c>
      <c r="E376" s="2">
        <v>32.5</v>
      </c>
      <c r="F376" s="3">
        <v>33.549999999999997</v>
      </c>
      <c r="H376" s="16">
        <f t="shared" si="48"/>
        <v>1</v>
      </c>
      <c r="I376" s="16">
        <f t="shared" si="49"/>
        <v>1</v>
      </c>
      <c r="J376" s="16">
        <f t="shared" si="45"/>
        <v>33.4</v>
      </c>
      <c r="K376">
        <f t="shared" si="50"/>
        <v>33.549999999999997</v>
      </c>
      <c r="M376" s="18">
        <f t="shared" si="51"/>
        <v>42873</v>
      </c>
      <c r="N376">
        <f t="shared" si="46"/>
        <v>33.4</v>
      </c>
      <c r="O376" s="21">
        <f t="shared" si="52"/>
        <v>33.450000000000003</v>
      </c>
      <c r="P376">
        <f t="shared" si="53"/>
        <v>31.55</v>
      </c>
      <c r="Q376">
        <f t="shared" si="47"/>
        <v>33.549999999999997</v>
      </c>
    </row>
    <row r="377" spans="2:17">
      <c r="B377" s="1">
        <v>42872</v>
      </c>
      <c r="C377" s="2">
        <v>32.1</v>
      </c>
      <c r="D377" s="2">
        <v>33.450000000000003</v>
      </c>
      <c r="E377" s="2">
        <v>31.85</v>
      </c>
      <c r="F377" s="3">
        <v>33.4</v>
      </c>
      <c r="H377" s="16">
        <f t="shared" si="48"/>
        <v>1</v>
      </c>
      <c r="I377" s="16">
        <f t="shared" si="49"/>
        <v>1</v>
      </c>
      <c r="J377" s="16">
        <f t="shared" si="45"/>
        <v>32.049999999999997</v>
      </c>
      <c r="K377">
        <f t="shared" si="50"/>
        <v>33.4</v>
      </c>
      <c r="M377" s="18">
        <f t="shared" si="51"/>
        <v>42872</v>
      </c>
      <c r="N377">
        <f t="shared" si="46"/>
        <v>32.049999999999997</v>
      </c>
      <c r="O377" s="21">
        <f t="shared" si="52"/>
        <v>32.6</v>
      </c>
      <c r="P377">
        <f t="shared" si="53"/>
        <v>31.3</v>
      </c>
      <c r="Q377">
        <f t="shared" si="47"/>
        <v>33.4</v>
      </c>
    </row>
    <row r="378" spans="2:17">
      <c r="B378" s="1">
        <v>42871</v>
      </c>
      <c r="C378" s="2">
        <v>32.5</v>
      </c>
      <c r="D378" s="2">
        <v>32.6</v>
      </c>
      <c r="E378" s="2">
        <v>31.6</v>
      </c>
      <c r="F378" s="3">
        <v>32.049999999999997</v>
      </c>
      <c r="H378" s="16">
        <f t="shared" si="48"/>
        <v>-1</v>
      </c>
      <c r="I378" s="16">
        <f t="shared" si="49"/>
        <v>1</v>
      </c>
      <c r="J378" s="16">
        <f t="shared" si="45"/>
        <v>32.299999999999997</v>
      </c>
      <c r="K378">
        <f t="shared" si="50"/>
        <v>32.049999999999997</v>
      </c>
      <c r="M378" s="18">
        <f t="shared" si="51"/>
        <v>42871</v>
      </c>
      <c r="N378">
        <f t="shared" si="46"/>
        <v>32.049999999999997</v>
      </c>
      <c r="O378" s="21">
        <f t="shared" si="52"/>
        <v>32.299999999999997</v>
      </c>
      <c r="P378">
        <f t="shared" si="53"/>
        <v>31.15</v>
      </c>
      <c r="Q378">
        <f t="shared" si="47"/>
        <v>32.299999999999997</v>
      </c>
    </row>
    <row r="379" spans="2:17">
      <c r="B379" s="1">
        <v>42870</v>
      </c>
      <c r="C379" s="2">
        <v>31.85</v>
      </c>
      <c r="D379" s="2">
        <v>32.299999999999997</v>
      </c>
      <c r="E379" s="2">
        <v>31.55</v>
      </c>
      <c r="F379" s="3">
        <v>32.299999999999997</v>
      </c>
      <c r="H379" s="16">
        <f t="shared" si="48"/>
        <v>1</v>
      </c>
      <c r="I379" s="16">
        <f t="shared" si="49"/>
        <v>1</v>
      </c>
      <c r="J379" s="16">
        <f t="shared" si="45"/>
        <v>31.6</v>
      </c>
      <c r="K379">
        <f t="shared" si="50"/>
        <v>32.299999999999997</v>
      </c>
      <c r="M379" s="18">
        <f t="shared" si="51"/>
        <v>42870</v>
      </c>
      <c r="N379">
        <f t="shared" si="46"/>
        <v>31.6</v>
      </c>
      <c r="O379" s="21">
        <f t="shared" si="52"/>
        <v>31.95</v>
      </c>
      <c r="P379">
        <f t="shared" si="53"/>
        <v>30.8</v>
      </c>
      <c r="Q379">
        <f t="shared" si="47"/>
        <v>32.299999999999997</v>
      </c>
    </row>
    <row r="380" spans="2:17">
      <c r="B380" s="1">
        <v>42867</v>
      </c>
      <c r="C380" s="2">
        <v>31.7</v>
      </c>
      <c r="D380" s="2">
        <v>31.95</v>
      </c>
      <c r="E380" s="2">
        <v>31.3</v>
      </c>
      <c r="F380" s="3">
        <v>31.6</v>
      </c>
      <c r="H380" s="16">
        <f t="shared" si="48"/>
        <v>-1</v>
      </c>
      <c r="I380" s="16">
        <f t="shared" si="49"/>
        <v>-1</v>
      </c>
      <c r="J380" s="16">
        <f t="shared" si="45"/>
        <v>31.7</v>
      </c>
      <c r="K380">
        <f t="shared" si="50"/>
        <v>31.6</v>
      </c>
      <c r="M380" s="18">
        <f t="shared" si="51"/>
        <v>42867</v>
      </c>
      <c r="N380">
        <f t="shared" si="46"/>
        <v>31.7</v>
      </c>
      <c r="O380" s="21">
        <f t="shared" si="52"/>
        <v>32.15</v>
      </c>
      <c r="P380">
        <f t="shared" si="53"/>
        <v>30.6</v>
      </c>
      <c r="Q380">
        <f t="shared" si="47"/>
        <v>31.6</v>
      </c>
    </row>
    <row r="381" spans="2:17">
      <c r="B381" s="1">
        <v>42866</v>
      </c>
      <c r="C381" s="2">
        <v>31.45</v>
      </c>
      <c r="D381" s="2">
        <v>31.9</v>
      </c>
      <c r="E381" s="2">
        <v>31.15</v>
      </c>
      <c r="F381" s="3">
        <v>31.7</v>
      </c>
      <c r="H381" s="16">
        <f t="shared" si="48"/>
        <v>1</v>
      </c>
      <c r="I381" s="16">
        <f t="shared" si="49"/>
        <v>-1</v>
      </c>
      <c r="J381" s="16">
        <f t="shared" si="45"/>
        <v>31.45</v>
      </c>
      <c r="K381">
        <f t="shared" si="50"/>
        <v>31.7</v>
      </c>
      <c r="M381" s="18">
        <f t="shared" si="51"/>
        <v>42866</v>
      </c>
      <c r="N381">
        <f t="shared" si="46"/>
        <v>31.7</v>
      </c>
      <c r="O381" s="21">
        <f t="shared" si="52"/>
        <v>32.450000000000003</v>
      </c>
      <c r="P381">
        <f t="shared" si="53"/>
        <v>30.6</v>
      </c>
      <c r="Q381">
        <f t="shared" si="47"/>
        <v>31.45</v>
      </c>
    </row>
    <row r="382" spans="2:17">
      <c r="B382" s="1">
        <v>42865</v>
      </c>
      <c r="C382" s="2">
        <v>31</v>
      </c>
      <c r="D382" s="2">
        <v>31.6</v>
      </c>
      <c r="E382" s="2">
        <v>30.8</v>
      </c>
      <c r="F382" s="3">
        <v>31.45</v>
      </c>
      <c r="H382" s="16">
        <f t="shared" si="48"/>
        <v>1</v>
      </c>
      <c r="I382" s="16">
        <f t="shared" si="49"/>
        <v>-1</v>
      </c>
      <c r="J382" s="16">
        <f t="shared" si="45"/>
        <v>30.65</v>
      </c>
      <c r="K382">
        <f t="shared" si="50"/>
        <v>31.45</v>
      </c>
      <c r="M382" s="18">
        <f t="shared" si="51"/>
        <v>42865</v>
      </c>
      <c r="N382">
        <f t="shared" si="46"/>
        <v>31.45</v>
      </c>
      <c r="O382" s="21">
        <f t="shared" si="52"/>
        <v>32.450000000000003</v>
      </c>
      <c r="P382">
        <f t="shared" si="53"/>
        <v>30.6</v>
      </c>
      <c r="Q382">
        <f t="shared" si="47"/>
        <v>30.65</v>
      </c>
    </row>
    <row r="383" spans="2:17">
      <c r="B383" s="1">
        <v>42864</v>
      </c>
      <c r="C383" s="2">
        <v>31.85</v>
      </c>
      <c r="D383" s="2">
        <v>32.15</v>
      </c>
      <c r="E383" s="2">
        <v>30.6</v>
      </c>
      <c r="F383" s="3">
        <v>30.65</v>
      </c>
      <c r="H383" s="16">
        <f t="shared" si="48"/>
        <v>-1</v>
      </c>
      <c r="I383" s="16">
        <f t="shared" si="49"/>
        <v>-1</v>
      </c>
      <c r="J383" s="16">
        <f t="shared" si="45"/>
        <v>31.85</v>
      </c>
      <c r="K383">
        <f t="shared" si="50"/>
        <v>30.65</v>
      </c>
      <c r="M383" s="18">
        <f t="shared" si="51"/>
        <v>42864</v>
      </c>
      <c r="N383">
        <f t="shared" si="46"/>
        <v>31.85</v>
      </c>
      <c r="O383" s="21">
        <f t="shared" si="52"/>
        <v>32.450000000000003</v>
      </c>
      <c r="P383">
        <f t="shared" si="53"/>
        <v>31.4</v>
      </c>
      <c r="Q383">
        <f t="shared" si="47"/>
        <v>30.65</v>
      </c>
    </row>
    <row r="384" spans="2:17">
      <c r="B384" s="1">
        <v>42863</v>
      </c>
      <c r="C384" s="2">
        <v>32</v>
      </c>
      <c r="D384" s="2">
        <v>32.450000000000003</v>
      </c>
      <c r="E384" s="2">
        <v>31.7</v>
      </c>
      <c r="F384" s="3">
        <v>31.85</v>
      </c>
      <c r="H384" s="16">
        <f t="shared" si="48"/>
        <v>1</v>
      </c>
      <c r="I384" s="16">
        <f t="shared" si="49"/>
        <v>1</v>
      </c>
      <c r="J384" s="16">
        <f t="shared" si="45"/>
        <v>31.75</v>
      </c>
      <c r="K384">
        <f t="shared" si="50"/>
        <v>31.85</v>
      </c>
      <c r="M384" s="18">
        <f t="shared" si="51"/>
        <v>42863</v>
      </c>
      <c r="N384">
        <f t="shared" si="46"/>
        <v>31.75</v>
      </c>
      <c r="O384" s="21">
        <f t="shared" si="52"/>
        <v>32.200000000000003</v>
      </c>
      <c r="P384">
        <f t="shared" si="53"/>
        <v>31.4</v>
      </c>
      <c r="Q384">
        <f t="shared" si="47"/>
        <v>31.85</v>
      </c>
    </row>
    <row r="385" spans="2:17">
      <c r="B385" s="1">
        <v>42860</v>
      </c>
      <c r="C385" s="2">
        <v>31.55</v>
      </c>
      <c r="D385" s="2">
        <v>32.200000000000003</v>
      </c>
      <c r="E385" s="2">
        <v>31.55</v>
      </c>
      <c r="F385" s="3">
        <v>31.75</v>
      </c>
      <c r="H385" s="16">
        <f t="shared" si="48"/>
        <v>1</v>
      </c>
      <c r="I385" s="16">
        <f t="shared" si="49"/>
        <v>1</v>
      </c>
      <c r="J385" s="16">
        <f t="shared" si="45"/>
        <v>31.55</v>
      </c>
      <c r="K385">
        <f t="shared" si="50"/>
        <v>31.75</v>
      </c>
      <c r="M385" s="18">
        <f t="shared" si="51"/>
        <v>42860</v>
      </c>
      <c r="N385">
        <f t="shared" si="46"/>
        <v>31.55</v>
      </c>
      <c r="O385" s="21">
        <f t="shared" si="52"/>
        <v>32.200000000000003</v>
      </c>
      <c r="P385">
        <f t="shared" si="53"/>
        <v>30.9</v>
      </c>
      <c r="Q385">
        <f t="shared" si="47"/>
        <v>31.75</v>
      </c>
    </row>
    <row r="386" spans="2:17">
      <c r="B386" s="1">
        <v>42859</v>
      </c>
      <c r="C386" s="2">
        <v>32</v>
      </c>
      <c r="D386" s="2">
        <v>32</v>
      </c>
      <c r="E386" s="2">
        <v>31.4</v>
      </c>
      <c r="F386" s="3">
        <v>31.55</v>
      </c>
      <c r="H386" s="16">
        <f t="shared" si="48"/>
        <v>-1</v>
      </c>
      <c r="I386" s="16">
        <f t="shared" si="49"/>
        <v>1</v>
      </c>
      <c r="J386" s="16">
        <f t="shared" si="45"/>
        <v>31.85</v>
      </c>
      <c r="K386">
        <f t="shared" si="50"/>
        <v>31.55</v>
      </c>
      <c r="M386" s="18">
        <f t="shared" si="51"/>
        <v>42859</v>
      </c>
      <c r="N386">
        <f t="shared" si="46"/>
        <v>31.55</v>
      </c>
      <c r="O386" s="21">
        <f t="shared" si="52"/>
        <v>32.299999999999997</v>
      </c>
      <c r="P386">
        <f t="shared" si="53"/>
        <v>30.9</v>
      </c>
      <c r="Q386">
        <f t="shared" si="47"/>
        <v>31.85</v>
      </c>
    </row>
    <row r="387" spans="2:17">
      <c r="B387" s="1">
        <v>42858</v>
      </c>
      <c r="C387" s="2">
        <v>31.8</v>
      </c>
      <c r="D387" s="2">
        <v>32.200000000000003</v>
      </c>
      <c r="E387" s="2">
        <v>31.6</v>
      </c>
      <c r="F387" s="3">
        <v>31.85</v>
      </c>
      <c r="H387" s="16">
        <f t="shared" si="48"/>
        <v>1</v>
      </c>
      <c r="I387" s="16">
        <f t="shared" si="49"/>
        <v>1</v>
      </c>
      <c r="J387" s="16">
        <f t="shared" si="45"/>
        <v>31.8</v>
      </c>
      <c r="K387">
        <f t="shared" si="50"/>
        <v>31.85</v>
      </c>
      <c r="M387" s="18">
        <f t="shared" si="51"/>
        <v>42858</v>
      </c>
      <c r="N387">
        <f t="shared" si="46"/>
        <v>31.8</v>
      </c>
      <c r="O387" s="21">
        <f t="shared" si="52"/>
        <v>32.299999999999997</v>
      </c>
      <c r="P387">
        <f t="shared" si="53"/>
        <v>30.5</v>
      </c>
      <c r="Q387">
        <f t="shared" si="47"/>
        <v>31.85</v>
      </c>
    </row>
    <row r="388" spans="2:17">
      <c r="B388" s="1">
        <v>42857</v>
      </c>
      <c r="C388" s="2">
        <v>31.4</v>
      </c>
      <c r="D388" s="2">
        <v>32.200000000000003</v>
      </c>
      <c r="E388" s="2">
        <v>30.9</v>
      </c>
      <c r="F388" s="3">
        <v>31.8</v>
      </c>
      <c r="H388" s="16">
        <f t="shared" si="48"/>
        <v>1</v>
      </c>
      <c r="I388" s="16">
        <f t="shared" si="49"/>
        <v>1</v>
      </c>
      <c r="J388" s="16">
        <f t="shared" ref="J388:J430" si="54">IF(OR(AND(I389=1,H388=-1,F388&lt;P388,J389&gt;K389),AND(I389=-1,H388=1,F388&gt;O388,J389&lt;K389)),J389,K389)</f>
        <v>31.25</v>
      </c>
      <c r="K388">
        <f t="shared" si="50"/>
        <v>31.8</v>
      </c>
      <c r="M388" s="18">
        <f t="shared" si="51"/>
        <v>42857</v>
      </c>
      <c r="N388">
        <f t="shared" ref="N388:N430" si="55">IF(OR(AND(I388=1,K388&lt;J388),AND(I388=-1,K388&gt;J388)),K388,J388)</f>
        <v>31.25</v>
      </c>
      <c r="O388" s="21">
        <f t="shared" si="52"/>
        <v>32.299999999999997</v>
      </c>
      <c r="P388">
        <f t="shared" si="53"/>
        <v>30.3</v>
      </c>
      <c r="Q388">
        <f t="shared" ref="Q388:Q430" si="56">IF(N388=K388,J388,K388)</f>
        <v>31.8</v>
      </c>
    </row>
    <row r="389" spans="2:17">
      <c r="B389" s="1">
        <v>42853</v>
      </c>
      <c r="C389" s="2">
        <v>32.299999999999997</v>
      </c>
      <c r="D389" s="2">
        <v>32.299999999999997</v>
      </c>
      <c r="E389" s="2">
        <v>31.25</v>
      </c>
      <c r="F389" s="2">
        <v>31.25</v>
      </c>
      <c r="H389" s="16">
        <f t="shared" ref="H389:H430" si="57">IF(F389&gt;=F390,1,-1)</f>
        <v>1</v>
      </c>
      <c r="I389" s="16">
        <f t="shared" ref="I389:I430" si="58">IF(OR(AND(I390&gt;=0,F389&gt;=MIN(E390:E392)),AND(I390=-1,F389&gt;=MAX(D390:D392))),1,-1)</f>
        <v>1</v>
      </c>
      <c r="J389" s="16">
        <f t="shared" si="54"/>
        <v>31.25</v>
      </c>
      <c r="K389">
        <f t="shared" ref="K389:K430" si="59">F389</f>
        <v>31.25</v>
      </c>
      <c r="M389" s="18">
        <f t="shared" ref="M389:M430" si="60">B389</f>
        <v>42853</v>
      </c>
      <c r="N389">
        <f t="shared" si="55"/>
        <v>31.25</v>
      </c>
      <c r="O389" s="21">
        <f t="shared" ref="O389:O430" si="61">MAX(D390:D392)</f>
        <v>31.25</v>
      </c>
      <c r="P389">
        <f t="shared" ref="P389:P430" si="62">MIN(E390:E392)</f>
        <v>30.3</v>
      </c>
      <c r="Q389">
        <f t="shared" si="56"/>
        <v>31.25</v>
      </c>
    </row>
    <row r="390" spans="2:17">
      <c r="B390" s="1">
        <v>42852</v>
      </c>
      <c r="C390" s="2">
        <v>30.75</v>
      </c>
      <c r="D390" s="2">
        <v>31.25</v>
      </c>
      <c r="E390" s="2">
        <v>30.5</v>
      </c>
      <c r="F390" s="3">
        <v>31.25</v>
      </c>
      <c r="H390" s="16">
        <f t="shared" si="57"/>
        <v>1</v>
      </c>
      <c r="I390" s="16">
        <f t="shared" si="58"/>
        <v>1</v>
      </c>
      <c r="J390" s="16">
        <f t="shared" si="54"/>
        <v>30.35</v>
      </c>
      <c r="K390">
        <f t="shared" si="59"/>
        <v>31.25</v>
      </c>
      <c r="M390" s="18">
        <f t="shared" si="60"/>
        <v>42852</v>
      </c>
      <c r="N390">
        <f t="shared" si="55"/>
        <v>30.35</v>
      </c>
      <c r="O390" s="21">
        <f t="shared" si="61"/>
        <v>30.7</v>
      </c>
      <c r="P390">
        <f t="shared" si="62"/>
        <v>30.25</v>
      </c>
      <c r="Q390">
        <f t="shared" si="56"/>
        <v>31.25</v>
      </c>
    </row>
    <row r="391" spans="2:17">
      <c r="B391" s="1">
        <v>42851</v>
      </c>
      <c r="C391" s="2">
        <v>30.35</v>
      </c>
      <c r="D391" s="2">
        <v>30.65</v>
      </c>
      <c r="E391" s="2">
        <v>30.3</v>
      </c>
      <c r="F391" s="3">
        <v>30.4</v>
      </c>
      <c r="H391" s="16">
        <f t="shared" si="57"/>
        <v>1</v>
      </c>
      <c r="I391" s="16">
        <f t="shared" si="58"/>
        <v>-1</v>
      </c>
      <c r="J391" s="16">
        <f t="shared" si="54"/>
        <v>30.35</v>
      </c>
      <c r="K391">
        <f t="shared" si="59"/>
        <v>30.4</v>
      </c>
      <c r="M391" s="18">
        <f t="shared" si="60"/>
        <v>42851</v>
      </c>
      <c r="N391">
        <f t="shared" si="55"/>
        <v>30.4</v>
      </c>
      <c r="O391" s="21">
        <f t="shared" si="61"/>
        <v>30.7</v>
      </c>
      <c r="P391">
        <f t="shared" si="62"/>
        <v>30.25</v>
      </c>
      <c r="Q391">
        <f t="shared" si="56"/>
        <v>30.35</v>
      </c>
    </row>
    <row r="392" spans="2:17">
      <c r="B392" s="1">
        <v>42850</v>
      </c>
      <c r="C392" s="2">
        <v>30.35</v>
      </c>
      <c r="D392" s="2">
        <v>30.6</v>
      </c>
      <c r="E392" s="2">
        <v>30.35</v>
      </c>
      <c r="F392" s="3">
        <v>30.35</v>
      </c>
      <c r="H392" s="16">
        <f t="shared" si="57"/>
        <v>1</v>
      </c>
      <c r="I392" s="16">
        <f t="shared" si="58"/>
        <v>-1</v>
      </c>
      <c r="J392" s="16">
        <f t="shared" si="54"/>
        <v>30.3</v>
      </c>
      <c r="K392">
        <f t="shared" si="59"/>
        <v>30.35</v>
      </c>
      <c r="M392" s="18">
        <f t="shared" si="60"/>
        <v>42850</v>
      </c>
      <c r="N392">
        <f t="shared" si="55"/>
        <v>30.35</v>
      </c>
      <c r="O392" s="21">
        <f t="shared" si="61"/>
        <v>30.8</v>
      </c>
      <c r="P392">
        <f t="shared" si="62"/>
        <v>30</v>
      </c>
      <c r="Q392">
        <f t="shared" si="56"/>
        <v>30.3</v>
      </c>
    </row>
    <row r="393" spans="2:17">
      <c r="B393" s="1">
        <v>42849</v>
      </c>
      <c r="C393" s="2">
        <v>30.7</v>
      </c>
      <c r="D393" s="2">
        <v>30.7</v>
      </c>
      <c r="E393" s="2">
        <v>30.25</v>
      </c>
      <c r="F393" s="3">
        <v>30.3</v>
      </c>
      <c r="H393" s="16">
        <f t="shared" si="57"/>
        <v>-1</v>
      </c>
      <c r="I393" s="16">
        <f t="shared" si="58"/>
        <v>-1</v>
      </c>
      <c r="J393" s="16">
        <f t="shared" si="54"/>
        <v>30.4</v>
      </c>
      <c r="K393">
        <f t="shared" si="59"/>
        <v>30.3</v>
      </c>
      <c r="M393" s="18">
        <f t="shared" si="60"/>
        <v>42849</v>
      </c>
      <c r="N393">
        <f t="shared" si="55"/>
        <v>30.4</v>
      </c>
      <c r="O393" s="21">
        <f t="shared" si="61"/>
        <v>30.8</v>
      </c>
      <c r="P393">
        <f t="shared" si="62"/>
        <v>29.9</v>
      </c>
      <c r="Q393">
        <f t="shared" si="56"/>
        <v>30.3</v>
      </c>
    </row>
    <row r="394" spans="2:17">
      <c r="B394" s="1">
        <v>42846</v>
      </c>
      <c r="C394" s="2">
        <v>30.3</v>
      </c>
      <c r="D394" s="2">
        <v>30.6</v>
      </c>
      <c r="E394" s="2">
        <v>30.3</v>
      </c>
      <c r="F394" s="3">
        <v>30.4</v>
      </c>
      <c r="H394" s="16">
        <f t="shared" si="57"/>
        <v>1</v>
      </c>
      <c r="I394" s="16">
        <f t="shared" si="58"/>
        <v>-1</v>
      </c>
      <c r="J394" s="16">
        <f t="shared" si="54"/>
        <v>30.15</v>
      </c>
      <c r="K394">
        <f t="shared" si="59"/>
        <v>30.4</v>
      </c>
      <c r="M394" s="18">
        <f t="shared" si="60"/>
        <v>42846</v>
      </c>
      <c r="N394">
        <f t="shared" si="55"/>
        <v>30.4</v>
      </c>
      <c r="O394" s="21">
        <f t="shared" si="61"/>
        <v>30.8</v>
      </c>
      <c r="P394">
        <f t="shared" si="62"/>
        <v>29.8</v>
      </c>
      <c r="Q394">
        <f t="shared" si="56"/>
        <v>30.15</v>
      </c>
    </row>
    <row r="395" spans="2:17">
      <c r="B395" s="1">
        <v>42845</v>
      </c>
      <c r="C395" s="2">
        <v>30.15</v>
      </c>
      <c r="D395" s="2">
        <v>30.8</v>
      </c>
      <c r="E395" s="2">
        <v>30</v>
      </c>
      <c r="F395" s="3">
        <v>30.15</v>
      </c>
      <c r="H395" s="16">
        <f t="shared" si="57"/>
        <v>1</v>
      </c>
      <c r="I395" s="16">
        <f t="shared" si="58"/>
        <v>-1</v>
      </c>
      <c r="J395" s="16">
        <f t="shared" si="54"/>
        <v>30.1</v>
      </c>
      <c r="K395">
        <f t="shared" si="59"/>
        <v>30.15</v>
      </c>
      <c r="M395" s="18">
        <f t="shared" si="60"/>
        <v>42845</v>
      </c>
      <c r="N395">
        <f t="shared" si="55"/>
        <v>30.15</v>
      </c>
      <c r="O395" s="21">
        <f t="shared" si="61"/>
        <v>31.3</v>
      </c>
      <c r="P395">
        <f t="shared" si="62"/>
        <v>29</v>
      </c>
      <c r="Q395">
        <f t="shared" si="56"/>
        <v>30.1</v>
      </c>
    </row>
    <row r="396" spans="2:17">
      <c r="B396" s="1">
        <v>42844</v>
      </c>
      <c r="C396" s="2">
        <v>30</v>
      </c>
      <c r="D396" s="2">
        <v>30.3</v>
      </c>
      <c r="E396" s="2">
        <v>29.9</v>
      </c>
      <c r="F396" s="3">
        <v>30.1</v>
      </c>
      <c r="H396" s="16">
        <f t="shared" si="57"/>
        <v>-1</v>
      </c>
      <c r="I396" s="16">
        <f t="shared" si="58"/>
        <v>-1</v>
      </c>
      <c r="J396" s="16">
        <f t="shared" si="54"/>
        <v>30.3</v>
      </c>
      <c r="K396">
        <f t="shared" si="59"/>
        <v>30.1</v>
      </c>
      <c r="M396" s="18">
        <f t="shared" si="60"/>
        <v>42844</v>
      </c>
      <c r="N396">
        <f t="shared" si="55"/>
        <v>30.3</v>
      </c>
      <c r="O396" s="21">
        <f t="shared" si="61"/>
        <v>32</v>
      </c>
      <c r="P396">
        <f t="shared" si="62"/>
        <v>29</v>
      </c>
      <c r="Q396">
        <f t="shared" si="56"/>
        <v>30.1</v>
      </c>
    </row>
    <row r="397" spans="2:17">
      <c r="B397" s="1">
        <v>42843</v>
      </c>
      <c r="C397" s="2">
        <v>30.2</v>
      </c>
      <c r="D397" s="2">
        <v>30.8</v>
      </c>
      <c r="E397" s="2">
        <v>29.8</v>
      </c>
      <c r="F397" s="3">
        <v>30.3</v>
      </c>
      <c r="H397" s="16">
        <f t="shared" si="57"/>
        <v>1</v>
      </c>
      <c r="I397" s="16">
        <f t="shared" si="58"/>
        <v>-1</v>
      </c>
      <c r="J397" s="16">
        <f t="shared" si="54"/>
        <v>29.75</v>
      </c>
      <c r="K397">
        <f t="shared" si="59"/>
        <v>30.3</v>
      </c>
      <c r="M397" s="18">
        <f t="shared" si="60"/>
        <v>42843</v>
      </c>
      <c r="N397">
        <f t="shared" si="55"/>
        <v>30.3</v>
      </c>
      <c r="O397" s="21">
        <f t="shared" si="61"/>
        <v>32.549999999999997</v>
      </c>
      <c r="P397">
        <f t="shared" si="62"/>
        <v>29</v>
      </c>
      <c r="Q397">
        <f t="shared" si="56"/>
        <v>29.75</v>
      </c>
    </row>
    <row r="398" spans="2:17">
      <c r="B398" s="1">
        <v>42842</v>
      </c>
      <c r="C398" s="2">
        <v>30.8</v>
      </c>
      <c r="D398" s="2">
        <v>31.3</v>
      </c>
      <c r="E398" s="2">
        <v>29</v>
      </c>
      <c r="F398" s="3">
        <v>29.75</v>
      </c>
      <c r="H398" s="16">
        <f t="shared" si="57"/>
        <v>-1</v>
      </c>
      <c r="I398" s="16">
        <f t="shared" si="58"/>
        <v>-1</v>
      </c>
      <c r="J398" s="16">
        <f t="shared" si="54"/>
        <v>30.8</v>
      </c>
      <c r="K398">
        <f t="shared" si="59"/>
        <v>29.75</v>
      </c>
      <c r="M398" s="18">
        <f t="shared" si="60"/>
        <v>42842</v>
      </c>
      <c r="N398">
        <f t="shared" si="55"/>
        <v>30.8</v>
      </c>
      <c r="O398" s="21">
        <f t="shared" si="61"/>
        <v>32.9</v>
      </c>
      <c r="P398">
        <f t="shared" si="62"/>
        <v>30.75</v>
      </c>
      <c r="Q398">
        <f t="shared" si="56"/>
        <v>29.75</v>
      </c>
    </row>
    <row r="399" spans="2:17">
      <c r="B399" s="1">
        <v>42839</v>
      </c>
      <c r="C399" s="2">
        <v>32</v>
      </c>
      <c r="D399" s="2">
        <v>32</v>
      </c>
      <c r="E399" s="2">
        <v>30.75</v>
      </c>
      <c r="F399" s="3">
        <v>30.8</v>
      </c>
      <c r="H399" s="16">
        <f t="shared" si="57"/>
        <v>-1</v>
      </c>
      <c r="I399" s="16">
        <f t="shared" si="58"/>
        <v>-1</v>
      </c>
      <c r="J399" s="16">
        <f t="shared" si="54"/>
        <v>32.4</v>
      </c>
      <c r="K399">
        <f t="shared" si="59"/>
        <v>30.8</v>
      </c>
      <c r="M399" s="18">
        <f t="shared" si="60"/>
        <v>42839</v>
      </c>
      <c r="N399">
        <f t="shared" si="55"/>
        <v>32.4</v>
      </c>
      <c r="O399" s="21">
        <f t="shared" si="61"/>
        <v>32.9</v>
      </c>
      <c r="P399">
        <f t="shared" si="62"/>
        <v>31.5</v>
      </c>
      <c r="Q399">
        <f t="shared" si="56"/>
        <v>30.8</v>
      </c>
    </row>
    <row r="400" spans="2:17">
      <c r="B400" s="1">
        <v>42838</v>
      </c>
      <c r="C400" s="2">
        <v>32.450000000000003</v>
      </c>
      <c r="D400" s="2">
        <v>32.549999999999997</v>
      </c>
      <c r="E400" s="2">
        <v>31.95</v>
      </c>
      <c r="F400" s="3">
        <v>32</v>
      </c>
      <c r="H400" s="16">
        <f t="shared" si="57"/>
        <v>-1</v>
      </c>
      <c r="I400" s="16">
        <f t="shared" si="58"/>
        <v>1</v>
      </c>
      <c r="J400" s="16">
        <f t="shared" si="54"/>
        <v>32.4</v>
      </c>
      <c r="K400">
        <f t="shared" si="59"/>
        <v>32</v>
      </c>
      <c r="M400" s="18">
        <f t="shared" si="60"/>
        <v>42838</v>
      </c>
      <c r="N400">
        <f t="shared" si="55"/>
        <v>32</v>
      </c>
      <c r="O400" s="21">
        <f t="shared" si="61"/>
        <v>32.9</v>
      </c>
      <c r="P400">
        <f t="shared" si="62"/>
        <v>31</v>
      </c>
      <c r="Q400">
        <f t="shared" si="56"/>
        <v>32.4</v>
      </c>
    </row>
    <row r="401" spans="2:17">
      <c r="B401" s="1">
        <v>42837</v>
      </c>
      <c r="C401" s="2">
        <v>32.200000000000003</v>
      </c>
      <c r="D401" s="2">
        <v>32.9</v>
      </c>
      <c r="E401" s="2">
        <v>31.6</v>
      </c>
      <c r="F401" s="3">
        <v>32.4</v>
      </c>
      <c r="H401" s="16">
        <f t="shared" si="57"/>
        <v>1</v>
      </c>
      <c r="I401" s="16">
        <f t="shared" si="58"/>
        <v>1</v>
      </c>
      <c r="J401" s="16">
        <f t="shared" si="54"/>
        <v>31.5</v>
      </c>
      <c r="K401">
        <f t="shared" si="59"/>
        <v>32.4</v>
      </c>
      <c r="M401" s="18">
        <f t="shared" si="60"/>
        <v>42837</v>
      </c>
      <c r="N401">
        <f t="shared" si="55"/>
        <v>31.5</v>
      </c>
      <c r="O401" s="21">
        <f t="shared" si="61"/>
        <v>32.799999999999997</v>
      </c>
      <c r="P401">
        <f t="shared" si="62"/>
        <v>30.7</v>
      </c>
      <c r="Q401">
        <f t="shared" si="56"/>
        <v>32.4</v>
      </c>
    </row>
    <row r="402" spans="2:17">
      <c r="B402" s="1">
        <v>42836</v>
      </c>
      <c r="C402" s="2">
        <v>32.1</v>
      </c>
      <c r="D402" s="2">
        <v>32.799999999999997</v>
      </c>
      <c r="E402" s="2">
        <v>31.5</v>
      </c>
      <c r="F402" s="3">
        <v>31.5</v>
      </c>
      <c r="H402" s="16">
        <f t="shared" si="57"/>
        <v>-1</v>
      </c>
      <c r="I402" s="16">
        <f t="shared" si="58"/>
        <v>1</v>
      </c>
      <c r="J402" s="16">
        <f t="shared" si="54"/>
        <v>32.200000000000003</v>
      </c>
      <c r="K402">
        <f t="shared" si="59"/>
        <v>31.5</v>
      </c>
      <c r="M402" s="18">
        <f t="shared" si="60"/>
        <v>42836</v>
      </c>
      <c r="N402">
        <f t="shared" si="55"/>
        <v>31.5</v>
      </c>
      <c r="O402" s="21">
        <f t="shared" si="61"/>
        <v>32.4</v>
      </c>
      <c r="P402">
        <f t="shared" si="62"/>
        <v>30.55</v>
      </c>
      <c r="Q402">
        <f t="shared" si="56"/>
        <v>32.200000000000003</v>
      </c>
    </row>
    <row r="403" spans="2:17">
      <c r="B403" s="1">
        <v>42835</v>
      </c>
      <c r="C403" s="2">
        <v>31</v>
      </c>
      <c r="D403" s="2">
        <v>32.4</v>
      </c>
      <c r="E403" s="2">
        <v>31</v>
      </c>
      <c r="F403" s="3">
        <v>32.200000000000003</v>
      </c>
      <c r="H403" s="16">
        <f t="shared" si="57"/>
        <v>1</v>
      </c>
      <c r="I403" s="16">
        <f t="shared" si="58"/>
        <v>1</v>
      </c>
      <c r="J403" s="16">
        <f t="shared" si="54"/>
        <v>31.2</v>
      </c>
      <c r="K403">
        <f t="shared" si="59"/>
        <v>32.200000000000003</v>
      </c>
      <c r="M403" s="18">
        <f t="shared" si="60"/>
        <v>42835</v>
      </c>
      <c r="N403">
        <f t="shared" si="55"/>
        <v>31.2</v>
      </c>
      <c r="O403" s="21">
        <f t="shared" si="61"/>
        <v>31.3</v>
      </c>
      <c r="P403">
        <f t="shared" si="62"/>
        <v>30.55</v>
      </c>
      <c r="Q403">
        <f t="shared" si="56"/>
        <v>32.200000000000003</v>
      </c>
    </row>
    <row r="404" spans="2:17">
      <c r="B404" s="1">
        <v>42832</v>
      </c>
      <c r="C404" s="2">
        <v>30.9</v>
      </c>
      <c r="D404" s="2">
        <v>31.2</v>
      </c>
      <c r="E404" s="2">
        <v>30.7</v>
      </c>
      <c r="F404" s="3">
        <v>31.2</v>
      </c>
      <c r="H404" s="16">
        <f t="shared" si="57"/>
        <v>1</v>
      </c>
      <c r="I404" s="16">
        <f t="shared" si="58"/>
        <v>1</v>
      </c>
      <c r="J404" s="16">
        <f t="shared" si="54"/>
        <v>30.85</v>
      </c>
      <c r="K404">
        <f t="shared" si="59"/>
        <v>31.2</v>
      </c>
      <c r="M404" s="18">
        <f t="shared" si="60"/>
        <v>42832</v>
      </c>
      <c r="N404">
        <f t="shared" si="55"/>
        <v>30.85</v>
      </c>
      <c r="O404" s="21">
        <f t="shared" si="61"/>
        <v>31.3</v>
      </c>
      <c r="P404">
        <f t="shared" si="62"/>
        <v>30.55</v>
      </c>
      <c r="Q404">
        <f t="shared" si="56"/>
        <v>31.2</v>
      </c>
    </row>
    <row r="405" spans="2:17">
      <c r="B405" s="1">
        <v>42831</v>
      </c>
      <c r="C405" s="2">
        <v>30.8</v>
      </c>
      <c r="D405" s="2">
        <v>30.9</v>
      </c>
      <c r="E405" s="2">
        <v>30.55</v>
      </c>
      <c r="F405" s="3">
        <v>30.85</v>
      </c>
      <c r="H405" s="16">
        <f t="shared" si="57"/>
        <v>1</v>
      </c>
      <c r="I405" s="16">
        <f t="shared" si="58"/>
        <v>1</v>
      </c>
      <c r="J405" s="16">
        <f t="shared" si="54"/>
        <v>30.8</v>
      </c>
      <c r="K405">
        <f t="shared" si="59"/>
        <v>30.85</v>
      </c>
      <c r="M405" s="18">
        <f t="shared" si="60"/>
        <v>42831</v>
      </c>
      <c r="N405">
        <f t="shared" si="55"/>
        <v>30.8</v>
      </c>
      <c r="O405" s="21">
        <f t="shared" si="61"/>
        <v>31.3</v>
      </c>
      <c r="P405">
        <f t="shared" si="62"/>
        <v>30.5</v>
      </c>
      <c r="Q405">
        <f t="shared" si="56"/>
        <v>30.85</v>
      </c>
    </row>
    <row r="406" spans="2:17">
      <c r="B406" s="1">
        <v>42830</v>
      </c>
      <c r="C406" s="2">
        <v>30.9</v>
      </c>
      <c r="D406" s="2">
        <v>31.3</v>
      </c>
      <c r="E406" s="2">
        <v>30.8</v>
      </c>
      <c r="F406" s="3">
        <v>30.8</v>
      </c>
      <c r="H406" s="16">
        <f t="shared" si="57"/>
        <v>-1</v>
      </c>
      <c r="I406" s="16">
        <f t="shared" si="58"/>
        <v>1</v>
      </c>
      <c r="J406" s="16">
        <f t="shared" si="54"/>
        <v>30.9</v>
      </c>
      <c r="K406">
        <f t="shared" si="59"/>
        <v>30.8</v>
      </c>
      <c r="M406" s="18">
        <f t="shared" si="60"/>
        <v>42830</v>
      </c>
      <c r="N406">
        <f t="shared" si="55"/>
        <v>30.8</v>
      </c>
      <c r="O406" s="21">
        <f t="shared" si="61"/>
        <v>31.3</v>
      </c>
      <c r="P406">
        <f t="shared" si="62"/>
        <v>30.5</v>
      </c>
      <c r="Q406">
        <f t="shared" si="56"/>
        <v>30.9</v>
      </c>
    </row>
    <row r="407" spans="2:17">
      <c r="B407" s="1">
        <v>42825</v>
      </c>
      <c r="C407" s="2">
        <v>30.8</v>
      </c>
      <c r="D407" s="2">
        <v>31.25</v>
      </c>
      <c r="E407" s="2">
        <v>30.75</v>
      </c>
      <c r="F407" s="3">
        <v>30.9</v>
      </c>
      <c r="H407" s="16">
        <f t="shared" si="57"/>
        <v>1</v>
      </c>
      <c r="I407" s="16">
        <f t="shared" si="58"/>
        <v>1</v>
      </c>
      <c r="J407" s="16">
        <f t="shared" si="54"/>
        <v>30.7</v>
      </c>
      <c r="K407">
        <f t="shared" si="59"/>
        <v>30.9</v>
      </c>
      <c r="M407" s="18">
        <f t="shared" si="60"/>
        <v>42825</v>
      </c>
      <c r="N407">
        <f t="shared" si="55"/>
        <v>30.7</v>
      </c>
      <c r="O407" s="21">
        <f t="shared" si="61"/>
        <v>31.45</v>
      </c>
      <c r="P407">
        <f t="shared" si="62"/>
        <v>30.5</v>
      </c>
      <c r="Q407">
        <f t="shared" si="56"/>
        <v>30.9</v>
      </c>
    </row>
    <row r="408" spans="2:17">
      <c r="B408" s="1">
        <v>42824</v>
      </c>
      <c r="C408" s="2">
        <v>31.15</v>
      </c>
      <c r="D408" s="2">
        <v>31.3</v>
      </c>
      <c r="E408" s="2">
        <v>30.5</v>
      </c>
      <c r="F408" s="3">
        <v>30.7</v>
      </c>
      <c r="H408" s="16">
        <f t="shared" si="57"/>
        <v>-1</v>
      </c>
      <c r="I408" s="16">
        <f t="shared" si="58"/>
        <v>1</v>
      </c>
      <c r="J408" s="16">
        <f t="shared" si="54"/>
        <v>30.95</v>
      </c>
      <c r="K408">
        <f t="shared" si="59"/>
        <v>30.7</v>
      </c>
      <c r="M408" s="18">
        <f t="shared" si="60"/>
        <v>42824</v>
      </c>
      <c r="N408">
        <f t="shared" si="55"/>
        <v>30.7</v>
      </c>
      <c r="O408" s="21">
        <f t="shared" si="61"/>
        <v>32.700000000000003</v>
      </c>
      <c r="P408">
        <f t="shared" si="62"/>
        <v>30.5</v>
      </c>
      <c r="Q408">
        <f t="shared" si="56"/>
        <v>30.95</v>
      </c>
    </row>
    <row r="409" spans="2:17">
      <c r="B409" s="1">
        <v>42823</v>
      </c>
      <c r="C409" s="2">
        <v>30.6</v>
      </c>
      <c r="D409" s="2">
        <v>31.15</v>
      </c>
      <c r="E409" s="2">
        <v>30.6</v>
      </c>
      <c r="F409" s="3">
        <v>30.95</v>
      </c>
      <c r="H409" s="16">
        <f t="shared" si="57"/>
        <v>1</v>
      </c>
      <c r="I409" s="16">
        <f t="shared" si="58"/>
        <v>1</v>
      </c>
      <c r="J409" s="16">
        <f t="shared" si="54"/>
        <v>30.6</v>
      </c>
      <c r="K409">
        <f t="shared" si="59"/>
        <v>30.95</v>
      </c>
      <c r="M409" s="18">
        <f t="shared" si="60"/>
        <v>42823</v>
      </c>
      <c r="N409">
        <f t="shared" si="55"/>
        <v>30.6</v>
      </c>
      <c r="O409" s="21">
        <f t="shared" si="61"/>
        <v>32.700000000000003</v>
      </c>
      <c r="P409">
        <f t="shared" si="62"/>
        <v>29.8</v>
      </c>
      <c r="Q409">
        <f t="shared" si="56"/>
        <v>30.95</v>
      </c>
    </row>
    <row r="410" spans="2:17">
      <c r="B410" s="1">
        <v>42822</v>
      </c>
      <c r="C410" s="2">
        <v>31.15</v>
      </c>
      <c r="D410" s="2">
        <v>31.45</v>
      </c>
      <c r="E410" s="2">
        <v>30.5</v>
      </c>
      <c r="F410" s="3">
        <v>30.6</v>
      </c>
      <c r="H410" s="16">
        <f t="shared" si="57"/>
        <v>-1</v>
      </c>
      <c r="I410" s="16">
        <f t="shared" si="58"/>
        <v>1</v>
      </c>
      <c r="J410" s="16">
        <f t="shared" si="54"/>
        <v>31.15</v>
      </c>
      <c r="K410">
        <f t="shared" si="59"/>
        <v>30.6</v>
      </c>
      <c r="M410" s="18">
        <f t="shared" si="60"/>
        <v>42822</v>
      </c>
      <c r="N410">
        <f t="shared" si="55"/>
        <v>30.6</v>
      </c>
      <c r="O410" s="21">
        <f t="shared" si="61"/>
        <v>32.700000000000003</v>
      </c>
      <c r="P410">
        <f t="shared" si="62"/>
        <v>29.3</v>
      </c>
      <c r="Q410">
        <f t="shared" si="56"/>
        <v>31.15</v>
      </c>
    </row>
    <row r="411" spans="2:17">
      <c r="B411" s="1">
        <v>42821</v>
      </c>
      <c r="C411" s="2">
        <v>31.5</v>
      </c>
      <c r="D411" s="2">
        <v>32.700000000000003</v>
      </c>
      <c r="E411" s="2">
        <v>30.5</v>
      </c>
      <c r="F411" s="3">
        <v>31.15</v>
      </c>
      <c r="H411" s="16">
        <f t="shared" si="57"/>
        <v>-1</v>
      </c>
      <c r="I411" s="16">
        <f t="shared" si="58"/>
        <v>1</v>
      </c>
      <c r="J411" s="16">
        <f t="shared" si="54"/>
        <v>31.8</v>
      </c>
      <c r="K411">
        <f t="shared" si="59"/>
        <v>31.15</v>
      </c>
      <c r="M411" s="18">
        <f t="shared" si="60"/>
        <v>42821</v>
      </c>
      <c r="N411">
        <f t="shared" si="55"/>
        <v>31.15</v>
      </c>
      <c r="O411" s="21">
        <f t="shared" si="61"/>
        <v>32.1</v>
      </c>
      <c r="P411">
        <f t="shared" si="62"/>
        <v>29</v>
      </c>
      <c r="Q411">
        <f t="shared" si="56"/>
        <v>31.8</v>
      </c>
    </row>
    <row r="412" spans="2:17">
      <c r="B412" s="1">
        <v>42818</v>
      </c>
      <c r="C412" s="2">
        <v>29.85</v>
      </c>
      <c r="D412" s="2">
        <v>32.1</v>
      </c>
      <c r="E412" s="2">
        <v>29.8</v>
      </c>
      <c r="F412" s="3">
        <v>31.8</v>
      </c>
      <c r="H412" s="16">
        <f t="shared" si="57"/>
        <v>1</v>
      </c>
      <c r="I412" s="16">
        <f t="shared" si="58"/>
        <v>1</v>
      </c>
      <c r="J412" s="16">
        <f t="shared" si="54"/>
        <v>29.4</v>
      </c>
      <c r="K412">
        <f t="shared" si="59"/>
        <v>31.8</v>
      </c>
      <c r="M412" s="18">
        <f t="shared" si="60"/>
        <v>42818</v>
      </c>
      <c r="N412">
        <f t="shared" si="55"/>
        <v>29.4</v>
      </c>
      <c r="O412" s="21">
        <f t="shared" si="61"/>
        <v>29.45</v>
      </c>
      <c r="P412">
        <f t="shared" si="62"/>
        <v>29</v>
      </c>
      <c r="Q412">
        <f t="shared" si="56"/>
        <v>31.8</v>
      </c>
    </row>
    <row r="413" spans="2:17">
      <c r="B413" s="1">
        <v>42817</v>
      </c>
      <c r="C413" s="2">
        <v>29.4</v>
      </c>
      <c r="D413" s="2">
        <v>29.45</v>
      </c>
      <c r="E413" s="2">
        <v>29.3</v>
      </c>
      <c r="F413" s="3">
        <v>29.4</v>
      </c>
      <c r="H413" s="16">
        <f t="shared" si="57"/>
        <v>1</v>
      </c>
      <c r="I413" s="16">
        <f t="shared" si="58"/>
        <v>1</v>
      </c>
      <c r="J413" s="16">
        <f t="shared" si="54"/>
        <v>29.25</v>
      </c>
      <c r="K413">
        <f t="shared" si="59"/>
        <v>29.4</v>
      </c>
      <c r="M413" s="18">
        <f t="shared" si="60"/>
        <v>42817</v>
      </c>
      <c r="N413">
        <f t="shared" si="55"/>
        <v>29.25</v>
      </c>
      <c r="O413" s="21">
        <f t="shared" si="61"/>
        <v>29.4</v>
      </c>
      <c r="P413">
        <f t="shared" si="62"/>
        <v>29</v>
      </c>
      <c r="Q413">
        <f t="shared" si="56"/>
        <v>29.4</v>
      </c>
    </row>
    <row r="414" spans="2:17">
      <c r="B414" s="1">
        <v>42816</v>
      </c>
      <c r="C414" s="2">
        <v>29.2</v>
      </c>
      <c r="D414" s="2">
        <v>29.25</v>
      </c>
      <c r="E414" s="2">
        <v>29</v>
      </c>
      <c r="F414" s="3">
        <v>29.25</v>
      </c>
      <c r="H414" s="16">
        <f t="shared" si="57"/>
        <v>1</v>
      </c>
      <c r="I414" s="16">
        <f t="shared" si="58"/>
        <v>1</v>
      </c>
      <c r="J414" s="16">
        <f t="shared" si="54"/>
        <v>29.2</v>
      </c>
      <c r="K414">
        <f t="shared" si="59"/>
        <v>29.25</v>
      </c>
      <c r="M414" s="18">
        <f t="shared" si="60"/>
        <v>42816</v>
      </c>
      <c r="N414">
        <f t="shared" si="55"/>
        <v>29.2</v>
      </c>
      <c r="O414" s="21">
        <f t="shared" si="61"/>
        <v>29.4</v>
      </c>
      <c r="P414">
        <f t="shared" si="62"/>
        <v>28.5</v>
      </c>
      <c r="Q414">
        <f t="shared" si="56"/>
        <v>29.25</v>
      </c>
    </row>
    <row r="415" spans="2:17">
      <c r="B415" s="1">
        <v>42815</v>
      </c>
      <c r="C415" s="2">
        <v>29</v>
      </c>
      <c r="D415" s="2">
        <v>29.4</v>
      </c>
      <c r="E415" s="2">
        <v>29</v>
      </c>
      <c r="F415" s="3">
        <v>29.2</v>
      </c>
      <c r="H415" s="16">
        <f t="shared" si="57"/>
        <v>1</v>
      </c>
      <c r="I415" s="16">
        <f t="shared" si="58"/>
        <v>1</v>
      </c>
      <c r="J415" s="16">
        <f t="shared" si="54"/>
        <v>29</v>
      </c>
      <c r="K415">
        <f t="shared" si="59"/>
        <v>29.2</v>
      </c>
      <c r="M415" s="18">
        <f t="shared" si="60"/>
        <v>42815</v>
      </c>
      <c r="N415">
        <f t="shared" si="55"/>
        <v>29</v>
      </c>
      <c r="O415" s="21">
        <f t="shared" si="61"/>
        <v>29.8</v>
      </c>
      <c r="P415">
        <f t="shared" si="62"/>
        <v>28.5</v>
      </c>
      <c r="Q415">
        <f t="shared" si="56"/>
        <v>29.2</v>
      </c>
    </row>
    <row r="416" spans="2:17">
      <c r="B416" s="1">
        <v>42814</v>
      </c>
      <c r="C416" s="2">
        <v>29</v>
      </c>
      <c r="D416" s="2">
        <v>29.2</v>
      </c>
      <c r="E416" s="2">
        <v>29</v>
      </c>
      <c r="F416" s="2">
        <v>29</v>
      </c>
      <c r="H416" s="16">
        <f t="shared" si="57"/>
        <v>1</v>
      </c>
      <c r="I416" s="16">
        <f t="shared" si="58"/>
        <v>1</v>
      </c>
      <c r="J416" s="16">
        <f t="shared" si="54"/>
        <v>29</v>
      </c>
      <c r="K416">
        <f t="shared" si="59"/>
        <v>29</v>
      </c>
      <c r="M416" s="18">
        <f t="shared" si="60"/>
        <v>42814</v>
      </c>
      <c r="N416">
        <f t="shared" si="55"/>
        <v>29</v>
      </c>
      <c r="O416" s="21">
        <f t="shared" si="61"/>
        <v>29.8</v>
      </c>
      <c r="P416">
        <f t="shared" si="62"/>
        <v>28.5</v>
      </c>
      <c r="Q416">
        <f t="shared" si="56"/>
        <v>29</v>
      </c>
    </row>
    <row r="417" spans="2:17">
      <c r="B417" s="1">
        <v>42811</v>
      </c>
      <c r="C417" s="2">
        <v>29</v>
      </c>
      <c r="D417" s="2">
        <v>29.1</v>
      </c>
      <c r="E417" s="2">
        <v>28.5</v>
      </c>
      <c r="F417" s="3">
        <v>29</v>
      </c>
      <c r="H417" s="16">
        <f t="shared" si="57"/>
        <v>-1</v>
      </c>
      <c r="I417" s="16">
        <f t="shared" si="58"/>
        <v>1</v>
      </c>
      <c r="J417" s="16">
        <f t="shared" si="54"/>
        <v>29.5</v>
      </c>
      <c r="K417">
        <f t="shared" si="59"/>
        <v>29</v>
      </c>
      <c r="M417" s="18">
        <f t="shared" si="60"/>
        <v>42811</v>
      </c>
      <c r="N417">
        <f t="shared" si="55"/>
        <v>29</v>
      </c>
      <c r="O417" s="21">
        <f t="shared" si="61"/>
        <v>29.8</v>
      </c>
      <c r="P417">
        <f t="shared" si="62"/>
        <v>28.9</v>
      </c>
      <c r="Q417">
        <f t="shared" si="56"/>
        <v>29.5</v>
      </c>
    </row>
    <row r="418" spans="2:17">
      <c r="B418" s="1">
        <v>42810</v>
      </c>
      <c r="C418" s="2">
        <v>29.75</v>
      </c>
      <c r="D418" s="2">
        <v>29.8</v>
      </c>
      <c r="E418" s="2">
        <v>29.4</v>
      </c>
      <c r="F418" s="2">
        <v>29.5</v>
      </c>
      <c r="H418" s="16">
        <f t="shared" si="57"/>
        <v>1</v>
      </c>
      <c r="I418" s="16">
        <f t="shared" si="58"/>
        <v>1</v>
      </c>
      <c r="J418" s="16">
        <f t="shared" si="54"/>
        <v>29.5</v>
      </c>
      <c r="K418">
        <f t="shared" si="59"/>
        <v>29.5</v>
      </c>
      <c r="M418" s="18">
        <f t="shared" si="60"/>
        <v>42810</v>
      </c>
      <c r="N418">
        <f t="shared" si="55"/>
        <v>29.5</v>
      </c>
      <c r="O418" s="21">
        <f t="shared" si="61"/>
        <v>29.75</v>
      </c>
      <c r="P418">
        <f t="shared" si="62"/>
        <v>28.85</v>
      </c>
      <c r="Q418">
        <f t="shared" si="56"/>
        <v>29.5</v>
      </c>
    </row>
    <row r="419" spans="2:17">
      <c r="B419" s="1">
        <v>42809</v>
      </c>
      <c r="C419" s="2">
        <v>29.45</v>
      </c>
      <c r="D419" s="2">
        <v>29.6</v>
      </c>
      <c r="E419" s="2">
        <v>29.35</v>
      </c>
      <c r="F419" s="3">
        <v>29.5</v>
      </c>
      <c r="H419" s="16">
        <f t="shared" si="57"/>
        <v>1</v>
      </c>
      <c r="I419" s="16">
        <f t="shared" si="58"/>
        <v>1</v>
      </c>
      <c r="J419" s="16">
        <f t="shared" si="54"/>
        <v>29.35</v>
      </c>
      <c r="K419">
        <f t="shared" si="59"/>
        <v>29.5</v>
      </c>
      <c r="M419" s="18">
        <f t="shared" si="60"/>
        <v>42809</v>
      </c>
      <c r="N419">
        <f t="shared" si="55"/>
        <v>29.35</v>
      </c>
      <c r="O419" s="21">
        <f t="shared" si="61"/>
        <v>29.75</v>
      </c>
      <c r="P419">
        <f t="shared" si="62"/>
        <v>28.85</v>
      </c>
      <c r="Q419">
        <f t="shared" si="56"/>
        <v>29.5</v>
      </c>
    </row>
    <row r="420" spans="2:17">
      <c r="B420" s="1">
        <v>42808</v>
      </c>
      <c r="C420" s="2">
        <v>29</v>
      </c>
      <c r="D420" s="2">
        <v>29.75</v>
      </c>
      <c r="E420" s="2">
        <v>28.9</v>
      </c>
      <c r="F420" s="3">
        <v>29.35</v>
      </c>
      <c r="H420" s="16">
        <f t="shared" si="57"/>
        <v>1</v>
      </c>
      <c r="I420" s="16">
        <f t="shared" si="58"/>
        <v>1</v>
      </c>
      <c r="J420" s="16">
        <f t="shared" si="54"/>
        <v>28.9</v>
      </c>
      <c r="K420">
        <f t="shared" si="59"/>
        <v>29.35</v>
      </c>
      <c r="M420" s="18">
        <f t="shared" si="60"/>
        <v>42808</v>
      </c>
      <c r="N420">
        <f t="shared" si="55"/>
        <v>28.9</v>
      </c>
      <c r="O420" s="21">
        <f t="shared" si="61"/>
        <v>29.3</v>
      </c>
      <c r="P420">
        <f t="shared" si="62"/>
        <v>28.85</v>
      </c>
      <c r="Q420">
        <f t="shared" si="56"/>
        <v>29.35</v>
      </c>
    </row>
    <row r="421" spans="2:17">
      <c r="B421" s="1">
        <v>42807</v>
      </c>
      <c r="C421" s="2">
        <v>29.15</v>
      </c>
      <c r="D421" s="2">
        <v>29.15</v>
      </c>
      <c r="E421" s="2">
        <v>28.85</v>
      </c>
      <c r="F421" s="3">
        <v>28.9</v>
      </c>
      <c r="H421" s="16">
        <f t="shared" si="57"/>
        <v>-1</v>
      </c>
      <c r="I421" s="16">
        <f t="shared" si="58"/>
        <v>1</v>
      </c>
      <c r="J421" s="16">
        <f t="shared" si="54"/>
        <v>29.2</v>
      </c>
      <c r="K421">
        <f t="shared" si="59"/>
        <v>28.9</v>
      </c>
      <c r="M421" s="18">
        <f t="shared" si="60"/>
        <v>42807</v>
      </c>
      <c r="N421">
        <f t="shared" si="55"/>
        <v>28.9</v>
      </c>
      <c r="O421" s="21">
        <f t="shared" si="61"/>
        <v>29.4</v>
      </c>
      <c r="P421">
        <f t="shared" si="62"/>
        <v>28.85</v>
      </c>
      <c r="Q421">
        <f t="shared" si="56"/>
        <v>29.2</v>
      </c>
    </row>
    <row r="422" spans="2:17">
      <c r="B422" s="1">
        <v>42804</v>
      </c>
      <c r="C422" s="2">
        <v>29.3</v>
      </c>
      <c r="D422" s="2">
        <v>29.3</v>
      </c>
      <c r="E422" s="2">
        <v>28.85</v>
      </c>
      <c r="F422" s="2">
        <v>29.2</v>
      </c>
      <c r="H422" s="16">
        <f t="shared" si="57"/>
        <v>1</v>
      </c>
      <c r="I422" s="16">
        <f t="shared" si="58"/>
        <v>1</v>
      </c>
      <c r="J422" s="16">
        <f t="shared" si="54"/>
        <v>29.2</v>
      </c>
      <c r="K422">
        <f t="shared" si="59"/>
        <v>29.2</v>
      </c>
      <c r="M422" s="18">
        <f t="shared" si="60"/>
        <v>42804</v>
      </c>
      <c r="N422">
        <f t="shared" si="55"/>
        <v>29.2</v>
      </c>
      <c r="O422" s="21">
        <f t="shared" si="61"/>
        <v>29.4</v>
      </c>
      <c r="P422">
        <f t="shared" si="62"/>
        <v>28.95</v>
      </c>
      <c r="Q422">
        <f t="shared" si="56"/>
        <v>29.2</v>
      </c>
    </row>
    <row r="423" spans="2:17">
      <c r="B423" s="1">
        <v>42803</v>
      </c>
      <c r="C423" s="2">
        <v>29.3</v>
      </c>
      <c r="D423" s="2">
        <v>29.3</v>
      </c>
      <c r="E423" s="2">
        <v>29.05</v>
      </c>
      <c r="F423" s="3">
        <v>29.2</v>
      </c>
      <c r="H423" s="16">
        <f t="shared" si="57"/>
        <v>1</v>
      </c>
      <c r="I423" s="16">
        <f t="shared" si="58"/>
        <v>1</v>
      </c>
      <c r="J423" s="16">
        <f t="shared" si="54"/>
        <v>29.15</v>
      </c>
      <c r="K423">
        <f t="shared" si="59"/>
        <v>29.2</v>
      </c>
      <c r="M423" s="18">
        <f t="shared" si="60"/>
        <v>42803</v>
      </c>
      <c r="N423">
        <f t="shared" si="55"/>
        <v>29.15</v>
      </c>
      <c r="O423" s="21">
        <f t="shared" si="61"/>
        <v>29.4</v>
      </c>
      <c r="P423">
        <f t="shared" si="62"/>
        <v>28.75</v>
      </c>
      <c r="Q423">
        <f t="shared" si="56"/>
        <v>29.2</v>
      </c>
    </row>
    <row r="424" spans="2:17">
      <c r="B424" s="1">
        <v>42802</v>
      </c>
      <c r="C424" s="2">
        <v>29.4</v>
      </c>
      <c r="D424" s="2">
        <v>29.4</v>
      </c>
      <c r="E424" s="2">
        <v>29</v>
      </c>
      <c r="F424" s="3">
        <v>29.15</v>
      </c>
      <c r="H424" s="16">
        <f t="shared" si="57"/>
        <v>-1</v>
      </c>
      <c r="I424" s="16">
        <f t="shared" si="58"/>
        <v>1</v>
      </c>
      <c r="J424" s="16">
        <f t="shared" si="54"/>
        <v>29.3</v>
      </c>
      <c r="K424">
        <f t="shared" si="59"/>
        <v>29.15</v>
      </c>
      <c r="M424" s="18">
        <f t="shared" si="60"/>
        <v>42802</v>
      </c>
      <c r="N424">
        <f t="shared" si="55"/>
        <v>29.15</v>
      </c>
      <c r="O424" s="21">
        <f t="shared" si="61"/>
        <v>29.3</v>
      </c>
      <c r="P424">
        <f t="shared" si="62"/>
        <v>28.75</v>
      </c>
      <c r="Q424">
        <f t="shared" si="56"/>
        <v>29.3</v>
      </c>
    </row>
    <row r="425" spans="2:17">
      <c r="B425" s="1">
        <v>42801</v>
      </c>
      <c r="C425" s="2">
        <v>29</v>
      </c>
      <c r="D425" s="2">
        <v>29.3</v>
      </c>
      <c r="E425" s="2">
        <v>28.95</v>
      </c>
      <c r="F425" s="3">
        <v>29.3</v>
      </c>
      <c r="H425" s="16">
        <f t="shared" si="57"/>
        <v>1</v>
      </c>
      <c r="I425" s="16">
        <f t="shared" si="58"/>
        <v>1</v>
      </c>
      <c r="J425" s="16">
        <f t="shared" si="54"/>
        <v>28.9</v>
      </c>
      <c r="K425">
        <f t="shared" si="59"/>
        <v>29.3</v>
      </c>
      <c r="M425" s="18">
        <f t="shared" si="60"/>
        <v>42801</v>
      </c>
      <c r="N425">
        <f t="shared" si="55"/>
        <v>28.9</v>
      </c>
      <c r="O425" s="21">
        <f t="shared" si="61"/>
        <v>29.15</v>
      </c>
      <c r="P425">
        <f t="shared" si="62"/>
        <v>28.7</v>
      </c>
      <c r="Q425">
        <f t="shared" si="56"/>
        <v>29.3</v>
      </c>
    </row>
    <row r="426" spans="2:17">
      <c r="B426" s="1">
        <v>42800</v>
      </c>
      <c r="C426" s="2">
        <v>28.75</v>
      </c>
      <c r="D426" s="2">
        <v>28.95</v>
      </c>
      <c r="E426" s="2">
        <v>28.75</v>
      </c>
      <c r="F426" s="2">
        <v>28.9</v>
      </c>
      <c r="H426" s="16">
        <f t="shared" si="57"/>
        <v>1</v>
      </c>
      <c r="I426" s="16">
        <f t="shared" si="58"/>
        <v>-1</v>
      </c>
      <c r="J426" s="16">
        <f t="shared" si="54"/>
        <v>28.9</v>
      </c>
      <c r="K426">
        <f t="shared" si="59"/>
        <v>28.9</v>
      </c>
      <c r="M426" s="18">
        <f t="shared" si="60"/>
        <v>42800</v>
      </c>
      <c r="N426">
        <f t="shared" si="55"/>
        <v>28.9</v>
      </c>
      <c r="O426" s="21">
        <f t="shared" si="61"/>
        <v>29.4</v>
      </c>
      <c r="P426">
        <f t="shared" si="62"/>
        <v>28.7</v>
      </c>
      <c r="Q426">
        <f t="shared" si="56"/>
        <v>28.9</v>
      </c>
    </row>
    <row r="427" spans="2:17">
      <c r="B427" s="1">
        <v>42797</v>
      </c>
      <c r="C427" s="2">
        <v>29</v>
      </c>
      <c r="D427" s="2">
        <v>29</v>
      </c>
      <c r="E427" s="2">
        <v>28.8</v>
      </c>
      <c r="F427" s="3">
        <v>28.9</v>
      </c>
      <c r="H427" s="16">
        <f t="shared" si="57"/>
        <v>1</v>
      </c>
      <c r="I427" s="16">
        <f t="shared" si="58"/>
        <v>-1</v>
      </c>
      <c r="J427" s="16">
        <f t="shared" si="54"/>
        <v>28.8</v>
      </c>
      <c r="K427">
        <f t="shared" si="59"/>
        <v>28.9</v>
      </c>
      <c r="M427" s="18">
        <f t="shared" si="60"/>
        <v>42797</v>
      </c>
      <c r="N427">
        <f t="shared" si="55"/>
        <v>28.9</v>
      </c>
      <c r="O427" s="21">
        <f t="shared" si="61"/>
        <v>29.4</v>
      </c>
      <c r="P427">
        <f t="shared" si="62"/>
        <v>28.7</v>
      </c>
      <c r="Q427">
        <f t="shared" si="56"/>
        <v>28.8</v>
      </c>
    </row>
    <row r="428" spans="2:17">
      <c r="B428" s="1">
        <v>42796</v>
      </c>
      <c r="C428" s="2">
        <v>29.1</v>
      </c>
      <c r="D428" s="2">
        <v>29.15</v>
      </c>
      <c r="E428" s="2">
        <v>28.7</v>
      </c>
      <c r="F428" s="3">
        <v>28.8</v>
      </c>
      <c r="H428" s="16">
        <f t="shared" si="57"/>
        <v>-1</v>
      </c>
      <c r="I428" s="16">
        <f t="shared" si="58"/>
        <v>-1</v>
      </c>
      <c r="J428" s="16">
        <f t="shared" si="54"/>
        <v>28.85</v>
      </c>
      <c r="K428">
        <f t="shared" si="59"/>
        <v>28.8</v>
      </c>
      <c r="M428" s="18">
        <f t="shared" si="60"/>
        <v>42796</v>
      </c>
      <c r="N428">
        <f t="shared" si="55"/>
        <v>28.85</v>
      </c>
      <c r="O428" s="21">
        <f t="shared" si="61"/>
        <v>29.6</v>
      </c>
      <c r="P428">
        <f t="shared" si="62"/>
        <v>28.85</v>
      </c>
      <c r="Q428">
        <f t="shared" si="56"/>
        <v>28.8</v>
      </c>
    </row>
    <row r="429" spans="2:17">
      <c r="B429" s="1">
        <v>42795</v>
      </c>
      <c r="C429" s="2">
        <v>29.25</v>
      </c>
      <c r="D429" s="2">
        <v>29.4</v>
      </c>
      <c r="E429" s="2">
        <v>28.85</v>
      </c>
      <c r="F429" s="3">
        <v>28.85</v>
      </c>
      <c r="H429" s="16">
        <f t="shared" si="57"/>
        <v>-1</v>
      </c>
      <c r="I429" s="16">
        <f t="shared" si="58"/>
        <v>-1</v>
      </c>
      <c r="J429" s="16">
        <f t="shared" si="54"/>
        <v>29.2</v>
      </c>
      <c r="K429">
        <f t="shared" si="59"/>
        <v>28.85</v>
      </c>
      <c r="M429" s="18">
        <f t="shared" si="60"/>
        <v>42795</v>
      </c>
      <c r="N429">
        <f t="shared" si="55"/>
        <v>29.2</v>
      </c>
      <c r="O429" s="21">
        <f t="shared" si="61"/>
        <v>29.85</v>
      </c>
      <c r="P429">
        <f t="shared" si="62"/>
        <v>29.2</v>
      </c>
      <c r="Q429">
        <f t="shared" si="56"/>
        <v>28.85</v>
      </c>
    </row>
    <row r="430" spans="2:17">
      <c r="B430" s="1">
        <v>42790</v>
      </c>
      <c r="C430" s="2">
        <v>29.2</v>
      </c>
      <c r="D430" s="2">
        <v>29.4</v>
      </c>
      <c r="E430" s="2">
        <v>29.2</v>
      </c>
      <c r="F430" s="2">
        <v>29.2</v>
      </c>
      <c r="H430" s="16">
        <f t="shared" si="57"/>
        <v>1</v>
      </c>
      <c r="I430" s="16">
        <f t="shared" si="58"/>
        <v>1</v>
      </c>
      <c r="J430" s="16">
        <f t="shared" si="54"/>
        <v>0</v>
      </c>
      <c r="K430">
        <f t="shared" si="59"/>
        <v>29.2</v>
      </c>
      <c r="M430" s="18">
        <f t="shared" si="60"/>
        <v>42790</v>
      </c>
      <c r="N430">
        <f t="shared" si="55"/>
        <v>0</v>
      </c>
      <c r="O430" s="21">
        <f t="shared" si="61"/>
        <v>30.35</v>
      </c>
      <c r="P430">
        <f t="shared" si="62"/>
        <v>29.2</v>
      </c>
      <c r="Q430">
        <f t="shared" si="56"/>
        <v>29.2</v>
      </c>
    </row>
    <row r="431" spans="2:17">
      <c r="B431" s="1">
        <v>42789</v>
      </c>
      <c r="C431" s="2">
        <v>29.5</v>
      </c>
      <c r="D431" s="2">
        <v>29.6</v>
      </c>
      <c r="E431" s="2">
        <v>29.2</v>
      </c>
      <c r="F431" s="3">
        <v>29.2</v>
      </c>
    </row>
    <row r="432" spans="2:17">
      <c r="B432" s="1">
        <v>42788</v>
      </c>
      <c r="C432" s="2">
        <v>29.85</v>
      </c>
      <c r="D432" s="2">
        <v>29.85</v>
      </c>
      <c r="E432" s="2">
        <v>29.45</v>
      </c>
      <c r="F432" s="3">
        <v>29.5</v>
      </c>
    </row>
    <row r="433" spans="2:6">
      <c r="B433" s="1">
        <v>42787</v>
      </c>
      <c r="C433" s="2">
        <v>29.8</v>
      </c>
      <c r="D433" s="2">
        <v>30.35</v>
      </c>
      <c r="E433" s="2">
        <v>29.4</v>
      </c>
      <c r="F433" s="3">
        <v>29.55</v>
      </c>
    </row>
    <row r="434" spans="2:6">
      <c r="B434" s="1">
        <v>42786</v>
      </c>
      <c r="C434" s="2">
        <v>28.85</v>
      </c>
      <c r="D434" s="2">
        <v>29.2</v>
      </c>
      <c r="E434" s="2">
        <v>28.8</v>
      </c>
      <c r="F434" s="3">
        <v>29.1</v>
      </c>
    </row>
    <row r="435" spans="2:6">
      <c r="B435" s="1">
        <v>42784</v>
      </c>
      <c r="C435" s="2">
        <v>28.8</v>
      </c>
      <c r="D435" s="2">
        <v>28.9</v>
      </c>
      <c r="E435" s="2">
        <v>28.6</v>
      </c>
      <c r="F435" s="2">
        <v>28.8</v>
      </c>
    </row>
    <row r="436" spans="2:6">
      <c r="B436" s="1">
        <v>42783</v>
      </c>
      <c r="C436" s="2">
        <v>28.9</v>
      </c>
      <c r="D436" s="2">
        <v>28.95</v>
      </c>
      <c r="E436" s="2">
        <v>28.6</v>
      </c>
      <c r="F436" s="3">
        <v>28.8</v>
      </c>
    </row>
    <row r="437" spans="2:6">
      <c r="B437" s="1">
        <v>42782</v>
      </c>
      <c r="C437" s="2">
        <v>28.8</v>
      </c>
      <c r="D437" s="2">
        <v>28.8</v>
      </c>
      <c r="E437" s="2">
        <v>28.65</v>
      </c>
      <c r="F437" s="3">
        <v>28.7</v>
      </c>
    </row>
    <row r="438" spans="2:6">
      <c r="B438" s="1">
        <v>42781</v>
      </c>
      <c r="C438" s="2">
        <v>29.05</v>
      </c>
      <c r="D438" s="2">
        <v>29.05</v>
      </c>
      <c r="E438" s="2">
        <v>28.75</v>
      </c>
      <c r="F438" s="3">
        <v>28.8</v>
      </c>
    </row>
    <row r="439" spans="2:6">
      <c r="B439" s="1">
        <v>42780</v>
      </c>
      <c r="C439" s="2">
        <v>29.2</v>
      </c>
      <c r="D439" s="2">
        <v>29.2</v>
      </c>
      <c r="E439" s="2">
        <v>28.85</v>
      </c>
      <c r="F439" s="3">
        <v>29</v>
      </c>
    </row>
    <row r="440" spans="2:6">
      <c r="B440" s="1">
        <v>42779</v>
      </c>
      <c r="C440" s="2">
        <v>29.35</v>
      </c>
      <c r="D440" s="2">
        <v>29.35</v>
      </c>
      <c r="E440" s="2">
        <v>28.85</v>
      </c>
      <c r="F440" s="3">
        <v>29.1</v>
      </c>
    </row>
    <row r="441" spans="2:6">
      <c r="B441" s="1">
        <v>42776</v>
      </c>
      <c r="C441" s="2">
        <v>29.55</v>
      </c>
      <c r="D441" s="2">
        <v>29.7</v>
      </c>
      <c r="E441" s="2">
        <v>29</v>
      </c>
      <c r="F441" s="3">
        <v>29</v>
      </c>
    </row>
    <row r="442" spans="2:6">
      <c r="B442" s="1">
        <v>42775</v>
      </c>
      <c r="C442" s="2">
        <v>28.75</v>
      </c>
      <c r="D442" s="2">
        <v>29</v>
      </c>
      <c r="E442" s="2">
        <v>28.65</v>
      </c>
      <c r="F442" s="3">
        <v>28.9</v>
      </c>
    </row>
    <row r="443" spans="2:6">
      <c r="B443" s="1">
        <v>42774</v>
      </c>
      <c r="C443" s="2">
        <v>28.9</v>
      </c>
      <c r="D443" s="2">
        <v>28.9</v>
      </c>
      <c r="E443" s="2">
        <v>28.6</v>
      </c>
      <c r="F443" s="3">
        <v>28.7</v>
      </c>
    </row>
    <row r="444" spans="2:6">
      <c r="B444" s="1">
        <v>42773</v>
      </c>
      <c r="C444" s="2">
        <v>29.05</v>
      </c>
      <c r="D444" s="2">
        <v>29.1</v>
      </c>
      <c r="E444" s="2">
        <v>28.75</v>
      </c>
      <c r="F444" s="3">
        <v>28.75</v>
      </c>
    </row>
    <row r="445" spans="2:6">
      <c r="B445" s="1">
        <v>42772</v>
      </c>
      <c r="C445" s="2">
        <v>28.9</v>
      </c>
      <c r="D445" s="2">
        <v>29.15</v>
      </c>
      <c r="E445" s="2">
        <v>28.7</v>
      </c>
      <c r="F445" s="3">
        <v>29.05</v>
      </c>
    </row>
    <row r="446" spans="2:6">
      <c r="B446" s="1">
        <v>42769</v>
      </c>
      <c r="C446" s="2">
        <v>28.5</v>
      </c>
      <c r="D446" s="2">
        <v>28.95</v>
      </c>
      <c r="E446" s="2">
        <v>28.5</v>
      </c>
      <c r="F446" s="3">
        <v>28.7</v>
      </c>
    </row>
    <row r="447" spans="2:6">
      <c r="B447" s="1">
        <v>42768</v>
      </c>
      <c r="C447" s="2">
        <v>29</v>
      </c>
      <c r="D447" s="2">
        <v>29</v>
      </c>
      <c r="E447" s="2">
        <v>28.5</v>
      </c>
      <c r="F447" s="3">
        <v>28.5</v>
      </c>
    </row>
    <row r="448" spans="2:6">
      <c r="B448" s="1">
        <v>42759</v>
      </c>
      <c r="C448" s="2">
        <v>29.3</v>
      </c>
      <c r="D448" s="2">
        <v>29.3</v>
      </c>
      <c r="E448" s="2">
        <v>28.75</v>
      </c>
      <c r="F448" s="3">
        <v>28.75</v>
      </c>
    </row>
    <row r="449" spans="2:6">
      <c r="B449" s="1">
        <v>42758</v>
      </c>
      <c r="C449" s="2">
        <v>29.4</v>
      </c>
      <c r="D449" s="2">
        <v>29.4</v>
      </c>
      <c r="E449" s="2">
        <v>29</v>
      </c>
      <c r="F449" s="3">
        <v>29.05</v>
      </c>
    </row>
    <row r="450" spans="2:6">
      <c r="B450" s="1">
        <v>42755</v>
      </c>
      <c r="C450" s="2">
        <v>29.2</v>
      </c>
      <c r="D450" s="2">
        <v>29.3</v>
      </c>
      <c r="E450" s="2">
        <v>29.1</v>
      </c>
      <c r="F450" s="2">
        <v>29.15</v>
      </c>
    </row>
    <row r="451" spans="2:6">
      <c r="B451" s="1">
        <v>42754</v>
      </c>
      <c r="C451" s="2">
        <v>29.55</v>
      </c>
      <c r="D451" s="2">
        <v>29.55</v>
      </c>
      <c r="E451" s="2">
        <v>29.15</v>
      </c>
      <c r="F451" s="3">
        <v>29.15</v>
      </c>
    </row>
    <row r="452" spans="2:6">
      <c r="B452" s="1">
        <v>42753</v>
      </c>
      <c r="C452" s="2">
        <v>29.4</v>
      </c>
      <c r="D452" s="2">
        <v>29.95</v>
      </c>
      <c r="E452" s="2">
        <v>29.4</v>
      </c>
      <c r="F452" s="3">
        <v>29.55</v>
      </c>
    </row>
    <row r="453" spans="2:6">
      <c r="B453" s="1">
        <v>42752</v>
      </c>
      <c r="C453" s="2">
        <v>29.25</v>
      </c>
      <c r="D453" s="2">
        <v>29.4</v>
      </c>
      <c r="E453" s="2">
        <v>29.1</v>
      </c>
      <c r="F453" s="3">
        <v>29.2</v>
      </c>
    </row>
    <row r="454" spans="2:6">
      <c r="B454" s="1">
        <v>42751</v>
      </c>
      <c r="C454" s="2">
        <v>29.6</v>
      </c>
      <c r="D454" s="2">
        <v>29.6</v>
      </c>
      <c r="E454" s="2">
        <v>29.2</v>
      </c>
      <c r="F454" s="3">
        <v>29.25</v>
      </c>
    </row>
    <row r="455" spans="2:6">
      <c r="B455" s="1">
        <v>42748</v>
      </c>
      <c r="C455" s="2">
        <v>29.7</v>
      </c>
      <c r="D455" s="2">
        <v>29.9</v>
      </c>
      <c r="E455" s="2">
        <v>29.25</v>
      </c>
      <c r="F455" s="3">
        <v>29.35</v>
      </c>
    </row>
    <row r="456" spans="2:6">
      <c r="B456" s="1">
        <v>42747</v>
      </c>
      <c r="C456" s="2">
        <v>29.35</v>
      </c>
      <c r="D456" s="2">
        <v>29.7</v>
      </c>
      <c r="E456" s="2">
        <v>29.2</v>
      </c>
      <c r="F456" s="3">
        <v>29.55</v>
      </c>
    </row>
    <row r="457" spans="2:6">
      <c r="B457" s="1">
        <v>42746</v>
      </c>
      <c r="C457" s="2">
        <v>29.2</v>
      </c>
      <c r="D457" s="2">
        <v>29.3</v>
      </c>
      <c r="E457" s="2">
        <v>28.95</v>
      </c>
      <c r="F457" s="2">
        <v>29.15</v>
      </c>
    </row>
    <row r="458" spans="2:6">
      <c r="B458" s="1">
        <v>42745</v>
      </c>
      <c r="C458" s="2">
        <v>29.35</v>
      </c>
      <c r="D458" s="2">
        <v>29.4</v>
      </c>
      <c r="E458" s="2">
        <v>28.7</v>
      </c>
      <c r="F458" s="3">
        <v>29.15</v>
      </c>
    </row>
    <row r="459" spans="2:6">
      <c r="B459" s="1">
        <v>42744</v>
      </c>
      <c r="C459" s="2">
        <v>29.75</v>
      </c>
      <c r="D459" s="2">
        <v>29.75</v>
      </c>
      <c r="E459" s="2">
        <v>29.3</v>
      </c>
      <c r="F459" s="3">
        <v>29.35</v>
      </c>
    </row>
    <row r="460" spans="2:6">
      <c r="B460" s="1">
        <v>42741</v>
      </c>
      <c r="C460" s="2">
        <v>29.35</v>
      </c>
      <c r="D460" s="2">
        <v>29.5</v>
      </c>
      <c r="E460" s="2">
        <v>29.35</v>
      </c>
      <c r="F460" s="3">
        <v>29.5</v>
      </c>
    </row>
    <row r="461" spans="2:6">
      <c r="B461" s="1">
        <v>42740</v>
      </c>
      <c r="C461" s="2">
        <v>29.6</v>
      </c>
      <c r="D461" s="2">
        <v>29.6</v>
      </c>
      <c r="E461" s="2">
        <v>29.3</v>
      </c>
      <c r="F461" s="2">
        <v>29.35</v>
      </c>
    </row>
    <row r="462" spans="2:6">
      <c r="B462" s="1">
        <v>42739</v>
      </c>
      <c r="C462" s="2">
        <v>29.6</v>
      </c>
      <c r="D462" s="2">
        <v>29.65</v>
      </c>
      <c r="E462" s="2">
        <v>29.25</v>
      </c>
      <c r="F462" s="3">
        <v>29.35</v>
      </c>
    </row>
  </sheetData>
  <mergeCells count="2">
    <mergeCell ref="M2:Q2"/>
    <mergeCell ref="H2:K2"/>
  </mergeCells>
  <phoneticPr fontId="4" type="noConversion"/>
  <hyperlinks>
    <hyperlink ref="C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2"/>
  <sheetViews>
    <sheetView workbookViewId="0">
      <selection activeCell="E15" sqref="E15"/>
    </sheetView>
  </sheetViews>
  <sheetFormatPr defaultRowHeight="16.5"/>
  <cols>
    <col min="8" max="12" width="10.625" customWidth="1"/>
  </cols>
  <sheetData>
    <row r="1" spans="2:12">
      <c r="B1" s="16">
        <v>6180</v>
      </c>
      <c r="C1" s="7" t="s">
        <v>49</v>
      </c>
    </row>
    <row r="2" spans="2:12" ht="17.25" thickBot="1">
      <c r="B2" s="22" t="s">
        <v>31</v>
      </c>
      <c r="C2" s="14"/>
      <c r="D2" s="14"/>
      <c r="E2" s="14"/>
      <c r="F2" s="14"/>
      <c r="H2" s="33" t="s">
        <v>47</v>
      </c>
      <c r="I2" s="33"/>
      <c r="K2" s="33" t="s">
        <v>48</v>
      </c>
      <c r="L2" s="33"/>
    </row>
    <row r="3" spans="2:12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5" t="s">
        <v>29</v>
      </c>
      <c r="I3" s="15" t="s">
        <v>30</v>
      </c>
      <c r="K3" s="15" t="s">
        <v>44</v>
      </c>
      <c r="L3" s="15" t="s">
        <v>45</v>
      </c>
    </row>
    <row r="4" spans="2:12">
      <c r="B4" s="1">
        <v>43418</v>
      </c>
      <c r="C4" s="2">
        <v>66.8</v>
      </c>
      <c r="D4" s="2">
        <v>67.5</v>
      </c>
      <c r="E4" s="2">
        <v>65.5</v>
      </c>
      <c r="F4" s="3">
        <v>65.5</v>
      </c>
      <c r="H4" s="17">
        <f>IF(F4&gt;F5,(F4-F5),0)</f>
        <v>0</v>
      </c>
      <c r="I4" s="17">
        <f>IF(F4&lt;F5,(F5-F4),0)</f>
        <v>0.70000000000000284</v>
      </c>
      <c r="K4" s="23">
        <f t="shared" ref="K4" si="0">SUM(H4:H15)/(SUM(H4:H15)+SUM(I4:I15))*100</f>
        <v>80.597014925373131</v>
      </c>
      <c r="L4" s="23">
        <f>SUM(H4:H103)/(SUM(H4:H103)+SUM(I4:I103))*100</f>
        <v>45.902883156297413</v>
      </c>
    </row>
    <row r="5" spans="2:12">
      <c r="B5" s="1">
        <v>43417</v>
      </c>
      <c r="C5" s="2">
        <v>63</v>
      </c>
      <c r="D5" s="2">
        <v>66.2</v>
      </c>
      <c r="E5" s="2">
        <v>62.8</v>
      </c>
      <c r="F5" s="3">
        <v>66.2</v>
      </c>
      <c r="H5" s="17">
        <f t="shared" ref="H5:H68" si="1">IF(F5&gt;F6,(F5-F6),0)</f>
        <v>1.7999999999999972</v>
      </c>
      <c r="I5" s="17">
        <f t="shared" ref="I5:I68" si="2">IF(F5&lt;F6,(F6-F5),0)</f>
        <v>0</v>
      </c>
      <c r="K5" s="23">
        <f t="shared" ref="K5:K68" si="3">SUM(H5:H16)/(SUM(H5:H16)+SUM(I5:I16))*100</f>
        <v>75.000000000000028</v>
      </c>
      <c r="L5" s="23">
        <f t="shared" ref="L5:L68" si="4">SUM(H5:H104)/(SUM(H5:H104)+SUM(I5:I104))*100</f>
        <v>46.837349397590359</v>
      </c>
    </row>
    <row r="6" spans="2:12">
      <c r="B6" s="1">
        <v>43416</v>
      </c>
      <c r="C6" s="2">
        <v>64.7</v>
      </c>
      <c r="D6" s="2">
        <v>65.3</v>
      </c>
      <c r="E6" s="2">
        <v>64.2</v>
      </c>
      <c r="F6" s="3">
        <v>64.400000000000006</v>
      </c>
      <c r="H6" s="17">
        <f t="shared" si="1"/>
        <v>0</v>
      </c>
      <c r="I6" s="17">
        <f t="shared" si="2"/>
        <v>0.89999999999999147</v>
      </c>
      <c r="K6" s="23">
        <f t="shared" si="3"/>
        <v>73.134328358208975</v>
      </c>
      <c r="L6" s="23">
        <f t="shared" si="4"/>
        <v>45.688350983358553</v>
      </c>
    </row>
    <row r="7" spans="2:12">
      <c r="B7" s="1">
        <v>43413</v>
      </c>
      <c r="C7" s="2">
        <v>66</v>
      </c>
      <c r="D7" s="2">
        <v>66.400000000000006</v>
      </c>
      <c r="E7" s="2">
        <v>64.3</v>
      </c>
      <c r="F7" s="3">
        <v>65.3</v>
      </c>
      <c r="H7" s="17">
        <f t="shared" si="1"/>
        <v>2.0999999999999943</v>
      </c>
      <c r="I7" s="17">
        <f t="shared" si="2"/>
        <v>0</v>
      </c>
      <c r="K7" s="23">
        <f t="shared" si="3"/>
        <v>71.014492753623188</v>
      </c>
      <c r="L7" s="23">
        <f t="shared" si="4"/>
        <v>46.20637329286798</v>
      </c>
    </row>
    <row r="8" spans="2:12">
      <c r="B8" s="1">
        <v>43412</v>
      </c>
      <c r="C8" s="2">
        <v>64.900000000000006</v>
      </c>
      <c r="D8" s="2">
        <v>65.400000000000006</v>
      </c>
      <c r="E8" s="2">
        <v>62.5</v>
      </c>
      <c r="F8" s="3">
        <v>63.2</v>
      </c>
      <c r="H8" s="17">
        <f t="shared" si="1"/>
        <v>0</v>
      </c>
      <c r="I8" s="17">
        <f t="shared" si="2"/>
        <v>1</v>
      </c>
      <c r="K8" s="23">
        <f t="shared" si="3"/>
        <v>64.285714285714292</v>
      </c>
      <c r="L8" s="23">
        <f t="shared" si="4"/>
        <v>44.579226686883999</v>
      </c>
    </row>
    <row r="9" spans="2:12">
      <c r="B9" s="1">
        <v>43411</v>
      </c>
      <c r="C9" s="2">
        <v>62.6</v>
      </c>
      <c r="D9" s="2">
        <v>64.900000000000006</v>
      </c>
      <c r="E9" s="2">
        <v>61.8</v>
      </c>
      <c r="F9" s="3">
        <v>64.2</v>
      </c>
      <c r="H9" s="17">
        <f t="shared" si="1"/>
        <v>2.7000000000000028</v>
      </c>
      <c r="I9" s="17">
        <f t="shared" si="2"/>
        <v>0</v>
      </c>
      <c r="K9" s="23">
        <f t="shared" si="3"/>
        <v>61.463414634146353</v>
      </c>
      <c r="L9" s="23">
        <f t="shared" si="4"/>
        <v>44.310474755086666</v>
      </c>
    </row>
    <row r="10" spans="2:12">
      <c r="B10" s="1">
        <v>43410</v>
      </c>
      <c r="C10" s="2">
        <v>61.6</v>
      </c>
      <c r="D10" s="2">
        <v>64.8</v>
      </c>
      <c r="E10" s="2">
        <v>61</v>
      </c>
      <c r="F10" s="3">
        <v>61.5</v>
      </c>
      <c r="H10" s="17">
        <f t="shared" si="1"/>
        <v>0</v>
      </c>
      <c r="I10" s="17">
        <f t="shared" si="2"/>
        <v>0.10000000000000142</v>
      </c>
      <c r="K10" s="23">
        <f t="shared" si="3"/>
        <v>63.084112149532714</v>
      </c>
      <c r="L10" s="23">
        <f t="shared" si="4"/>
        <v>43.284727551803535</v>
      </c>
    </row>
    <row r="11" spans="2:12">
      <c r="B11" s="1">
        <v>43409</v>
      </c>
      <c r="C11" s="2">
        <v>58.5</v>
      </c>
      <c r="D11" s="2">
        <v>63.9</v>
      </c>
      <c r="E11" s="2">
        <v>58.3</v>
      </c>
      <c r="F11" s="3">
        <v>61.6</v>
      </c>
      <c r="H11" s="17">
        <f t="shared" si="1"/>
        <v>2.5</v>
      </c>
      <c r="I11" s="17">
        <f t="shared" si="2"/>
        <v>0</v>
      </c>
      <c r="K11" s="23">
        <f t="shared" si="3"/>
        <v>63.380281690140848</v>
      </c>
      <c r="L11" s="23">
        <f t="shared" si="4"/>
        <v>42.120985810306202</v>
      </c>
    </row>
    <row r="12" spans="2:12">
      <c r="B12" s="1">
        <v>43406</v>
      </c>
      <c r="C12" s="2">
        <v>60</v>
      </c>
      <c r="D12" s="2">
        <v>61.5</v>
      </c>
      <c r="E12" s="2">
        <v>58.3</v>
      </c>
      <c r="F12" s="2">
        <v>59.1</v>
      </c>
      <c r="H12" s="17">
        <f t="shared" si="1"/>
        <v>0</v>
      </c>
      <c r="I12" s="17">
        <f t="shared" si="2"/>
        <v>0</v>
      </c>
      <c r="K12" s="23">
        <f t="shared" si="3"/>
        <v>56.12244897959183</v>
      </c>
      <c r="L12" s="23">
        <f t="shared" si="4"/>
        <v>43.18181818181818</v>
      </c>
    </row>
    <row r="13" spans="2:12">
      <c r="B13" s="1">
        <v>43405</v>
      </c>
      <c r="C13" s="2">
        <v>56.5</v>
      </c>
      <c r="D13" s="2">
        <v>59.8</v>
      </c>
      <c r="E13" s="2">
        <v>56.2</v>
      </c>
      <c r="F13" s="3">
        <v>59.1</v>
      </c>
      <c r="H13" s="17">
        <f t="shared" si="1"/>
        <v>2.2000000000000028</v>
      </c>
      <c r="I13" s="17">
        <f t="shared" si="2"/>
        <v>0</v>
      </c>
      <c r="K13" s="23">
        <f t="shared" si="3"/>
        <v>58.252427184466015</v>
      </c>
      <c r="L13" s="23">
        <f t="shared" si="4"/>
        <v>43.18181818181818</v>
      </c>
    </row>
    <row r="14" spans="2:12">
      <c r="B14" s="1">
        <v>43404</v>
      </c>
      <c r="C14" s="2">
        <v>53</v>
      </c>
      <c r="D14" s="2">
        <v>57.2</v>
      </c>
      <c r="E14" s="2">
        <v>52.8</v>
      </c>
      <c r="F14" s="3">
        <v>56.9</v>
      </c>
      <c r="H14" s="17">
        <f t="shared" si="1"/>
        <v>4.8999999999999986</v>
      </c>
      <c r="I14" s="17">
        <f t="shared" si="2"/>
        <v>0</v>
      </c>
      <c r="K14" s="23">
        <f t="shared" si="3"/>
        <v>56.12244897959183</v>
      </c>
      <c r="L14" s="23">
        <f t="shared" si="4"/>
        <v>41.752577319587623</v>
      </c>
    </row>
    <row r="15" spans="2:12">
      <c r="B15" s="1">
        <v>43403</v>
      </c>
      <c r="C15" s="2">
        <v>52.9</v>
      </c>
      <c r="D15" s="2">
        <v>53.9</v>
      </c>
      <c r="E15" s="2">
        <v>51.4</v>
      </c>
      <c r="F15" s="3">
        <v>52</v>
      </c>
      <c r="H15" s="17">
        <f t="shared" si="1"/>
        <v>0</v>
      </c>
      <c r="I15" s="17">
        <f t="shared" si="2"/>
        <v>1.2000000000000028</v>
      </c>
      <c r="K15" s="23">
        <f t="shared" si="3"/>
        <v>42.666666666666657</v>
      </c>
      <c r="L15" s="23">
        <f t="shared" si="4"/>
        <v>39.710365853658544</v>
      </c>
    </row>
    <row r="16" spans="2:12">
      <c r="B16" s="1">
        <v>43402</v>
      </c>
      <c r="C16" s="2">
        <v>56.4</v>
      </c>
      <c r="D16" s="2">
        <v>56.4</v>
      </c>
      <c r="E16" s="2">
        <v>53.1</v>
      </c>
      <c r="F16" s="3">
        <v>53.2</v>
      </c>
      <c r="H16" s="17">
        <f t="shared" si="1"/>
        <v>0</v>
      </c>
      <c r="I16" s="17">
        <f t="shared" si="2"/>
        <v>2.1999999999999957</v>
      </c>
      <c r="K16" s="23">
        <f t="shared" si="3"/>
        <v>36.994219653179186</v>
      </c>
      <c r="L16" s="23">
        <f t="shared" si="4"/>
        <v>39.469696969696969</v>
      </c>
    </row>
    <row r="17" spans="2:12">
      <c r="B17" s="1">
        <v>43399</v>
      </c>
      <c r="C17" s="2">
        <v>56.4</v>
      </c>
      <c r="D17" s="2">
        <v>57.1</v>
      </c>
      <c r="E17" s="2">
        <v>54.8</v>
      </c>
      <c r="F17" s="3">
        <v>55.4</v>
      </c>
      <c r="H17" s="17">
        <f t="shared" si="1"/>
        <v>0.29999999999999716</v>
      </c>
      <c r="I17" s="17">
        <f t="shared" si="2"/>
        <v>0</v>
      </c>
      <c r="K17" s="23">
        <f t="shared" si="3"/>
        <v>29.767441860465123</v>
      </c>
      <c r="L17" s="23">
        <f t="shared" si="4"/>
        <v>41.841317365269461</v>
      </c>
    </row>
    <row r="18" spans="2:12">
      <c r="B18" s="1">
        <v>43398</v>
      </c>
      <c r="C18" s="2">
        <v>53.8</v>
      </c>
      <c r="D18" s="2">
        <v>55.9</v>
      </c>
      <c r="E18" s="2">
        <v>53.7</v>
      </c>
      <c r="F18" s="3">
        <v>55.1</v>
      </c>
      <c r="H18" s="17">
        <f t="shared" si="1"/>
        <v>0</v>
      </c>
      <c r="I18" s="17">
        <f t="shared" si="2"/>
        <v>1.5</v>
      </c>
      <c r="K18" s="23">
        <f t="shared" si="3"/>
        <v>32.888888888888893</v>
      </c>
      <c r="L18" s="23">
        <f t="shared" si="4"/>
        <v>41.492537313432834</v>
      </c>
    </row>
    <row r="19" spans="2:12">
      <c r="B19" s="1">
        <v>43397</v>
      </c>
      <c r="C19" s="2">
        <v>57.4</v>
      </c>
      <c r="D19" s="2">
        <v>58.2</v>
      </c>
      <c r="E19" s="2">
        <v>55.8</v>
      </c>
      <c r="F19" s="3">
        <v>56.6</v>
      </c>
      <c r="H19" s="17">
        <f t="shared" si="1"/>
        <v>0</v>
      </c>
      <c r="I19" s="17">
        <f t="shared" si="2"/>
        <v>1</v>
      </c>
      <c r="K19" s="23">
        <f t="shared" si="3"/>
        <v>35.238095238095241</v>
      </c>
      <c r="L19" s="23">
        <f t="shared" si="4"/>
        <v>42.136945071482323</v>
      </c>
    </row>
    <row r="20" spans="2:12">
      <c r="B20" s="1">
        <v>43396</v>
      </c>
      <c r="C20" s="2">
        <v>58.5</v>
      </c>
      <c r="D20" s="2">
        <v>59.5</v>
      </c>
      <c r="E20" s="2">
        <v>57.4</v>
      </c>
      <c r="F20" s="3">
        <v>57.6</v>
      </c>
      <c r="H20" s="17">
        <f t="shared" si="1"/>
        <v>0</v>
      </c>
      <c r="I20" s="17">
        <f t="shared" si="2"/>
        <v>1.8999999999999986</v>
      </c>
      <c r="K20" s="23">
        <f t="shared" si="3"/>
        <v>30.578512396694212</v>
      </c>
      <c r="L20" s="23">
        <f t="shared" si="4"/>
        <v>42.846385542168683</v>
      </c>
    </row>
    <row r="21" spans="2:12">
      <c r="B21" s="1">
        <v>43395</v>
      </c>
      <c r="C21" s="2">
        <v>56.4</v>
      </c>
      <c r="D21" s="2">
        <v>59.5</v>
      </c>
      <c r="E21" s="2">
        <v>56.4</v>
      </c>
      <c r="F21" s="3">
        <v>59.5</v>
      </c>
      <c r="H21" s="17">
        <f t="shared" si="1"/>
        <v>3.6000000000000014</v>
      </c>
      <c r="I21" s="17">
        <f t="shared" si="2"/>
        <v>0</v>
      </c>
      <c r="K21" s="23">
        <f t="shared" si="3"/>
        <v>31.896551724137922</v>
      </c>
      <c r="L21" s="23">
        <f t="shared" si="4"/>
        <v>42.911010558069385</v>
      </c>
    </row>
    <row r="22" spans="2:12">
      <c r="B22" s="1">
        <v>43392</v>
      </c>
      <c r="C22" s="2">
        <v>54.8</v>
      </c>
      <c r="D22" s="2">
        <v>55.9</v>
      </c>
      <c r="E22" s="2">
        <v>53.9</v>
      </c>
      <c r="F22" s="2">
        <v>55.9</v>
      </c>
      <c r="H22" s="17">
        <f t="shared" si="1"/>
        <v>0</v>
      </c>
      <c r="I22" s="17">
        <f t="shared" si="2"/>
        <v>0</v>
      </c>
      <c r="K22" s="23">
        <f t="shared" si="3"/>
        <v>18.8118811881188</v>
      </c>
      <c r="L22" s="23">
        <f t="shared" si="4"/>
        <v>41.589506172839499</v>
      </c>
    </row>
    <row r="23" spans="2:12">
      <c r="B23" s="1">
        <v>43391</v>
      </c>
      <c r="C23" s="2">
        <v>56.7</v>
      </c>
      <c r="D23" s="2">
        <v>57.2</v>
      </c>
      <c r="E23" s="2">
        <v>55.7</v>
      </c>
      <c r="F23" s="3">
        <v>55.9</v>
      </c>
      <c r="H23" s="17">
        <f t="shared" si="1"/>
        <v>0</v>
      </c>
      <c r="I23" s="17">
        <f t="shared" si="2"/>
        <v>0.80000000000000426</v>
      </c>
      <c r="K23" s="23">
        <f t="shared" si="3"/>
        <v>18.269230769230766</v>
      </c>
      <c r="L23" s="23">
        <f t="shared" si="4"/>
        <v>40.648567119155352</v>
      </c>
    </row>
    <row r="24" spans="2:12">
      <c r="B24" s="1">
        <v>43390</v>
      </c>
      <c r="C24" s="2">
        <v>57.5</v>
      </c>
      <c r="D24" s="2">
        <v>57.7</v>
      </c>
      <c r="E24" s="2">
        <v>56.6</v>
      </c>
      <c r="F24" s="3">
        <v>56.7</v>
      </c>
      <c r="H24" s="17">
        <f t="shared" si="1"/>
        <v>1</v>
      </c>
      <c r="I24" s="17">
        <f t="shared" si="2"/>
        <v>0</v>
      </c>
      <c r="K24" s="23">
        <f t="shared" si="3"/>
        <v>18.719211822660085</v>
      </c>
      <c r="L24" s="23">
        <f t="shared" si="4"/>
        <v>40.495867768595041</v>
      </c>
    </row>
    <row r="25" spans="2:12">
      <c r="B25" s="1">
        <v>43389</v>
      </c>
      <c r="C25" s="2">
        <v>55</v>
      </c>
      <c r="D25" s="2">
        <v>56.9</v>
      </c>
      <c r="E25" s="2">
        <v>55</v>
      </c>
      <c r="F25" s="3">
        <v>55.7</v>
      </c>
      <c r="H25" s="17">
        <f t="shared" si="1"/>
        <v>1.2000000000000028</v>
      </c>
      <c r="I25" s="17">
        <f t="shared" si="2"/>
        <v>0</v>
      </c>
      <c r="K25" s="23">
        <f t="shared" si="3"/>
        <v>14.21319796954314</v>
      </c>
      <c r="L25" s="23">
        <f t="shared" si="4"/>
        <v>41.42011834319527</v>
      </c>
    </row>
    <row r="26" spans="2:12">
      <c r="B26" s="1">
        <v>43388</v>
      </c>
      <c r="C26" s="2">
        <v>54.6</v>
      </c>
      <c r="D26" s="2">
        <v>55.8</v>
      </c>
      <c r="E26" s="2">
        <v>53.5</v>
      </c>
      <c r="F26" s="3">
        <v>54.5</v>
      </c>
      <c r="H26" s="17">
        <f t="shared" si="1"/>
        <v>0.29999999999999716</v>
      </c>
      <c r="I26" s="17">
        <f t="shared" si="2"/>
        <v>0</v>
      </c>
      <c r="K26" s="23">
        <f t="shared" si="3"/>
        <v>12.435233160621728</v>
      </c>
      <c r="L26" s="23">
        <f t="shared" si="4"/>
        <v>41.42011834319527</v>
      </c>
    </row>
    <row r="27" spans="2:12">
      <c r="B27" s="1">
        <v>43385</v>
      </c>
      <c r="C27" s="2">
        <v>52.5</v>
      </c>
      <c r="D27" s="2">
        <v>54.9</v>
      </c>
      <c r="E27" s="2">
        <v>52</v>
      </c>
      <c r="F27" s="3">
        <v>54.2</v>
      </c>
      <c r="H27" s="17">
        <f t="shared" si="1"/>
        <v>0</v>
      </c>
      <c r="I27" s="17">
        <f t="shared" si="2"/>
        <v>3.5</v>
      </c>
      <c r="K27" s="23">
        <f t="shared" si="3"/>
        <v>15.499999999999984</v>
      </c>
      <c r="L27" s="23">
        <f t="shared" si="4"/>
        <v>41.25925925925926</v>
      </c>
    </row>
    <row r="28" spans="2:12">
      <c r="B28" s="1">
        <v>43384</v>
      </c>
      <c r="C28" s="2">
        <v>57.7</v>
      </c>
      <c r="D28" s="2">
        <v>58.9</v>
      </c>
      <c r="E28" s="2">
        <v>57.7</v>
      </c>
      <c r="F28" s="3">
        <v>57.7</v>
      </c>
      <c r="H28" s="17">
        <f t="shared" si="1"/>
        <v>0</v>
      </c>
      <c r="I28" s="17">
        <f t="shared" si="2"/>
        <v>6.3999999999999915</v>
      </c>
      <c r="K28" s="23">
        <f t="shared" si="3"/>
        <v>21.176470588235276</v>
      </c>
      <c r="L28" s="23">
        <f t="shared" si="4"/>
        <v>43.135783945986496</v>
      </c>
    </row>
    <row r="29" spans="2:12">
      <c r="B29" s="1">
        <v>43382</v>
      </c>
      <c r="C29" s="2">
        <v>62.6</v>
      </c>
      <c r="D29" s="2">
        <v>65.3</v>
      </c>
      <c r="E29" s="2">
        <v>61.8</v>
      </c>
      <c r="F29" s="3">
        <v>64.099999999999994</v>
      </c>
      <c r="H29" s="17">
        <f t="shared" si="1"/>
        <v>1.2999999999999972</v>
      </c>
      <c r="I29" s="17">
        <f t="shared" si="2"/>
        <v>0</v>
      </c>
      <c r="K29" s="23">
        <f t="shared" si="3"/>
        <v>35.185185185185169</v>
      </c>
      <c r="L29" s="23">
        <f t="shared" si="4"/>
        <v>44.956997654417513</v>
      </c>
    </row>
    <row r="30" spans="2:12">
      <c r="B30" s="1">
        <v>43381</v>
      </c>
      <c r="C30" s="2">
        <v>62</v>
      </c>
      <c r="D30" s="2">
        <v>63.2</v>
      </c>
      <c r="E30" s="2">
        <v>61</v>
      </c>
      <c r="F30" s="2">
        <v>62.8</v>
      </c>
      <c r="H30" s="17">
        <f t="shared" si="1"/>
        <v>0</v>
      </c>
      <c r="I30" s="17">
        <f t="shared" si="2"/>
        <v>0</v>
      </c>
      <c r="K30" s="23">
        <f t="shared" si="3"/>
        <v>22.321428571428566</v>
      </c>
      <c r="L30" s="23">
        <f t="shared" si="4"/>
        <v>45.256609642301704</v>
      </c>
    </row>
    <row r="31" spans="2:12">
      <c r="B31" s="1">
        <v>43378</v>
      </c>
      <c r="C31" s="2">
        <v>66.7</v>
      </c>
      <c r="D31" s="2">
        <v>67</v>
      </c>
      <c r="E31" s="2">
        <v>62</v>
      </c>
      <c r="F31" s="3">
        <v>62.8</v>
      </c>
      <c r="H31" s="17">
        <f t="shared" si="1"/>
        <v>0</v>
      </c>
      <c r="I31" s="17">
        <f t="shared" si="2"/>
        <v>4.2000000000000028</v>
      </c>
      <c r="K31" s="23">
        <f t="shared" si="3"/>
        <v>27.499999999999975</v>
      </c>
      <c r="L31" s="23">
        <f t="shared" si="4"/>
        <v>48.005908419497786</v>
      </c>
    </row>
    <row r="32" spans="2:12">
      <c r="B32" s="1">
        <v>43377</v>
      </c>
      <c r="C32" s="2">
        <v>68.2</v>
      </c>
      <c r="D32" s="2">
        <v>68.5</v>
      </c>
      <c r="E32" s="2">
        <v>66.8</v>
      </c>
      <c r="F32" s="3">
        <v>67</v>
      </c>
      <c r="H32" s="17">
        <f t="shared" si="1"/>
        <v>0</v>
      </c>
      <c r="I32" s="17">
        <f t="shared" si="2"/>
        <v>0.90000000000000568</v>
      </c>
      <c r="K32" s="23">
        <f t="shared" si="3"/>
        <v>39.285714285714292</v>
      </c>
      <c r="L32" s="23">
        <f t="shared" si="4"/>
        <v>50.6338553318419</v>
      </c>
    </row>
    <row r="33" spans="2:12">
      <c r="B33" s="1">
        <v>43376</v>
      </c>
      <c r="C33" s="2">
        <v>69</v>
      </c>
      <c r="D33" s="2">
        <v>69.099999999999994</v>
      </c>
      <c r="E33" s="2">
        <v>67.8</v>
      </c>
      <c r="F33" s="3">
        <v>67.900000000000006</v>
      </c>
      <c r="H33" s="17">
        <f t="shared" si="1"/>
        <v>0</v>
      </c>
      <c r="I33" s="17">
        <f t="shared" si="2"/>
        <v>0.59999999999999432</v>
      </c>
      <c r="K33" s="23">
        <f t="shared" si="3"/>
        <v>44.736842105263165</v>
      </c>
      <c r="L33" s="23">
        <f t="shared" si="4"/>
        <v>51.341281669150533</v>
      </c>
    </row>
    <row r="34" spans="2:12">
      <c r="B34" s="1">
        <v>43375</v>
      </c>
      <c r="C34" s="2">
        <v>69.400000000000006</v>
      </c>
      <c r="D34" s="2">
        <v>69.8</v>
      </c>
      <c r="E34" s="2">
        <v>68.5</v>
      </c>
      <c r="F34" s="3">
        <v>68.5</v>
      </c>
      <c r="H34" s="17">
        <f t="shared" si="1"/>
        <v>0</v>
      </c>
      <c r="I34" s="17">
        <f t="shared" si="2"/>
        <v>0.59999999999999432</v>
      </c>
      <c r="K34" s="23">
        <f t="shared" si="3"/>
        <v>64.705882352941188</v>
      </c>
      <c r="L34" s="23">
        <f t="shared" si="4"/>
        <v>51.188707280832091</v>
      </c>
    </row>
    <row r="35" spans="2:12">
      <c r="B35" s="1">
        <v>43374</v>
      </c>
      <c r="C35" s="2">
        <v>69.400000000000006</v>
      </c>
      <c r="D35" s="2">
        <v>69.8</v>
      </c>
      <c r="E35" s="2">
        <v>68.900000000000006</v>
      </c>
      <c r="F35" s="3">
        <v>69.099999999999994</v>
      </c>
      <c r="H35" s="17">
        <f t="shared" si="1"/>
        <v>0</v>
      </c>
      <c r="I35" s="17">
        <f t="shared" si="2"/>
        <v>0.30000000000001137</v>
      </c>
      <c r="K35" s="23">
        <f t="shared" si="3"/>
        <v>65.346534653465326</v>
      </c>
      <c r="L35" s="23">
        <f t="shared" si="4"/>
        <v>51.417910447761194</v>
      </c>
    </row>
    <row r="36" spans="2:12">
      <c r="B36" s="1">
        <v>43371</v>
      </c>
      <c r="C36" s="2">
        <v>70</v>
      </c>
      <c r="D36" s="2">
        <v>71</v>
      </c>
      <c r="E36" s="2">
        <v>69.099999999999994</v>
      </c>
      <c r="F36" s="3">
        <v>69.400000000000006</v>
      </c>
      <c r="H36" s="17">
        <f t="shared" si="1"/>
        <v>0</v>
      </c>
      <c r="I36" s="17">
        <f t="shared" si="2"/>
        <v>0.39999999999999147</v>
      </c>
      <c r="K36" s="23">
        <f t="shared" si="3"/>
        <v>62.264150943396288</v>
      </c>
      <c r="L36" s="23">
        <f t="shared" si="4"/>
        <v>52.735229759299784</v>
      </c>
    </row>
    <row r="37" spans="2:12">
      <c r="B37" s="1">
        <v>43370</v>
      </c>
      <c r="C37" s="2">
        <v>69.400000000000006</v>
      </c>
      <c r="D37" s="2">
        <v>71.599999999999994</v>
      </c>
      <c r="E37" s="2">
        <v>69.2</v>
      </c>
      <c r="F37" s="3">
        <v>69.8</v>
      </c>
      <c r="H37" s="17">
        <f t="shared" si="1"/>
        <v>0.79999999999999716</v>
      </c>
      <c r="I37" s="17">
        <f t="shared" si="2"/>
        <v>0</v>
      </c>
      <c r="K37" s="23">
        <f t="shared" si="3"/>
        <v>70</v>
      </c>
      <c r="L37" s="23">
        <f t="shared" si="4"/>
        <v>53.197674418604656</v>
      </c>
    </row>
    <row r="38" spans="2:12">
      <c r="B38" s="1">
        <v>43369</v>
      </c>
      <c r="C38" s="2">
        <v>68</v>
      </c>
      <c r="D38" s="2">
        <v>69.2</v>
      </c>
      <c r="E38" s="2">
        <v>67.400000000000006</v>
      </c>
      <c r="F38" s="3">
        <v>69</v>
      </c>
      <c r="H38" s="17">
        <f t="shared" si="1"/>
        <v>1</v>
      </c>
      <c r="I38" s="17">
        <f t="shared" si="2"/>
        <v>0</v>
      </c>
      <c r="K38" s="23">
        <f t="shared" si="3"/>
        <v>59.375000000000036</v>
      </c>
      <c r="L38" s="23">
        <f t="shared" si="4"/>
        <v>53.095411507647484</v>
      </c>
    </row>
    <row r="39" spans="2:12">
      <c r="B39" s="1">
        <v>43368</v>
      </c>
      <c r="C39" s="2">
        <v>67.599999999999994</v>
      </c>
      <c r="D39" s="2">
        <v>69.900000000000006</v>
      </c>
      <c r="E39" s="2">
        <v>67</v>
      </c>
      <c r="F39" s="3">
        <v>68</v>
      </c>
      <c r="H39" s="17">
        <f t="shared" si="1"/>
        <v>0.5</v>
      </c>
      <c r="I39" s="17">
        <f t="shared" si="2"/>
        <v>0</v>
      </c>
      <c r="K39" s="23">
        <f t="shared" si="3"/>
        <v>49.624060150375961</v>
      </c>
      <c r="L39" s="23">
        <f t="shared" si="4"/>
        <v>52.443471918307807</v>
      </c>
    </row>
    <row r="40" spans="2:12">
      <c r="B40" s="1">
        <v>43364</v>
      </c>
      <c r="C40" s="2">
        <v>68.2</v>
      </c>
      <c r="D40" s="2">
        <v>68.2</v>
      </c>
      <c r="E40" s="2">
        <v>67.400000000000006</v>
      </c>
      <c r="F40" s="3">
        <v>67.5</v>
      </c>
      <c r="H40" s="17">
        <f t="shared" si="1"/>
        <v>0.20000000000000284</v>
      </c>
      <c r="I40" s="17">
        <f t="shared" si="2"/>
        <v>0</v>
      </c>
      <c r="K40" s="23">
        <f t="shared" si="3"/>
        <v>49.624060150375961</v>
      </c>
      <c r="L40" s="23">
        <f t="shared" si="4"/>
        <v>51.814223512336724</v>
      </c>
    </row>
    <row r="41" spans="2:12">
      <c r="B41" s="1">
        <v>43363</v>
      </c>
      <c r="C41" s="2">
        <v>69.3</v>
      </c>
      <c r="D41" s="2">
        <v>69.599999999999994</v>
      </c>
      <c r="E41" s="2">
        <v>67</v>
      </c>
      <c r="F41" s="3">
        <v>67.3</v>
      </c>
      <c r="H41" s="17">
        <f t="shared" si="1"/>
        <v>0</v>
      </c>
      <c r="I41" s="17">
        <f t="shared" si="2"/>
        <v>1.7000000000000028</v>
      </c>
      <c r="K41" s="23">
        <f t="shared" si="3"/>
        <v>44.444444444444414</v>
      </c>
      <c r="L41" s="23">
        <f t="shared" si="4"/>
        <v>51.039426523297493</v>
      </c>
    </row>
    <row r="42" spans="2:12">
      <c r="B42" s="1">
        <v>43362</v>
      </c>
      <c r="C42" s="2">
        <v>68.400000000000006</v>
      </c>
      <c r="D42" s="2">
        <v>69.3</v>
      </c>
      <c r="E42" s="2">
        <v>67.900000000000006</v>
      </c>
      <c r="F42" s="3">
        <v>69</v>
      </c>
      <c r="H42" s="17">
        <f t="shared" si="1"/>
        <v>0.79999999999999716</v>
      </c>
      <c r="I42" s="17">
        <f t="shared" si="2"/>
        <v>0</v>
      </c>
      <c r="K42" s="23">
        <f t="shared" si="3"/>
        <v>53.67647058823529</v>
      </c>
      <c r="L42" s="23">
        <f t="shared" si="4"/>
        <v>51.223021582733828</v>
      </c>
    </row>
    <row r="43" spans="2:12">
      <c r="B43" s="1">
        <v>43361</v>
      </c>
      <c r="C43" s="2">
        <v>68.3</v>
      </c>
      <c r="D43" s="2">
        <v>68.900000000000006</v>
      </c>
      <c r="E43" s="2">
        <v>67.599999999999994</v>
      </c>
      <c r="F43" s="3">
        <v>68.2</v>
      </c>
      <c r="H43" s="17">
        <f t="shared" si="1"/>
        <v>0</v>
      </c>
      <c r="I43" s="17">
        <f t="shared" si="2"/>
        <v>0.59999999999999432</v>
      </c>
      <c r="K43" s="23">
        <f t="shared" si="3"/>
        <v>43.918918918918926</v>
      </c>
      <c r="L43" s="23">
        <f t="shared" si="4"/>
        <v>52.949340735600281</v>
      </c>
    </row>
    <row r="44" spans="2:12">
      <c r="B44" s="1">
        <v>43360</v>
      </c>
      <c r="C44" s="2">
        <v>69</v>
      </c>
      <c r="D44" s="2">
        <v>70.5</v>
      </c>
      <c r="E44" s="2">
        <v>68.7</v>
      </c>
      <c r="F44" s="3">
        <v>68.8</v>
      </c>
      <c r="H44" s="17">
        <f t="shared" si="1"/>
        <v>9.9999999999994316E-2</v>
      </c>
      <c r="I44" s="17">
        <f t="shared" si="2"/>
        <v>0</v>
      </c>
      <c r="K44" s="23">
        <f t="shared" si="3"/>
        <v>47.972972972972947</v>
      </c>
      <c r="L44" s="23">
        <f t="shared" si="4"/>
        <v>53.170731707317074</v>
      </c>
    </row>
    <row r="45" spans="2:12">
      <c r="B45" s="1">
        <v>43357</v>
      </c>
      <c r="C45" s="2">
        <v>66</v>
      </c>
      <c r="D45" s="2">
        <v>69.3</v>
      </c>
      <c r="E45" s="2">
        <v>66</v>
      </c>
      <c r="F45" s="3">
        <v>68.7</v>
      </c>
      <c r="H45" s="17">
        <f t="shared" si="1"/>
        <v>3.2000000000000028</v>
      </c>
      <c r="I45" s="17">
        <f t="shared" si="2"/>
        <v>0</v>
      </c>
      <c r="K45" s="23">
        <f t="shared" si="3"/>
        <v>48.322147651006716</v>
      </c>
      <c r="L45" s="23">
        <f t="shared" si="4"/>
        <v>52.335164835164825</v>
      </c>
    </row>
    <row r="46" spans="2:12">
      <c r="B46" s="1">
        <v>43356</v>
      </c>
      <c r="C46" s="2">
        <v>66</v>
      </c>
      <c r="D46" s="2">
        <v>66.8</v>
      </c>
      <c r="E46" s="2">
        <v>65.3</v>
      </c>
      <c r="F46" s="3">
        <v>65.5</v>
      </c>
      <c r="H46" s="17">
        <f t="shared" si="1"/>
        <v>0</v>
      </c>
      <c r="I46" s="17">
        <f t="shared" si="2"/>
        <v>0.5</v>
      </c>
      <c r="K46" s="23">
        <f t="shared" si="3"/>
        <v>28.169014084507037</v>
      </c>
      <c r="L46" s="23">
        <f t="shared" si="4"/>
        <v>51.603905160390518</v>
      </c>
    </row>
    <row r="47" spans="2:12">
      <c r="B47" s="1">
        <v>43355</v>
      </c>
      <c r="C47" s="2">
        <v>66.400000000000006</v>
      </c>
      <c r="D47" s="2">
        <v>66.7</v>
      </c>
      <c r="E47" s="2">
        <v>64</v>
      </c>
      <c r="F47" s="3">
        <v>66</v>
      </c>
      <c r="H47" s="17">
        <f t="shared" si="1"/>
        <v>0</v>
      </c>
      <c r="I47" s="17">
        <f t="shared" si="2"/>
        <v>0.79999999999999716</v>
      </c>
      <c r="K47" s="23">
        <f t="shared" si="3"/>
        <v>26.666666666666668</v>
      </c>
      <c r="L47" s="23">
        <f t="shared" si="4"/>
        <v>50.408719346049047</v>
      </c>
    </row>
    <row r="48" spans="2:12">
      <c r="B48" s="1">
        <v>43354</v>
      </c>
      <c r="C48" s="2">
        <v>65.900000000000006</v>
      </c>
      <c r="D48" s="2">
        <v>66.8</v>
      </c>
      <c r="E48" s="2">
        <v>65</v>
      </c>
      <c r="F48" s="3">
        <v>66.8</v>
      </c>
      <c r="H48" s="17">
        <f t="shared" si="1"/>
        <v>1.7999999999999972</v>
      </c>
      <c r="I48" s="17">
        <f t="shared" si="2"/>
        <v>0</v>
      </c>
      <c r="K48" s="23">
        <f t="shared" si="3"/>
        <v>30.136986301369884</v>
      </c>
      <c r="L48" s="23">
        <f t="shared" si="4"/>
        <v>50.10155721056195</v>
      </c>
    </row>
    <row r="49" spans="2:12">
      <c r="B49" s="1">
        <v>43353</v>
      </c>
      <c r="C49" s="2">
        <v>67.8</v>
      </c>
      <c r="D49" s="2">
        <v>68.099999999999994</v>
      </c>
      <c r="E49" s="2">
        <v>64.5</v>
      </c>
      <c r="F49" s="3">
        <v>65</v>
      </c>
      <c r="H49" s="17">
        <f t="shared" si="1"/>
        <v>0</v>
      </c>
      <c r="I49" s="17">
        <f t="shared" si="2"/>
        <v>1.5999999999999943</v>
      </c>
      <c r="K49" s="23">
        <f t="shared" si="3"/>
        <v>20.155038759689958</v>
      </c>
      <c r="L49" s="23">
        <f t="shared" si="4"/>
        <v>50</v>
      </c>
    </row>
    <row r="50" spans="2:12">
      <c r="B50" s="1">
        <v>43350</v>
      </c>
      <c r="C50" s="2">
        <v>67.5</v>
      </c>
      <c r="D50" s="2">
        <v>68</v>
      </c>
      <c r="E50" s="2">
        <v>65.599999999999994</v>
      </c>
      <c r="F50" s="3">
        <v>66.599999999999994</v>
      </c>
      <c r="H50" s="17">
        <f t="shared" si="1"/>
        <v>0</v>
      </c>
      <c r="I50" s="17">
        <f t="shared" si="2"/>
        <v>1.5</v>
      </c>
      <c r="K50" s="23">
        <f t="shared" si="3"/>
        <v>20.634920634920665</v>
      </c>
      <c r="L50" s="23">
        <f t="shared" si="4"/>
        <v>50.444900752908964</v>
      </c>
    </row>
    <row r="51" spans="2:12">
      <c r="B51" s="1">
        <v>43349</v>
      </c>
      <c r="C51" s="2">
        <v>67.599999999999994</v>
      </c>
      <c r="D51" s="2">
        <v>68.599999999999994</v>
      </c>
      <c r="E51" s="2">
        <v>67.3</v>
      </c>
      <c r="F51" s="3">
        <v>68.099999999999994</v>
      </c>
      <c r="H51" s="17">
        <f t="shared" si="1"/>
        <v>0.5</v>
      </c>
      <c r="I51" s="17">
        <f t="shared" si="2"/>
        <v>0</v>
      </c>
      <c r="K51" s="23">
        <f t="shared" si="3"/>
        <v>19.117647058823561</v>
      </c>
      <c r="L51" s="23">
        <f t="shared" si="4"/>
        <v>51.834239130434788</v>
      </c>
    </row>
    <row r="52" spans="2:12">
      <c r="B52" s="1">
        <v>43348</v>
      </c>
      <c r="C52" s="2">
        <v>68.7</v>
      </c>
      <c r="D52" s="2">
        <v>68.7</v>
      </c>
      <c r="E52" s="2">
        <v>67.599999999999994</v>
      </c>
      <c r="F52" s="3">
        <v>67.599999999999994</v>
      </c>
      <c r="H52" s="17">
        <f t="shared" si="1"/>
        <v>0</v>
      </c>
      <c r="I52" s="17">
        <f t="shared" si="2"/>
        <v>1.3000000000000114</v>
      </c>
      <c r="K52" s="23">
        <f t="shared" si="3"/>
        <v>21.428571428571487</v>
      </c>
      <c r="L52" s="23">
        <f t="shared" si="4"/>
        <v>49.672346002621232</v>
      </c>
    </row>
    <row r="53" spans="2:12">
      <c r="B53" s="1">
        <v>43347</v>
      </c>
      <c r="C53" s="2">
        <v>68</v>
      </c>
      <c r="D53" s="2">
        <v>69.3</v>
      </c>
      <c r="E53" s="2">
        <v>67.5</v>
      </c>
      <c r="F53" s="3">
        <v>68.900000000000006</v>
      </c>
      <c r="H53" s="17">
        <f t="shared" si="1"/>
        <v>0.90000000000000568</v>
      </c>
      <c r="I53" s="17">
        <f t="shared" si="2"/>
        <v>0</v>
      </c>
      <c r="K53" s="23">
        <f t="shared" si="3"/>
        <v>28.676470588235318</v>
      </c>
      <c r="L53" s="23">
        <f t="shared" si="4"/>
        <v>49.316851008458038</v>
      </c>
    </row>
    <row r="54" spans="2:12">
      <c r="B54" s="1">
        <v>43346</v>
      </c>
      <c r="C54" s="2">
        <v>69</v>
      </c>
      <c r="D54" s="2">
        <v>69.5</v>
      </c>
      <c r="E54" s="2">
        <v>67.5</v>
      </c>
      <c r="F54" s="3">
        <v>68</v>
      </c>
      <c r="H54" s="17">
        <f t="shared" si="1"/>
        <v>0</v>
      </c>
      <c r="I54" s="17">
        <f t="shared" si="2"/>
        <v>2</v>
      </c>
      <c r="K54" s="23">
        <f t="shared" si="3"/>
        <v>23.622047244094482</v>
      </c>
      <c r="L54" s="23">
        <f t="shared" si="4"/>
        <v>48.954248366013061</v>
      </c>
    </row>
    <row r="55" spans="2:12">
      <c r="B55" s="1">
        <v>43343</v>
      </c>
      <c r="C55" s="2">
        <v>69.3</v>
      </c>
      <c r="D55" s="2">
        <v>70.5</v>
      </c>
      <c r="E55" s="2">
        <v>68.5</v>
      </c>
      <c r="F55" s="3">
        <v>70</v>
      </c>
      <c r="H55" s="17">
        <f t="shared" si="1"/>
        <v>0.59999999999999432</v>
      </c>
      <c r="I55" s="17">
        <f t="shared" si="2"/>
        <v>0</v>
      </c>
      <c r="K55" s="23">
        <f t="shared" si="3"/>
        <v>26.548672566371689</v>
      </c>
      <c r="L55" s="23">
        <f t="shared" si="4"/>
        <v>48.890339425587463</v>
      </c>
    </row>
    <row r="56" spans="2:12">
      <c r="B56" s="1">
        <v>43342</v>
      </c>
      <c r="C56" s="2">
        <v>70.099999999999994</v>
      </c>
      <c r="D56" s="2">
        <v>70.7</v>
      </c>
      <c r="E56" s="2">
        <v>69</v>
      </c>
      <c r="F56" s="3">
        <v>69.400000000000006</v>
      </c>
      <c r="H56" s="17">
        <f t="shared" si="1"/>
        <v>0.20000000000000284</v>
      </c>
      <c r="I56" s="17">
        <f t="shared" si="2"/>
        <v>0</v>
      </c>
      <c r="K56" s="23">
        <f t="shared" si="3"/>
        <v>22.429906542056123</v>
      </c>
      <c r="L56" s="23">
        <f t="shared" si="4"/>
        <v>48.82352941176471</v>
      </c>
    </row>
    <row r="57" spans="2:12">
      <c r="B57" s="1">
        <v>43341</v>
      </c>
      <c r="C57" s="2">
        <v>71.900000000000006</v>
      </c>
      <c r="D57" s="2">
        <v>72</v>
      </c>
      <c r="E57" s="2">
        <v>67</v>
      </c>
      <c r="F57" s="3">
        <v>69.2</v>
      </c>
      <c r="H57" s="17">
        <f t="shared" si="1"/>
        <v>0</v>
      </c>
      <c r="I57" s="17">
        <f t="shared" si="2"/>
        <v>2.5</v>
      </c>
      <c r="K57" s="23">
        <f t="shared" si="3"/>
        <v>28.448275862068957</v>
      </c>
      <c r="L57" s="23">
        <f t="shared" si="4"/>
        <v>47.032828282828291</v>
      </c>
    </row>
    <row r="58" spans="2:12">
      <c r="B58" s="1">
        <v>43340</v>
      </c>
      <c r="C58" s="2">
        <v>73.5</v>
      </c>
      <c r="D58" s="2">
        <v>73.8</v>
      </c>
      <c r="E58" s="2">
        <v>71.7</v>
      </c>
      <c r="F58" s="3">
        <v>71.7</v>
      </c>
      <c r="H58" s="17">
        <f t="shared" si="1"/>
        <v>0</v>
      </c>
      <c r="I58" s="17">
        <f t="shared" si="2"/>
        <v>1.2999999999999972</v>
      </c>
      <c r="K58" s="23">
        <f t="shared" si="3"/>
        <v>48.214285714285751</v>
      </c>
      <c r="L58" s="23">
        <f t="shared" si="4"/>
        <v>48.11982154238369</v>
      </c>
    </row>
    <row r="59" spans="2:12">
      <c r="B59" s="1">
        <v>43339</v>
      </c>
      <c r="C59" s="2">
        <v>72.5</v>
      </c>
      <c r="D59" s="2">
        <v>73.3</v>
      </c>
      <c r="E59" s="2">
        <v>72</v>
      </c>
      <c r="F59" s="3">
        <v>73</v>
      </c>
      <c r="H59" s="17">
        <f t="shared" si="1"/>
        <v>0.40000000000000568</v>
      </c>
      <c r="I59" s="17">
        <f t="shared" si="2"/>
        <v>0</v>
      </c>
      <c r="K59" s="23">
        <f t="shared" si="3"/>
        <v>40</v>
      </c>
      <c r="L59" s="23">
        <f t="shared" si="4"/>
        <v>49.303797468354425</v>
      </c>
    </row>
    <row r="60" spans="2:12">
      <c r="B60" s="1">
        <v>43336</v>
      </c>
      <c r="C60" s="2">
        <v>73.400000000000006</v>
      </c>
      <c r="D60" s="2">
        <v>74</v>
      </c>
      <c r="E60" s="2">
        <v>72.5</v>
      </c>
      <c r="F60" s="3">
        <v>72.599999999999994</v>
      </c>
      <c r="H60" s="17">
        <f t="shared" si="1"/>
        <v>0</v>
      </c>
      <c r="I60" s="17">
        <f t="shared" si="2"/>
        <v>0.10000000000000853</v>
      </c>
      <c r="K60" s="23">
        <f t="shared" si="3"/>
        <v>43.356643356643346</v>
      </c>
      <c r="L60" s="23">
        <f t="shared" si="4"/>
        <v>48.377028714107361</v>
      </c>
    </row>
    <row r="61" spans="2:12">
      <c r="B61" s="1">
        <v>43335</v>
      </c>
      <c r="C61" s="2">
        <v>74.3</v>
      </c>
      <c r="D61" s="2">
        <v>75</v>
      </c>
      <c r="E61" s="2">
        <v>72.5</v>
      </c>
      <c r="F61" s="3">
        <v>72.7</v>
      </c>
      <c r="H61" s="17">
        <f t="shared" si="1"/>
        <v>0</v>
      </c>
      <c r="I61" s="17">
        <f t="shared" si="2"/>
        <v>1.2999999999999972</v>
      </c>
      <c r="K61" s="23">
        <f t="shared" si="3"/>
        <v>45.945945945945937</v>
      </c>
      <c r="L61" s="23">
        <f t="shared" si="4"/>
        <v>48.377028714107361</v>
      </c>
    </row>
    <row r="62" spans="2:12">
      <c r="B62" s="1">
        <v>43334</v>
      </c>
      <c r="C62" s="2">
        <v>77</v>
      </c>
      <c r="D62" s="2">
        <v>77.2</v>
      </c>
      <c r="E62" s="2">
        <v>73.8</v>
      </c>
      <c r="F62" s="3">
        <v>74</v>
      </c>
      <c r="H62" s="17">
        <f t="shared" si="1"/>
        <v>0</v>
      </c>
      <c r="I62" s="17">
        <f t="shared" si="2"/>
        <v>2.5</v>
      </c>
      <c r="K62" s="23">
        <f t="shared" si="3"/>
        <v>56.493506493506494</v>
      </c>
      <c r="L62" s="23">
        <f t="shared" si="4"/>
        <v>49.566294919454769</v>
      </c>
    </row>
    <row r="63" spans="2:12">
      <c r="B63" s="1">
        <v>43333</v>
      </c>
      <c r="C63" s="2">
        <v>76.2</v>
      </c>
      <c r="D63" s="2">
        <v>76.5</v>
      </c>
      <c r="E63" s="2">
        <v>75</v>
      </c>
      <c r="F63" s="3">
        <v>76.5</v>
      </c>
      <c r="H63" s="17">
        <f t="shared" si="1"/>
        <v>0.90000000000000568</v>
      </c>
      <c r="I63" s="17">
        <f t="shared" si="2"/>
        <v>0</v>
      </c>
      <c r="K63" s="23">
        <f t="shared" si="3"/>
        <v>68.421052631578945</v>
      </c>
      <c r="L63" s="23">
        <f t="shared" si="4"/>
        <v>50.377358490566039</v>
      </c>
    </row>
    <row r="64" spans="2:12">
      <c r="B64" s="1">
        <v>43332</v>
      </c>
      <c r="C64" s="2">
        <v>75.2</v>
      </c>
      <c r="D64" s="2">
        <v>76.400000000000006</v>
      </c>
      <c r="E64" s="2">
        <v>73.7</v>
      </c>
      <c r="F64" s="3">
        <v>75.599999999999994</v>
      </c>
      <c r="H64" s="17">
        <f t="shared" si="1"/>
        <v>0.89999999999999147</v>
      </c>
      <c r="I64" s="17">
        <f t="shared" si="2"/>
        <v>0</v>
      </c>
      <c r="K64" s="23">
        <f t="shared" si="3"/>
        <v>72.185430463576125</v>
      </c>
      <c r="L64" s="23">
        <f t="shared" si="4"/>
        <v>50.031585596967773</v>
      </c>
    </row>
    <row r="65" spans="2:12">
      <c r="B65" s="1">
        <v>43329</v>
      </c>
      <c r="C65" s="2">
        <v>75.900000000000006</v>
      </c>
      <c r="D65" s="2">
        <v>77.2</v>
      </c>
      <c r="E65" s="2">
        <v>74.7</v>
      </c>
      <c r="F65" s="2">
        <v>74.7</v>
      </c>
      <c r="H65" s="17">
        <f t="shared" si="1"/>
        <v>0</v>
      </c>
      <c r="I65" s="17">
        <f t="shared" si="2"/>
        <v>0</v>
      </c>
      <c r="K65" s="23">
        <f t="shared" si="3"/>
        <v>61.349693251533758</v>
      </c>
      <c r="L65" s="23">
        <f t="shared" si="4"/>
        <v>49.777777777777771</v>
      </c>
    </row>
    <row r="66" spans="2:12">
      <c r="B66" s="1">
        <v>43328</v>
      </c>
      <c r="C66" s="2">
        <v>74.599999999999994</v>
      </c>
      <c r="D66" s="2">
        <v>75.3</v>
      </c>
      <c r="E66" s="2">
        <v>73.2</v>
      </c>
      <c r="F66" s="3">
        <v>74.7</v>
      </c>
      <c r="H66" s="17">
        <f t="shared" si="1"/>
        <v>0</v>
      </c>
      <c r="I66" s="17">
        <f t="shared" si="2"/>
        <v>0.59999999999999432</v>
      </c>
      <c r="K66" s="23">
        <f t="shared" si="3"/>
        <v>59.880239520958078</v>
      </c>
      <c r="L66" s="23">
        <f t="shared" si="4"/>
        <v>50.777846919726201</v>
      </c>
    </row>
    <row r="67" spans="2:12">
      <c r="B67" s="1">
        <v>43327</v>
      </c>
      <c r="C67" s="2">
        <v>75.599999999999994</v>
      </c>
      <c r="D67" s="2">
        <v>76.400000000000006</v>
      </c>
      <c r="E67" s="2">
        <v>74.5</v>
      </c>
      <c r="F67" s="2">
        <v>75.3</v>
      </c>
      <c r="H67" s="17">
        <f t="shared" si="1"/>
        <v>0</v>
      </c>
      <c r="I67" s="17">
        <f t="shared" si="2"/>
        <v>0</v>
      </c>
      <c r="K67" s="23">
        <f t="shared" si="3"/>
        <v>64.327485380116926</v>
      </c>
      <c r="L67" s="23">
        <f t="shared" si="4"/>
        <v>50.432632880098879</v>
      </c>
    </row>
    <row r="68" spans="2:12">
      <c r="B68" s="1">
        <v>43326</v>
      </c>
      <c r="C68" s="2">
        <v>74.8</v>
      </c>
      <c r="D68" s="2">
        <v>75.900000000000006</v>
      </c>
      <c r="E68" s="2">
        <v>73.7</v>
      </c>
      <c r="F68" s="3">
        <v>75.3</v>
      </c>
      <c r="H68" s="17">
        <f t="shared" si="1"/>
        <v>1.0999999999999943</v>
      </c>
      <c r="I68" s="17">
        <f t="shared" si="2"/>
        <v>0</v>
      </c>
      <c r="K68" s="23">
        <f t="shared" si="3"/>
        <v>64.53488372093021</v>
      </c>
      <c r="L68" s="23">
        <f t="shared" si="4"/>
        <v>50.092081031307558</v>
      </c>
    </row>
    <row r="69" spans="2:12">
      <c r="B69" s="1">
        <v>43325</v>
      </c>
      <c r="C69" s="2">
        <v>72.5</v>
      </c>
      <c r="D69" s="2">
        <v>74.900000000000006</v>
      </c>
      <c r="E69" s="2">
        <v>71.2</v>
      </c>
      <c r="F69" s="3">
        <v>74.2</v>
      </c>
      <c r="H69" s="17">
        <f t="shared" ref="H69:H132" si="5">IF(F69&gt;F70,(F69-F70),0)</f>
        <v>2.1000000000000085</v>
      </c>
      <c r="I69" s="17">
        <f t="shared" ref="I69:I132" si="6">IF(F69&lt;F70,(F70-F69),0)</f>
        <v>0</v>
      </c>
      <c r="K69" s="23">
        <f t="shared" ref="K69:K132" si="7">SUM(H69:H80)/(SUM(H69:H80)+SUM(I69:I80))*100</f>
        <v>62.34567901234567</v>
      </c>
      <c r="L69" s="23">
        <f t="shared" ref="L69:L132" si="8">SUM(H69:H168)/(SUM(H69:H168)+SUM(I69:I168))*100</f>
        <v>49.386503067484661</v>
      </c>
    </row>
    <row r="70" spans="2:12">
      <c r="B70" s="1">
        <v>43322</v>
      </c>
      <c r="C70" s="2">
        <v>76.5</v>
      </c>
      <c r="D70" s="2">
        <v>78.400000000000006</v>
      </c>
      <c r="E70" s="2">
        <v>72.099999999999994</v>
      </c>
      <c r="F70" s="3">
        <v>72.099999999999994</v>
      </c>
      <c r="H70" s="17">
        <f t="shared" si="5"/>
        <v>0</v>
      </c>
      <c r="I70" s="17">
        <f t="shared" si="6"/>
        <v>3.6000000000000085</v>
      </c>
      <c r="K70" s="23">
        <f t="shared" si="7"/>
        <v>59.060402684563719</v>
      </c>
      <c r="L70" s="23">
        <f t="shared" si="8"/>
        <v>48.305606900800981</v>
      </c>
    </row>
    <row r="71" spans="2:12">
      <c r="B71" s="1">
        <v>43321</v>
      </c>
      <c r="C71" s="2">
        <v>74.2</v>
      </c>
      <c r="D71" s="2">
        <v>75.900000000000006</v>
      </c>
      <c r="E71" s="2">
        <v>73.8</v>
      </c>
      <c r="F71" s="3">
        <v>75.7</v>
      </c>
      <c r="H71" s="17">
        <f t="shared" si="5"/>
        <v>1.2000000000000028</v>
      </c>
      <c r="I71" s="17">
        <f t="shared" si="6"/>
        <v>0</v>
      </c>
      <c r="K71" s="23">
        <f t="shared" si="7"/>
        <v>78.813559322033882</v>
      </c>
      <c r="L71" s="23">
        <f t="shared" si="8"/>
        <v>49.560301507537687</v>
      </c>
    </row>
    <row r="72" spans="2:12">
      <c r="B72" s="1">
        <v>43320</v>
      </c>
      <c r="C72" s="2">
        <v>74</v>
      </c>
      <c r="D72" s="2">
        <v>76</v>
      </c>
      <c r="E72" s="2">
        <v>73.3</v>
      </c>
      <c r="F72" s="3">
        <v>74.5</v>
      </c>
      <c r="H72" s="17">
        <f t="shared" si="5"/>
        <v>0.59999999999999432</v>
      </c>
      <c r="I72" s="17">
        <f t="shared" si="6"/>
        <v>0</v>
      </c>
      <c r="K72" s="23">
        <f t="shared" si="7"/>
        <v>80.769230769230774</v>
      </c>
      <c r="L72" s="23">
        <f t="shared" si="8"/>
        <v>49.968847352024923</v>
      </c>
    </row>
    <row r="73" spans="2:12">
      <c r="B73" s="1">
        <v>43319</v>
      </c>
      <c r="C73" s="2">
        <v>72</v>
      </c>
      <c r="D73" s="2">
        <v>75.099999999999994</v>
      </c>
      <c r="E73" s="2">
        <v>71.5</v>
      </c>
      <c r="F73" s="3">
        <v>73.900000000000006</v>
      </c>
      <c r="H73" s="17">
        <f t="shared" si="5"/>
        <v>1.9000000000000057</v>
      </c>
      <c r="I73" s="17">
        <f t="shared" si="6"/>
        <v>0</v>
      </c>
      <c r="K73" s="23">
        <f t="shared" si="7"/>
        <v>70.714285714285751</v>
      </c>
      <c r="L73" s="23">
        <f t="shared" si="8"/>
        <v>49.812500000000007</v>
      </c>
    </row>
    <row r="74" spans="2:12">
      <c r="B74" s="1">
        <v>43318</v>
      </c>
      <c r="C74" s="2">
        <v>72</v>
      </c>
      <c r="D74" s="2">
        <v>72.099999999999994</v>
      </c>
      <c r="E74" s="2">
        <v>70.599999999999994</v>
      </c>
      <c r="F74" s="3">
        <v>72</v>
      </c>
      <c r="H74" s="17">
        <f t="shared" si="5"/>
        <v>0.40000000000000568</v>
      </c>
      <c r="I74" s="17">
        <f t="shared" si="6"/>
        <v>0</v>
      </c>
      <c r="K74" s="23">
        <f t="shared" si="7"/>
        <v>61.068702290076359</v>
      </c>
      <c r="L74" s="23">
        <f t="shared" si="8"/>
        <v>49.369482976040352</v>
      </c>
    </row>
    <row r="75" spans="2:12">
      <c r="B75" s="1">
        <v>43315</v>
      </c>
      <c r="C75" s="2">
        <v>69.599999999999994</v>
      </c>
      <c r="D75" s="2">
        <v>72</v>
      </c>
      <c r="E75" s="2">
        <v>68.900000000000006</v>
      </c>
      <c r="F75" s="3">
        <v>71.599999999999994</v>
      </c>
      <c r="H75" s="17">
        <f t="shared" si="5"/>
        <v>2.6999999999999886</v>
      </c>
      <c r="I75" s="17">
        <f t="shared" si="6"/>
        <v>0</v>
      </c>
      <c r="K75" s="23">
        <f t="shared" si="7"/>
        <v>61.068702290076317</v>
      </c>
      <c r="L75" s="23">
        <f t="shared" si="8"/>
        <v>49.148264984227133</v>
      </c>
    </row>
    <row r="76" spans="2:12">
      <c r="B76" s="1">
        <v>43314</v>
      </c>
      <c r="C76" s="2">
        <v>71.3</v>
      </c>
      <c r="D76" s="2">
        <v>71.3</v>
      </c>
      <c r="E76" s="2">
        <v>68.8</v>
      </c>
      <c r="F76" s="3">
        <v>68.900000000000006</v>
      </c>
      <c r="H76" s="17">
        <f t="shared" si="5"/>
        <v>0</v>
      </c>
      <c r="I76" s="17">
        <f t="shared" si="6"/>
        <v>2.0999999999999943</v>
      </c>
      <c r="K76" s="23">
        <f t="shared" si="7"/>
        <v>47.321428571428591</v>
      </c>
      <c r="L76" s="23">
        <f t="shared" si="8"/>
        <v>49.308176100628934</v>
      </c>
    </row>
    <row r="77" spans="2:12">
      <c r="B77" s="1">
        <v>43313</v>
      </c>
      <c r="C77" s="2">
        <v>72</v>
      </c>
      <c r="D77" s="2">
        <v>72</v>
      </c>
      <c r="E77" s="2">
        <v>70.900000000000006</v>
      </c>
      <c r="F77" s="3">
        <v>71</v>
      </c>
      <c r="H77" s="17">
        <f t="shared" si="5"/>
        <v>0</v>
      </c>
      <c r="I77" s="17">
        <f t="shared" si="6"/>
        <v>0.40000000000000568</v>
      </c>
      <c r="K77" s="23">
        <f t="shared" si="7"/>
        <v>52.475247524752476</v>
      </c>
      <c r="L77" s="23">
        <f t="shared" si="8"/>
        <v>50.063613231552161</v>
      </c>
    </row>
    <row r="78" spans="2:12">
      <c r="B78" s="1">
        <v>43312</v>
      </c>
      <c r="C78" s="2">
        <v>70.599999999999994</v>
      </c>
      <c r="D78" s="2">
        <v>72</v>
      </c>
      <c r="E78" s="2">
        <v>70.599999999999994</v>
      </c>
      <c r="F78" s="3">
        <v>71.400000000000006</v>
      </c>
      <c r="H78" s="17">
        <f t="shared" si="5"/>
        <v>1</v>
      </c>
      <c r="I78" s="17">
        <f t="shared" si="6"/>
        <v>0</v>
      </c>
      <c r="K78" s="23">
        <f t="shared" si="7"/>
        <v>52.475247524752476</v>
      </c>
      <c r="L78" s="23">
        <f t="shared" si="8"/>
        <v>50.632111251580284</v>
      </c>
    </row>
    <row r="79" spans="2:12">
      <c r="B79" s="1">
        <v>43311</v>
      </c>
      <c r="C79" s="2">
        <v>71</v>
      </c>
      <c r="D79" s="2">
        <v>71.900000000000006</v>
      </c>
      <c r="E79" s="2">
        <v>70.099999999999994</v>
      </c>
      <c r="F79" s="3">
        <v>70.400000000000006</v>
      </c>
      <c r="H79" s="17">
        <f t="shared" si="5"/>
        <v>0.10000000000000853</v>
      </c>
      <c r="I79" s="17">
        <f t="shared" si="6"/>
        <v>0</v>
      </c>
      <c r="K79" s="23">
        <f t="shared" si="7"/>
        <v>53.846153846153896</v>
      </c>
      <c r="L79" s="23">
        <f t="shared" si="8"/>
        <v>50.031625553447178</v>
      </c>
    </row>
    <row r="80" spans="2:12">
      <c r="B80" s="1">
        <v>43308</v>
      </c>
      <c r="C80" s="2">
        <v>71</v>
      </c>
      <c r="D80" s="2">
        <v>71.099999999999994</v>
      </c>
      <c r="E80" s="2">
        <v>70.2</v>
      </c>
      <c r="F80" s="3">
        <v>70.3</v>
      </c>
      <c r="H80" s="17">
        <f t="shared" si="5"/>
        <v>9.9999999999994316E-2</v>
      </c>
      <c r="I80" s="17">
        <f t="shared" si="6"/>
        <v>0</v>
      </c>
      <c r="K80" s="23">
        <f t="shared" si="7"/>
        <v>54.716981132075468</v>
      </c>
      <c r="L80" s="23">
        <f t="shared" si="8"/>
        <v>49.87373737373737</v>
      </c>
    </row>
    <row r="81" spans="2:12">
      <c r="B81" s="1">
        <v>43307</v>
      </c>
      <c r="C81" s="2">
        <v>70</v>
      </c>
      <c r="D81" s="2">
        <v>70.599999999999994</v>
      </c>
      <c r="E81" s="2">
        <v>69.3</v>
      </c>
      <c r="F81" s="3">
        <v>70.2</v>
      </c>
      <c r="H81" s="17">
        <f t="shared" si="5"/>
        <v>0.79999999999999716</v>
      </c>
      <c r="I81" s="17">
        <f t="shared" si="6"/>
        <v>0</v>
      </c>
      <c r="K81" s="23">
        <f t="shared" si="7"/>
        <v>50</v>
      </c>
      <c r="L81" s="23">
        <f t="shared" si="8"/>
        <v>49.405134627426435</v>
      </c>
    </row>
    <row r="82" spans="2:12">
      <c r="B82" s="1">
        <v>43306</v>
      </c>
      <c r="C82" s="2">
        <v>69.5</v>
      </c>
      <c r="D82" s="2">
        <v>70.7</v>
      </c>
      <c r="E82" s="2">
        <v>68.599999999999994</v>
      </c>
      <c r="F82" s="3">
        <v>69.400000000000006</v>
      </c>
      <c r="H82" s="17">
        <f t="shared" si="5"/>
        <v>0.5</v>
      </c>
      <c r="I82" s="17">
        <f t="shared" si="6"/>
        <v>0</v>
      </c>
      <c r="K82" s="23">
        <f t="shared" si="7"/>
        <v>47.22222222222225</v>
      </c>
      <c r="L82" s="23">
        <f t="shared" si="8"/>
        <v>49.182389937106919</v>
      </c>
    </row>
    <row r="83" spans="2:12">
      <c r="B83" s="1">
        <v>43305</v>
      </c>
      <c r="C83" s="2">
        <v>67.099999999999994</v>
      </c>
      <c r="D83" s="2">
        <v>69.5</v>
      </c>
      <c r="E83" s="2">
        <v>66.599999999999994</v>
      </c>
      <c r="F83" s="3">
        <v>68.900000000000006</v>
      </c>
      <c r="H83" s="17">
        <f t="shared" si="5"/>
        <v>2.4000000000000057</v>
      </c>
      <c r="I83" s="17">
        <f t="shared" si="6"/>
        <v>0</v>
      </c>
      <c r="K83" s="23">
        <f t="shared" si="7"/>
        <v>51.694915254237308</v>
      </c>
      <c r="L83" s="23">
        <f t="shared" si="8"/>
        <v>49.309912170639905</v>
      </c>
    </row>
    <row r="84" spans="2:12">
      <c r="B84" s="1">
        <v>43304</v>
      </c>
      <c r="C84" s="2">
        <v>68.2</v>
      </c>
      <c r="D84" s="2">
        <v>68.400000000000006</v>
      </c>
      <c r="E84" s="2">
        <v>65.900000000000006</v>
      </c>
      <c r="F84" s="3">
        <v>66.5</v>
      </c>
      <c r="H84" s="17">
        <f t="shared" si="5"/>
        <v>0</v>
      </c>
      <c r="I84" s="17">
        <f t="shared" si="6"/>
        <v>1.5999999999999943</v>
      </c>
      <c r="K84" s="23">
        <f t="shared" si="7"/>
        <v>51.694915254237308</v>
      </c>
      <c r="L84" s="23">
        <f t="shared" si="8"/>
        <v>48.473282442748094</v>
      </c>
    </row>
    <row r="85" spans="2:12">
      <c r="B85" s="1">
        <v>43301</v>
      </c>
      <c r="C85" s="2">
        <v>69.3</v>
      </c>
      <c r="D85" s="2">
        <v>69.8</v>
      </c>
      <c r="E85" s="2">
        <v>68</v>
      </c>
      <c r="F85" s="3">
        <v>68.099999999999994</v>
      </c>
      <c r="H85" s="17">
        <f t="shared" si="5"/>
        <v>0</v>
      </c>
      <c r="I85" s="17">
        <f t="shared" si="6"/>
        <v>1</v>
      </c>
      <c r="K85" s="23">
        <f t="shared" si="7"/>
        <v>42.068965517241359</v>
      </c>
      <c r="L85" s="23">
        <f t="shared" si="8"/>
        <v>48.659003831417621</v>
      </c>
    </row>
    <row r="86" spans="2:12">
      <c r="B86" s="1">
        <v>43300</v>
      </c>
      <c r="C86" s="2">
        <v>69.3</v>
      </c>
      <c r="D86" s="2">
        <v>69.8</v>
      </c>
      <c r="E86" s="2">
        <v>68.7</v>
      </c>
      <c r="F86" s="3">
        <v>69.099999999999994</v>
      </c>
      <c r="H86" s="17">
        <f t="shared" si="5"/>
        <v>0.39999999999999147</v>
      </c>
      <c r="I86" s="17">
        <f t="shared" si="6"/>
        <v>0</v>
      </c>
      <c r="K86" s="23">
        <f t="shared" si="7"/>
        <v>39.354838709677402</v>
      </c>
      <c r="L86" s="23">
        <f t="shared" si="8"/>
        <v>49.297573435504468</v>
      </c>
    </row>
    <row r="87" spans="2:12">
      <c r="B87" s="1">
        <v>43299</v>
      </c>
      <c r="C87" s="2">
        <v>69.8</v>
      </c>
      <c r="D87" s="2">
        <v>70.3</v>
      </c>
      <c r="E87" s="2">
        <v>68.3</v>
      </c>
      <c r="F87" s="3">
        <v>68.7</v>
      </c>
      <c r="H87" s="17">
        <f t="shared" si="5"/>
        <v>0</v>
      </c>
      <c r="I87" s="17">
        <f t="shared" si="6"/>
        <v>0.79999999999999716</v>
      </c>
      <c r="K87" s="23">
        <f t="shared" si="7"/>
        <v>32.203389830508513</v>
      </c>
      <c r="L87" s="23">
        <f t="shared" si="8"/>
        <v>49.232736572890026</v>
      </c>
    </row>
    <row r="88" spans="2:12">
      <c r="B88" s="1">
        <v>43298</v>
      </c>
      <c r="C88" s="2">
        <v>70.900000000000006</v>
      </c>
      <c r="D88" s="2">
        <v>71.099999999999994</v>
      </c>
      <c r="E88" s="2">
        <v>69.5</v>
      </c>
      <c r="F88" s="3">
        <v>69.5</v>
      </c>
      <c r="H88" s="17">
        <f t="shared" si="5"/>
        <v>0</v>
      </c>
      <c r="I88" s="17">
        <f t="shared" si="6"/>
        <v>1</v>
      </c>
      <c r="K88" s="23">
        <f t="shared" si="7"/>
        <v>29.687500000000039</v>
      </c>
      <c r="L88" s="23">
        <f t="shared" si="8"/>
        <v>48.306148055207025</v>
      </c>
    </row>
    <row r="89" spans="2:12">
      <c r="B89" s="1">
        <v>43297</v>
      </c>
      <c r="C89" s="2">
        <v>71.2</v>
      </c>
      <c r="D89" s="2">
        <v>71.599999999999994</v>
      </c>
      <c r="E89" s="2">
        <v>69.8</v>
      </c>
      <c r="F89" s="3">
        <v>70.5</v>
      </c>
      <c r="H89" s="17">
        <f t="shared" si="5"/>
        <v>0</v>
      </c>
      <c r="I89" s="17">
        <f t="shared" si="6"/>
        <v>0.40000000000000568</v>
      </c>
      <c r="K89" s="23">
        <f t="shared" si="7"/>
        <v>38.423645320197053</v>
      </c>
      <c r="L89" s="23">
        <f t="shared" si="8"/>
        <v>46.894031668696705</v>
      </c>
    </row>
    <row r="90" spans="2:12">
      <c r="B90" s="1">
        <v>43294</v>
      </c>
      <c r="C90" s="2">
        <v>70.5</v>
      </c>
      <c r="D90" s="2">
        <v>72</v>
      </c>
      <c r="E90" s="2">
        <v>70.3</v>
      </c>
      <c r="F90" s="3">
        <v>70.900000000000006</v>
      </c>
      <c r="H90" s="17">
        <f t="shared" si="5"/>
        <v>1.3000000000000114</v>
      </c>
      <c r="I90" s="17">
        <f t="shared" si="6"/>
        <v>0</v>
      </c>
      <c r="K90" s="23">
        <f t="shared" si="7"/>
        <v>37.142857142857174</v>
      </c>
      <c r="L90" s="23">
        <f t="shared" si="8"/>
        <v>47.298117789921065</v>
      </c>
    </row>
    <row r="91" spans="2:12">
      <c r="B91" s="1">
        <v>43293</v>
      </c>
      <c r="C91" s="2">
        <v>69.2</v>
      </c>
      <c r="D91" s="2">
        <v>70.7</v>
      </c>
      <c r="E91" s="2">
        <v>69.2</v>
      </c>
      <c r="F91" s="3">
        <v>69.599999999999994</v>
      </c>
      <c r="H91" s="17">
        <f t="shared" si="5"/>
        <v>0.29999999999999716</v>
      </c>
      <c r="I91" s="17">
        <f t="shared" si="6"/>
        <v>0</v>
      </c>
      <c r="K91" s="23">
        <f t="shared" si="7"/>
        <v>31.862745098039209</v>
      </c>
      <c r="L91" s="23">
        <f t="shared" si="8"/>
        <v>46.228123114061553</v>
      </c>
    </row>
    <row r="92" spans="2:12">
      <c r="B92" s="1">
        <v>43292</v>
      </c>
      <c r="C92" s="2">
        <v>69.5</v>
      </c>
      <c r="D92" s="2">
        <v>70.8</v>
      </c>
      <c r="E92" s="2">
        <v>69.099999999999994</v>
      </c>
      <c r="F92" s="3">
        <v>69.3</v>
      </c>
      <c r="H92" s="17">
        <f t="shared" si="5"/>
        <v>0</v>
      </c>
      <c r="I92" s="17">
        <f t="shared" si="6"/>
        <v>0.90000000000000568</v>
      </c>
      <c r="K92" s="23">
        <f t="shared" si="7"/>
        <v>33.173076923076934</v>
      </c>
      <c r="L92" s="23">
        <f t="shared" si="8"/>
        <v>45.991561181434591</v>
      </c>
    </row>
    <row r="93" spans="2:12">
      <c r="B93" s="1">
        <v>43291</v>
      </c>
      <c r="C93" s="2">
        <v>70.599999999999994</v>
      </c>
      <c r="D93" s="2">
        <v>71.3</v>
      </c>
      <c r="E93" s="2">
        <v>68.5</v>
      </c>
      <c r="F93" s="3">
        <v>70.2</v>
      </c>
      <c r="H93" s="17">
        <f t="shared" si="5"/>
        <v>0.20000000000000284</v>
      </c>
      <c r="I93" s="17">
        <f t="shared" si="6"/>
        <v>0</v>
      </c>
      <c r="K93" s="23">
        <f t="shared" si="7"/>
        <v>39.814814814814838</v>
      </c>
      <c r="L93" s="23">
        <f t="shared" si="8"/>
        <v>45.20142180094787</v>
      </c>
    </row>
    <row r="94" spans="2:12">
      <c r="B94" s="1">
        <v>43290</v>
      </c>
      <c r="C94" s="2">
        <v>68.599999999999994</v>
      </c>
      <c r="D94" s="2">
        <v>70.2</v>
      </c>
      <c r="E94" s="2">
        <v>67.2</v>
      </c>
      <c r="F94" s="3">
        <v>70</v>
      </c>
      <c r="H94" s="17">
        <f t="shared" si="5"/>
        <v>1.5</v>
      </c>
      <c r="I94" s="17">
        <f t="shared" si="6"/>
        <v>0</v>
      </c>
      <c r="K94" s="23">
        <f t="shared" si="7"/>
        <v>37.168141592920364</v>
      </c>
      <c r="L94" s="23">
        <f t="shared" si="8"/>
        <v>46.064139941690961</v>
      </c>
    </row>
    <row r="95" spans="2:12">
      <c r="B95" s="1">
        <v>43287</v>
      </c>
      <c r="C95" s="2">
        <v>67.400000000000006</v>
      </c>
      <c r="D95" s="2">
        <v>68.7</v>
      </c>
      <c r="E95" s="2">
        <v>66</v>
      </c>
      <c r="F95" s="3">
        <v>68.5</v>
      </c>
      <c r="H95" s="17">
        <f t="shared" si="5"/>
        <v>2.4000000000000057</v>
      </c>
      <c r="I95" s="17">
        <f t="shared" si="6"/>
        <v>0</v>
      </c>
      <c r="K95" s="23">
        <f t="shared" si="7"/>
        <v>34.259259259259274</v>
      </c>
      <c r="L95" s="23">
        <f t="shared" si="8"/>
        <v>45.588235294117645</v>
      </c>
    </row>
    <row r="96" spans="2:12">
      <c r="B96" s="1">
        <v>43286</v>
      </c>
      <c r="C96" s="2">
        <v>70.5</v>
      </c>
      <c r="D96" s="2">
        <v>70.599999999999994</v>
      </c>
      <c r="E96" s="2">
        <v>66</v>
      </c>
      <c r="F96" s="3">
        <v>66.099999999999994</v>
      </c>
      <c r="H96" s="17">
        <f t="shared" si="5"/>
        <v>0</v>
      </c>
      <c r="I96" s="17">
        <f t="shared" si="6"/>
        <v>4.3000000000000114</v>
      </c>
      <c r="K96" s="23">
        <f t="shared" si="7"/>
        <v>23.364485981308405</v>
      </c>
      <c r="L96" s="23">
        <f t="shared" si="8"/>
        <v>44.94047619047619</v>
      </c>
    </row>
    <row r="97" spans="2:12">
      <c r="B97" s="1">
        <v>43285</v>
      </c>
      <c r="C97" s="2">
        <v>73</v>
      </c>
      <c r="D97" s="2">
        <v>73.900000000000006</v>
      </c>
      <c r="E97" s="2">
        <v>70.2</v>
      </c>
      <c r="F97" s="3">
        <v>70.400000000000006</v>
      </c>
      <c r="H97" s="17">
        <f t="shared" si="5"/>
        <v>0</v>
      </c>
      <c r="I97" s="17">
        <f t="shared" si="6"/>
        <v>2</v>
      </c>
      <c r="K97" s="23">
        <f t="shared" si="7"/>
        <v>26.455026455026463</v>
      </c>
      <c r="L97" s="23">
        <f t="shared" si="8"/>
        <v>46.008531383302866</v>
      </c>
    </row>
    <row r="98" spans="2:12">
      <c r="B98" s="1">
        <v>43284</v>
      </c>
      <c r="C98" s="2">
        <v>75.400000000000006</v>
      </c>
      <c r="D98" s="2">
        <v>76</v>
      </c>
      <c r="E98" s="2">
        <v>72</v>
      </c>
      <c r="F98" s="3">
        <v>72.400000000000006</v>
      </c>
      <c r="H98" s="17">
        <f t="shared" si="5"/>
        <v>0</v>
      </c>
      <c r="I98" s="17">
        <f t="shared" si="6"/>
        <v>2.5999999999999943</v>
      </c>
      <c r="K98" s="23">
        <f t="shared" si="7"/>
        <v>30.813953488372096</v>
      </c>
      <c r="L98" s="23">
        <f t="shared" si="8"/>
        <v>45.399879735417926</v>
      </c>
    </row>
    <row r="99" spans="2:12">
      <c r="B99" s="1">
        <v>43283</v>
      </c>
      <c r="C99" s="2">
        <v>77.599999999999994</v>
      </c>
      <c r="D99" s="2">
        <v>77.8</v>
      </c>
      <c r="E99" s="2">
        <v>74.8</v>
      </c>
      <c r="F99" s="3">
        <v>75</v>
      </c>
      <c r="H99" s="17">
        <f t="shared" si="5"/>
        <v>0</v>
      </c>
      <c r="I99" s="17">
        <f t="shared" si="6"/>
        <v>2.2999999999999972</v>
      </c>
      <c r="K99" s="23">
        <f t="shared" si="7"/>
        <v>28.961748633879768</v>
      </c>
      <c r="L99" s="23">
        <f t="shared" si="8"/>
        <v>46.448087431693985</v>
      </c>
    </row>
    <row r="100" spans="2:12">
      <c r="B100" s="1">
        <v>43280</v>
      </c>
      <c r="C100" s="2">
        <v>76.2</v>
      </c>
      <c r="D100" s="2">
        <v>77.400000000000006</v>
      </c>
      <c r="E100" s="2">
        <v>75.900000000000006</v>
      </c>
      <c r="F100" s="3">
        <v>77.3</v>
      </c>
      <c r="H100" s="17">
        <f t="shared" si="5"/>
        <v>2.0999999999999943</v>
      </c>
      <c r="I100" s="17">
        <f t="shared" si="6"/>
        <v>0</v>
      </c>
      <c r="K100" s="23">
        <f t="shared" si="7"/>
        <v>49.047619047619037</v>
      </c>
      <c r="L100" s="23">
        <f t="shared" si="8"/>
        <v>47.10591133004926</v>
      </c>
    </row>
    <row r="101" spans="2:12">
      <c r="B101" s="1">
        <v>43279</v>
      </c>
      <c r="C101" s="2">
        <v>76.099999999999994</v>
      </c>
      <c r="D101" s="2">
        <v>77.2</v>
      </c>
      <c r="E101" s="2">
        <v>75.099999999999994</v>
      </c>
      <c r="F101" s="3">
        <v>75.2</v>
      </c>
      <c r="H101" s="17">
        <f t="shared" si="5"/>
        <v>0</v>
      </c>
      <c r="I101" s="17">
        <f t="shared" si="6"/>
        <v>1.0999999999999943</v>
      </c>
      <c r="K101" s="23">
        <f t="shared" si="7"/>
        <v>43.386243386243386</v>
      </c>
      <c r="L101" s="23">
        <f t="shared" si="8"/>
        <v>45.756457564575648</v>
      </c>
    </row>
    <row r="102" spans="2:12">
      <c r="B102" s="1">
        <v>43278</v>
      </c>
      <c r="C102" s="2">
        <v>77.5</v>
      </c>
      <c r="D102" s="2">
        <v>79</v>
      </c>
      <c r="E102" s="2">
        <v>76.3</v>
      </c>
      <c r="F102" s="3">
        <v>76.3</v>
      </c>
      <c r="H102" s="17">
        <f t="shared" si="5"/>
        <v>0</v>
      </c>
      <c r="I102" s="17">
        <f t="shared" si="6"/>
        <v>0.70000000000000284</v>
      </c>
      <c r="K102" s="23">
        <f t="shared" si="7"/>
        <v>42.268041237113401</v>
      </c>
      <c r="L102" s="23">
        <f t="shared" si="8"/>
        <v>46.629901960784316</v>
      </c>
    </row>
    <row r="103" spans="2:12">
      <c r="B103" s="1">
        <v>43277</v>
      </c>
      <c r="C103" s="2">
        <v>75.400000000000006</v>
      </c>
      <c r="D103" s="2">
        <v>77</v>
      </c>
      <c r="E103" s="2">
        <v>74.7</v>
      </c>
      <c r="F103" s="3">
        <v>77</v>
      </c>
      <c r="H103" s="17">
        <f t="shared" si="5"/>
        <v>0.70000000000000284</v>
      </c>
      <c r="I103" s="17">
        <f t="shared" si="6"/>
        <v>0</v>
      </c>
      <c r="K103" s="23">
        <f t="shared" si="7"/>
        <v>44.736842105263158</v>
      </c>
      <c r="L103" s="23">
        <f t="shared" si="8"/>
        <v>47.091243110838946</v>
      </c>
    </row>
    <row r="104" spans="2:12">
      <c r="B104" s="1">
        <v>43276</v>
      </c>
      <c r="C104" s="2">
        <v>75</v>
      </c>
      <c r="D104" s="2">
        <v>76.900000000000006</v>
      </c>
      <c r="E104" s="2">
        <v>75</v>
      </c>
      <c r="F104" s="3">
        <v>76.3</v>
      </c>
      <c r="H104" s="17">
        <f t="shared" si="5"/>
        <v>1.7000000000000028</v>
      </c>
      <c r="I104" s="17">
        <f t="shared" si="6"/>
        <v>0</v>
      </c>
      <c r="K104" s="23">
        <f t="shared" si="7"/>
        <v>38.423645320197039</v>
      </c>
      <c r="L104" s="23">
        <f t="shared" si="8"/>
        <v>46.863468634686349</v>
      </c>
    </row>
    <row r="105" spans="2:12">
      <c r="B105" s="1">
        <v>43273</v>
      </c>
      <c r="C105" s="2">
        <v>75.7</v>
      </c>
      <c r="D105" s="2">
        <v>75.7</v>
      </c>
      <c r="E105" s="2">
        <v>73.5</v>
      </c>
      <c r="F105" s="3">
        <v>74.599999999999994</v>
      </c>
      <c r="H105" s="17">
        <f t="shared" si="5"/>
        <v>0</v>
      </c>
      <c r="I105" s="17">
        <f t="shared" si="6"/>
        <v>1.2000000000000028</v>
      </c>
      <c r="K105" s="23">
        <f t="shared" si="7"/>
        <v>44.196428571428548</v>
      </c>
      <c r="L105" s="23">
        <f t="shared" si="8"/>
        <v>46.699568167797658</v>
      </c>
    </row>
    <row r="106" spans="2:12">
      <c r="B106" s="1">
        <v>43272</v>
      </c>
      <c r="C106" s="2">
        <v>76.2</v>
      </c>
      <c r="D106" s="2">
        <v>77.599999999999994</v>
      </c>
      <c r="E106" s="2">
        <v>75.7</v>
      </c>
      <c r="F106" s="3">
        <v>75.8</v>
      </c>
      <c r="H106" s="17">
        <f t="shared" si="5"/>
        <v>0.5</v>
      </c>
      <c r="I106" s="17">
        <f t="shared" si="6"/>
        <v>0</v>
      </c>
      <c r="K106" s="23">
        <f t="shared" si="7"/>
        <v>45.205479452054774</v>
      </c>
      <c r="L106" s="23">
        <f t="shared" si="8"/>
        <v>48.175182481751825</v>
      </c>
    </row>
    <row r="107" spans="2:12">
      <c r="B107" s="1">
        <v>43271</v>
      </c>
      <c r="C107" s="2">
        <v>77.5</v>
      </c>
      <c r="D107" s="2">
        <v>78</v>
      </c>
      <c r="E107" s="2">
        <v>72.599999999999994</v>
      </c>
      <c r="F107" s="3">
        <v>75.3</v>
      </c>
      <c r="H107" s="17">
        <f t="shared" si="5"/>
        <v>0</v>
      </c>
      <c r="I107" s="17">
        <f t="shared" si="6"/>
        <v>2.2000000000000028</v>
      </c>
      <c r="K107" s="23">
        <f t="shared" si="7"/>
        <v>44.954128440366965</v>
      </c>
      <c r="L107" s="23">
        <f t="shared" si="8"/>
        <v>47.98780487804877</v>
      </c>
    </row>
    <row r="108" spans="2:12">
      <c r="B108" s="1">
        <v>43270</v>
      </c>
      <c r="C108" s="2">
        <v>79</v>
      </c>
      <c r="D108" s="2">
        <v>80</v>
      </c>
      <c r="E108" s="2">
        <v>77.5</v>
      </c>
      <c r="F108" s="3">
        <v>77.5</v>
      </c>
      <c r="H108" s="17">
        <f t="shared" si="5"/>
        <v>0</v>
      </c>
      <c r="I108" s="17">
        <f t="shared" si="6"/>
        <v>1.7999999999999972</v>
      </c>
      <c r="K108" s="23">
        <f t="shared" si="7"/>
        <v>52.195121951219527</v>
      </c>
      <c r="L108" s="23">
        <f t="shared" si="8"/>
        <v>48.371235402581434</v>
      </c>
    </row>
    <row r="109" spans="2:12">
      <c r="B109" s="1">
        <v>43266</v>
      </c>
      <c r="C109" s="2">
        <v>79.400000000000006</v>
      </c>
      <c r="D109" s="2">
        <v>80.3</v>
      </c>
      <c r="E109" s="2">
        <v>78.2</v>
      </c>
      <c r="F109" s="3">
        <v>79.3</v>
      </c>
      <c r="H109" s="17">
        <f t="shared" si="5"/>
        <v>0.29999999999999716</v>
      </c>
      <c r="I109" s="17">
        <f t="shared" si="6"/>
        <v>0</v>
      </c>
      <c r="K109" s="23">
        <f t="shared" si="7"/>
        <v>52.450980392156865</v>
      </c>
      <c r="L109" s="23">
        <f t="shared" si="8"/>
        <v>49.133663366336641</v>
      </c>
    </row>
    <row r="110" spans="2:12">
      <c r="B110" s="1">
        <v>43265</v>
      </c>
      <c r="C110" s="2">
        <v>83.6</v>
      </c>
      <c r="D110" s="2">
        <v>84.8</v>
      </c>
      <c r="E110" s="2">
        <v>79</v>
      </c>
      <c r="F110" s="3">
        <v>79</v>
      </c>
      <c r="H110" s="17">
        <f t="shared" si="5"/>
        <v>0</v>
      </c>
      <c r="I110" s="17">
        <f t="shared" si="6"/>
        <v>3.7000000000000028</v>
      </c>
      <c r="K110" s="23">
        <f t="shared" si="7"/>
        <v>53.140096618357482</v>
      </c>
      <c r="L110" s="23">
        <f t="shared" si="8"/>
        <v>49.227918468190239</v>
      </c>
    </row>
    <row r="111" spans="2:12">
      <c r="B111" s="1">
        <v>43264</v>
      </c>
      <c r="C111" s="2">
        <v>78.7</v>
      </c>
      <c r="D111" s="2">
        <v>83.9</v>
      </c>
      <c r="E111" s="2">
        <v>77.7</v>
      </c>
      <c r="F111" s="3">
        <v>82.7</v>
      </c>
      <c r="H111" s="17">
        <f t="shared" si="5"/>
        <v>5</v>
      </c>
      <c r="I111" s="17">
        <f t="shared" si="6"/>
        <v>0</v>
      </c>
      <c r="K111" s="23">
        <f t="shared" si="7"/>
        <v>55.000000000000007</v>
      </c>
      <c r="L111" s="23">
        <f t="shared" si="8"/>
        <v>49.906073888541009</v>
      </c>
    </row>
    <row r="112" spans="2:12">
      <c r="B112" s="1">
        <v>43263</v>
      </c>
      <c r="C112" s="2">
        <v>77.900000000000006</v>
      </c>
      <c r="D112" s="2">
        <v>79.3</v>
      </c>
      <c r="E112" s="2">
        <v>77.5</v>
      </c>
      <c r="F112" s="2">
        <v>77.7</v>
      </c>
      <c r="H112" s="17">
        <f t="shared" si="5"/>
        <v>0</v>
      </c>
      <c r="I112" s="17">
        <f t="shared" si="6"/>
        <v>0</v>
      </c>
      <c r="K112" s="23">
        <f t="shared" si="7"/>
        <v>36.809815950920246</v>
      </c>
      <c r="L112" s="23">
        <f t="shared" si="8"/>
        <v>47.670708359923417</v>
      </c>
    </row>
    <row r="113" spans="2:12">
      <c r="B113" s="1">
        <v>43262</v>
      </c>
      <c r="C113" s="2">
        <v>79.8</v>
      </c>
      <c r="D113" s="2">
        <v>79.8</v>
      </c>
      <c r="E113" s="2">
        <v>77.099999999999994</v>
      </c>
      <c r="F113" s="3">
        <v>77.7</v>
      </c>
      <c r="H113" s="17">
        <f t="shared" si="5"/>
        <v>0</v>
      </c>
      <c r="I113" s="17">
        <f t="shared" si="6"/>
        <v>1.5999999999999943</v>
      </c>
      <c r="K113" s="23">
        <f t="shared" si="7"/>
        <v>46.90721649484535</v>
      </c>
      <c r="L113" s="23">
        <f t="shared" si="8"/>
        <v>45.027124773960217</v>
      </c>
    </row>
    <row r="114" spans="2:12">
      <c r="B114" s="1">
        <v>43259</v>
      </c>
      <c r="C114" s="2">
        <v>79.400000000000006</v>
      </c>
      <c r="D114" s="2">
        <v>80.5</v>
      </c>
      <c r="E114" s="2">
        <v>78.599999999999994</v>
      </c>
      <c r="F114" s="3">
        <v>79.3</v>
      </c>
      <c r="H114" s="17">
        <f t="shared" si="5"/>
        <v>0.29999999999999716</v>
      </c>
      <c r="I114" s="17">
        <f t="shared" si="6"/>
        <v>0</v>
      </c>
      <c r="K114" s="23">
        <f t="shared" si="7"/>
        <v>54.210526315789451</v>
      </c>
      <c r="L114" s="23">
        <f t="shared" si="8"/>
        <v>45.565006075334146</v>
      </c>
    </row>
    <row r="115" spans="2:12">
      <c r="B115" s="1">
        <v>43258</v>
      </c>
      <c r="C115" s="2">
        <v>81.5</v>
      </c>
      <c r="D115" s="2">
        <v>81.5</v>
      </c>
      <c r="E115" s="2">
        <v>79</v>
      </c>
      <c r="F115" s="3">
        <v>79</v>
      </c>
      <c r="H115" s="17">
        <f t="shared" si="5"/>
        <v>0</v>
      </c>
      <c r="I115" s="17">
        <f t="shared" si="6"/>
        <v>2</v>
      </c>
      <c r="K115" s="23">
        <f t="shared" si="7"/>
        <v>53.191489361702139</v>
      </c>
      <c r="L115" s="23">
        <f t="shared" si="8"/>
        <v>45.991561181434605</v>
      </c>
    </row>
    <row r="116" spans="2:12">
      <c r="B116" s="1">
        <v>43257</v>
      </c>
      <c r="C116" s="2">
        <v>78.3</v>
      </c>
      <c r="D116" s="2">
        <v>81</v>
      </c>
      <c r="E116" s="2">
        <v>77.900000000000006</v>
      </c>
      <c r="F116" s="3">
        <v>81</v>
      </c>
      <c r="H116" s="17">
        <f t="shared" si="5"/>
        <v>3.7999999999999972</v>
      </c>
      <c r="I116" s="17">
        <f t="shared" si="6"/>
        <v>0</v>
      </c>
      <c r="K116" s="23">
        <f t="shared" si="7"/>
        <v>63.44086021505376</v>
      </c>
      <c r="L116" s="23">
        <f t="shared" si="8"/>
        <v>47.387387387387378</v>
      </c>
    </row>
    <row r="117" spans="2:12">
      <c r="B117" s="1">
        <v>43256</v>
      </c>
      <c r="C117" s="2">
        <v>78.400000000000006</v>
      </c>
      <c r="D117" s="2">
        <v>78.5</v>
      </c>
      <c r="E117" s="2">
        <v>77</v>
      </c>
      <c r="F117" s="3">
        <v>77.2</v>
      </c>
      <c r="H117" s="17">
        <f t="shared" si="5"/>
        <v>0</v>
      </c>
      <c r="I117" s="17">
        <f t="shared" si="6"/>
        <v>0.70000000000000284</v>
      </c>
      <c r="K117" s="23">
        <f t="shared" si="7"/>
        <v>50.632911392405077</v>
      </c>
      <c r="L117" s="23">
        <f t="shared" si="8"/>
        <v>45.322872661436328</v>
      </c>
    </row>
    <row r="118" spans="2:12">
      <c r="B118" s="1">
        <v>43255</v>
      </c>
      <c r="C118" s="2">
        <v>79.5</v>
      </c>
      <c r="D118" s="2">
        <v>79.8</v>
      </c>
      <c r="E118" s="2">
        <v>77.8</v>
      </c>
      <c r="F118" s="3">
        <v>77.900000000000006</v>
      </c>
      <c r="H118" s="17">
        <f t="shared" si="5"/>
        <v>0.40000000000000568</v>
      </c>
      <c r="I118" s="17">
        <f t="shared" si="6"/>
        <v>0</v>
      </c>
      <c r="K118" s="23">
        <f t="shared" si="7"/>
        <v>58.479532163742711</v>
      </c>
      <c r="L118" s="23">
        <f t="shared" si="8"/>
        <v>48.154555940023073</v>
      </c>
    </row>
    <row r="119" spans="2:12">
      <c r="B119" s="1">
        <v>43252</v>
      </c>
      <c r="C119" s="2">
        <v>76.599999999999994</v>
      </c>
      <c r="D119" s="2">
        <v>77.8</v>
      </c>
      <c r="E119" s="2">
        <v>76.3</v>
      </c>
      <c r="F119" s="3">
        <v>77.5</v>
      </c>
      <c r="H119" s="17">
        <f t="shared" si="5"/>
        <v>0.90000000000000568</v>
      </c>
      <c r="I119" s="17">
        <f t="shared" si="6"/>
        <v>0</v>
      </c>
      <c r="K119" s="23">
        <f t="shared" si="7"/>
        <v>69.787234042553195</v>
      </c>
      <c r="L119" s="23">
        <f t="shared" si="8"/>
        <v>48.273878020713461</v>
      </c>
    </row>
    <row r="120" spans="2:12">
      <c r="B120" s="1">
        <v>43251</v>
      </c>
      <c r="C120" s="2">
        <v>79.5</v>
      </c>
      <c r="D120" s="2">
        <v>80.400000000000006</v>
      </c>
      <c r="E120" s="2">
        <v>76.599999999999994</v>
      </c>
      <c r="F120" s="3">
        <v>76.599999999999994</v>
      </c>
      <c r="H120" s="17">
        <f t="shared" si="5"/>
        <v>0</v>
      </c>
      <c r="I120" s="17">
        <f t="shared" si="6"/>
        <v>1.7000000000000028</v>
      </c>
      <c r="K120" s="23">
        <f t="shared" si="7"/>
        <v>72.156862745098053</v>
      </c>
      <c r="L120" s="23">
        <f t="shared" si="8"/>
        <v>48.569794050343248</v>
      </c>
    </row>
    <row r="121" spans="2:12">
      <c r="B121" s="1">
        <v>43250</v>
      </c>
      <c r="C121" s="2">
        <v>76.7</v>
      </c>
      <c r="D121" s="2">
        <v>79</v>
      </c>
      <c r="E121" s="2">
        <v>75.599999999999994</v>
      </c>
      <c r="F121" s="3">
        <v>78.3</v>
      </c>
      <c r="H121" s="17">
        <f t="shared" si="5"/>
        <v>0.59999999999999432</v>
      </c>
      <c r="I121" s="17">
        <f t="shared" si="6"/>
        <v>0</v>
      </c>
      <c r="K121" s="23">
        <f t="shared" si="7"/>
        <v>78.225806451612925</v>
      </c>
      <c r="L121" s="23">
        <f t="shared" si="8"/>
        <v>49.513451631368056</v>
      </c>
    </row>
    <row r="122" spans="2:12">
      <c r="B122" s="1">
        <v>43249</v>
      </c>
      <c r="C122" s="2">
        <v>80.7</v>
      </c>
      <c r="D122" s="2">
        <v>81.099999999999994</v>
      </c>
      <c r="E122" s="2">
        <v>77.400000000000006</v>
      </c>
      <c r="F122" s="3">
        <v>77.7</v>
      </c>
      <c r="H122" s="17">
        <f t="shared" si="5"/>
        <v>0</v>
      </c>
      <c r="I122" s="17">
        <f t="shared" si="6"/>
        <v>3</v>
      </c>
      <c r="K122" s="23">
        <f t="shared" si="7"/>
        <v>74.603174603174622</v>
      </c>
      <c r="L122" s="23">
        <f t="shared" si="8"/>
        <v>48.751418842224744</v>
      </c>
    </row>
    <row r="123" spans="2:12">
      <c r="B123" s="1">
        <v>43248</v>
      </c>
      <c r="C123" s="2">
        <v>83</v>
      </c>
      <c r="D123" s="2">
        <v>84.9</v>
      </c>
      <c r="E123" s="2">
        <v>80.2</v>
      </c>
      <c r="F123" s="3">
        <v>80.7</v>
      </c>
      <c r="H123" s="17">
        <f t="shared" si="5"/>
        <v>0</v>
      </c>
      <c r="I123" s="17">
        <f t="shared" si="6"/>
        <v>1.2999999999999972</v>
      </c>
      <c r="K123" s="23">
        <f t="shared" si="7"/>
        <v>84.684684684684726</v>
      </c>
      <c r="L123" s="23">
        <f t="shared" si="8"/>
        <v>49.198167239404356</v>
      </c>
    </row>
    <row r="124" spans="2:12">
      <c r="B124" s="1">
        <v>43245</v>
      </c>
      <c r="C124" s="2">
        <v>80.599999999999994</v>
      </c>
      <c r="D124" s="2">
        <v>84.4</v>
      </c>
      <c r="E124" s="2">
        <v>80.5</v>
      </c>
      <c r="F124" s="3">
        <v>82</v>
      </c>
      <c r="H124" s="17">
        <f t="shared" si="5"/>
        <v>3.0999999999999943</v>
      </c>
      <c r="I124" s="17">
        <f t="shared" si="6"/>
        <v>0</v>
      </c>
      <c r="K124" s="23">
        <f t="shared" si="7"/>
        <v>91.35802469135804</v>
      </c>
      <c r="L124" s="23">
        <f t="shared" si="8"/>
        <v>49.510086455331411</v>
      </c>
    </row>
    <row r="125" spans="2:12">
      <c r="B125" s="1">
        <v>43244</v>
      </c>
      <c r="C125" s="2">
        <v>78.3</v>
      </c>
      <c r="D125" s="2">
        <v>79.900000000000006</v>
      </c>
      <c r="E125" s="2">
        <v>77.2</v>
      </c>
      <c r="F125" s="3">
        <v>78.900000000000006</v>
      </c>
      <c r="H125" s="17">
        <f t="shared" si="5"/>
        <v>1.2000000000000028</v>
      </c>
      <c r="I125" s="17">
        <f t="shared" si="6"/>
        <v>0</v>
      </c>
      <c r="K125" s="23">
        <f t="shared" si="7"/>
        <v>90.497737556561106</v>
      </c>
      <c r="L125" s="23">
        <f t="shared" si="8"/>
        <v>49.422632794457279</v>
      </c>
    </row>
    <row r="126" spans="2:12">
      <c r="B126" s="1">
        <v>43243</v>
      </c>
      <c r="C126" s="2">
        <v>78.2</v>
      </c>
      <c r="D126" s="2">
        <v>78.5</v>
      </c>
      <c r="E126" s="2">
        <v>76</v>
      </c>
      <c r="F126" s="3">
        <v>77.7</v>
      </c>
      <c r="H126" s="17">
        <f t="shared" si="5"/>
        <v>0</v>
      </c>
      <c r="I126" s="17">
        <f t="shared" si="6"/>
        <v>9.9999999999994316E-2</v>
      </c>
      <c r="K126" s="23">
        <f t="shared" si="7"/>
        <v>90.186915887850489</v>
      </c>
      <c r="L126" s="23">
        <f t="shared" si="8"/>
        <v>48.757943385326406</v>
      </c>
    </row>
    <row r="127" spans="2:12">
      <c r="B127" s="1">
        <v>43242</v>
      </c>
      <c r="C127" s="2">
        <v>77.3</v>
      </c>
      <c r="D127" s="2">
        <v>79.400000000000006</v>
      </c>
      <c r="E127" s="2">
        <v>75.5</v>
      </c>
      <c r="F127" s="3">
        <v>77.8</v>
      </c>
      <c r="H127" s="17">
        <f t="shared" si="5"/>
        <v>1.7999999999999972</v>
      </c>
      <c r="I127" s="17">
        <f t="shared" si="6"/>
        <v>0</v>
      </c>
      <c r="K127" s="23">
        <f t="shared" si="7"/>
        <v>87.330316742081465</v>
      </c>
      <c r="L127" s="23">
        <f t="shared" si="8"/>
        <v>50.084507042253513</v>
      </c>
    </row>
    <row r="128" spans="2:12">
      <c r="B128" s="1">
        <v>43241</v>
      </c>
      <c r="C128" s="2">
        <v>79.3</v>
      </c>
      <c r="D128" s="2">
        <v>80.5</v>
      </c>
      <c r="E128" s="2">
        <v>76</v>
      </c>
      <c r="F128" s="3">
        <v>76</v>
      </c>
      <c r="H128" s="17">
        <f t="shared" si="5"/>
        <v>0</v>
      </c>
      <c r="I128" s="17">
        <f t="shared" si="6"/>
        <v>1</v>
      </c>
      <c r="K128" s="23">
        <f t="shared" si="7"/>
        <v>81.395348837209298</v>
      </c>
      <c r="L128" s="23">
        <f t="shared" si="8"/>
        <v>49.37641723356009</v>
      </c>
    </row>
    <row r="129" spans="2:12">
      <c r="B129" s="1">
        <v>43238</v>
      </c>
      <c r="C129" s="2">
        <v>77</v>
      </c>
      <c r="D129" s="2">
        <v>79.900000000000006</v>
      </c>
      <c r="E129" s="2">
        <v>76.099999999999994</v>
      </c>
      <c r="F129" s="3">
        <v>77</v>
      </c>
      <c r="H129" s="17">
        <f t="shared" si="5"/>
        <v>2</v>
      </c>
      <c r="I129" s="17">
        <f t="shared" si="6"/>
        <v>0</v>
      </c>
      <c r="K129" s="23">
        <f t="shared" si="7"/>
        <v>78.124999999999972</v>
      </c>
      <c r="L129" s="23">
        <f t="shared" si="8"/>
        <v>48.932584269662918</v>
      </c>
    </row>
    <row r="130" spans="2:12">
      <c r="B130" s="1">
        <v>43237</v>
      </c>
      <c r="C130" s="2">
        <v>69.8</v>
      </c>
      <c r="D130" s="2">
        <v>75</v>
      </c>
      <c r="E130" s="2">
        <v>69.599999999999994</v>
      </c>
      <c r="F130" s="3">
        <v>75</v>
      </c>
      <c r="H130" s="17">
        <f t="shared" si="5"/>
        <v>6.7999999999999972</v>
      </c>
      <c r="I130" s="17">
        <f t="shared" si="6"/>
        <v>0</v>
      </c>
      <c r="K130" s="23">
        <f t="shared" si="7"/>
        <v>71.759259259259281</v>
      </c>
      <c r="L130" s="23">
        <f t="shared" si="8"/>
        <v>46.024878312601409</v>
      </c>
    </row>
    <row r="131" spans="2:12">
      <c r="B131" s="1">
        <v>43236</v>
      </c>
      <c r="C131" s="2">
        <v>65.5</v>
      </c>
      <c r="D131" s="2">
        <v>69.5</v>
      </c>
      <c r="E131" s="2">
        <v>65.400000000000006</v>
      </c>
      <c r="F131" s="3">
        <v>68.2</v>
      </c>
      <c r="H131" s="17">
        <f t="shared" si="5"/>
        <v>2.9000000000000057</v>
      </c>
      <c r="I131" s="17">
        <f t="shared" si="6"/>
        <v>0</v>
      </c>
      <c r="K131" s="23">
        <f t="shared" si="7"/>
        <v>70.531400966183583</v>
      </c>
      <c r="L131" s="23">
        <f t="shared" si="8"/>
        <v>44.15221040850588</v>
      </c>
    </row>
    <row r="132" spans="2:12">
      <c r="B132" s="1">
        <v>43235</v>
      </c>
      <c r="C132" s="2">
        <v>65.099999999999994</v>
      </c>
      <c r="D132" s="2">
        <v>66.900000000000006</v>
      </c>
      <c r="E132" s="2">
        <v>64.099999999999994</v>
      </c>
      <c r="F132" s="3">
        <v>65.3</v>
      </c>
      <c r="H132" s="17">
        <f t="shared" si="5"/>
        <v>1</v>
      </c>
      <c r="I132" s="17">
        <f t="shared" si="6"/>
        <v>0</v>
      </c>
      <c r="K132" s="23">
        <f t="shared" si="7"/>
        <v>65.730337078651672</v>
      </c>
      <c r="L132" s="23">
        <f t="shared" si="8"/>
        <v>40.926225094238021</v>
      </c>
    </row>
    <row r="133" spans="2:12">
      <c r="B133" s="1">
        <v>43234</v>
      </c>
      <c r="C133" s="2">
        <v>66</v>
      </c>
      <c r="D133" s="2">
        <v>66.099999999999994</v>
      </c>
      <c r="E133" s="2">
        <v>63.7</v>
      </c>
      <c r="F133" s="3">
        <v>64.3</v>
      </c>
      <c r="H133" s="17">
        <f t="shared" ref="H133:H196" si="9">IF(F133&gt;F134,(F133-F134),0)</f>
        <v>0</v>
      </c>
      <c r="I133" s="17">
        <f t="shared" ref="I133:I196" si="10">IF(F133&lt;F134,(F134-F133),0)</f>
        <v>1</v>
      </c>
      <c r="K133" s="23">
        <f t="shared" ref="K133:K196" si="11">SUM(H133:H144)/(SUM(H133:H144)+SUM(I133:I144))*100</f>
        <v>56.31578947368422</v>
      </c>
      <c r="L133" s="23">
        <f t="shared" ref="L133:L196" si="12">SUM(H133:H232)/(SUM(H133:H232)+SUM(I133:I232))*100</f>
        <v>40.171397964649174</v>
      </c>
    </row>
    <row r="134" spans="2:12">
      <c r="B134" s="1">
        <v>43231</v>
      </c>
      <c r="C134" s="2">
        <v>66</v>
      </c>
      <c r="D134" s="2">
        <v>66.7</v>
      </c>
      <c r="E134" s="2">
        <v>65</v>
      </c>
      <c r="F134" s="2">
        <v>65.3</v>
      </c>
      <c r="H134" s="17">
        <f t="shared" si="9"/>
        <v>0</v>
      </c>
      <c r="I134" s="17">
        <f t="shared" si="10"/>
        <v>0</v>
      </c>
      <c r="K134" s="23">
        <f t="shared" si="11"/>
        <v>61.578947368421069</v>
      </c>
      <c r="L134" s="23">
        <f t="shared" si="12"/>
        <v>43.114080164439869</v>
      </c>
    </row>
    <row r="135" spans="2:12">
      <c r="B135" s="1">
        <v>43230</v>
      </c>
      <c r="C135" s="2">
        <v>63.1</v>
      </c>
      <c r="D135" s="2">
        <v>67.5</v>
      </c>
      <c r="E135" s="2">
        <v>62.3</v>
      </c>
      <c r="F135" s="3">
        <v>65.3</v>
      </c>
      <c r="H135" s="17">
        <f t="shared" si="9"/>
        <v>3.3999999999999986</v>
      </c>
      <c r="I135" s="17">
        <f t="shared" si="10"/>
        <v>0</v>
      </c>
      <c r="K135" s="23">
        <f t="shared" si="11"/>
        <v>51.091703056768559</v>
      </c>
      <c r="L135" s="23">
        <f t="shared" si="12"/>
        <v>41.026894865525676</v>
      </c>
    </row>
    <row r="136" spans="2:12">
      <c r="B136" s="1">
        <v>43229</v>
      </c>
      <c r="C136" s="2">
        <v>61</v>
      </c>
      <c r="D136" s="2">
        <v>62.3</v>
      </c>
      <c r="E136" s="2">
        <v>60.8</v>
      </c>
      <c r="F136" s="3">
        <v>61.9</v>
      </c>
      <c r="H136" s="17">
        <f t="shared" si="9"/>
        <v>0.89999999999999858</v>
      </c>
      <c r="I136" s="17">
        <f t="shared" si="10"/>
        <v>0</v>
      </c>
      <c r="K136" s="23">
        <f t="shared" si="11"/>
        <v>39.150943396226403</v>
      </c>
      <c r="L136" s="23">
        <f t="shared" si="12"/>
        <v>37.953795379537958</v>
      </c>
    </row>
    <row r="137" spans="2:12">
      <c r="B137" s="1">
        <v>43228</v>
      </c>
      <c r="C137" s="2">
        <v>60.9</v>
      </c>
      <c r="D137" s="2">
        <v>62</v>
      </c>
      <c r="E137" s="2">
        <v>60.4</v>
      </c>
      <c r="F137" s="3">
        <v>61</v>
      </c>
      <c r="H137" s="17">
        <f t="shared" si="9"/>
        <v>0.5</v>
      </c>
      <c r="I137" s="17">
        <f t="shared" si="10"/>
        <v>0</v>
      </c>
      <c r="K137" s="23">
        <f t="shared" si="11"/>
        <v>40.825688073394488</v>
      </c>
      <c r="L137" s="23">
        <f t="shared" si="12"/>
        <v>37.836561171469057</v>
      </c>
    </row>
    <row r="138" spans="2:12">
      <c r="B138" s="1">
        <v>43227</v>
      </c>
      <c r="C138" s="2">
        <v>62</v>
      </c>
      <c r="D138" s="2">
        <v>62</v>
      </c>
      <c r="E138" s="2">
        <v>59.7</v>
      </c>
      <c r="F138" s="3">
        <v>60.5</v>
      </c>
      <c r="H138" s="17">
        <f t="shared" si="9"/>
        <v>0</v>
      </c>
      <c r="I138" s="17">
        <f t="shared" si="10"/>
        <v>0.79999999999999716</v>
      </c>
      <c r="K138" s="23">
        <f t="shared" si="11"/>
        <v>38.888888888888886</v>
      </c>
      <c r="L138" s="23">
        <f t="shared" si="12"/>
        <v>37.161531279178334</v>
      </c>
    </row>
    <row r="139" spans="2:12">
      <c r="B139" s="1">
        <v>43224</v>
      </c>
      <c r="C139" s="2">
        <v>63.2</v>
      </c>
      <c r="D139" s="2">
        <v>63.7</v>
      </c>
      <c r="E139" s="2">
        <v>61.3</v>
      </c>
      <c r="F139" s="3">
        <v>61.3</v>
      </c>
      <c r="H139" s="17">
        <f t="shared" si="9"/>
        <v>0</v>
      </c>
      <c r="I139" s="17">
        <f t="shared" si="10"/>
        <v>1.2000000000000028</v>
      </c>
      <c r="K139" s="23">
        <f t="shared" si="11"/>
        <v>47.008547008546991</v>
      </c>
      <c r="L139" s="23">
        <f t="shared" si="12"/>
        <v>37.593283582089548</v>
      </c>
    </row>
    <row r="140" spans="2:12">
      <c r="B140" s="1">
        <v>43223</v>
      </c>
      <c r="C140" s="2">
        <v>63.2</v>
      </c>
      <c r="D140" s="2">
        <v>66.3</v>
      </c>
      <c r="E140" s="2">
        <v>62.5</v>
      </c>
      <c r="F140" s="3">
        <v>62.5</v>
      </c>
      <c r="H140" s="17">
        <f t="shared" si="9"/>
        <v>0</v>
      </c>
      <c r="I140" s="17">
        <f t="shared" si="10"/>
        <v>1.9000000000000057</v>
      </c>
      <c r="K140" s="23">
        <f t="shared" si="11"/>
        <v>39.145907473309606</v>
      </c>
      <c r="L140" s="23">
        <f t="shared" si="12"/>
        <v>37.628384687208211</v>
      </c>
    </row>
    <row r="141" spans="2:12">
      <c r="B141" s="1">
        <v>43222</v>
      </c>
      <c r="C141" s="2">
        <v>66</v>
      </c>
      <c r="D141" s="2">
        <v>67.3</v>
      </c>
      <c r="E141" s="2">
        <v>64.2</v>
      </c>
      <c r="F141" s="3">
        <v>64.400000000000006</v>
      </c>
      <c r="H141" s="17">
        <f t="shared" si="9"/>
        <v>0</v>
      </c>
      <c r="I141" s="17">
        <f t="shared" si="10"/>
        <v>1.1999999999999886</v>
      </c>
      <c r="K141" s="23">
        <f t="shared" si="11"/>
        <v>38.46153846153846</v>
      </c>
      <c r="L141" s="23">
        <f t="shared" si="12"/>
        <v>37.610825944937005</v>
      </c>
    </row>
    <row r="142" spans="2:12">
      <c r="B142" s="1">
        <v>43220</v>
      </c>
      <c r="C142" s="2">
        <v>61.2</v>
      </c>
      <c r="D142" s="2">
        <v>65.599999999999994</v>
      </c>
      <c r="E142" s="2">
        <v>60.4</v>
      </c>
      <c r="F142" s="3">
        <v>65.599999999999994</v>
      </c>
      <c r="H142" s="17">
        <f t="shared" si="9"/>
        <v>5.8999999999999915</v>
      </c>
      <c r="I142" s="17">
        <f t="shared" si="10"/>
        <v>0</v>
      </c>
      <c r="K142" s="23">
        <f t="shared" si="11"/>
        <v>39.855072463768096</v>
      </c>
      <c r="L142" s="23">
        <f t="shared" si="12"/>
        <v>39.108455882352935</v>
      </c>
    </row>
    <row r="143" spans="2:12">
      <c r="B143" s="1">
        <v>43217</v>
      </c>
      <c r="C143" s="2">
        <v>59.8</v>
      </c>
      <c r="D143" s="2">
        <v>60.7</v>
      </c>
      <c r="E143" s="2">
        <v>57.6</v>
      </c>
      <c r="F143" s="2">
        <v>59.7</v>
      </c>
      <c r="H143" s="17">
        <f t="shared" si="9"/>
        <v>0</v>
      </c>
      <c r="I143" s="17">
        <f t="shared" si="10"/>
        <v>0</v>
      </c>
      <c r="K143" s="23">
        <f t="shared" si="11"/>
        <v>21.338912133891196</v>
      </c>
      <c r="L143" s="23">
        <f t="shared" si="12"/>
        <v>38.996316758747703</v>
      </c>
    </row>
    <row r="144" spans="2:12">
      <c r="B144" s="1">
        <v>43216</v>
      </c>
      <c r="C144" s="2">
        <v>62.8</v>
      </c>
      <c r="D144" s="2">
        <v>63.2</v>
      </c>
      <c r="E144" s="2">
        <v>59.6</v>
      </c>
      <c r="F144" s="3">
        <v>59.7</v>
      </c>
      <c r="H144" s="17">
        <f t="shared" si="9"/>
        <v>0</v>
      </c>
      <c r="I144" s="17">
        <f t="shared" si="10"/>
        <v>2.1999999999999957</v>
      </c>
      <c r="K144" s="23">
        <f t="shared" si="11"/>
        <v>22.63374485596708</v>
      </c>
      <c r="L144" s="23">
        <f t="shared" si="12"/>
        <v>38.996316758747703</v>
      </c>
    </row>
    <row r="145" spans="2:12">
      <c r="B145" s="1">
        <v>43215</v>
      </c>
      <c r="C145" s="2">
        <v>61.1</v>
      </c>
      <c r="D145" s="2">
        <v>62.4</v>
      </c>
      <c r="E145" s="2">
        <v>60.4</v>
      </c>
      <c r="F145" s="3">
        <v>61.9</v>
      </c>
      <c r="H145" s="17">
        <f t="shared" si="9"/>
        <v>1</v>
      </c>
      <c r="I145" s="17">
        <f t="shared" si="10"/>
        <v>0</v>
      </c>
      <c r="K145" s="23">
        <f t="shared" si="11"/>
        <v>19.855595667870038</v>
      </c>
      <c r="L145" s="23">
        <f t="shared" si="12"/>
        <v>40.366132723112131</v>
      </c>
    </row>
    <row r="146" spans="2:12">
      <c r="B146" s="1">
        <v>43214</v>
      </c>
      <c r="C146" s="2">
        <v>64.5</v>
      </c>
      <c r="D146" s="2">
        <v>65</v>
      </c>
      <c r="E146" s="2">
        <v>60.2</v>
      </c>
      <c r="F146" s="3">
        <v>60.9</v>
      </c>
      <c r="H146" s="17">
        <f t="shared" si="9"/>
        <v>0</v>
      </c>
      <c r="I146" s="17">
        <f t="shared" si="10"/>
        <v>3.8999999999999986</v>
      </c>
      <c r="K146" s="23">
        <f t="shared" si="11"/>
        <v>19.855595667870038</v>
      </c>
      <c r="L146" s="23">
        <f t="shared" si="12"/>
        <v>39.457013574660635</v>
      </c>
    </row>
    <row r="147" spans="2:12">
      <c r="B147" s="1">
        <v>43213</v>
      </c>
      <c r="C147" s="2">
        <v>66.2</v>
      </c>
      <c r="D147" s="2">
        <v>67.099999999999994</v>
      </c>
      <c r="E147" s="2">
        <v>64.7</v>
      </c>
      <c r="F147" s="3">
        <v>64.8</v>
      </c>
      <c r="H147" s="17">
        <f t="shared" si="9"/>
        <v>0</v>
      </c>
      <c r="I147" s="17">
        <f t="shared" si="10"/>
        <v>1.7000000000000028</v>
      </c>
      <c r="K147" s="23">
        <f t="shared" si="11"/>
        <v>30.152671755725169</v>
      </c>
      <c r="L147" s="23">
        <f t="shared" si="12"/>
        <v>42.54754533392304</v>
      </c>
    </row>
    <row r="148" spans="2:12">
      <c r="B148" s="1">
        <v>43210</v>
      </c>
      <c r="C148" s="2">
        <v>64.3</v>
      </c>
      <c r="D148" s="2">
        <v>67.599999999999994</v>
      </c>
      <c r="E148" s="2">
        <v>64.2</v>
      </c>
      <c r="F148" s="3">
        <v>66.5</v>
      </c>
      <c r="H148" s="17">
        <f t="shared" si="9"/>
        <v>1.5</v>
      </c>
      <c r="I148" s="17">
        <f t="shared" si="10"/>
        <v>0</v>
      </c>
      <c r="K148" s="23">
        <f t="shared" si="11"/>
        <v>29.151291512915119</v>
      </c>
      <c r="L148" s="23">
        <f t="shared" si="12"/>
        <v>43.993010048055922</v>
      </c>
    </row>
    <row r="149" spans="2:12">
      <c r="B149" s="1">
        <v>43209</v>
      </c>
      <c r="C149" s="2">
        <v>64.8</v>
      </c>
      <c r="D149" s="2">
        <v>66.099999999999994</v>
      </c>
      <c r="E149" s="2">
        <v>64.099999999999994</v>
      </c>
      <c r="F149" s="3">
        <v>65</v>
      </c>
      <c r="H149" s="17">
        <f t="shared" si="9"/>
        <v>0</v>
      </c>
      <c r="I149" s="17">
        <f t="shared" si="10"/>
        <v>0.29999999999999716</v>
      </c>
      <c r="K149" s="23">
        <f t="shared" si="11"/>
        <v>24.902723735408539</v>
      </c>
      <c r="L149" s="23">
        <f t="shared" si="12"/>
        <v>44.04190309908337</v>
      </c>
    </row>
    <row r="150" spans="2:12">
      <c r="B150" s="1">
        <v>43208</v>
      </c>
      <c r="C150" s="2">
        <v>64</v>
      </c>
      <c r="D150" s="2">
        <v>65.400000000000006</v>
      </c>
      <c r="E150" s="2">
        <v>62.7</v>
      </c>
      <c r="F150" s="3">
        <v>65.3</v>
      </c>
      <c r="H150" s="17">
        <f t="shared" si="9"/>
        <v>2.5999999999999943</v>
      </c>
      <c r="I150" s="17">
        <f t="shared" si="10"/>
        <v>0</v>
      </c>
      <c r="K150" s="23">
        <f t="shared" si="11"/>
        <v>31.899641577060912</v>
      </c>
      <c r="L150" s="23">
        <f t="shared" si="12"/>
        <v>43.679653679653683</v>
      </c>
    </row>
    <row r="151" spans="2:12">
      <c r="B151" s="1">
        <v>43207</v>
      </c>
      <c r="C151" s="2">
        <v>67.599999999999994</v>
      </c>
      <c r="D151" s="2">
        <v>67.900000000000006</v>
      </c>
      <c r="E151" s="2">
        <v>61.9</v>
      </c>
      <c r="F151" s="3">
        <v>62.7</v>
      </c>
      <c r="H151" s="17">
        <f t="shared" si="9"/>
        <v>0</v>
      </c>
      <c r="I151" s="17">
        <f t="shared" si="10"/>
        <v>5.8999999999999915</v>
      </c>
      <c r="K151" s="23">
        <f t="shared" si="11"/>
        <v>25.196850393700803</v>
      </c>
      <c r="L151" s="23">
        <f t="shared" si="12"/>
        <v>43.898231996550244</v>
      </c>
    </row>
    <row r="152" spans="2:12">
      <c r="B152" s="1">
        <v>43206</v>
      </c>
      <c r="C152" s="2">
        <v>70.5</v>
      </c>
      <c r="D152" s="2">
        <v>70.7</v>
      </c>
      <c r="E152" s="2">
        <v>68.3</v>
      </c>
      <c r="F152" s="3">
        <v>68.599999999999994</v>
      </c>
      <c r="H152" s="17">
        <f t="shared" si="9"/>
        <v>0</v>
      </c>
      <c r="I152" s="17">
        <f t="shared" si="10"/>
        <v>2.4000000000000057</v>
      </c>
      <c r="K152" s="23">
        <f t="shared" si="11"/>
        <v>32.487309644670056</v>
      </c>
      <c r="L152" s="23">
        <f t="shared" si="12"/>
        <v>45.044247787610622</v>
      </c>
    </row>
    <row r="153" spans="2:12">
      <c r="B153" s="1">
        <v>43203</v>
      </c>
      <c r="C153" s="2">
        <v>71.599999999999994</v>
      </c>
      <c r="D153" s="2">
        <v>72</v>
      </c>
      <c r="E153" s="2">
        <v>70.599999999999994</v>
      </c>
      <c r="F153" s="3">
        <v>71</v>
      </c>
      <c r="H153" s="17">
        <f t="shared" si="9"/>
        <v>0</v>
      </c>
      <c r="I153" s="17">
        <f t="shared" si="10"/>
        <v>0.20000000000000284</v>
      </c>
      <c r="K153" s="23">
        <f t="shared" si="11"/>
        <v>37.356321839080451</v>
      </c>
      <c r="L153" s="23">
        <f t="shared" si="12"/>
        <v>45.304850912327552</v>
      </c>
    </row>
    <row r="154" spans="2:12">
      <c r="B154" s="1">
        <v>43202</v>
      </c>
      <c r="C154" s="2">
        <v>73</v>
      </c>
      <c r="D154" s="2">
        <v>73</v>
      </c>
      <c r="E154" s="2">
        <v>70.8</v>
      </c>
      <c r="F154" s="3">
        <v>71.2</v>
      </c>
      <c r="H154" s="17">
        <f t="shared" si="9"/>
        <v>0</v>
      </c>
      <c r="I154" s="17">
        <f t="shared" si="10"/>
        <v>2.2000000000000028</v>
      </c>
      <c r="K154" s="23">
        <f t="shared" si="11"/>
        <v>47.549019607843142</v>
      </c>
      <c r="L154" s="23">
        <f t="shared" si="12"/>
        <v>46.814044213263976</v>
      </c>
    </row>
    <row r="155" spans="2:12">
      <c r="B155" s="1">
        <v>43201</v>
      </c>
      <c r="C155" s="2">
        <v>74</v>
      </c>
      <c r="D155" s="2">
        <v>74.3</v>
      </c>
      <c r="E155" s="2">
        <v>73.2</v>
      </c>
      <c r="F155" s="3">
        <v>73.400000000000006</v>
      </c>
      <c r="H155" s="17">
        <f t="shared" si="9"/>
        <v>0.40000000000000568</v>
      </c>
      <c r="I155" s="17">
        <f t="shared" si="10"/>
        <v>0</v>
      </c>
      <c r="K155" s="23">
        <f t="shared" si="11"/>
        <v>48.743718592964825</v>
      </c>
      <c r="L155" s="23">
        <f t="shared" si="12"/>
        <v>46.035805626598467</v>
      </c>
    </row>
    <row r="156" spans="2:12">
      <c r="B156" s="1">
        <v>43200</v>
      </c>
      <c r="C156" s="2">
        <v>78</v>
      </c>
      <c r="D156" s="2">
        <v>78.2</v>
      </c>
      <c r="E156" s="2">
        <v>73</v>
      </c>
      <c r="F156" s="3">
        <v>73</v>
      </c>
      <c r="H156" s="17">
        <f t="shared" si="9"/>
        <v>0</v>
      </c>
      <c r="I156" s="17">
        <f t="shared" si="10"/>
        <v>5.5999999999999943</v>
      </c>
      <c r="K156" s="23">
        <f t="shared" si="11"/>
        <v>45.145631067961162</v>
      </c>
      <c r="L156" s="23">
        <f t="shared" si="12"/>
        <v>47.793814432989699</v>
      </c>
    </row>
    <row r="157" spans="2:12">
      <c r="B157" s="1">
        <v>43199</v>
      </c>
      <c r="C157" s="2">
        <v>79.5</v>
      </c>
      <c r="D157" s="2">
        <v>79.599999999999994</v>
      </c>
      <c r="E157" s="2">
        <v>78</v>
      </c>
      <c r="F157" s="3">
        <v>78.599999999999994</v>
      </c>
      <c r="H157" s="17">
        <f t="shared" si="9"/>
        <v>1</v>
      </c>
      <c r="I157" s="17">
        <f t="shared" si="10"/>
        <v>0</v>
      </c>
      <c r="K157" s="23">
        <f t="shared" si="11"/>
        <v>57.407407407407383</v>
      </c>
      <c r="L157" s="23">
        <f t="shared" si="12"/>
        <v>49.854952341483632</v>
      </c>
    </row>
    <row r="158" spans="2:12">
      <c r="B158" s="1">
        <v>43193</v>
      </c>
      <c r="C158" s="2">
        <v>75.099999999999994</v>
      </c>
      <c r="D158" s="2">
        <v>77.8</v>
      </c>
      <c r="E158" s="2">
        <v>73.5</v>
      </c>
      <c r="F158" s="3">
        <v>77.599999999999994</v>
      </c>
      <c r="H158" s="17">
        <f t="shared" si="9"/>
        <v>2.3999999999999915</v>
      </c>
      <c r="I158" s="17">
        <f t="shared" si="10"/>
        <v>0</v>
      </c>
      <c r="K158" s="23">
        <f t="shared" si="11"/>
        <v>50</v>
      </c>
      <c r="L158" s="23">
        <f t="shared" si="12"/>
        <v>50.123660346248968</v>
      </c>
    </row>
    <row r="159" spans="2:12">
      <c r="B159" s="1">
        <v>43192</v>
      </c>
      <c r="C159" s="2">
        <v>78.599999999999994</v>
      </c>
      <c r="D159" s="2">
        <v>78.599999999999994</v>
      </c>
      <c r="E159" s="2">
        <v>74.8</v>
      </c>
      <c r="F159" s="3">
        <v>75.2</v>
      </c>
      <c r="H159" s="17">
        <f t="shared" si="9"/>
        <v>0</v>
      </c>
      <c r="I159" s="17">
        <f t="shared" si="10"/>
        <v>2.5999999999999943</v>
      </c>
      <c r="K159" s="23">
        <f t="shared" si="11"/>
        <v>43.537414965986429</v>
      </c>
      <c r="L159" s="23">
        <f t="shared" si="12"/>
        <v>49.72995429995845</v>
      </c>
    </row>
    <row r="160" spans="2:12">
      <c r="B160" s="1">
        <v>43190</v>
      </c>
      <c r="C160" s="2">
        <v>78.8</v>
      </c>
      <c r="D160" s="2">
        <v>79.8</v>
      </c>
      <c r="E160" s="2">
        <v>77.400000000000006</v>
      </c>
      <c r="F160" s="3">
        <v>77.8</v>
      </c>
      <c r="H160" s="17">
        <f t="shared" si="9"/>
        <v>0</v>
      </c>
      <c r="I160" s="17">
        <f t="shared" si="10"/>
        <v>0.10000000000000853</v>
      </c>
      <c r="K160" s="23">
        <f t="shared" si="11"/>
        <v>60.958904109589042</v>
      </c>
      <c r="L160" s="23">
        <f t="shared" si="12"/>
        <v>50.871369294605806</v>
      </c>
    </row>
    <row r="161" spans="2:12">
      <c r="B161" s="1">
        <v>43189</v>
      </c>
      <c r="C161" s="2">
        <v>76.599999999999994</v>
      </c>
      <c r="D161" s="2">
        <v>78.5</v>
      </c>
      <c r="E161" s="2">
        <v>76.2</v>
      </c>
      <c r="F161" s="3">
        <v>77.900000000000006</v>
      </c>
      <c r="H161" s="17">
        <f t="shared" si="9"/>
        <v>2.5</v>
      </c>
      <c r="I161" s="17">
        <f t="shared" si="10"/>
        <v>0</v>
      </c>
      <c r="K161" s="23">
        <f t="shared" si="11"/>
        <v>61.64383561643838</v>
      </c>
      <c r="L161" s="23">
        <f t="shared" si="12"/>
        <v>50.850269597677325</v>
      </c>
    </row>
    <row r="162" spans="2:12">
      <c r="B162" s="1">
        <v>43188</v>
      </c>
      <c r="C162" s="2">
        <v>76</v>
      </c>
      <c r="D162" s="2">
        <v>76.099999999999994</v>
      </c>
      <c r="E162" s="2">
        <v>74.900000000000006</v>
      </c>
      <c r="F162" s="3">
        <v>75.400000000000006</v>
      </c>
      <c r="H162" s="17">
        <f t="shared" si="9"/>
        <v>0.10000000000000853</v>
      </c>
      <c r="I162" s="17">
        <f t="shared" si="10"/>
        <v>0</v>
      </c>
      <c r="K162" s="23">
        <f t="shared" si="11"/>
        <v>55.555555555555578</v>
      </c>
      <c r="L162" s="23">
        <f t="shared" si="12"/>
        <v>50.188048474717931</v>
      </c>
    </row>
    <row r="163" spans="2:12">
      <c r="B163" s="1">
        <v>43187</v>
      </c>
      <c r="C163" s="2">
        <v>75.900000000000006</v>
      </c>
      <c r="D163" s="2">
        <v>76.7</v>
      </c>
      <c r="E163" s="2">
        <v>74.599999999999994</v>
      </c>
      <c r="F163" s="3">
        <v>75.3</v>
      </c>
      <c r="H163" s="17">
        <f t="shared" si="9"/>
        <v>0</v>
      </c>
      <c r="I163" s="17">
        <f t="shared" si="10"/>
        <v>0.20000000000000284</v>
      </c>
      <c r="K163" s="23">
        <f t="shared" si="11"/>
        <v>53.90625</v>
      </c>
      <c r="L163" s="23">
        <f t="shared" si="12"/>
        <v>50.354019158683883</v>
      </c>
    </row>
    <row r="164" spans="2:12">
      <c r="B164" s="1">
        <v>43186</v>
      </c>
      <c r="C164" s="2">
        <v>77.2</v>
      </c>
      <c r="D164" s="2">
        <v>77.3</v>
      </c>
      <c r="E164" s="2">
        <v>75.2</v>
      </c>
      <c r="F164" s="3">
        <v>75.5</v>
      </c>
      <c r="H164" s="17">
        <f t="shared" si="9"/>
        <v>9.9999999999994316E-2</v>
      </c>
      <c r="I164" s="17">
        <f t="shared" si="10"/>
        <v>0</v>
      </c>
      <c r="K164" s="23">
        <f t="shared" si="11"/>
        <v>63.924050632911424</v>
      </c>
      <c r="L164" s="23">
        <f t="shared" si="12"/>
        <v>50.145167980091252</v>
      </c>
    </row>
    <row r="165" spans="2:12">
      <c r="B165" s="1">
        <v>43185</v>
      </c>
      <c r="C165" s="2">
        <v>73</v>
      </c>
      <c r="D165" s="2">
        <v>75.400000000000006</v>
      </c>
      <c r="E165" s="2">
        <v>72.400000000000006</v>
      </c>
      <c r="F165" s="3">
        <v>75.400000000000006</v>
      </c>
      <c r="H165" s="17">
        <f t="shared" si="9"/>
        <v>3.2000000000000028</v>
      </c>
      <c r="I165" s="17">
        <f t="shared" si="10"/>
        <v>0</v>
      </c>
      <c r="K165" s="23">
        <f t="shared" si="11"/>
        <v>64.375000000000043</v>
      </c>
      <c r="L165" s="23">
        <f t="shared" si="12"/>
        <v>50.473836011536875</v>
      </c>
    </row>
    <row r="166" spans="2:12">
      <c r="B166" s="1">
        <v>43182</v>
      </c>
      <c r="C166" s="2">
        <v>71.3</v>
      </c>
      <c r="D166" s="2">
        <v>73</v>
      </c>
      <c r="E166" s="2">
        <v>70.5</v>
      </c>
      <c r="F166" s="3">
        <v>72.2</v>
      </c>
      <c r="H166" s="17">
        <f t="shared" si="9"/>
        <v>0</v>
      </c>
      <c r="I166" s="17">
        <f t="shared" si="10"/>
        <v>1.7000000000000028</v>
      </c>
      <c r="K166" s="23">
        <f t="shared" si="11"/>
        <v>59.859154929577471</v>
      </c>
      <c r="L166" s="23">
        <f t="shared" si="12"/>
        <v>49.399585921325048</v>
      </c>
    </row>
    <row r="167" spans="2:12">
      <c r="B167" s="1">
        <v>43181</v>
      </c>
      <c r="C167" s="2">
        <v>76.3</v>
      </c>
      <c r="D167" s="2">
        <v>76.400000000000006</v>
      </c>
      <c r="E167" s="2">
        <v>73.599999999999994</v>
      </c>
      <c r="F167" s="3">
        <v>73.900000000000006</v>
      </c>
      <c r="H167" s="17">
        <f t="shared" si="9"/>
        <v>0</v>
      </c>
      <c r="I167" s="17">
        <f t="shared" si="10"/>
        <v>1.0999999999999943</v>
      </c>
      <c r="K167" s="23">
        <f t="shared" si="11"/>
        <v>63.432835820895598</v>
      </c>
      <c r="L167" s="23">
        <f t="shared" si="12"/>
        <v>50.452302631578952</v>
      </c>
    </row>
    <row r="168" spans="2:12">
      <c r="B168" s="1">
        <v>43180</v>
      </c>
      <c r="C168" s="2">
        <v>76.5</v>
      </c>
      <c r="D168" s="2">
        <v>76.7</v>
      </c>
      <c r="E168" s="2">
        <v>75</v>
      </c>
      <c r="F168" s="3">
        <v>75</v>
      </c>
      <c r="H168" s="17">
        <f t="shared" si="9"/>
        <v>0</v>
      </c>
      <c r="I168" s="17">
        <f t="shared" si="10"/>
        <v>1.2000000000000028</v>
      </c>
      <c r="K168" s="23">
        <f t="shared" si="11"/>
        <v>66.929133858267747</v>
      </c>
      <c r="L168" s="23">
        <f t="shared" si="12"/>
        <v>50.43156596794082</v>
      </c>
    </row>
    <row r="169" spans="2:12">
      <c r="B169" s="1">
        <v>43179</v>
      </c>
      <c r="C169" s="2">
        <v>77</v>
      </c>
      <c r="D169" s="2">
        <v>77.400000000000006</v>
      </c>
      <c r="E169" s="2">
        <v>76.2</v>
      </c>
      <c r="F169" s="3">
        <v>76.2</v>
      </c>
      <c r="H169" s="17">
        <f t="shared" si="9"/>
        <v>0</v>
      </c>
      <c r="I169" s="17">
        <f t="shared" si="10"/>
        <v>1.3999999999999915</v>
      </c>
      <c r="K169" s="23">
        <f t="shared" si="11"/>
        <v>65.891472868217136</v>
      </c>
      <c r="L169" s="23">
        <f t="shared" si="12"/>
        <v>50.061199510403917</v>
      </c>
    </row>
    <row r="170" spans="2:12">
      <c r="B170" s="1">
        <v>43178</v>
      </c>
      <c r="C170" s="2">
        <v>78</v>
      </c>
      <c r="D170" s="2">
        <v>78.599999999999994</v>
      </c>
      <c r="E170" s="2">
        <v>77.2</v>
      </c>
      <c r="F170" s="3">
        <v>77.599999999999994</v>
      </c>
      <c r="H170" s="17">
        <f t="shared" si="9"/>
        <v>0.5</v>
      </c>
      <c r="I170" s="17">
        <f t="shared" si="10"/>
        <v>0</v>
      </c>
      <c r="K170" s="23">
        <f t="shared" si="11"/>
        <v>74.137931034482804</v>
      </c>
      <c r="L170" s="23">
        <f t="shared" si="12"/>
        <v>50.286885245901637</v>
      </c>
    </row>
    <row r="171" spans="2:12">
      <c r="B171" s="1">
        <v>43175</v>
      </c>
      <c r="C171" s="2">
        <v>77</v>
      </c>
      <c r="D171" s="2">
        <v>80</v>
      </c>
      <c r="E171" s="2">
        <v>76.7</v>
      </c>
      <c r="F171" s="3">
        <v>77.099999999999994</v>
      </c>
      <c r="H171" s="17">
        <f t="shared" si="9"/>
        <v>2.5</v>
      </c>
      <c r="I171" s="17">
        <f t="shared" si="10"/>
        <v>0</v>
      </c>
      <c r="K171" s="23">
        <f t="shared" si="11"/>
        <v>75.000000000000057</v>
      </c>
      <c r="L171" s="23">
        <f t="shared" si="12"/>
        <v>49.453662484823965</v>
      </c>
    </row>
    <row r="172" spans="2:12">
      <c r="B172" s="1">
        <v>43174</v>
      </c>
      <c r="C172" s="2">
        <v>75</v>
      </c>
      <c r="D172" s="2">
        <v>75.5</v>
      </c>
      <c r="E172" s="2">
        <v>74.5</v>
      </c>
      <c r="F172" s="3">
        <v>74.599999999999994</v>
      </c>
      <c r="H172" s="17">
        <f t="shared" si="9"/>
        <v>9.9999999999994316E-2</v>
      </c>
      <c r="I172" s="17">
        <f t="shared" si="10"/>
        <v>0</v>
      </c>
      <c r="K172" s="23">
        <f t="shared" si="11"/>
        <v>67.010309278350547</v>
      </c>
      <c r="L172" s="23">
        <f t="shared" si="12"/>
        <v>48.638764729784647</v>
      </c>
    </row>
    <row r="173" spans="2:12">
      <c r="B173" s="1">
        <v>43173</v>
      </c>
      <c r="C173" s="2">
        <v>74.5</v>
      </c>
      <c r="D173" s="2">
        <v>75.7</v>
      </c>
      <c r="E173" s="2">
        <v>74</v>
      </c>
      <c r="F173" s="3">
        <v>74.5</v>
      </c>
      <c r="H173" s="17">
        <f t="shared" si="9"/>
        <v>0.5</v>
      </c>
      <c r="I173" s="17">
        <f t="shared" si="10"/>
        <v>0</v>
      </c>
      <c r="K173" s="23">
        <f t="shared" si="11"/>
        <v>60.377358490566067</v>
      </c>
      <c r="L173" s="23">
        <f t="shared" si="12"/>
        <v>48.659626320064994</v>
      </c>
    </row>
    <row r="174" spans="2:12">
      <c r="B174" s="1">
        <v>43172</v>
      </c>
      <c r="C174" s="2">
        <v>75</v>
      </c>
      <c r="D174" s="2">
        <v>75.8</v>
      </c>
      <c r="E174" s="2">
        <v>73.8</v>
      </c>
      <c r="F174" s="3">
        <v>74</v>
      </c>
      <c r="H174" s="17">
        <f t="shared" si="9"/>
        <v>0</v>
      </c>
      <c r="I174" s="17">
        <f t="shared" si="10"/>
        <v>0.29999999999999716</v>
      </c>
      <c r="K174" s="23">
        <f t="shared" si="11"/>
        <v>62.16216216216219</v>
      </c>
      <c r="L174" s="23">
        <f t="shared" si="12"/>
        <v>48.319157553665455</v>
      </c>
    </row>
    <row r="175" spans="2:12">
      <c r="B175" s="1">
        <v>43171</v>
      </c>
      <c r="C175" s="2">
        <v>75</v>
      </c>
      <c r="D175" s="2">
        <v>77.5</v>
      </c>
      <c r="E175" s="2">
        <v>73.7</v>
      </c>
      <c r="F175" s="3">
        <v>74.3</v>
      </c>
      <c r="H175" s="17">
        <f t="shared" si="9"/>
        <v>3.2000000000000028</v>
      </c>
      <c r="I175" s="17">
        <f t="shared" si="10"/>
        <v>0</v>
      </c>
      <c r="K175" s="23">
        <f t="shared" si="11"/>
        <v>64.545454545454575</v>
      </c>
      <c r="L175" s="23">
        <f t="shared" si="12"/>
        <v>49.059623849539818</v>
      </c>
    </row>
    <row r="176" spans="2:12">
      <c r="B176" s="1">
        <v>43168</v>
      </c>
      <c r="C176" s="2">
        <v>71.099999999999994</v>
      </c>
      <c r="D176" s="2">
        <v>71.900000000000006</v>
      </c>
      <c r="E176" s="2">
        <v>70.8</v>
      </c>
      <c r="F176" s="3">
        <v>71.099999999999994</v>
      </c>
      <c r="H176" s="17">
        <f t="shared" si="9"/>
        <v>0.29999999999999716</v>
      </c>
      <c r="I176" s="17">
        <f t="shared" si="10"/>
        <v>0</v>
      </c>
      <c r="K176" s="23">
        <f t="shared" si="11"/>
        <v>33.620689655172356</v>
      </c>
      <c r="L176" s="23">
        <f t="shared" si="12"/>
        <v>47.76</v>
      </c>
    </row>
    <row r="177" spans="2:12">
      <c r="B177" s="1">
        <v>43167</v>
      </c>
      <c r="C177" s="2">
        <v>70</v>
      </c>
      <c r="D177" s="2">
        <v>71</v>
      </c>
      <c r="E177" s="2">
        <v>69.7</v>
      </c>
      <c r="F177" s="3">
        <v>70.8</v>
      </c>
      <c r="H177" s="17">
        <f t="shared" si="9"/>
        <v>1.3999999999999915</v>
      </c>
      <c r="I177" s="17">
        <f t="shared" si="10"/>
        <v>0</v>
      </c>
      <c r="K177" s="23">
        <f t="shared" si="11"/>
        <v>21.052631578947341</v>
      </c>
      <c r="L177" s="23">
        <f t="shared" si="12"/>
        <v>47.864271457085827</v>
      </c>
    </row>
    <row r="178" spans="2:12">
      <c r="B178" s="1">
        <v>43166</v>
      </c>
      <c r="C178" s="2">
        <v>69.7</v>
      </c>
      <c r="D178" s="2">
        <v>71.2</v>
      </c>
      <c r="E178" s="2">
        <v>69.400000000000006</v>
      </c>
      <c r="F178" s="3">
        <v>69.400000000000006</v>
      </c>
      <c r="H178" s="17">
        <f t="shared" si="9"/>
        <v>0</v>
      </c>
      <c r="I178" s="17">
        <f t="shared" si="10"/>
        <v>0.89999999999999147</v>
      </c>
      <c r="K178" s="23">
        <f t="shared" si="11"/>
        <v>18.674698795180763</v>
      </c>
      <c r="L178" s="23">
        <f t="shared" si="12"/>
        <v>47.400000000000006</v>
      </c>
    </row>
    <row r="179" spans="2:12">
      <c r="B179" s="1">
        <v>43165</v>
      </c>
      <c r="C179" s="2">
        <v>71.3</v>
      </c>
      <c r="D179" s="2">
        <v>71.599999999999994</v>
      </c>
      <c r="E179" s="2">
        <v>69.2</v>
      </c>
      <c r="F179" s="3">
        <v>70.3</v>
      </c>
      <c r="H179" s="17">
        <f t="shared" si="9"/>
        <v>0</v>
      </c>
      <c r="I179" s="17">
        <f t="shared" si="10"/>
        <v>0.40000000000000568</v>
      </c>
      <c r="K179" s="23">
        <f t="shared" si="11"/>
        <v>17.222222222222257</v>
      </c>
      <c r="L179" s="23">
        <f t="shared" si="12"/>
        <v>47.324281150159742</v>
      </c>
    </row>
    <row r="180" spans="2:12">
      <c r="B180" s="1">
        <v>43164</v>
      </c>
      <c r="C180" s="2">
        <v>72.7</v>
      </c>
      <c r="D180" s="2">
        <v>72.8</v>
      </c>
      <c r="E180" s="2">
        <v>69.7</v>
      </c>
      <c r="F180" s="3">
        <v>70.7</v>
      </c>
      <c r="H180" s="17">
        <f t="shared" si="9"/>
        <v>0</v>
      </c>
      <c r="I180" s="17">
        <f t="shared" si="10"/>
        <v>1.3999999999999915</v>
      </c>
      <c r="K180" s="23">
        <f t="shared" si="11"/>
        <v>17.12707182320446</v>
      </c>
      <c r="L180" s="23">
        <f t="shared" si="12"/>
        <v>48.330058939096268</v>
      </c>
    </row>
    <row r="181" spans="2:12">
      <c r="B181" s="1">
        <v>43161</v>
      </c>
      <c r="C181" s="2">
        <v>72</v>
      </c>
      <c r="D181" s="2">
        <v>73.900000000000006</v>
      </c>
      <c r="E181" s="2">
        <v>71.2</v>
      </c>
      <c r="F181" s="3">
        <v>72.099999999999994</v>
      </c>
      <c r="H181" s="17">
        <f t="shared" si="9"/>
        <v>9.9999999999994316E-2</v>
      </c>
      <c r="I181" s="17">
        <f t="shared" si="10"/>
        <v>0</v>
      </c>
      <c r="K181" s="23">
        <f t="shared" si="11"/>
        <v>15.121951219512217</v>
      </c>
      <c r="L181" s="23">
        <f t="shared" si="12"/>
        <v>49.060297572435395</v>
      </c>
    </row>
    <row r="182" spans="2:12">
      <c r="B182" s="1">
        <v>43160</v>
      </c>
      <c r="C182" s="2">
        <v>70.8</v>
      </c>
      <c r="D182" s="2">
        <v>72.400000000000006</v>
      </c>
      <c r="E182" s="2">
        <v>69.599999999999994</v>
      </c>
      <c r="F182" s="3">
        <v>72</v>
      </c>
      <c r="H182" s="17">
        <f t="shared" si="9"/>
        <v>0.90000000000000568</v>
      </c>
      <c r="I182" s="17">
        <f t="shared" si="10"/>
        <v>0</v>
      </c>
      <c r="K182" s="23">
        <f t="shared" si="11"/>
        <v>25.321888412017206</v>
      </c>
      <c r="L182" s="23">
        <f t="shared" si="12"/>
        <v>48.452012383900936</v>
      </c>
    </row>
    <row r="183" spans="2:12">
      <c r="B183" s="1">
        <v>43158</v>
      </c>
      <c r="C183" s="2">
        <v>72</v>
      </c>
      <c r="D183" s="2">
        <v>72.5</v>
      </c>
      <c r="E183" s="2">
        <v>70.900000000000006</v>
      </c>
      <c r="F183" s="3">
        <v>71.099999999999994</v>
      </c>
      <c r="H183" s="17">
        <f t="shared" si="9"/>
        <v>0</v>
      </c>
      <c r="I183" s="17">
        <f t="shared" si="10"/>
        <v>0.20000000000000284</v>
      </c>
      <c r="K183" s="23">
        <f t="shared" si="11"/>
        <v>22.321428571428601</v>
      </c>
      <c r="L183" s="23">
        <f t="shared" si="12"/>
        <v>49.004594180704444</v>
      </c>
    </row>
    <row r="184" spans="2:12">
      <c r="B184" s="1">
        <v>43157</v>
      </c>
      <c r="C184" s="2">
        <v>72.3</v>
      </c>
      <c r="D184" s="2">
        <v>73.5</v>
      </c>
      <c r="E184" s="2">
        <v>71.2</v>
      </c>
      <c r="F184" s="3">
        <v>71.3</v>
      </c>
      <c r="H184" s="17">
        <f t="shared" si="9"/>
        <v>0</v>
      </c>
      <c r="I184" s="17">
        <f t="shared" si="10"/>
        <v>1</v>
      </c>
      <c r="K184" s="23">
        <f t="shared" si="11"/>
        <v>23.89380530973456</v>
      </c>
      <c r="L184" s="23">
        <f t="shared" si="12"/>
        <v>50.354609929078009</v>
      </c>
    </row>
    <row r="185" spans="2:12">
      <c r="B185" s="1">
        <v>43154</v>
      </c>
      <c r="C185" s="2">
        <v>72</v>
      </c>
      <c r="D185" s="2">
        <v>73.8</v>
      </c>
      <c r="E185" s="2">
        <v>71</v>
      </c>
      <c r="F185" s="3">
        <v>72.3</v>
      </c>
      <c r="H185" s="17">
        <f t="shared" si="9"/>
        <v>1</v>
      </c>
      <c r="I185" s="17">
        <f t="shared" si="10"/>
        <v>0</v>
      </c>
      <c r="K185" s="23">
        <f t="shared" si="11"/>
        <v>24.545454545454586</v>
      </c>
      <c r="L185" s="23">
        <f t="shared" si="12"/>
        <v>50.037091988130577</v>
      </c>
    </row>
    <row r="186" spans="2:12">
      <c r="B186" s="1">
        <v>43153</v>
      </c>
      <c r="C186" s="2">
        <v>69</v>
      </c>
      <c r="D186" s="2">
        <v>72.7</v>
      </c>
      <c r="E186" s="2">
        <v>68.2</v>
      </c>
      <c r="F186" s="3">
        <v>71.3</v>
      </c>
      <c r="H186" s="17">
        <f t="shared" si="9"/>
        <v>0.20000000000000284</v>
      </c>
      <c r="I186" s="17">
        <f t="shared" si="10"/>
        <v>0</v>
      </c>
      <c r="K186" s="23">
        <f t="shared" si="11"/>
        <v>17.460317460317505</v>
      </c>
      <c r="L186" s="23">
        <f t="shared" si="12"/>
        <v>48.409255242227047</v>
      </c>
    </row>
    <row r="187" spans="2:12">
      <c r="B187" s="1">
        <v>43152</v>
      </c>
      <c r="C187" s="2">
        <v>77</v>
      </c>
      <c r="D187" s="2">
        <v>77.099999999999994</v>
      </c>
      <c r="E187" s="2">
        <v>70.8</v>
      </c>
      <c r="F187" s="3">
        <v>71.099999999999994</v>
      </c>
      <c r="H187" s="17">
        <f t="shared" si="9"/>
        <v>0</v>
      </c>
      <c r="I187" s="17">
        <f t="shared" si="10"/>
        <v>3.8000000000000114</v>
      </c>
      <c r="K187" s="23">
        <f t="shared" si="11"/>
        <v>20.000000000000032</v>
      </c>
      <c r="L187" s="23">
        <f t="shared" si="12"/>
        <v>47.886819484240682</v>
      </c>
    </row>
    <row r="188" spans="2:12">
      <c r="B188" s="1">
        <v>43143</v>
      </c>
      <c r="C188" s="2">
        <v>79.900000000000006</v>
      </c>
      <c r="D188" s="2">
        <v>81.5</v>
      </c>
      <c r="E188" s="2">
        <v>74.900000000000006</v>
      </c>
      <c r="F188" s="3">
        <v>74.900000000000006</v>
      </c>
      <c r="H188" s="17">
        <f t="shared" si="9"/>
        <v>0</v>
      </c>
      <c r="I188" s="17">
        <f t="shared" si="10"/>
        <v>5.7999999999999972</v>
      </c>
      <c r="K188" s="23">
        <f t="shared" si="11"/>
        <v>23.423423423423468</v>
      </c>
      <c r="L188" s="23">
        <f t="shared" si="12"/>
        <v>49.805171803046399</v>
      </c>
    </row>
    <row r="189" spans="2:12">
      <c r="B189" s="1">
        <v>43140</v>
      </c>
      <c r="C189" s="2">
        <v>74</v>
      </c>
      <c r="D189" s="2">
        <v>81.2</v>
      </c>
      <c r="E189" s="2">
        <v>73.8</v>
      </c>
      <c r="F189" s="3">
        <v>80.7</v>
      </c>
      <c r="H189" s="17">
        <f t="shared" si="9"/>
        <v>0.90000000000000568</v>
      </c>
      <c r="I189" s="17">
        <f t="shared" si="10"/>
        <v>0</v>
      </c>
      <c r="K189" s="23">
        <f t="shared" si="11"/>
        <v>27.807486631016086</v>
      </c>
      <c r="L189" s="23">
        <f t="shared" si="12"/>
        <v>51.062297443284109</v>
      </c>
    </row>
    <row r="190" spans="2:12">
      <c r="B190" s="1">
        <v>43139</v>
      </c>
      <c r="C190" s="2">
        <v>82.7</v>
      </c>
      <c r="D190" s="2">
        <v>82.9</v>
      </c>
      <c r="E190" s="2">
        <v>78</v>
      </c>
      <c r="F190" s="3">
        <v>79.8</v>
      </c>
      <c r="H190" s="17">
        <f t="shared" si="9"/>
        <v>0</v>
      </c>
      <c r="I190" s="17">
        <f t="shared" si="10"/>
        <v>2.2999999999999972</v>
      </c>
      <c r="K190" s="23">
        <f t="shared" si="11"/>
        <v>30.769230769230798</v>
      </c>
      <c r="L190" s="23">
        <f t="shared" si="12"/>
        <v>51.044668587896261</v>
      </c>
    </row>
    <row r="191" spans="2:12">
      <c r="B191" s="1">
        <v>43138</v>
      </c>
      <c r="C191" s="2">
        <v>85</v>
      </c>
      <c r="D191" s="2">
        <v>85.1</v>
      </c>
      <c r="E191" s="2">
        <v>82.1</v>
      </c>
      <c r="F191" s="3">
        <v>82.1</v>
      </c>
      <c r="H191" s="17">
        <f t="shared" si="9"/>
        <v>0</v>
      </c>
      <c r="I191" s="17">
        <f t="shared" si="10"/>
        <v>0.5</v>
      </c>
      <c r="K191" s="23">
        <f t="shared" si="11"/>
        <v>37.777777777777786</v>
      </c>
      <c r="L191" s="23">
        <f t="shared" si="12"/>
        <v>52.624113475177303</v>
      </c>
    </row>
    <row r="192" spans="2:12">
      <c r="B192" s="1">
        <v>43137</v>
      </c>
      <c r="C192" s="2">
        <v>82.9</v>
      </c>
      <c r="D192" s="2">
        <v>85.3</v>
      </c>
      <c r="E192" s="2">
        <v>78.7</v>
      </c>
      <c r="F192" s="3">
        <v>82.6</v>
      </c>
      <c r="H192" s="17">
        <f t="shared" si="9"/>
        <v>0</v>
      </c>
      <c r="I192" s="17">
        <f t="shared" si="10"/>
        <v>3.8000000000000114</v>
      </c>
      <c r="K192" s="23">
        <f t="shared" si="11"/>
        <v>38.857142857142854</v>
      </c>
      <c r="L192" s="23">
        <f t="shared" si="12"/>
        <v>52.834868887313959</v>
      </c>
    </row>
    <row r="193" spans="2:12">
      <c r="B193" s="1">
        <v>43136</v>
      </c>
      <c r="C193" s="2">
        <v>79.400000000000006</v>
      </c>
      <c r="D193" s="2">
        <v>86.4</v>
      </c>
      <c r="E193" s="2">
        <v>79.400000000000006</v>
      </c>
      <c r="F193" s="3">
        <v>86.4</v>
      </c>
      <c r="H193" s="17">
        <f t="shared" si="9"/>
        <v>2.9000000000000057</v>
      </c>
      <c r="I193" s="17">
        <f t="shared" si="10"/>
        <v>0</v>
      </c>
      <c r="K193" s="23">
        <f t="shared" si="11"/>
        <v>53.691275167785257</v>
      </c>
      <c r="L193" s="23">
        <f t="shared" si="12"/>
        <v>53.985765124555165</v>
      </c>
    </row>
    <row r="194" spans="2:12">
      <c r="B194" s="1">
        <v>43133</v>
      </c>
      <c r="C194" s="2">
        <v>84</v>
      </c>
      <c r="D194" s="2">
        <v>85</v>
      </c>
      <c r="E194" s="2">
        <v>83.1</v>
      </c>
      <c r="F194" s="2">
        <v>83.5</v>
      </c>
      <c r="H194" s="17">
        <f t="shared" si="9"/>
        <v>0</v>
      </c>
      <c r="I194" s="17">
        <f t="shared" si="10"/>
        <v>0</v>
      </c>
      <c r="K194" s="23">
        <f t="shared" si="11"/>
        <v>55.483870967741943</v>
      </c>
      <c r="L194" s="23">
        <f t="shared" si="12"/>
        <v>53.672518810462186</v>
      </c>
    </row>
    <row r="195" spans="2:12">
      <c r="B195" s="1">
        <v>43132</v>
      </c>
      <c r="C195" s="2">
        <v>83.3</v>
      </c>
      <c r="D195" s="2">
        <v>84.8</v>
      </c>
      <c r="E195" s="2">
        <v>82.8</v>
      </c>
      <c r="F195" s="3">
        <v>83.5</v>
      </c>
      <c r="H195" s="17">
        <f t="shared" si="9"/>
        <v>0.40000000000000568</v>
      </c>
      <c r="I195" s="17">
        <f t="shared" si="10"/>
        <v>0</v>
      </c>
      <c r="K195" s="23">
        <f t="shared" si="11"/>
        <v>55.128205128205096</v>
      </c>
      <c r="L195" s="23">
        <f t="shared" si="12"/>
        <v>53.576537911301848</v>
      </c>
    </row>
    <row r="196" spans="2:12">
      <c r="B196" s="1">
        <v>43131</v>
      </c>
      <c r="C196" s="2">
        <v>81.8</v>
      </c>
      <c r="D196" s="2">
        <v>84</v>
      </c>
      <c r="E196" s="2">
        <v>81.599999999999994</v>
      </c>
      <c r="F196" s="3">
        <v>83.1</v>
      </c>
      <c r="H196" s="17">
        <f t="shared" si="9"/>
        <v>0</v>
      </c>
      <c r="I196" s="17">
        <f t="shared" si="10"/>
        <v>0.40000000000000568</v>
      </c>
      <c r="K196" s="23">
        <f t="shared" si="11"/>
        <v>50.931677018633536</v>
      </c>
      <c r="L196" s="23">
        <f t="shared" si="12"/>
        <v>53.319057815845817</v>
      </c>
    </row>
    <row r="197" spans="2:12">
      <c r="B197" s="1">
        <v>43130</v>
      </c>
      <c r="C197" s="2">
        <v>87.1</v>
      </c>
      <c r="D197" s="2">
        <v>87.8</v>
      </c>
      <c r="E197" s="2">
        <v>82.9</v>
      </c>
      <c r="F197" s="3">
        <v>83.5</v>
      </c>
      <c r="H197" s="17">
        <f t="shared" ref="H197:H260" si="13">IF(F197&gt;F198,(F197-F198),0)</f>
        <v>0</v>
      </c>
      <c r="I197" s="17">
        <f t="shared" ref="I197:I260" si="14">IF(F197&lt;F198,(F198-F197),0)</f>
        <v>4.2000000000000028</v>
      </c>
      <c r="K197" s="23">
        <f t="shared" ref="K197:K260" si="15">SUM(H197:H208)/(SUM(H197:H208)+SUM(I197:I208))*100</f>
        <v>54.268292682926841</v>
      </c>
      <c r="L197" s="23">
        <f t="shared" ref="L197:L260" si="16">SUM(H197:H296)/(SUM(H197:H296)+SUM(I197:I296))*100</f>
        <v>53.643796658371848</v>
      </c>
    </row>
    <row r="198" spans="2:12">
      <c r="B198" s="1">
        <v>43129</v>
      </c>
      <c r="C198" s="2">
        <v>87.5</v>
      </c>
      <c r="D198" s="2">
        <v>88</v>
      </c>
      <c r="E198" s="2">
        <v>86.2</v>
      </c>
      <c r="F198" s="3">
        <v>87.7</v>
      </c>
      <c r="H198" s="17">
        <f t="shared" si="13"/>
        <v>1</v>
      </c>
      <c r="I198" s="17">
        <f t="shared" si="14"/>
        <v>0</v>
      </c>
      <c r="K198" s="23">
        <f t="shared" si="15"/>
        <v>74.218750000000014</v>
      </c>
      <c r="L198" s="23">
        <f t="shared" si="16"/>
        <v>53.491669620701877</v>
      </c>
    </row>
    <row r="199" spans="2:12">
      <c r="B199" s="1">
        <v>43126</v>
      </c>
      <c r="C199" s="2">
        <v>88</v>
      </c>
      <c r="D199" s="2">
        <v>88</v>
      </c>
      <c r="E199" s="2">
        <v>85.6</v>
      </c>
      <c r="F199" s="2">
        <v>86.7</v>
      </c>
      <c r="H199" s="17">
        <f t="shared" si="13"/>
        <v>0</v>
      </c>
      <c r="I199" s="17">
        <f t="shared" si="14"/>
        <v>0</v>
      </c>
      <c r="K199" s="23">
        <f t="shared" si="15"/>
        <v>63.909774436090238</v>
      </c>
      <c r="L199" s="23">
        <f t="shared" si="16"/>
        <v>53.524619199433232</v>
      </c>
    </row>
    <row r="200" spans="2:12">
      <c r="B200" s="1">
        <v>43125</v>
      </c>
      <c r="C200" s="2">
        <v>91.2</v>
      </c>
      <c r="D200" s="2">
        <v>92.3</v>
      </c>
      <c r="E200" s="2">
        <v>86.7</v>
      </c>
      <c r="F200" s="3">
        <v>86.7</v>
      </c>
      <c r="H200" s="17">
        <f t="shared" si="13"/>
        <v>0</v>
      </c>
      <c r="I200" s="17">
        <f t="shared" si="14"/>
        <v>2.2999999999999972</v>
      </c>
      <c r="K200" s="23">
        <f t="shared" si="15"/>
        <v>55.555555555555571</v>
      </c>
      <c r="L200" s="23">
        <f t="shared" si="16"/>
        <v>54.491848768643777</v>
      </c>
    </row>
    <row r="201" spans="2:12">
      <c r="B201" s="1">
        <v>43124</v>
      </c>
      <c r="C201" s="2">
        <v>87.9</v>
      </c>
      <c r="D201" s="2">
        <v>89.2</v>
      </c>
      <c r="E201" s="2">
        <v>87.2</v>
      </c>
      <c r="F201" s="3">
        <v>89</v>
      </c>
      <c r="H201" s="17">
        <f t="shared" si="13"/>
        <v>1.7000000000000028</v>
      </c>
      <c r="I201" s="17">
        <f t="shared" si="14"/>
        <v>0</v>
      </c>
      <c r="K201" s="23">
        <f t="shared" si="15"/>
        <v>38.288288288288285</v>
      </c>
      <c r="L201" s="23">
        <f t="shared" si="16"/>
        <v>55.780445969125225</v>
      </c>
    </row>
    <row r="202" spans="2:12">
      <c r="B202" s="1">
        <v>43123</v>
      </c>
      <c r="C202" s="2">
        <v>87</v>
      </c>
      <c r="D202" s="2">
        <v>88.4</v>
      </c>
      <c r="E202" s="2">
        <v>85.6</v>
      </c>
      <c r="F202" s="3">
        <v>87.3</v>
      </c>
      <c r="H202" s="17">
        <f t="shared" si="13"/>
        <v>0.79999999999999716</v>
      </c>
      <c r="I202" s="17">
        <f t="shared" si="14"/>
        <v>0</v>
      </c>
      <c r="K202" s="23">
        <f t="shared" si="15"/>
        <v>34.134615384615365</v>
      </c>
      <c r="L202" s="23">
        <f t="shared" si="16"/>
        <v>56.27544097693351</v>
      </c>
    </row>
    <row r="203" spans="2:12">
      <c r="B203" s="1">
        <v>43122</v>
      </c>
      <c r="C203" s="2">
        <v>87.5</v>
      </c>
      <c r="D203" s="2">
        <v>88.5</v>
      </c>
      <c r="E203" s="2">
        <v>85.8</v>
      </c>
      <c r="F203" s="2">
        <v>86.5</v>
      </c>
      <c r="H203" s="17">
        <f t="shared" si="13"/>
        <v>0</v>
      </c>
      <c r="I203" s="17">
        <f t="shared" si="14"/>
        <v>0</v>
      </c>
      <c r="K203" s="23">
        <f t="shared" si="15"/>
        <v>36.574074074074083</v>
      </c>
      <c r="L203" s="23">
        <f t="shared" si="16"/>
        <v>55.96610169491526</v>
      </c>
    </row>
    <row r="204" spans="2:12">
      <c r="B204" s="1">
        <v>43119</v>
      </c>
      <c r="C204" s="2">
        <v>88</v>
      </c>
      <c r="D204" s="2">
        <v>88.6</v>
      </c>
      <c r="E204" s="2">
        <v>84.4</v>
      </c>
      <c r="F204" s="3">
        <v>86.5</v>
      </c>
      <c r="H204" s="17">
        <f t="shared" si="13"/>
        <v>1.2000000000000028</v>
      </c>
      <c r="I204" s="17">
        <f t="shared" si="14"/>
        <v>0</v>
      </c>
      <c r="K204" s="23">
        <f t="shared" si="15"/>
        <v>43.388429752066109</v>
      </c>
      <c r="L204" s="23">
        <f t="shared" si="16"/>
        <v>56.233153638814017</v>
      </c>
    </row>
    <row r="205" spans="2:12">
      <c r="B205" s="1">
        <v>43118</v>
      </c>
      <c r="C205" s="2">
        <v>83</v>
      </c>
      <c r="D205" s="2">
        <v>87.2</v>
      </c>
      <c r="E205" s="2">
        <v>82.6</v>
      </c>
      <c r="F205" s="3">
        <v>85.3</v>
      </c>
      <c r="H205" s="17">
        <f t="shared" si="13"/>
        <v>3.5</v>
      </c>
      <c r="I205" s="17">
        <f t="shared" si="14"/>
        <v>0</v>
      </c>
      <c r="K205" s="23">
        <f t="shared" si="15"/>
        <v>35.769230769230759</v>
      </c>
      <c r="L205" s="23">
        <f t="shared" si="16"/>
        <v>56.137092689515455</v>
      </c>
    </row>
    <row r="206" spans="2:12">
      <c r="B206" s="1">
        <v>43117</v>
      </c>
      <c r="C206" s="2">
        <v>82</v>
      </c>
      <c r="D206" s="2">
        <v>82.9</v>
      </c>
      <c r="E206" s="2">
        <v>81.5</v>
      </c>
      <c r="F206" s="3">
        <v>81.8</v>
      </c>
      <c r="H206" s="17">
        <f t="shared" si="13"/>
        <v>0</v>
      </c>
      <c r="I206" s="17">
        <f t="shared" si="14"/>
        <v>0.10000000000000853</v>
      </c>
      <c r="K206" s="23">
        <f t="shared" si="15"/>
        <v>45.954692556634299</v>
      </c>
      <c r="L206" s="23">
        <f t="shared" si="16"/>
        <v>56.277347694378989</v>
      </c>
    </row>
    <row r="207" spans="2:12">
      <c r="B207" s="1">
        <v>43116</v>
      </c>
      <c r="C207" s="2">
        <v>82.2</v>
      </c>
      <c r="D207" s="2">
        <v>82.6</v>
      </c>
      <c r="E207" s="2">
        <v>79.3</v>
      </c>
      <c r="F207" s="3">
        <v>81.900000000000006</v>
      </c>
      <c r="H207" s="17">
        <f t="shared" si="13"/>
        <v>0</v>
      </c>
      <c r="I207" s="17">
        <f t="shared" si="14"/>
        <v>0.89999999999999147</v>
      </c>
      <c r="K207" s="23">
        <f t="shared" si="15"/>
        <v>47.468354430379755</v>
      </c>
      <c r="L207" s="23">
        <f t="shared" si="16"/>
        <v>56.69002335669002</v>
      </c>
    </row>
    <row r="208" spans="2:12">
      <c r="B208" s="1">
        <v>43115</v>
      </c>
      <c r="C208" s="2">
        <v>83.4</v>
      </c>
      <c r="D208" s="2">
        <v>83.8</v>
      </c>
      <c r="E208" s="2">
        <v>81.3</v>
      </c>
      <c r="F208" s="3">
        <v>82.8</v>
      </c>
      <c r="H208" s="17">
        <f t="shared" si="13"/>
        <v>0.70000000000000284</v>
      </c>
      <c r="I208" s="17">
        <f t="shared" si="14"/>
        <v>0</v>
      </c>
      <c r="K208" s="23">
        <f t="shared" si="15"/>
        <v>51.840490797546011</v>
      </c>
      <c r="L208" s="23">
        <f t="shared" si="16"/>
        <v>57.218718884832398</v>
      </c>
    </row>
    <row r="209" spans="2:12">
      <c r="B209" s="1">
        <v>43112</v>
      </c>
      <c r="C209" s="2">
        <v>82.5</v>
      </c>
      <c r="D209" s="2">
        <v>83.5</v>
      </c>
      <c r="E209" s="2">
        <v>81.5</v>
      </c>
      <c r="F209" s="3">
        <v>82.1</v>
      </c>
      <c r="H209" s="17">
        <f t="shared" si="13"/>
        <v>0.59999999999999432</v>
      </c>
      <c r="I209" s="17">
        <f t="shared" si="14"/>
        <v>0</v>
      </c>
      <c r="K209" s="23">
        <f t="shared" si="15"/>
        <v>53.134328358208947</v>
      </c>
      <c r="L209" s="23">
        <f t="shared" si="16"/>
        <v>57.612627425189075</v>
      </c>
    </row>
    <row r="210" spans="2:12">
      <c r="B210" s="1">
        <v>43111</v>
      </c>
      <c r="C210" s="2">
        <v>84.2</v>
      </c>
      <c r="D210" s="2">
        <v>84.2</v>
      </c>
      <c r="E210" s="2">
        <v>80.900000000000006</v>
      </c>
      <c r="F210" s="3">
        <v>81.5</v>
      </c>
      <c r="H210" s="17">
        <f t="shared" si="13"/>
        <v>0</v>
      </c>
      <c r="I210" s="17">
        <f t="shared" si="14"/>
        <v>1.5</v>
      </c>
      <c r="K210" s="23">
        <f t="shared" si="15"/>
        <v>49.142857142857146</v>
      </c>
      <c r="L210" s="23">
        <f t="shared" si="16"/>
        <v>57.509881422924906</v>
      </c>
    </row>
    <row r="211" spans="2:12">
      <c r="B211" s="1">
        <v>43110</v>
      </c>
      <c r="C211" s="2">
        <v>87.2</v>
      </c>
      <c r="D211" s="2">
        <v>89</v>
      </c>
      <c r="E211" s="2">
        <v>79.5</v>
      </c>
      <c r="F211" s="3">
        <v>83</v>
      </c>
      <c r="H211" s="17">
        <f t="shared" si="13"/>
        <v>0</v>
      </c>
      <c r="I211" s="17">
        <f t="shared" si="14"/>
        <v>2</v>
      </c>
      <c r="K211" s="23">
        <f t="shared" si="15"/>
        <v>49.283667621776509</v>
      </c>
      <c r="L211" s="23">
        <f t="shared" si="16"/>
        <v>57.719008264462815</v>
      </c>
    </row>
    <row r="212" spans="2:12">
      <c r="B212" s="1">
        <v>43109</v>
      </c>
      <c r="C212" s="2">
        <v>94.5</v>
      </c>
      <c r="D212" s="2">
        <v>96.1</v>
      </c>
      <c r="E212" s="2">
        <v>84.8</v>
      </c>
      <c r="F212" s="3">
        <v>85</v>
      </c>
      <c r="H212" s="17">
        <f t="shared" si="13"/>
        <v>0</v>
      </c>
      <c r="I212" s="17">
        <f t="shared" si="14"/>
        <v>9.2000000000000028</v>
      </c>
      <c r="K212" s="23">
        <f t="shared" si="15"/>
        <v>51.963746223564954</v>
      </c>
      <c r="L212" s="23">
        <f t="shared" si="16"/>
        <v>58.103161397670554</v>
      </c>
    </row>
    <row r="213" spans="2:12">
      <c r="B213" s="1">
        <v>43108</v>
      </c>
      <c r="C213" s="2">
        <v>93.9</v>
      </c>
      <c r="D213" s="2">
        <v>96.7</v>
      </c>
      <c r="E213" s="2">
        <v>93</v>
      </c>
      <c r="F213" s="3">
        <v>94.2</v>
      </c>
      <c r="H213" s="17">
        <f t="shared" si="13"/>
        <v>0.29999999999999716</v>
      </c>
      <c r="I213" s="17">
        <f t="shared" si="14"/>
        <v>0</v>
      </c>
      <c r="K213" s="23">
        <f t="shared" si="15"/>
        <v>74.906367041198493</v>
      </c>
      <c r="L213" s="23">
        <f t="shared" si="16"/>
        <v>59.876543209876544</v>
      </c>
    </row>
    <row r="214" spans="2:12">
      <c r="B214" s="1">
        <v>43105</v>
      </c>
      <c r="C214" s="2">
        <v>92.9</v>
      </c>
      <c r="D214" s="2">
        <v>95.9</v>
      </c>
      <c r="E214" s="2">
        <v>91.3</v>
      </c>
      <c r="F214" s="3">
        <v>93.9</v>
      </c>
      <c r="H214" s="17">
        <f t="shared" si="13"/>
        <v>1.6000000000000085</v>
      </c>
      <c r="I214" s="17">
        <f t="shared" si="14"/>
        <v>0</v>
      </c>
      <c r="K214" s="23">
        <f t="shared" si="15"/>
        <v>71.63636363636364</v>
      </c>
      <c r="L214" s="23">
        <f t="shared" si="16"/>
        <v>59.952079411261337</v>
      </c>
    </row>
    <row r="215" spans="2:12">
      <c r="B215" s="1">
        <v>43104</v>
      </c>
      <c r="C215" s="2">
        <v>90.5</v>
      </c>
      <c r="D215" s="2">
        <v>92.3</v>
      </c>
      <c r="E215" s="2">
        <v>87.5</v>
      </c>
      <c r="F215" s="3">
        <v>92.3</v>
      </c>
      <c r="H215" s="17">
        <f t="shared" si="13"/>
        <v>2.5999999999999943</v>
      </c>
      <c r="I215" s="17">
        <f t="shared" si="14"/>
        <v>0</v>
      </c>
      <c r="K215" s="23">
        <f t="shared" si="15"/>
        <v>74.342105263157904</v>
      </c>
      <c r="L215" s="23">
        <f t="shared" si="16"/>
        <v>59.766162310866569</v>
      </c>
    </row>
    <row r="216" spans="2:12">
      <c r="B216" s="1">
        <v>43103</v>
      </c>
      <c r="C216" s="2">
        <v>93.7</v>
      </c>
      <c r="D216" s="2">
        <v>95.8</v>
      </c>
      <c r="E216" s="2">
        <v>88.7</v>
      </c>
      <c r="F216" s="3">
        <v>89.7</v>
      </c>
      <c r="H216" s="17">
        <f t="shared" si="13"/>
        <v>0</v>
      </c>
      <c r="I216" s="17">
        <f t="shared" si="14"/>
        <v>3</v>
      </c>
      <c r="K216" s="23">
        <f t="shared" si="15"/>
        <v>70.175438596491219</v>
      </c>
      <c r="L216" s="23">
        <f t="shared" si="16"/>
        <v>59.341421143847484</v>
      </c>
    </row>
    <row r="217" spans="2:12">
      <c r="B217" s="1">
        <v>43102</v>
      </c>
      <c r="C217" s="2">
        <v>85.2</v>
      </c>
      <c r="D217" s="2">
        <v>92.7</v>
      </c>
      <c r="E217" s="2">
        <v>84.7</v>
      </c>
      <c r="F217" s="3">
        <v>92.7</v>
      </c>
      <c r="H217" s="17">
        <f t="shared" si="13"/>
        <v>8.4000000000000057</v>
      </c>
      <c r="I217" s="17">
        <f t="shared" si="14"/>
        <v>0</v>
      </c>
      <c r="K217" s="23">
        <f t="shared" si="15"/>
        <v>71.174377224199304</v>
      </c>
      <c r="L217" s="23">
        <f t="shared" si="16"/>
        <v>59.881077299755162</v>
      </c>
    </row>
    <row r="218" spans="2:12">
      <c r="B218" s="1">
        <v>43098</v>
      </c>
      <c r="C218" s="2">
        <v>83.5</v>
      </c>
      <c r="D218" s="2">
        <v>85.6</v>
      </c>
      <c r="E218" s="2">
        <v>83.5</v>
      </c>
      <c r="F218" s="3">
        <v>84.3</v>
      </c>
      <c r="H218" s="17">
        <f t="shared" si="13"/>
        <v>0.79999999999999716</v>
      </c>
      <c r="I218" s="17">
        <f t="shared" si="14"/>
        <v>0</v>
      </c>
      <c r="K218" s="23">
        <f t="shared" si="15"/>
        <v>40.559440559440546</v>
      </c>
      <c r="L218" s="23">
        <f t="shared" si="16"/>
        <v>58.656098000360288</v>
      </c>
    </row>
    <row r="219" spans="2:12">
      <c r="B219" s="1">
        <v>43097</v>
      </c>
      <c r="C219" s="2">
        <v>82</v>
      </c>
      <c r="D219" s="2">
        <v>84.7</v>
      </c>
      <c r="E219" s="2">
        <v>82</v>
      </c>
      <c r="F219" s="3">
        <v>83.5</v>
      </c>
      <c r="H219" s="17">
        <f t="shared" si="13"/>
        <v>1.9000000000000057</v>
      </c>
      <c r="I219" s="17">
        <f t="shared" si="14"/>
        <v>0</v>
      </c>
      <c r="K219" s="23">
        <f t="shared" si="15"/>
        <v>40.14084507042255</v>
      </c>
      <c r="L219" s="23">
        <f t="shared" si="16"/>
        <v>58.388898900702827</v>
      </c>
    </row>
    <row r="220" spans="2:12">
      <c r="B220" s="1">
        <v>43096</v>
      </c>
      <c r="C220" s="2">
        <v>81</v>
      </c>
      <c r="D220" s="2">
        <v>81.8</v>
      </c>
      <c r="E220" s="2">
        <v>79.7</v>
      </c>
      <c r="F220" s="3">
        <v>81.599999999999994</v>
      </c>
      <c r="H220" s="17">
        <f t="shared" si="13"/>
        <v>1.5999999999999943</v>
      </c>
      <c r="I220" s="17">
        <f t="shared" si="14"/>
        <v>0</v>
      </c>
      <c r="K220" s="23">
        <f t="shared" si="15"/>
        <v>26.098901098901095</v>
      </c>
      <c r="L220" s="23">
        <f t="shared" si="16"/>
        <v>58.132366273798716</v>
      </c>
    </row>
    <row r="221" spans="2:12">
      <c r="B221" s="1">
        <v>43095</v>
      </c>
      <c r="C221" s="2">
        <v>83</v>
      </c>
      <c r="D221" s="2">
        <v>83</v>
      </c>
      <c r="E221" s="2">
        <v>77</v>
      </c>
      <c r="F221" s="3">
        <v>80</v>
      </c>
      <c r="H221" s="17">
        <f t="shared" si="13"/>
        <v>0</v>
      </c>
      <c r="I221" s="17">
        <f t="shared" si="14"/>
        <v>2.0999999999999943</v>
      </c>
      <c r="K221" s="23">
        <f t="shared" si="15"/>
        <v>21.467391304347835</v>
      </c>
      <c r="L221" s="23">
        <f t="shared" si="16"/>
        <v>57.835276967930014</v>
      </c>
    </row>
    <row r="222" spans="2:12">
      <c r="B222" s="1">
        <v>43094</v>
      </c>
      <c r="C222" s="2">
        <v>84.5</v>
      </c>
      <c r="D222" s="2">
        <v>85</v>
      </c>
      <c r="E222" s="2">
        <v>81.8</v>
      </c>
      <c r="F222" s="3">
        <v>82.1</v>
      </c>
      <c r="H222" s="17">
        <f t="shared" si="13"/>
        <v>0</v>
      </c>
      <c r="I222" s="17">
        <f t="shared" si="14"/>
        <v>1.4000000000000057</v>
      </c>
      <c r="K222" s="23">
        <f t="shared" si="15"/>
        <v>38.532110091743128</v>
      </c>
      <c r="L222" s="23">
        <f t="shared" si="16"/>
        <v>58.311926605504581</v>
      </c>
    </row>
    <row r="223" spans="2:12">
      <c r="B223" s="1">
        <v>43091</v>
      </c>
      <c r="C223" s="2">
        <v>83.7</v>
      </c>
      <c r="D223" s="2">
        <v>85.5</v>
      </c>
      <c r="E223" s="2">
        <v>81</v>
      </c>
      <c r="F223" s="3">
        <v>83.5</v>
      </c>
      <c r="H223" s="17">
        <f t="shared" si="13"/>
        <v>0</v>
      </c>
      <c r="I223" s="17">
        <f t="shared" si="14"/>
        <v>0.20000000000000284</v>
      </c>
      <c r="K223" s="23">
        <f t="shared" si="15"/>
        <v>32.24568138195778</v>
      </c>
      <c r="L223" s="23">
        <f t="shared" si="16"/>
        <v>58.53748388285134</v>
      </c>
    </row>
    <row r="224" spans="2:12">
      <c r="B224" s="1">
        <v>43090</v>
      </c>
      <c r="C224" s="2">
        <v>80.7</v>
      </c>
      <c r="D224" s="2">
        <v>84.7</v>
      </c>
      <c r="E224" s="2">
        <v>80.599999999999994</v>
      </c>
      <c r="F224" s="3">
        <v>83.7</v>
      </c>
      <c r="H224" s="17">
        <f t="shared" si="13"/>
        <v>2.7999999999999972</v>
      </c>
      <c r="I224" s="17">
        <f t="shared" si="14"/>
        <v>0</v>
      </c>
      <c r="K224" s="23">
        <f t="shared" si="15"/>
        <v>26.70906200317966</v>
      </c>
      <c r="L224" s="23">
        <f t="shared" si="16"/>
        <v>58.505154639175252</v>
      </c>
    </row>
    <row r="225" spans="2:12">
      <c r="B225" s="1">
        <v>43089</v>
      </c>
      <c r="C225" s="2">
        <v>82</v>
      </c>
      <c r="D225" s="2">
        <v>83.5</v>
      </c>
      <c r="E225" s="2">
        <v>80.5</v>
      </c>
      <c r="F225" s="3">
        <v>80.900000000000006</v>
      </c>
      <c r="H225" s="17">
        <f t="shared" si="13"/>
        <v>0</v>
      </c>
      <c r="I225" s="17">
        <f t="shared" si="14"/>
        <v>1.0999999999999943</v>
      </c>
      <c r="K225" s="23">
        <f t="shared" si="15"/>
        <v>23.927392739273941</v>
      </c>
      <c r="L225" s="23">
        <f t="shared" si="16"/>
        <v>58.2360570687419</v>
      </c>
    </row>
    <row r="226" spans="2:12">
      <c r="B226" s="1">
        <v>43088</v>
      </c>
      <c r="C226" s="2">
        <v>79</v>
      </c>
      <c r="D226" s="2">
        <v>83.3</v>
      </c>
      <c r="E226" s="2">
        <v>77.3</v>
      </c>
      <c r="F226" s="3">
        <v>82</v>
      </c>
      <c r="H226" s="17">
        <f t="shared" si="13"/>
        <v>4.5</v>
      </c>
      <c r="I226" s="17">
        <f t="shared" si="14"/>
        <v>0</v>
      </c>
      <c r="K226" s="23">
        <f t="shared" si="15"/>
        <v>23.200000000000014</v>
      </c>
      <c r="L226" s="23">
        <f t="shared" si="16"/>
        <v>58.566920363838882</v>
      </c>
    </row>
    <row r="227" spans="2:12">
      <c r="B227" s="1">
        <v>43087</v>
      </c>
      <c r="C227" s="2">
        <v>80</v>
      </c>
      <c r="D227" s="2">
        <v>81.900000000000006</v>
      </c>
      <c r="E227" s="2">
        <v>75.5</v>
      </c>
      <c r="F227" s="3">
        <v>77.5</v>
      </c>
      <c r="H227" s="17">
        <f t="shared" si="13"/>
        <v>0</v>
      </c>
      <c r="I227" s="17">
        <f t="shared" si="14"/>
        <v>0.70000000000000284</v>
      </c>
      <c r="K227" s="23">
        <f t="shared" si="15"/>
        <v>18.644067796610184</v>
      </c>
      <c r="L227" s="23">
        <f t="shared" si="16"/>
        <v>57.786576168929116</v>
      </c>
    </row>
    <row r="228" spans="2:12">
      <c r="B228" s="1">
        <v>43084</v>
      </c>
      <c r="C228" s="2">
        <v>79.8</v>
      </c>
      <c r="D228" s="2">
        <v>81.099999999999994</v>
      </c>
      <c r="E228" s="2">
        <v>76.599999999999994</v>
      </c>
      <c r="F228" s="3">
        <v>78.2</v>
      </c>
      <c r="H228" s="17">
        <f t="shared" si="13"/>
        <v>0</v>
      </c>
      <c r="I228" s="17">
        <f t="shared" si="14"/>
        <v>2.5999999999999943</v>
      </c>
      <c r="K228" s="23">
        <f t="shared" si="15"/>
        <v>18.549747048903896</v>
      </c>
      <c r="L228" s="23">
        <f t="shared" si="16"/>
        <v>57.939508506616257</v>
      </c>
    </row>
    <row r="229" spans="2:12">
      <c r="B229" s="1">
        <v>43083</v>
      </c>
      <c r="C229" s="2">
        <v>91</v>
      </c>
      <c r="D229" s="2">
        <v>93.2</v>
      </c>
      <c r="E229" s="2">
        <v>80.8</v>
      </c>
      <c r="F229" s="3">
        <v>80.8</v>
      </c>
      <c r="H229" s="17">
        <f t="shared" si="13"/>
        <v>0</v>
      </c>
      <c r="I229" s="17">
        <f t="shared" si="14"/>
        <v>8.9000000000000057</v>
      </c>
      <c r="K229" s="23">
        <f t="shared" si="15"/>
        <v>18.73935264054516</v>
      </c>
      <c r="L229" s="23">
        <f t="shared" si="16"/>
        <v>58.436606291706383</v>
      </c>
    </row>
    <row r="230" spans="2:12">
      <c r="B230" s="1">
        <v>43082</v>
      </c>
      <c r="C230" s="2">
        <v>86.5</v>
      </c>
      <c r="D230" s="2">
        <v>90.9</v>
      </c>
      <c r="E230" s="2">
        <v>83</v>
      </c>
      <c r="F230" s="3">
        <v>89.7</v>
      </c>
      <c r="H230" s="17">
        <f t="shared" si="13"/>
        <v>0.60000000000000853</v>
      </c>
      <c r="I230" s="17">
        <f t="shared" si="14"/>
        <v>0</v>
      </c>
      <c r="K230" s="23">
        <f t="shared" si="15"/>
        <v>28.54511970534071</v>
      </c>
      <c r="L230" s="23">
        <f t="shared" si="16"/>
        <v>60.358408822371011</v>
      </c>
    </row>
    <row r="231" spans="2:12">
      <c r="B231" s="1">
        <v>43081</v>
      </c>
      <c r="C231" s="2">
        <v>99</v>
      </c>
      <c r="D231" s="2">
        <v>99.1</v>
      </c>
      <c r="E231" s="2">
        <v>89.1</v>
      </c>
      <c r="F231" s="3">
        <v>89.1</v>
      </c>
      <c r="H231" s="17">
        <f t="shared" si="13"/>
        <v>0</v>
      </c>
      <c r="I231" s="17">
        <f t="shared" si="14"/>
        <v>9.9000000000000057</v>
      </c>
      <c r="K231" s="23">
        <f t="shared" si="15"/>
        <v>34.45945945945946</v>
      </c>
      <c r="L231" s="23">
        <f t="shared" si="16"/>
        <v>60.240726124704025</v>
      </c>
    </row>
    <row r="232" spans="2:12">
      <c r="B232" s="1">
        <v>43080</v>
      </c>
      <c r="C232" s="2">
        <v>104</v>
      </c>
      <c r="D232" s="2">
        <v>106.5</v>
      </c>
      <c r="E232" s="2">
        <v>99</v>
      </c>
      <c r="F232" s="3">
        <v>99</v>
      </c>
      <c r="H232" s="17">
        <f t="shared" si="13"/>
        <v>0</v>
      </c>
      <c r="I232" s="17">
        <f t="shared" si="14"/>
        <v>2</v>
      </c>
      <c r="K232" s="23">
        <f t="shared" si="15"/>
        <v>41.379310344827587</v>
      </c>
      <c r="L232" s="23">
        <f t="shared" si="16"/>
        <v>62.625641025641023</v>
      </c>
    </row>
    <row r="233" spans="2:12">
      <c r="B233" s="1">
        <v>43077</v>
      </c>
      <c r="C233" s="2">
        <v>94.3</v>
      </c>
      <c r="D233" s="2">
        <v>101</v>
      </c>
      <c r="E233" s="2">
        <v>92</v>
      </c>
      <c r="F233" s="3">
        <v>101</v>
      </c>
      <c r="H233" s="17">
        <f t="shared" si="13"/>
        <v>8.9000000000000057</v>
      </c>
      <c r="I233" s="17">
        <f t="shared" si="14"/>
        <v>0</v>
      </c>
      <c r="K233" s="23">
        <f t="shared" si="15"/>
        <v>47.047244094488185</v>
      </c>
      <c r="L233" s="23">
        <f t="shared" si="16"/>
        <v>63.212221304706851</v>
      </c>
    </row>
    <row r="234" spans="2:12">
      <c r="B234" s="1">
        <v>43076</v>
      </c>
      <c r="C234" s="2">
        <v>100</v>
      </c>
      <c r="D234" s="2">
        <v>100</v>
      </c>
      <c r="E234" s="2">
        <v>91.9</v>
      </c>
      <c r="F234" s="3">
        <v>92.1</v>
      </c>
      <c r="H234" s="17">
        <f t="shared" si="13"/>
        <v>0</v>
      </c>
      <c r="I234" s="17">
        <f t="shared" si="14"/>
        <v>9.9000000000000057</v>
      </c>
      <c r="K234" s="23">
        <f t="shared" si="15"/>
        <v>33.039647577092509</v>
      </c>
      <c r="L234" s="23">
        <f t="shared" si="16"/>
        <v>61.74266752301434</v>
      </c>
    </row>
    <row r="235" spans="2:12">
      <c r="B235" s="1">
        <v>43075</v>
      </c>
      <c r="C235" s="2">
        <v>113</v>
      </c>
      <c r="D235" s="2">
        <v>115</v>
      </c>
      <c r="E235" s="2">
        <v>102</v>
      </c>
      <c r="F235" s="3">
        <v>102</v>
      </c>
      <c r="H235" s="17">
        <f t="shared" si="13"/>
        <v>0</v>
      </c>
      <c r="I235" s="17">
        <f t="shared" si="14"/>
        <v>11</v>
      </c>
      <c r="K235" s="23">
        <f t="shared" si="15"/>
        <v>53.932584269662918</v>
      </c>
      <c r="L235" s="23">
        <f t="shared" si="16"/>
        <v>64.562890276538795</v>
      </c>
    </row>
    <row r="236" spans="2:12">
      <c r="B236" s="1">
        <v>43074</v>
      </c>
      <c r="C236" s="2">
        <v>111</v>
      </c>
      <c r="D236" s="2">
        <v>116</v>
      </c>
      <c r="E236" s="2">
        <v>111</v>
      </c>
      <c r="F236" s="3">
        <v>113</v>
      </c>
      <c r="H236" s="17">
        <f t="shared" si="13"/>
        <v>0.5</v>
      </c>
      <c r="I236" s="17">
        <f t="shared" si="14"/>
        <v>0</v>
      </c>
      <c r="K236" s="23">
        <f t="shared" si="15"/>
        <v>75</v>
      </c>
      <c r="L236" s="23">
        <f t="shared" si="16"/>
        <v>68.028958430639904</v>
      </c>
    </row>
    <row r="237" spans="2:12">
      <c r="B237" s="1">
        <v>43073</v>
      </c>
      <c r="C237" s="2">
        <v>116</v>
      </c>
      <c r="D237" s="2">
        <v>116</v>
      </c>
      <c r="E237" s="2">
        <v>111</v>
      </c>
      <c r="F237" s="3">
        <v>112.5</v>
      </c>
      <c r="H237" s="17">
        <f t="shared" si="13"/>
        <v>0</v>
      </c>
      <c r="I237" s="17">
        <f t="shared" si="14"/>
        <v>3</v>
      </c>
      <c r="K237" s="23">
        <f t="shared" si="15"/>
        <v>75.765306122448976</v>
      </c>
      <c r="L237" s="23">
        <f t="shared" si="16"/>
        <v>67.976608187134516</v>
      </c>
    </row>
    <row r="238" spans="2:12">
      <c r="B238" s="1">
        <v>43070</v>
      </c>
      <c r="C238" s="2">
        <v>115</v>
      </c>
      <c r="D238" s="2">
        <v>118</v>
      </c>
      <c r="E238" s="2">
        <v>112</v>
      </c>
      <c r="F238" s="3">
        <v>115.5</v>
      </c>
      <c r="H238" s="17">
        <f t="shared" si="13"/>
        <v>1</v>
      </c>
      <c r="I238" s="17">
        <f t="shared" si="14"/>
        <v>0</v>
      </c>
      <c r="K238" s="23">
        <f t="shared" si="15"/>
        <v>77.34375</v>
      </c>
      <c r="L238" s="23">
        <f t="shared" si="16"/>
        <v>68.927893738140426</v>
      </c>
    </row>
    <row r="239" spans="2:12">
      <c r="B239" s="1">
        <v>43069</v>
      </c>
      <c r="C239" s="2">
        <v>110</v>
      </c>
      <c r="D239" s="2">
        <v>116.5</v>
      </c>
      <c r="E239" s="2">
        <v>110</v>
      </c>
      <c r="F239" s="3">
        <v>114.5</v>
      </c>
      <c r="H239" s="17">
        <f t="shared" si="13"/>
        <v>0</v>
      </c>
      <c r="I239" s="17">
        <f t="shared" si="14"/>
        <v>1</v>
      </c>
      <c r="K239" s="23">
        <f t="shared" si="15"/>
        <v>78.728606356968214</v>
      </c>
      <c r="L239" s="23">
        <f t="shared" si="16"/>
        <v>68.794664125774176</v>
      </c>
    </row>
    <row r="240" spans="2:12">
      <c r="B240" s="1">
        <v>43068</v>
      </c>
      <c r="C240" s="2">
        <v>119.5</v>
      </c>
      <c r="D240" s="2">
        <v>119.5</v>
      </c>
      <c r="E240" s="2">
        <v>110.5</v>
      </c>
      <c r="F240" s="3">
        <v>115.5</v>
      </c>
      <c r="H240" s="17">
        <f t="shared" si="13"/>
        <v>0</v>
      </c>
      <c r="I240" s="17">
        <f t="shared" si="14"/>
        <v>2</v>
      </c>
      <c r="K240" s="23">
        <f t="shared" si="15"/>
        <v>80.701754385964904</v>
      </c>
      <c r="L240" s="23">
        <f t="shared" si="16"/>
        <v>69.057867049258732</v>
      </c>
    </row>
    <row r="241" spans="2:12">
      <c r="B241" s="1">
        <v>43067</v>
      </c>
      <c r="C241" s="2">
        <v>114.5</v>
      </c>
      <c r="D241" s="2">
        <v>118</v>
      </c>
      <c r="E241" s="2">
        <v>114</v>
      </c>
      <c r="F241" s="3">
        <v>117.5</v>
      </c>
      <c r="H241" s="17">
        <f t="shared" si="13"/>
        <v>4.5</v>
      </c>
      <c r="I241" s="17">
        <f t="shared" si="14"/>
        <v>0</v>
      </c>
      <c r="K241" s="23">
        <f t="shared" si="15"/>
        <v>82.564102564102569</v>
      </c>
      <c r="L241" s="23">
        <f t="shared" si="16"/>
        <v>69.623915139826423</v>
      </c>
    </row>
    <row r="242" spans="2:12">
      <c r="B242" s="1">
        <v>43066</v>
      </c>
      <c r="C242" s="2">
        <v>109.5</v>
      </c>
      <c r="D242" s="2">
        <v>113</v>
      </c>
      <c r="E242" s="2">
        <v>108.5</v>
      </c>
      <c r="F242" s="3">
        <v>113</v>
      </c>
      <c r="H242" s="17">
        <f t="shared" si="13"/>
        <v>5.5</v>
      </c>
      <c r="I242" s="17">
        <f t="shared" si="14"/>
        <v>0</v>
      </c>
      <c r="K242" s="23">
        <f t="shared" si="15"/>
        <v>83.292383292383292</v>
      </c>
      <c r="L242" s="23">
        <f t="shared" si="16"/>
        <v>68.64573110893032</v>
      </c>
    </row>
    <row r="243" spans="2:12">
      <c r="B243" s="1">
        <v>43063</v>
      </c>
      <c r="C243" s="2">
        <v>108.5</v>
      </c>
      <c r="D243" s="2">
        <v>108.5</v>
      </c>
      <c r="E243" s="2">
        <v>106</v>
      </c>
      <c r="F243" s="2">
        <v>107.5</v>
      </c>
      <c r="H243" s="17">
        <f t="shared" si="13"/>
        <v>0</v>
      </c>
      <c r="I243" s="17">
        <f t="shared" si="14"/>
        <v>0</v>
      </c>
      <c r="K243" s="23">
        <f t="shared" si="15"/>
        <v>68.765133171912836</v>
      </c>
      <c r="L243" s="23">
        <f t="shared" si="16"/>
        <v>67.792338709677409</v>
      </c>
    </row>
    <row r="244" spans="2:12">
      <c r="B244" s="1">
        <v>43062</v>
      </c>
      <c r="C244" s="2">
        <v>105.5</v>
      </c>
      <c r="D244" s="2">
        <v>110.5</v>
      </c>
      <c r="E244" s="2">
        <v>103.5</v>
      </c>
      <c r="F244" s="3">
        <v>107.5</v>
      </c>
      <c r="H244" s="17">
        <f t="shared" si="13"/>
        <v>3.5</v>
      </c>
      <c r="I244" s="17">
        <f t="shared" si="14"/>
        <v>0</v>
      </c>
      <c r="K244" s="23">
        <f t="shared" si="15"/>
        <v>73.991935483870975</v>
      </c>
      <c r="L244" s="23">
        <f t="shared" si="16"/>
        <v>67.741123142785185</v>
      </c>
    </row>
    <row r="245" spans="2:12">
      <c r="B245" s="1">
        <v>43061</v>
      </c>
      <c r="C245" s="2">
        <v>106</v>
      </c>
      <c r="D245" s="2">
        <v>106</v>
      </c>
      <c r="E245" s="2">
        <v>101.5</v>
      </c>
      <c r="F245" s="3">
        <v>104</v>
      </c>
      <c r="H245" s="17">
        <f t="shared" si="13"/>
        <v>0</v>
      </c>
      <c r="I245" s="17">
        <f t="shared" si="14"/>
        <v>3.5</v>
      </c>
      <c r="K245" s="23">
        <f t="shared" si="15"/>
        <v>74.455445544554465</v>
      </c>
      <c r="L245" s="23">
        <f t="shared" si="16"/>
        <v>67.076292882744497</v>
      </c>
    </row>
    <row r="246" spans="2:12">
      <c r="B246" s="1">
        <v>43060</v>
      </c>
      <c r="C246" s="2">
        <v>101</v>
      </c>
      <c r="D246" s="2">
        <v>107.5</v>
      </c>
      <c r="E246" s="2">
        <v>99.9</v>
      </c>
      <c r="F246" s="3">
        <v>107.5</v>
      </c>
      <c r="H246" s="17">
        <f t="shared" si="13"/>
        <v>9</v>
      </c>
      <c r="I246" s="17">
        <f t="shared" si="14"/>
        <v>0</v>
      </c>
      <c r="K246" s="23">
        <f t="shared" si="15"/>
        <v>80.933062880324556</v>
      </c>
      <c r="L246" s="23">
        <f t="shared" si="16"/>
        <v>68.448365334717181</v>
      </c>
    </row>
    <row r="247" spans="2:12">
      <c r="B247" s="1">
        <v>43059</v>
      </c>
      <c r="C247" s="2">
        <v>94.9</v>
      </c>
      <c r="D247" s="2">
        <v>98.5</v>
      </c>
      <c r="E247" s="2">
        <v>93.5</v>
      </c>
      <c r="F247" s="3">
        <v>98.5</v>
      </c>
      <c r="H247" s="17">
        <f t="shared" si="13"/>
        <v>4.5</v>
      </c>
      <c r="I247" s="17">
        <f t="shared" si="14"/>
        <v>0</v>
      </c>
      <c r="K247" s="23">
        <f t="shared" si="15"/>
        <v>76.960784313725512</v>
      </c>
      <c r="L247" s="23">
        <f t="shared" si="16"/>
        <v>67.046070460704613</v>
      </c>
    </row>
    <row r="248" spans="2:12">
      <c r="B248" s="1">
        <v>43056</v>
      </c>
      <c r="C248" s="2">
        <v>93.5</v>
      </c>
      <c r="D248" s="2">
        <v>94.8</v>
      </c>
      <c r="E248" s="2">
        <v>91.9</v>
      </c>
      <c r="F248" s="3">
        <v>94</v>
      </c>
      <c r="H248" s="17">
        <f t="shared" si="13"/>
        <v>1.7000000000000028</v>
      </c>
      <c r="I248" s="17">
        <f t="shared" si="14"/>
        <v>0</v>
      </c>
      <c r="K248" s="23">
        <f t="shared" si="15"/>
        <v>76.020408163265316</v>
      </c>
      <c r="L248" s="23">
        <f t="shared" si="16"/>
        <v>65.783664459161145</v>
      </c>
    </row>
    <row r="249" spans="2:12">
      <c r="B249" s="1">
        <v>43055</v>
      </c>
      <c r="C249" s="2">
        <v>95</v>
      </c>
      <c r="D249" s="2">
        <v>96.1</v>
      </c>
      <c r="E249" s="2">
        <v>92.2</v>
      </c>
      <c r="F249" s="3">
        <v>92.3</v>
      </c>
      <c r="H249" s="17">
        <f t="shared" si="13"/>
        <v>0</v>
      </c>
      <c r="I249" s="17">
        <f t="shared" si="14"/>
        <v>2.2000000000000028</v>
      </c>
      <c r="K249" s="23">
        <f t="shared" si="15"/>
        <v>74.535809018567647</v>
      </c>
      <c r="L249" s="23">
        <f t="shared" si="16"/>
        <v>65.33222129552405</v>
      </c>
    </row>
    <row r="250" spans="2:12">
      <c r="B250" s="1">
        <v>43054</v>
      </c>
      <c r="C250" s="2">
        <v>92.4</v>
      </c>
      <c r="D250" s="2">
        <v>97</v>
      </c>
      <c r="E250" s="2">
        <v>91.1</v>
      </c>
      <c r="F250" s="3">
        <v>94.5</v>
      </c>
      <c r="H250" s="17">
        <f t="shared" si="13"/>
        <v>3.5</v>
      </c>
      <c r="I250" s="17">
        <f t="shared" si="14"/>
        <v>0</v>
      </c>
      <c r="K250" s="23">
        <f t="shared" si="15"/>
        <v>77.624309392265204</v>
      </c>
      <c r="L250" s="23">
        <f t="shared" si="16"/>
        <v>65.715883668903814</v>
      </c>
    </row>
    <row r="251" spans="2:12">
      <c r="B251" s="1">
        <v>43053</v>
      </c>
      <c r="C251" s="2">
        <v>91</v>
      </c>
      <c r="D251" s="2">
        <v>93.1</v>
      </c>
      <c r="E251" s="2">
        <v>88.5</v>
      </c>
      <c r="F251" s="2">
        <v>91</v>
      </c>
      <c r="H251" s="17">
        <f t="shared" si="13"/>
        <v>0</v>
      </c>
      <c r="I251" s="17">
        <f t="shared" si="14"/>
        <v>0</v>
      </c>
      <c r="K251" s="23">
        <f t="shared" si="15"/>
        <v>75.892857142857153</v>
      </c>
      <c r="L251" s="23">
        <f t="shared" si="16"/>
        <v>65.051311288483475</v>
      </c>
    </row>
    <row r="252" spans="2:12">
      <c r="B252" s="1">
        <v>43052</v>
      </c>
      <c r="C252" s="2">
        <v>95.5</v>
      </c>
      <c r="D252" s="2">
        <v>97.4</v>
      </c>
      <c r="E252" s="2">
        <v>90.8</v>
      </c>
      <c r="F252" s="3">
        <v>91</v>
      </c>
      <c r="H252" s="17">
        <f t="shared" si="13"/>
        <v>0</v>
      </c>
      <c r="I252" s="17">
        <f t="shared" si="14"/>
        <v>1.0999999999999943</v>
      </c>
      <c r="K252" s="23">
        <f t="shared" si="15"/>
        <v>73.275862068965523</v>
      </c>
      <c r="L252" s="23">
        <f t="shared" si="16"/>
        <v>65.01424501424502</v>
      </c>
    </row>
    <row r="253" spans="2:12">
      <c r="B253" s="1">
        <v>43049</v>
      </c>
      <c r="C253" s="2">
        <v>85.9</v>
      </c>
      <c r="D253" s="2">
        <v>94.4</v>
      </c>
      <c r="E253" s="2">
        <v>84.7</v>
      </c>
      <c r="F253" s="3">
        <v>92.1</v>
      </c>
      <c r="H253" s="17">
        <f t="shared" si="13"/>
        <v>6.1999999999999886</v>
      </c>
      <c r="I253" s="17">
        <f t="shared" si="14"/>
        <v>0</v>
      </c>
      <c r="K253" s="23">
        <f t="shared" si="15"/>
        <v>76.83615819209038</v>
      </c>
      <c r="L253" s="23">
        <f t="shared" si="16"/>
        <v>65.162764134780133</v>
      </c>
    </row>
    <row r="254" spans="2:12">
      <c r="B254" s="1">
        <v>43048</v>
      </c>
      <c r="C254" s="2">
        <v>92.4</v>
      </c>
      <c r="D254" s="2">
        <v>96</v>
      </c>
      <c r="E254" s="2">
        <v>84.9</v>
      </c>
      <c r="F254" s="3">
        <v>85.9</v>
      </c>
      <c r="H254" s="17">
        <f t="shared" si="13"/>
        <v>0</v>
      </c>
      <c r="I254" s="17">
        <f t="shared" si="14"/>
        <v>6.0999999999999943</v>
      </c>
      <c r="K254" s="23">
        <f t="shared" si="15"/>
        <v>67.307692307692307</v>
      </c>
      <c r="L254" s="23">
        <f t="shared" si="16"/>
        <v>63.958641063515522</v>
      </c>
    </row>
    <row r="255" spans="2:12">
      <c r="B255" s="1">
        <v>43047</v>
      </c>
      <c r="C255" s="2">
        <v>85.2</v>
      </c>
      <c r="D255" s="2">
        <v>92</v>
      </c>
      <c r="E255" s="2">
        <v>84.5</v>
      </c>
      <c r="F255" s="3">
        <v>92</v>
      </c>
      <c r="H255" s="17">
        <f t="shared" si="13"/>
        <v>8.2999999999999972</v>
      </c>
      <c r="I255" s="17">
        <f t="shared" si="14"/>
        <v>0</v>
      </c>
      <c r="K255" s="23">
        <f t="shared" si="15"/>
        <v>85.614035087719273</v>
      </c>
      <c r="L255" s="23">
        <f t="shared" si="16"/>
        <v>66.401468788249701</v>
      </c>
    </row>
    <row r="256" spans="2:12">
      <c r="B256" s="1">
        <v>43046</v>
      </c>
      <c r="C256" s="2">
        <v>82</v>
      </c>
      <c r="D256" s="2">
        <v>84.2</v>
      </c>
      <c r="E256" s="2">
        <v>80</v>
      </c>
      <c r="F256" s="3">
        <v>83.7</v>
      </c>
      <c r="H256" s="17">
        <f t="shared" si="13"/>
        <v>4.4000000000000057</v>
      </c>
      <c r="I256" s="17">
        <f t="shared" si="14"/>
        <v>0</v>
      </c>
      <c r="K256" s="23">
        <f t="shared" si="15"/>
        <v>75.233644859813054</v>
      </c>
      <c r="L256" s="23">
        <f t="shared" si="16"/>
        <v>64.694533762057887</v>
      </c>
    </row>
    <row r="257" spans="2:12">
      <c r="B257" s="1">
        <v>43045</v>
      </c>
      <c r="C257" s="2">
        <v>78.2</v>
      </c>
      <c r="D257" s="2">
        <v>79.3</v>
      </c>
      <c r="E257" s="2">
        <v>77.3</v>
      </c>
      <c r="F257" s="3">
        <v>79.3</v>
      </c>
      <c r="H257" s="17">
        <f t="shared" si="13"/>
        <v>2.2999999999999972</v>
      </c>
      <c r="I257" s="17">
        <f t="shared" si="14"/>
        <v>0</v>
      </c>
      <c r="K257" s="23">
        <f t="shared" si="15"/>
        <v>58.499999999999972</v>
      </c>
      <c r="L257" s="23">
        <f t="shared" si="16"/>
        <v>63.4983498349835</v>
      </c>
    </row>
    <row r="258" spans="2:12">
      <c r="B258" s="1">
        <v>43042</v>
      </c>
      <c r="C258" s="2">
        <v>78</v>
      </c>
      <c r="D258" s="2">
        <v>79.400000000000006</v>
      </c>
      <c r="E258" s="2">
        <v>76.5</v>
      </c>
      <c r="F258" s="3">
        <v>77</v>
      </c>
      <c r="H258" s="17">
        <f t="shared" si="13"/>
        <v>0.5</v>
      </c>
      <c r="I258" s="17">
        <f t="shared" si="14"/>
        <v>0</v>
      </c>
      <c r="K258" s="23">
        <f t="shared" si="15"/>
        <v>52.222222222222214</v>
      </c>
      <c r="L258" s="23">
        <f t="shared" si="16"/>
        <v>63.145618127290902</v>
      </c>
    </row>
    <row r="259" spans="2:12">
      <c r="B259" s="1">
        <v>43041</v>
      </c>
      <c r="C259" s="2">
        <v>74.5</v>
      </c>
      <c r="D259" s="2">
        <v>80.900000000000006</v>
      </c>
      <c r="E259" s="2">
        <v>74.3</v>
      </c>
      <c r="F259" s="3">
        <v>76.5</v>
      </c>
      <c r="H259" s="17">
        <f t="shared" si="13"/>
        <v>2.9000000000000057</v>
      </c>
      <c r="I259" s="17">
        <f t="shared" si="14"/>
        <v>0</v>
      </c>
      <c r="K259" s="23">
        <f t="shared" si="15"/>
        <v>42.180094786729867</v>
      </c>
      <c r="L259" s="23">
        <f t="shared" si="16"/>
        <v>62.293456708526108</v>
      </c>
    </row>
    <row r="260" spans="2:12">
      <c r="B260" s="1">
        <v>43040</v>
      </c>
      <c r="C260" s="2">
        <v>73.599999999999994</v>
      </c>
      <c r="D260" s="2">
        <v>75.2</v>
      </c>
      <c r="E260" s="2">
        <v>72.400000000000006</v>
      </c>
      <c r="F260" s="3">
        <v>73.599999999999994</v>
      </c>
      <c r="H260" s="17">
        <f t="shared" si="13"/>
        <v>0</v>
      </c>
      <c r="I260" s="17">
        <f t="shared" si="14"/>
        <v>0.20000000000000284</v>
      </c>
      <c r="K260" s="23">
        <f t="shared" si="15"/>
        <v>30.45685279187817</v>
      </c>
      <c r="L260" s="23">
        <f t="shared" si="16"/>
        <v>61.206030150753776</v>
      </c>
    </row>
    <row r="261" spans="2:12">
      <c r="B261" s="1">
        <v>43039</v>
      </c>
      <c r="C261" s="2">
        <v>73</v>
      </c>
      <c r="D261" s="2">
        <v>73.8</v>
      </c>
      <c r="E261" s="2">
        <v>70.8</v>
      </c>
      <c r="F261" s="3">
        <v>73.8</v>
      </c>
      <c r="H261" s="17">
        <f t="shared" ref="H261:H324" si="17">IF(F261&gt;F262,(F261-F262),0)</f>
        <v>0</v>
      </c>
      <c r="I261" s="17">
        <f t="shared" ref="I261:I324" si="18">IF(F261&lt;F262,(F262-F261),0)</f>
        <v>0.70000000000000284</v>
      </c>
      <c r="K261" s="23">
        <f t="shared" ref="K261:K324" si="19">SUM(H261:H272)/(SUM(H261:H272)+SUM(I261:I272))*100</f>
        <v>31.472081218274123</v>
      </c>
      <c r="L261" s="23">
        <f t="shared" ref="L261:L324" si="20">SUM(H261:H360)/(SUM(H261:H360)+SUM(I261:I360))*100</f>
        <v>61.48197596795729</v>
      </c>
    </row>
    <row r="262" spans="2:12">
      <c r="B262" s="1">
        <v>43038</v>
      </c>
      <c r="C262" s="2">
        <v>75.2</v>
      </c>
      <c r="D262" s="2">
        <v>75.2</v>
      </c>
      <c r="E262" s="2">
        <v>73</v>
      </c>
      <c r="F262" s="3">
        <v>74.5</v>
      </c>
      <c r="H262" s="17">
        <f t="shared" si="17"/>
        <v>0.90000000000000568</v>
      </c>
      <c r="I262" s="17">
        <f t="shared" si="18"/>
        <v>0</v>
      </c>
      <c r="K262" s="23">
        <f t="shared" si="19"/>
        <v>30.693069306930703</v>
      </c>
      <c r="L262" s="23">
        <f t="shared" si="20"/>
        <v>61.949265687583441</v>
      </c>
    </row>
    <row r="263" spans="2:12">
      <c r="B263" s="1">
        <v>43035</v>
      </c>
      <c r="C263" s="2">
        <v>75.599999999999994</v>
      </c>
      <c r="D263" s="2">
        <v>75.900000000000006</v>
      </c>
      <c r="E263" s="2">
        <v>73.5</v>
      </c>
      <c r="F263" s="3">
        <v>73.599999999999994</v>
      </c>
      <c r="H263" s="17">
        <f t="shared" si="17"/>
        <v>0</v>
      </c>
      <c r="I263" s="17">
        <f t="shared" si="18"/>
        <v>1.2000000000000028</v>
      </c>
      <c r="K263" s="23">
        <f t="shared" si="19"/>
        <v>38.053097345132727</v>
      </c>
      <c r="L263" s="23">
        <f t="shared" si="20"/>
        <v>61.744966442953022</v>
      </c>
    </row>
    <row r="264" spans="2:12">
      <c r="B264" s="1">
        <v>43034</v>
      </c>
      <c r="C264" s="2">
        <v>75</v>
      </c>
      <c r="D264" s="2">
        <v>77.400000000000006</v>
      </c>
      <c r="E264" s="2">
        <v>74.3</v>
      </c>
      <c r="F264" s="3">
        <v>74.8</v>
      </c>
      <c r="H264" s="17">
        <f t="shared" si="17"/>
        <v>1.7000000000000028</v>
      </c>
      <c r="I264" s="17">
        <f t="shared" si="18"/>
        <v>0</v>
      </c>
      <c r="K264" s="23">
        <f t="shared" si="19"/>
        <v>34.81781376518218</v>
      </c>
      <c r="L264" s="23">
        <f t="shared" si="20"/>
        <v>62.348178137651836</v>
      </c>
    </row>
    <row r="265" spans="2:12">
      <c r="B265" s="1">
        <v>43033</v>
      </c>
      <c r="C265" s="2">
        <v>75</v>
      </c>
      <c r="D265" s="2">
        <v>76.3</v>
      </c>
      <c r="E265" s="2">
        <v>73.099999999999994</v>
      </c>
      <c r="F265" s="3">
        <v>73.099999999999994</v>
      </c>
      <c r="H265" s="17">
        <f t="shared" si="17"/>
        <v>0</v>
      </c>
      <c r="I265" s="17">
        <f t="shared" si="18"/>
        <v>2</v>
      </c>
      <c r="K265" s="23">
        <f t="shared" si="19"/>
        <v>32.352941176470566</v>
      </c>
      <c r="L265" s="23">
        <f t="shared" si="20"/>
        <v>61.937244201909955</v>
      </c>
    </row>
    <row r="266" spans="2:12">
      <c r="B266" s="1">
        <v>43032</v>
      </c>
      <c r="C266" s="2">
        <v>72.3</v>
      </c>
      <c r="D266" s="2">
        <v>77.400000000000006</v>
      </c>
      <c r="E266" s="2">
        <v>72.3</v>
      </c>
      <c r="F266" s="3">
        <v>75.099999999999994</v>
      </c>
      <c r="H266" s="17">
        <f t="shared" si="17"/>
        <v>3.3999999999999915</v>
      </c>
      <c r="I266" s="17">
        <f t="shared" si="18"/>
        <v>0</v>
      </c>
      <c r="K266" s="23">
        <f t="shared" si="19"/>
        <v>33.920704845814946</v>
      </c>
      <c r="L266" s="23">
        <f t="shared" si="20"/>
        <v>63.03675712813466</v>
      </c>
    </row>
    <row r="267" spans="2:12">
      <c r="B267" s="1">
        <v>43031</v>
      </c>
      <c r="C267" s="2">
        <v>71.5</v>
      </c>
      <c r="D267" s="2">
        <v>72.8</v>
      </c>
      <c r="E267" s="2">
        <v>67.900000000000006</v>
      </c>
      <c r="F267" s="3">
        <v>71.7</v>
      </c>
      <c r="H267" s="17">
        <f t="shared" si="17"/>
        <v>0</v>
      </c>
      <c r="I267" s="17">
        <f t="shared" si="18"/>
        <v>1.2000000000000028</v>
      </c>
      <c r="K267" s="23">
        <f t="shared" si="19"/>
        <v>20.873786407766982</v>
      </c>
      <c r="L267" s="23">
        <f t="shared" si="20"/>
        <v>62.021762021762015</v>
      </c>
    </row>
    <row r="268" spans="2:12">
      <c r="B268" s="1">
        <v>43028</v>
      </c>
      <c r="C268" s="2">
        <v>75</v>
      </c>
      <c r="D268" s="2">
        <v>75.2</v>
      </c>
      <c r="E268" s="2">
        <v>72.2</v>
      </c>
      <c r="F268" s="3">
        <v>72.900000000000006</v>
      </c>
      <c r="H268" s="17">
        <f t="shared" si="17"/>
        <v>0</v>
      </c>
      <c r="I268" s="17">
        <f t="shared" si="18"/>
        <v>3</v>
      </c>
      <c r="K268" s="23">
        <f t="shared" si="19"/>
        <v>36.820083682008367</v>
      </c>
      <c r="L268" s="23">
        <f t="shared" si="20"/>
        <v>62.174524982406766</v>
      </c>
    </row>
    <row r="269" spans="2:12">
      <c r="B269" s="1">
        <v>43027</v>
      </c>
      <c r="C269" s="2">
        <v>75.2</v>
      </c>
      <c r="D269" s="2">
        <v>76.7</v>
      </c>
      <c r="E269" s="2">
        <v>73.400000000000006</v>
      </c>
      <c r="F269" s="3">
        <v>75.900000000000006</v>
      </c>
      <c r="H269" s="17">
        <f t="shared" si="17"/>
        <v>0</v>
      </c>
      <c r="I269" s="17">
        <f t="shared" si="18"/>
        <v>0.29999999999999716</v>
      </c>
      <c r="K269" s="23">
        <f t="shared" si="19"/>
        <v>47.844827586206897</v>
      </c>
      <c r="L269" s="23">
        <f t="shared" si="20"/>
        <v>63.541666666666671</v>
      </c>
    </row>
    <row r="270" spans="2:12">
      <c r="B270" s="1">
        <v>43026</v>
      </c>
      <c r="C270" s="2">
        <v>79.7</v>
      </c>
      <c r="D270" s="2">
        <v>80.400000000000006</v>
      </c>
      <c r="E270" s="2">
        <v>75.7</v>
      </c>
      <c r="F270" s="3">
        <v>76.2</v>
      </c>
      <c r="H270" s="17">
        <f t="shared" si="17"/>
        <v>0</v>
      </c>
      <c r="I270" s="17">
        <f t="shared" si="18"/>
        <v>3.5999999999999943</v>
      </c>
      <c r="K270" s="23">
        <f t="shared" si="19"/>
        <v>42.692307692307693</v>
      </c>
      <c r="L270" s="23">
        <f t="shared" si="20"/>
        <v>63.731128684399721</v>
      </c>
    </row>
    <row r="271" spans="2:12">
      <c r="B271" s="1">
        <v>43025</v>
      </c>
      <c r="C271" s="2">
        <v>80.7</v>
      </c>
      <c r="D271" s="2">
        <v>81.099999999999994</v>
      </c>
      <c r="E271" s="2">
        <v>79.5</v>
      </c>
      <c r="F271" s="3">
        <v>79.8</v>
      </c>
      <c r="H271" s="17">
        <f t="shared" si="17"/>
        <v>0</v>
      </c>
      <c r="I271" s="17">
        <f t="shared" si="18"/>
        <v>1.5</v>
      </c>
      <c r="K271" s="23">
        <f t="shared" si="19"/>
        <v>56.70498084291188</v>
      </c>
      <c r="L271" s="23">
        <f t="shared" si="20"/>
        <v>65.71533113794365</v>
      </c>
    </row>
    <row r="272" spans="2:12">
      <c r="B272" s="1">
        <v>43024</v>
      </c>
      <c r="C272" s="2">
        <v>81.900000000000006</v>
      </c>
      <c r="D272" s="2">
        <v>82.4</v>
      </c>
      <c r="E272" s="2">
        <v>80.599999999999994</v>
      </c>
      <c r="F272" s="3">
        <v>81.3</v>
      </c>
      <c r="H272" s="17">
        <f t="shared" si="17"/>
        <v>0.20000000000000284</v>
      </c>
      <c r="I272" s="17">
        <f t="shared" si="18"/>
        <v>0</v>
      </c>
      <c r="K272" s="23">
        <f t="shared" si="19"/>
        <v>68.888888888888886</v>
      </c>
      <c r="L272" s="23">
        <f t="shared" si="20"/>
        <v>66.444691083980771</v>
      </c>
    </row>
    <row r="273" spans="2:12">
      <c r="B273" s="1">
        <v>43021</v>
      </c>
      <c r="C273" s="2">
        <v>83.4</v>
      </c>
      <c r="D273" s="2">
        <v>83.9</v>
      </c>
      <c r="E273" s="2">
        <v>81</v>
      </c>
      <c r="F273" s="3">
        <v>81.099999999999994</v>
      </c>
      <c r="H273" s="17">
        <f t="shared" si="17"/>
        <v>0</v>
      </c>
      <c r="I273" s="17">
        <f t="shared" si="18"/>
        <v>1.2000000000000028</v>
      </c>
      <c r="K273" s="23">
        <f t="shared" si="19"/>
        <v>63.235294117647065</v>
      </c>
      <c r="L273" s="23">
        <f t="shared" si="20"/>
        <v>66.617592933382412</v>
      </c>
    </row>
    <row r="274" spans="2:12">
      <c r="B274" s="1">
        <v>43020</v>
      </c>
      <c r="C274" s="2">
        <v>78.7</v>
      </c>
      <c r="D274" s="2">
        <v>82.3</v>
      </c>
      <c r="E274" s="2">
        <v>78.5</v>
      </c>
      <c r="F274" s="3">
        <v>82.3</v>
      </c>
      <c r="H274" s="17">
        <f t="shared" si="17"/>
        <v>3.2999999999999972</v>
      </c>
      <c r="I274" s="17">
        <f t="shared" si="18"/>
        <v>0</v>
      </c>
      <c r="K274" s="23">
        <f t="shared" si="19"/>
        <v>52.696078431372548</v>
      </c>
      <c r="L274" s="23">
        <f t="shared" si="20"/>
        <v>67.211288525807646</v>
      </c>
    </row>
    <row r="275" spans="2:12">
      <c r="B275" s="1">
        <v>43019</v>
      </c>
      <c r="C275" s="2">
        <v>83</v>
      </c>
      <c r="D275" s="2">
        <v>84</v>
      </c>
      <c r="E275" s="2">
        <v>78.7</v>
      </c>
      <c r="F275" s="3">
        <v>79</v>
      </c>
      <c r="H275" s="17">
        <f t="shared" si="17"/>
        <v>0</v>
      </c>
      <c r="I275" s="17">
        <f t="shared" si="18"/>
        <v>3.2999999999999972</v>
      </c>
      <c r="K275" s="23">
        <f t="shared" si="19"/>
        <v>45.161290322580641</v>
      </c>
      <c r="L275" s="23">
        <f t="shared" si="20"/>
        <v>66.779533483822433</v>
      </c>
    </row>
    <row r="276" spans="2:12">
      <c r="B276" s="1">
        <v>43014</v>
      </c>
      <c r="C276" s="2">
        <v>82.5</v>
      </c>
      <c r="D276" s="2">
        <v>84.6</v>
      </c>
      <c r="E276" s="2">
        <v>80.7</v>
      </c>
      <c r="F276" s="3">
        <v>82.3</v>
      </c>
      <c r="H276" s="17">
        <f t="shared" si="17"/>
        <v>0.79999999999999716</v>
      </c>
      <c r="I276" s="17">
        <f t="shared" si="18"/>
        <v>0</v>
      </c>
      <c r="K276" s="23">
        <f t="shared" si="19"/>
        <v>57.175398633257402</v>
      </c>
      <c r="L276" s="23">
        <f t="shared" si="20"/>
        <v>68.685320045994644</v>
      </c>
    </row>
    <row r="277" spans="2:12">
      <c r="B277" s="1">
        <v>43013</v>
      </c>
      <c r="C277" s="2">
        <v>79</v>
      </c>
      <c r="D277" s="2">
        <v>82.9</v>
      </c>
      <c r="E277" s="2">
        <v>77</v>
      </c>
      <c r="F277" s="3">
        <v>81.5</v>
      </c>
      <c r="H277" s="17">
        <f t="shared" si="17"/>
        <v>0</v>
      </c>
      <c r="I277" s="17">
        <f t="shared" si="18"/>
        <v>0.90000000000000568</v>
      </c>
      <c r="K277" s="23">
        <f t="shared" si="19"/>
        <v>57.562076749435661</v>
      </c>
      <c r="L277" s="23">
        <f t="shared" si="20"/>
        <v>68.52850539291218</v>
      </c>
    </row>
    <row r="278" spans="2:12">
      <c r="B278" s="1">
        <v>43011</v>
      </c>
      <c r="C278" s="2">
        <v>83.3</v>
      </c>
      <c r="D278" s="2">
        <v>84.1</v>
      </c>
      <c r="E278" s="2">
        <v>80.2</v>
      </c>
      <c r="F278" s="3">
        <v>82.4</v>
      </c>
      <c r="H278" s="17">
        <f t="shared" si="17"/>
        <v>0</v>
      </c>
      <c r="I278" s="17">
        <f t="shared" si="18"/>
        <v>1.2999999999999972</v>
      </c>
      <c r="K278" s="23">
        <f t="shared" si="19"/>
        <v>59.502262443438923</v>
      </c>
      <c r="L278" s="23">
        <f t="shared" si="20"/>
        <v>69.328214971209221</v>
      </c>
    </row>
    <row r="279" spans="2:12">
      <c r="B279" s="1">
        <v>43010</v>
      </c>
      <c r="C279" s="2">
        <v>81</v>
      </c>
      <c r="D279" s="2">
        <v>83.7</v>
      </c>
      <c r="E279" s="2">
        <v>79.3</v>
      </c>
      <c r="F279" s="3">
        <v>83.7</v>
      </c>
      <c r="H279" s="17">
        <f t="shared" si="17"/>
        <v>4.5</v>
      </c>
      <c r="I279" s="17">
        <f t="shared" si="18"/>
        <v>0</v>
      </c>
      <c r="K279" s="23">
        <f t="shared" si="19"/>
        <v>66.532258064516142</v>
      </c>
      <c r="L279" s="23">
        <f t="shared" si="20"/>
        <v>69.891640866873061</v>
      </c>
    </row>
    <row r="280" spans="2:12">
      <c r="B280" s="1">
        <v>43008</v>
      </c>
      <c r="C280" s="2">
        <v>77.599999999999994</v>
      </c>
      <c r="D280" s="2">
        <v>80.2</v>
      </c>
      <c r="E280" s="2">
        <v>77.5</v>
      </c>
      <c r="F280" s="3">
        <v>79.2</v>
      </c>
      <c r="H280" s="17">
        <f t="shared" si="17"/>
        <v>2.2999999999999972</v>
      </c>
      <c r="I280" s="17">
        <f t="shared" si="18"/>
        <v>0</v>
      </c>
      <c r="K280" s="23">
        <f t="shared" si="19"/>
        <v>63.755458515283856</v>
      </c>
      <c r="L280" s="23">
        <f t="shared" si="20"/>
        <v>68.9792663476874</v>
      </c>
    </row>
    <row r="281" spans="2:12">
      <c r="B281" s="1">
        <v>43007</v>
      </c>
      <c r="C281" s="2">
        <v>79.599999999999994</v>
      </c>
      <c r="D281" s="2">
        <v>79.599999999999994</v>
      </c>
      <c r="E281" s="2">
        <v>72.599999999999994</v>
      </c>
      <c r="F281" s="3">
        <v>76.900000000000006</v>
      </c>
      <c r="H281" s="17">
        <f t="shared" si="17"/>
        <v>0</v>
      </c>
      <c r="I281" s="17">
        <f t="shared" si="18"/>
        <v>3.0999999999999943</v>
      </c>
      <c r="K281" s="23">
        <f t="shared" si="19"/>
        <v>63.991323210412155</v>
      </c>
      <c r="L281" s="23">
        <f t="shared" si="20"/>
        <v>68.34415584415585</v>
      </c>
    </row>
    <row r="282" spans="2:12">
      <c r="B282" s="1">
        <v>43006</v>
      </c>
      <c r="C282" s="2">
        <v>79.099999999999994</v>
      </c>
      <c r="D282" s="2">
        <v>82</v>
      </c>
      <c r="E282" s="2">
        <v>78</v>
      </c>
      <c r="F282" s="3">
        <v>80</v>
      </c>
      <c r="H282" s="17">
        <f t="shared" si="17"/>
        <v>3.7000000000000028</v>
      </c>
      <c r="I282" s="17">
        <f t="shared" si="18"/>
        <v>0</v>
      </c>
      <c r="K282" s="23">
        <f t="shared" si="19"/>
        <v>69.318181818181827</v>
      </c>
      <c r="L282" s="23">
        <f t="shared" si="20"/>
        <v>70.170336518487744</v>
      </c>
    </row>
    <row r="283" spans="2:12">
      <c r="B283" s="1">
        <v>43005</v>
      </c>
      <c r="C283" s="2">
        <v>75.5</v>
      </c>
      <c r="D283" s="2">
        <v>76.3</v>
      </c>
      <c r="E283" s="2">
        <v>75.5</v>
      </c>
      <c r="F283" s="3">
        <v>76.3</v>
      </c>
      <c r="H283" s="17">
        <f t="shared" si="17"/>
        <v>6.8999999999999915</v>
      </c>
      <c r="I283" s="17">
        <f t="shared" si="18"/>
        <v>0</v>
      </c>
      <c r="K283" s="23">
        <f t="shared" si="19"/>
        <v>65.686274509803923</v>
      </c>
      <c r="L283" s="23">
        <f t="shared" si="20"/>
        <v>69.433801617709662</v>
      </c>
    </row>
    <row r="284" spans="2:12">
      <c r="B284" s="1">
        <v>43004</v>
      </c>
      <c r="C284" s="2">
        <v>71</v>
      </c>
      <c r="D284" s="2">
        <v>74.3</v>
      </c>
      <c r="E284" s="2">
        <v>68.7</v>
      </c>
      <c r="F284" s="3">
        <v>69.400000000000006</v>
      </c>
      <c r="H284" s="17">
        <f t="shared" si="17"/>
        <v>0</v>
      </c>
      <c r="I284" s="17">
        <f t="shared" si="18"/>
        <v>2.6999999999999886</v>
      </c>
      <c r="K284" s="23">
        <f t="shared" si="19"/>
        <v>57.020057306590267</v>
      </c>
      <c r="L284" s="23">
        <f t="shared" si="20"/>
        <v>66.800894854586119</v>
      </c>
    </row>
    <row r="285" spans="2:12">
      <c r="B285" s="1">
        <v>43003</v>
      </c>
      <c r="C285" s="2">
        <v>79.2</v>
      </c>
      <c r="D285" s="2">
        <v>79.400000000000006</v>
      </c>
      <c r="E285" s="2">
        <v>72.099999999999994</v>
      </c>
      <c r="F285" s="3">
        <v>72.099999999999994</v>
      </c>
      <c r="H285" s="17">
        <f t="shared" si="17"/>
        <v>0</v>
      </c>
      <c r="I285" s="17">
        <f t="shared" si="18"/>
        <v>8</v>
      </c>
      <c r="K285" s="23">
        <f t="shared" si="19"/>
        <v>63.501483679525208</v>
      </c>
      <c r="L285" s="23">
        <f t="shared" si="20"/>
        <v>68.483737975263381</v>
      </c>
    </row>
    <row r="286" spans="2:12">
      <c r="B286" s="1">
        <v>43000</v>
      </c>
      <c r="C286" s="2">
        <v>82.8</v>
      </c>
      <c r="D286" s="2">
        <v>83.9</v>
      </c>
      <c r="E286" s="2">
        <v>79</v>
      </c>
      <c r="F286" s="3">
        <v>80.099999999999994</v>
      </c>
      <c r="H286" s="17">
        <f t="shared" si="17"/>
        <v>0</v>
      </c>
      <c r="I286" s="17">
        <f t="shared" si="18"/>
        <v>2.8000000000000114</v>
      </c>
      <c r="K286" s="23">
        <f t="shared" si="19"/>
        <v>69.706840390879449</v>
      </c>
      <c r="L286" s="23">
        <f t="shared" si="20"/>
        <v>73.951652688702509</v>
      </c>
    </row>
    <row r="287" spans="2:12">
      <c r="B287" s="1">
        <v>42999</v>
      </c>
      <c r="C287" s="2">
        <v>80.2</v>
      </c>
      <c r="D287" s="2">
        <v>83.5</v>
      </c>
      <c r="E287" s="2">
        <v>75.7</v>
      </c>
      <c r="F287" s="3">
        <v>82.9</v>
      </c>
      <c r="H287" s="17">
        <f t="shared" si="17"/>
        <v>6.9000000000000057</v>
      </c>
      <c r="I287" s="17">
        <f t="shared" si="18"/>
        <v>0</v>
      </c>
      <c r="K287" s="23">
        <f t="shared" si="19"/>
        <v>77.663230240549836</v>
      </c>
      <c r="L287" s="23">
        <f t="shared" si="20"/>
        <v>75.821952453211935</v>
      </c>
    </row>
    <row r="288" spans="2:12">
      <c r="B288" s="1">
        <v>42998</v>
      </c>
      <c r="C288" s="2">
        <v>76.2</v>
      </c>
      <c r="D288" s="2">
        <v>78.099999999999994</v>
      </c>
      <c r="E288" s="2">
        <v>75</v>
      </c>
      <c r="F288" s="3">
        <v>76</v>
      </c>
      <c r="H288" s="17">
        <f t="shared" si="17"/>
        <v>1.2000000000000028</v>
      </c>
      <c r="I288" s="17">
        <f t="shared" si="18"/>
        <v>0</v>
      </c>
      <c r="K288" s="23">
        <f t="shared" si="19"/>
        <v>76.950354609929079</v>
      </c>
      <c r="L288" s="23">
        <f t="shared" si="20"/>
        <v>74.021739130434767</v>
      </c>
    </row>
    <row r="289" spans="2:12">
      <c r="B289" s="1">
        <v>42997</v>
      </c>
      <c r="C289" s="2">
        <v>75</v>
      </c>
      <c r="D289" s="2">
        <v>75</v>
      </c>
      <c r="E289" s="2">
        <v>72.599999999999994</v>
      </c>
      <c r="F289" s="3">
        <v>74.8</v>
      </c>
      <c r="H289" s="17">
        <f t="shared" si="17"/>
        <v>0.79999999999999716</v>
      </c>
      <c r="I289" s="17">
        <f t="shared" si="18"/>
        <v>0</v>
      </c>
      <c r="K289" s="23">
        <f t="shared" si="19"/>
        <v>80</v>
      </c>
      <c r="L289" s="23">
        <f t="shared" si="20"/>
        <v>73.836891078270384</v>
      </c>
    </row>
    <row r="290" spans="2:12">
      <c r="B290" s="1">
        <v>42996</v>
      </c>
      <c r="C290" s="2">
        <v>67.3</v>
      </c>
      <c r="D290" s="2">
        <v>74</v>
      </c>
      <c r="E290" s="2">
        <v>67.3</v>
      </c>
      <c r="F290" s="3">
        <v>74</v>
      </c>
      <c r="H290" s="17">
        <f t="shared" si="17"/>
        <v>6.7000000000000028</v>
      </c>
      <c r="I290" s="17">
        <f t="shared" si="18"/>
        <v>0</v>
      </c>
      <c r="K290" s="23">
        <f t="shared" si="19"/>
        <v>82.288828337874662</v>
      </c>
      <c r="L290" s="23">
        <f t="shared" si="20"/>
        <v>73.605742683600212</v>
      </c>
    </row>
    <row r="291" spans="2:12">
      <c r="B291" s="1">
        <v>42993</v>
      </c>
      <c r="C291" s="2">
        <v>67.5</v>
      </c>
      <c r="D291" s="2">
        <v>70</v>
      </c>
      <c r="E291" s="2">
        <v>67.3</v>
      </c>
      <c r="F291" s="3">
        <v>67.3</v>
      </c>
      <c r="H291" s="17">
        <f t="shared" si="17"/>
        <v>0.70000000000000284</v>
      </c>
      <c r="I291" s="17">
        <f t="shared" si="18"/>
        <v>0</v>
      </c>
      <c r="K291" s="23">
        <f t="shared" si="19"/>
        <v>75.806451612903231</v>
      </c>
      <c r="L291" s="23">
        <f t="shared" si="20"/>
        <v>71.782762691853591</v>
      </c>
    </row>
    <row r="292" spans="2:12">
      <c r="B292" s="1">
        <v>42992</v>
      </c>
      <c r="C292" s="2">
        <v>65</v>
      </c>
      <c r="D292" s="2">
        <v>67</v>
      </c>
      <c r="E292" s="2">
        <v>64.900000000000006</v>
      </c>
      <c r="F292" s="3">
        <v>66.599999999999994</v>
      </c>
      <c r="H292" s="17">
        <f t="shared" si="17"/>
        <v>2.5999999999999943</v>
      </c>
      <c r="I292" s="17">
        <f t="shared" si="18"/>
        <v>0</v>
      </c>
      <c r="K292" s="23">
        <f t="shared" si="19"/>
        <v>76.63551401869158</v>
      </c>
      <c r="L292" s="23">
        <f t="shared" si="20"/>
        <v>71.564544913741813</v>
      </c>
    </row>
    <row r="293" spans="2:12">
      <c r="B293" s="1">
        <v>42991</v>
      </c>
      <c r="C293" s="2">
        <v>64</v>
      </c>
      <c r="D293" s="2">
        <v>64</v>
      </c>
      <c r="E293" s="2">
        <v>61.2</v>
      </c>
      <c r="F293" s="3">
        <v>64</v>
      </c>
      <c r="H293" s="17">
        <f t="shared" si="17"/>
        <v>1</v>
      </c>
      <c r="I293" s="17">
        <f t="shared" si="18"/>
        <v>0</v>
      </c>
      <c r="K293" s="23">
        <f t="shared" si="19"/>
        <v>75.041597337770384</v>
      </c>
      <c r="L293" s="23">
        <f t="shared" si="20"/>
        <v>70.674846625766861</v>
      </c>
    </row>
    <row r="294" spans="2:12">
      <c r="B294" s="1">
        <v>42990</v>
      </c>
      <c r="C294" s="2">
        <v>65</v>
      </c>
      <c r="D294" s="2">
        <v>65</v>
      </c>
      <c r="E294" s="2">
        <v>61.9</v>
      </c>
      <c r="F294" s="3">
        <v>63</v>
      </c>
      <c r="H294" s="17">
        <f t="shared" si="17"/>
        <v>0</v>
      </c>
      <c r="I294" s="17">
        <f t="shared" si="18"/>
        <v>0.5</v>
      </c>
      <c r="K294" s="23">
        <f t="shared" si="19"/>
        <v>77.611940298507463</v>
      </c>
      <c r="L294" s="23">
        <f t="shared" si="20"/>
        <v>70.223325062034732</v>
      </c>
    </row>
    <row r="295" spans="2:12">
      <c r="B295" s="1">
        <v>42989</v>
      </c>
      <c r="C295" s="2">
        <v>65.400000000000006</v>
      </c>
      <c r="D295" s="2">
        <v>65.400000000000006</v>
      </c>
      <c r="E295" s="2">
        <v>63.5</v>
      </c>
      <c r="F295" s="3">
        <v>63.5</v>
      </c>
      <c r="H295" s="17">
        <f t="shared" si="17"/>
        <v>0</v>
      </c>
      <c r="I295" s="17">
        <f t="shared" si="18"/>
        <v>1</v>
      </c>
      <c r="K295" s="23">
        <f t="shared" si="19"/>
        <v>80.392156862745097</v>
      </c>
      <c r="L295" s="23">
        <f t="shared" si="20"/>
        <v>70.752955818294964</v>
      </c>
    </row>
    <row r="296" spans="2:12">
      <c r="B296" s="1">
        <v>42986</v>
      </c>
      <c r="C296" s="2">
        <v>60.2</v>
      </c>
      <c r="D296" s="2">
        <v>64.5</v>
      </c>
      <c r="E296" s="2">
        <v>60.2</v>
      </c>
      <c r="F296" s="3">
        <v>64.5</v>
      </c>
      <c r="H296" s="17">
        <f t="shared" si="17"/>
        <v>1.5</v>
      </c>
      <c r="I296" s="17">
        <f t="shared" si="18"/>
        <v>0</v>
      </c>
      <c r="K296" s="23">
        <f t="shared" si="19"/>
        <v>83.870967741935488</v>
      </c>
      <c r="L296" s="23">
        <f t="shared" si="20"/>
        <v>71.662468513853909</v>
      </c>
    </row>
    <row r="297" spans="2:12">
      <c r="B297" s="1">
        <v>42985</v>
      </c>
      <c r="C297" s="2">
        <v>67.5</v>
      </c>
      <c r="D297" s="2">
        <v>67.5</v>
      </c>
      <c r="E297" s="2">
        <v>63</v>
      </c>
      <c r="F297" s="3">
        <v>63</v>
      </c>
      <c r="H297" s="17">
        <f t="shared" si="17"/>
        <v>0</v>
      </c>
      <c r="I297" s="17">
        <f t="shared" si="18"/>
        <v>5</v>
      </c>
      <c r="K297" s="23">
        <f t="shared" si="19"/>
        <v>84.693877551020407</v>
      </c>
      <c r="L297" s="23">
        <f t="shared" si="20"/>
        <v>70.934699103713186</v>
      </c>
    </row>
    <row r="298" spans="2:12">
      <c r="B298" s="1">
        <v>42984</v>
      </c>
      <c r="C298" s="2">
        <v>71</v>
      </c>
      <c r="D298" s="2">
        <v>71</v>
      </c>
      <c r="E298" s="2">
        <v>62.1</v>
      </c>
      <c r="F298" s="3">
        <v>68</v>
      </c>
      <c r="H298" s="17">
        <f t="shared" si="17"/>
        <v>1.2000000000000028</v>
      </c>
      <c r="I298" s="17">
        <f t="shared" si="18"/>
        <v>0</v>
      </c>
      <c r="K298" s="23">
        <f t="shared" si="19"/>
        <v>96.793002915451893</v>
      </c>
      <c r="L298" s="23">
        <f t="shared" si="20"/>
        <v>75.967413441955188</v>
      </c>
    </row>
    <row r="299" spans="2:12">
      <c r="B299" s="1">
        <v>42983</v>
      </c>
      <c r="C299" s="2">
        <v>66.8</v>
      </c>
      <c r="D299" s="2">
        <v>66.8</v>
      </c>
      <c r="E299" s="2">
        <v>66.8</v>
      </c>
      <c r="F299" s="3">
        <v>66.8</v>
      </c>
      <c r="H299" s="17">
        <f t="shared" si="17"/>
        <v>6</v>
      </c>
      <c r="I299" s="17">
        <f t="shared" si="18"/>
        <v>0</v>
      </c>
      <c r="K299" s="23">
        <f t="shared" si="19"/>
        <v>95.522388059701484</v>
      </c>
      <c r="L299" s="23">
        <f t="shared" si="20"/>
        <v>74.489795918367335</v>
      </c>
    </row>
    <row r="300" spans="2:12">
      <c r="B300" s="1">
        <v>42982</v>
      </c>
      <c r="C300" s="2">
        <v>59.5</v>
      </c>
      <c r="D300" s="2">
        <v>60.8</v>
      </c>
      <c r="E300" s="2">
        <v>59.5</v>
      </c>
      <c r="F300" s="3">
        <v>60.8</v>
      </c>
      <c r="H300" s="17">
        <f t="shared" si="17"/>
        <v>5.5</v>
      </c>
      <c r="I300" s="17">
        <f t="shared" si="18"/>
        <v>0</v>
      </c>
      <c r="K300" s="23">
        <f t="shared" si="19"/>
        <v>94.545454545454547</v>
      </c>
      <c r="L300" s="23">
        <f t="shared" si="20"/>
        <v>70.960698689956331</v>
      </c>
    </row>
    <row r="301" spans="2:12">
      <c r="B301" s="1">
        <v>42979</v>
      </c>
      <c r="C301" s="2">
        <v>51.2</v>
      </c>
      <c r="D301" s="2">
        <v>55.3</v>
      </c>
      <c r="E301" s="2">
        <v>51.2</v>
      </c>
      <c r="F301" s="3">
        <v>55.3</v>
      </c>
      <c r="H301" s="17">
        <f t="shared" si="17"/>
        <v>5</v>
      </c>
      <c r="I301" s="17">
        <f t="shared" si="18"/>
        <v>0</v>
      </c>
      <c r="K301" s="23">
        <f t="shared" si="19"/>
        <v>91.928251121076215</v>
      </c>
      <c r="L301" s="23">
        <f t="shared" si="20"/>
        <v>68.003144654088047</v>
      </c>
    </row>
    <row r="302" spans="2:12">
      <c r="B302" s="1">
        <v>42978</v>
      </c>
      <c r="C302" s="2">
        <v>50.7</v>
      </c>
      <c r="D302" s="2">
        <v>52.2</v>
      </c>
      <c r="E302" s="2">
        <v>49.1</v>
      </c>
      <c r="F302" s="3">
        <v>50.3</v>
      </c>
      <c r="H302" s="17">
        <f t="shared" si="17"/>
        <v>0</v>
      </c>
      <c r="I302" s="17">
        <f t="shared" si="18"/>
        <v>1</v>
      </c>
      <c r="K302" s="23">
        <f t="shared" si="19"/>
        <v>90.082644628099146</v>
      </c>
      <c r="L302" s="23">
        <f t="shared" si="20"/>
        <v>65.798319327731079</v>
      </c>
    </row>
    <row r="303" spans="2:12">
      <c r="B303" s="1">
        <v>42977</v>
      </c>
      <c r="C303" s="2">
        <v>50.1</v>
      </c>
      <c r="D303" s="2">
        <v>51.7</v>
      </c>
      <c r="E303" s="2">
        <v>49</v>
      </c>
      <c r="F303" s="3">
        <v>51.3</v>
      </c>
      <c r="H303" s="17">
        <f t="shared" si="17"/>
        <v>1.7999999999999972</v>
      </c>
      <c r="I303" s="17">
        <f t="shared" si="18"/>
        <v>0</v>
      </c>
      <c r="K303" s="23">
        <f t="shared" si="19"/>
        <v>95.402298850574681</v>
      </c>
      <c r="L303" s="23">
        <f t="shared" si="20"/>
        <v>66.131756756756744</v>
      </c>
    </row>
    <row r="304" spans="2:12">
      <c r="B304" s="1">
        <v>42976</v>
      </c>
      <c r="C304" s="2">
        <v>50</v>
      </c>
      <c r="D304" s="2">
        <v>50.7</v>
      </c>
      <c r="E304" s="2">
        <v>48</v>
      </c>
      <c r="F304" s="3">
        <v>49.5</v>
      </c>
      <c r="H304" s="17">
        <f t="shared" si="17"/>
        <v>0.54999999999999716</v>
      </c>
      <c r="I304" s="17">
        <f t="shared" si="18"/>
        <v>0</v>
      </c>
      <c r="K304" s="23">
        <f t="shared" si="19"/>
        <v>93.081761006289298</v>
      </c>
      <c r="L304" s="23">
        <f t="shared" si="20"/>
        <v>65.66780821917807</v>
      </c>
    </row>
    <row r="305" spans="2:12">
      <c r="B305" s="1">
        <v>42975</v>
      </c>
      <c r="C305" s="2">
        <v>47</v>
      </c>
      <c r="D305" s="2">
        <v>48.95</v>
      </c>
      <c r="E305" s="2">
        <v>46.7</v>
      </c>
      <c r="F305" s="3">
        <v>48.95</v>
      </c>
      <c r="H305" s="17">
        <f t="shared" si="17"/>
        <v>4.4500000000000028</v>
      </c>
      <c r="I305" s="17">
        <f t="shared" si="18"/>
        <v>0</v>
      </c>
      <c r="K305" s="23">
        <f t="shared" si="19"/>
        <v>90.476190476190439</v>
      </c>
      <c r="L305" s="23">
        <f t="shared" si="20"/>
        <v>65.549828178694142</v>
      </c>
    </row>
    <row r="306" spans="2:12">
      <c r="B306" s="1">
        <v>42972</v>
      </c>
      <c r="C306" s="2">
        <v>43</v>
      </c>
      <c r="D306" s="2">
        <v>44.85</v>
      </c>
      <c r="E306" s="2">
        <v>42.25</v>
      </c>
      <c r="F306" s="3">
        <v>44.5</v>
      </c>
      <c r="H306" s="17">
        <f t="shared" si="17"/>
        <v>2.7000000000000028</v>
      </c>
      <c r="I306" s="17">
        <f t="shared" si="18"/>
        <v>0</v>
      </c>
      <c r="K306" s="23">
        <f t="shared" si="19"/>
        <v>86.343612334801733</v>
      </c>
      <c r="L306" s="23">
        <f t="shared" si="20"/>
        <v>62.732342007434937</v>
      </c>
    </row>
    <row r="307" spans="2:12">
      <c r="B307" s="1">
        <v>42971</v>
      </c>
      <c r="C307" s="2">
        <v>39.4</v>
      </c>
      <c r="D307" s="2">
        <v>42.5</v>
      </c>
      <c r="E307" s="2">
        <v>39.4</v>
      </c>
      <c r="F307" s="3">
        <v>41.8</v>
      </c>
      <c r="H307" s="17">
        <f t="shared" si="17"/>
        <v>2.5</v>
      </c>
      <c r="I307" s="17">
        <f t="shared" si="18"/>
        <v>0</v>
      </c>
      <c r="K307" s="23">
        <f t="shared" si="19"/>
        <v>75.935828877005292</v>
      </c>
      <c r="L307" s="23">
        <f t="shared" si="20"/>
        <v>60.64453125</v>
      </c>
    </row>
    <row r="308" spans="2:12">
      <c r="B308" s="1">
        <v>42970</v>
      </c>
      <c r="C308" s="2">
        <v>36</v>
      </c>
      <c r="D308" s="2">
        <v>39.35</v>
      </c>
      <c r="E308" s="2">
        <v>35.75</v>
      </c>
      <c r="F308" s="3">
        <v>39.299999999999997</v>
      </c>
      <c r="H308" s="17">
        <f t="shared" si="17"/>
        <v>3.5</v>
      </c>
      <c r="I308" s="17">
        <f t="shared" si="18"/>
        <v>0</v>
      </c>
      <c r="K308" s="23">
        <f t="shared" si="19"/>
        <v>68.08510638297868</v>
      </c>
      <c r="L308" s="23">
        <f t="shared" si="20"/>
        <v>58.793456032719824</v>
      </c>
    </row>
    <row r="309" spans="2:12">
      <c r="B309" s="1">
        <v>42969</v>
      </c>
      <c r="C309" s="2">
        <v>35.799999999999997</v>
      </c>
      <c r="D309" s="2">
        <v>35.9</v>
      </c>
      <c r="E309" s="2">
        <v>35.700000000000003</v>
      </c>
      <c r="F309" s="3">
        <v>35.799999999999997</v>
      </c>
      <c r="H309" s="17">
        <f t="shared" si="17"/>
        <v>0</v>
      </c>
      <c r="I309" s="17">
        <f t="shared" si="18"/>
        <v>0.10000000000000142</v>
      </c>
      <c r="K309" s="23">
        <f t="shared" si="19"/>
        <v>34.210526315789487</v>
      </c>
      <c r="L309" s="23">
        <f t="shared" si="20"/>
        <v>55.312157721796275</v>
      </c>
    </row>
    <row r="310" spans="2:12">
      <c r="B310" s="1">
        <v>42968</v>
      </c>
      <c r="C310" s="2">
        <v>35.950000000000003</v>
      </c>
      <c r="D310" s="2">
        <v>36</v>
      </c>
      <c r="E310" s="2">
        <v>35.700000000000003</v>
      </c>
      <c r="F310" s="3">
        <v>35.9</v>
      </c>
      <c r="H310" s="17">
        <f t="shared" si="17"/>
        <v>0</v>
      </c>
      <c r="I310" s="17">
        <f t="shared" si="18"/>
        <v>0.39999999999999858</v>
      </c>
      <c r="K310" s="23">
        <f t="shared" si="19"/>
        <v>38.461538461538517</v>
      </c>
      <c r="L310" s="23">
        <f t="shared" si="20"/>
        <v>55.773420479302828</v>
      </c>
    </row>
    <row r="311" spans="2:12">
      <c r="B311" s="1">
        <v>42965</v>
      </c>
      <c r="C311" s="2">
        <v>36</v>
      </c>
      <c r="D311" s="2">
        <v>36.299999999999997</v>
      </c>
      <c r="E311" s="2">
        <v>35.65</v>
      </c>
      <c r="F311" s="2">
        <v>36.299999999999997</v>
      </c>
      <c r="H311" s="17">
        <f t="shared" si="17"/>
        <v>0</v>
      </c>
      <c r="I311" s="17">
        <f t="shared" si="18"/>
        <v>0</v>
      </c>
      <c r="K311" s="23">
        <f t="shared" si="19"/>
        <v>38.961038961038987</v>
      </c>
      <c r="L311" s="23">
        <f t="shared" si="20"/>
        <v>55.591748099891426</v>
      </c>
    </row>
    <row r="312" spans="2:12">
      <c r="B312" s="1">
        <v>42964</v>
      </c>
      <c r="C312" s="2">
        <v>37</v>
      </c>
      <c r="D312" s="2">
        <v>37.1</v>
      </c>
      <c r="E312" s="2">
        <v>36.25</v>
      </c>
      <c r="F312" s="3">
        <v>36.299999999999997</v>
      </c>
      <c r="H312" s="17">
        <f t="shared" si="17"/>
        <v>0</v>
      </c>
      <c r="I312" s="17">
        <f t="shared" si="18"/>
        <v>0.30000000000000426</v>
      </c>
      <c r="K312" s="23">
        <f t="shared" si="19"/>
        <v>35.714285714285737</v>
      </c>
      <c r="L312" s="23">
        <f t="shared" si="20"/>
        <v>54.817987152034256</v>
      </c>
    </row>
    <row r="313" spans="2:12">
      <c r="B313" s="1">
        <v>42963</v>
      </c>
      <c r="C313" s="2">
        <v>35.75</v>
      </c>
      <c r="D313" s="2">
        <v>36.6</v>
      </c>
      <c r="E313" s="2">
        <v>35.75</v>
      </c>
      <c r="F313" s="3">
        <v>36.6</v>
      </c>
      <c r="H313" s="17">
        <f t="shared" si="17"/>
        <v>0.85000000000000142</v>
      </c>
      <c r="I313" s="17">
        <f t="shared" si="18"/>
        <v>0</v>
      </c>
      <c r="K313" s="23">
        <f t="shared" si="19"/>
        <v>51.515151515151501</v>
      </c>
      <c r="L313" s="23">
        <f t="shared" si="20"/>
        <v>57.37704918032788</v>
      </c>
    </row>
    <row r="314" spans="2:12">
      <c r="B314" s="1">
        <v>42962</v>
      </c>
      <c r="C314" s="2">
        <v>35.5</v>
      </c>
      <c r="D314" s="2">
        <v>36</v>
      </c>
      <c r="E314" s="2">
        <v>35.35</v>
      </c>
      <c r="F314" s="3">
        <v>35.75</v>
      </c>
      <c r="H314" s="17">
        <f t="shared" si="17"/>
        <v>0.25</v>
      </c>
      <c r="I314" s="17">
        <f t="shared" si="18"/>
        <v>0</v>
      </c>
      <c r="K314" s="23">
        <f t="shared" si="19"/>
        <v>48.936170212765944</v>
      </c>
      <c r="L314" s="23">
        <f t="shared" si="20"/>
        <v>56.756756756756758</v>
      </c>
    </row>
    <row r="315" spans="2:12">
      <c r="B315" s="1">
        <v>42961</v>
      </c>
      <c r="C315" s="2">
        <v>36.35</v>
      </c>
      <c r="D315" s="2">
        <v>36.35</v>
      </c>
      <c r="E315" s="2">
        <v>35.299999999999997</v>
      </c>
      <c r="F315" s="3">
        <v>35.5</v>
      </c>
      <c r="H315" s="17">
        <f t="shared" si="17"/>
        <v>0</v>
      </c>
      <c r="I315" s="17">
        <f t="shared" si="18"/>
        <v>0.29999999999999716</v>
      </c>
      <c r="K315" s="23">
        <f t="shared" si="19"/>
        <v>42.708333333333321</v>
      </c>
      <c r="L315" s="23">
        <f t="shared" si="20"/>
        <v>56.57620041753654</v>
      </c>
    </row>
    <row r="316" spans="2:12">
      <c r="B316" s="1">
        <v>42958</v>
      </c>
      <c r="C316" s="2">
        <v>36</v>
      </c>
      <c r="D316" s="2">
        <v>36.049999999999997</v>
      </c>
      <c r="E316" s="2">
        <v>35.299999999999997</v>
      </c>
      <c r="F316" s="3">
        <v>35.799999999999997</v>
      </c>
      <c r="H316" s="17">
        <f t="shared" si="17"/>
        <v>0</v>
      </c>
      <c r="I316" s="17">
        <f t="shared" si="18"/>
        <v>0.40000000000000568</v>
      </c>
      <c r="K316" s="23">
        <f t="shared" si="19"/>
        <v>45.555555555555507</v>
      </c>
      <c r="L316" s="23">
        <f t="shared" si="20"/>
        <v>57.112970711297073</v>
      </c>
    </row>
    <row r="317" spans="2:12">
      <c r="B317" s="1">
        <v>42957</v>
      </c>
      <c r="C317" s="2">
        <v>36.25</v>
      </c>
      <c r="D317" s="2">
        <v>36.25</v>
      </c>
      <c r="E317" s="2">
        <v>35.5</v>
      </c>
      <c r="F317" s="3">
        <v>36.200000000000003</v>
      </c>
      <c r="H317" s="17">
        <f t="shared" si="17"/>
        <v>0</v>
      </c>
      <c r="I317" s="17">
        <f t="shared" si="18"/>
        <v>4.9999999999997158E-2</v>
      </c>
      <c r="K317" s="23">
        <f t="shared" si="19"/>
        <v>46.067415730337146</v>
      </c>
      <c r="L317" s="23">
        <f t="shared" si="20"/>
        <v>57.594936708860764</v>
      </c>
    </row>
    <row r="318" spans="2:12">
      <c r="B318" s="1">
        <v>42956</v>
      </c>
      <c r="C318" s="2">
        <v>36.950000000000003</v>
      </c>
      <c r="D318" s="2">
        <v>36.950000000000003</v>
      </c>
      <c r="E318" s="2">
        <v>36.200000000000003</v>
      </c>
      <c r="F318" s="3">
        <v>36.25</v>
      </c>
      <c r="H318" s="17">
        <f t="shared" si="17"/>
        <v>0</v>
      </c>
      <c r="I318" s="17">
        <f t="shared" si="18"/>
        <v>0.70000000000000284</v>
      </c>
      <c r="K318" s="23">
        <f t="shared" si="19"/>
        <v>41.414141414141412</v>
      </c>
      <c r="L318" s="23">
        <f t="shared" si="20"/>
        <v>57.053291536050153</v>
      </c>
    </row>
    <row r="319" spans="2:12">
      <c r="B319" s="1">
        <v>42955</v>
      </c>
      <c r="C319" s="2">
        <v>37</v>
      </c>
      <c r="D319" s="2">
        <v>37</v>
      </c>
      <c r="E319" s="2">
        <v>36.200000000000003</v>
      </c>
      <c r="F319" s="3">
        <v>36.950000000000003</v>
      </c>
      <c r="H319" s="17">
        <f t="shared" si="17"/>
        <v>0.20000000000000284</v>
      </c>
      <c r="I319" s="17">
        <f t="shared" si="18"/>
        <v>0</v>
      </c>
      <c r="K319" s="23">
        <f t="shared" si="19"/>
        <v>47.1264367816092</v>
      </c>
      <c r="L319" s="23">
        <f t="shared" si="20"/>
        <v>57.900318133616125</v>
      </c>
    </row>
    <row r="320" spans="2:12">
      <c r="B320" s="1">
        <v>42954</v>
      </c>
      <c r="C320" s="2">
        <v>37</v>
      </c>
      <c r="D320" s="2">
        <v>37.25</v>
      </c>
      <c r="E320" s="2">
        <v>36.75</v>
      </c>
      <c r="F320" s="3">
        <v>36.75</v>
      </c>
      <c r="H320" s="17">
        <f t="shared" si="17"/>
        <v>0</v>
      </c>
      <c r="I320" s="17">
        <f t="shared" si="18"/>
        <v>0.25</v>
      </c>
      <c r="K320" s="23">
        <f t="shared" si="19"/>
        <v>42.045454545454525</v>
      </c>
      <c r="L320" s="23">
        <f t="shared" si="20"/>
        <v>57.855626326963908</v>
      </c>
    </row>
    <row r="321" spans="2:12">
      <c r="B321" s="1">
        <v>42951</v>
      </c>
      <c r="C321" s="2">
        <v>36.799999999999997</v>
      </c>
      <c r="D321" s="2">
        <v>37</v>
      </c>
      <c r="E321" s="2">
        <v>36.5</v>
      </c>
      <c r="F321" s="3">
        <v>37</v>
      </c>
      <c r="H321" s="17">
        <f t="shared" si="17"/>
        <v>0.20000000000000284</v>
      </c>
      <c r="I321" s="17">
        <f t="shared" si="18"/>
        <v>0</v>
      </c>
      <c r="K321" s="23">
        <f t="shared" si="19"/>
        <v>50</v>
      </c>
      <c r="L321" s="23">
        <f t="shared" si="20"/>
        <v>58.562367864693456</v>
      </c>
    </row>
    <row r="322" spans="2:12">
      <c r="B322" s="1">
        <v>42950</v>
      </c>
      <c r="C322" s="2">
        <v>37.15</v>
      </c>
      <c r="D322" s="2">
        <v>37.15</v>
      </c>
      <c r="E322" s="2">
        <v>36.75</v>
      </c>
      <c r="F322" s="3">
        <v>36.799999999999997</v>
      </c>
      <c r="H322" s="17">
        <f t="shared" si="17"/>
        <v>0</v>
      </c>
      <c r="I322" s="17">
        <f t="shared" si="18"/>
        <v>0.35000000000000142</v>
      </c>
      <c r="K322" s="23">
        <f t="shared" si="19"/>
        <v>45.161290322580619</v>
      </c>
      <c r="L322" s="23">
        <f t="shared" si="20"/>
        <v>58.01687763713079</v>
      </c>
    </row>
    <row r="323" spans="2:12">
      <c r="B323" s="1">
        <v>42949</v>
      </c>
      <c r="C323" s="2">
        <v>37.5</v>
      </c>
      <c r="D323" s="2">
        <v>37.5</v>
      </c>
      <c r="E323" s="2">
        <v>37</v>
      </c>
      <c r="F323" s="3">
        <v>37.15</v>
      </c>
      <c r="H323" s="17">
        <f t="shared" si="17"/>
        <v>0</v>
      </c>
      <c r="I323" s="17">
        <f t="shared" si="18"/>
        <v>0.35000000000000142</v>
      </c>
      <c r="K323" s="23">
        <f t="shared" si="19"/>
        <v>54.639175257731907</v>
      </c>
      <c r="L323" s="23">
        <f t="shared" si="20"/>
        <v>58.448459086078643</v>
      </c>
    </row>
    <row r="324" spans="2:12">
      <c r="B324" s="1">
        <v>42948</v>
      </c>
      <c r="C324" s="2">
        <v>36.549999999999997</v>
      </c>
      <c r="D324" s="2">
        <v>37.700000000000003</v>
      </c>
      <c r="E324" s="2">
        <v>36.549999999999997</v>
      </c>
      <c r="F324" s="3">
        <v>37.5</v>
      </c>
      <c r="H324" s="17">
        <f t="shared" si="17"/>
        <v>1.0499999999999972</v>
      </c>
      <c r="I324" s="17">
        <f t="shared" si="18"/>
        <v>0</v>
      </c>
      <c r="K324" s="23">
        <f t="shared" si="19"/>
        <v>65.740740740740762</v>
      </c>
      <c r="L324" s="23">
        <f t="shared" si="20"/>
        <v>58.930481283422466</v>
      </c>
    </row>
    <row r="325" spans="2:12">
      <c r="B325" s="1">
        <v>42947</v>
      </c>
      <c r="C325" s="2">
        <v>35.85</v>
      </c>
      <c r="D325" s="2">
        <v>36.450000000000003</v>
      </c>
      <c r="E325" s="2">
        <v>35.799999999999997</v>
      </c>
      <c r="F325" s="3">
        <v>36.450000000000003</v>
      </c>
      <c r="H325" s="17">
        <f t="shared" ref="H325:H388" si="21">IF(F325&gt;F326,(F325-F326),0)</f>
        <v>0.60000000000000142</v>
      </c>
      <c r="I325" s="17">
        <f t="shared" ref="I325:I388" si="22">IF(F325&lt;F326,(F326-F325),0)</f>
        <v>0</v>
      </c>
      <c r="K325" s="23">
        <f t="shared" ref="K325:K388" si="23">SUM(H325:H336)/(SUM(H325:H336)+SUM(I325:I336))*100</f>
        <v>58.888888888888921</v>
      </c>
      <c r="L325" s="23">
        <f t="shared" ref="L325:L388" si="24">SUM(H325:H424)/(SUM(H325:H424)+SUM(I325:I424))*100</f>
        <v>57.797164667393673</v>
      </c>
    </row>
    <row r="326" spans="2:12">
      <c r="B326" s="1">
        <v>42944</v>
      </c>
      <c r="C326" s="2">
        <v>36.200000000000003</v>
      </c>
      <c r="D326" s="2">
        <v>36.200000000000003</v>
      </c>
      <c r="E326" s="2">
        <v>35.799999999999997</v>
      </c>
      <c r="F326" s="3">
        <v>35.85</v>
      </c>
      <c r="H326" s="17">
        <f t="shared" si="21"/>
        <v>0</v>
      </c>
      <c r="I326" s="17">
        <f t="shared" si="22"/>
        <v>0.35000000000000142</v>
      </c>
      <c r="K326" s="23">
        <f t="shared" si="23"/>
        <v>51.898734177215168</v>
      </c>
      <c r="L326" s="23">
        <f t="shared" si="24"/>
        <v>57.612267250821468</v>
      </c>
    </row>
    <row r="327" spans="2:12">
      <c r="B327" s="1">
        <v>42943</v>
      </c>
      <c r="C327" s="2">
        <v>36.4</v>
      </c>
      <c r="D327" s="2">
        <v>36.549999999999997</v>
      </c>
      <c r="E327" s="2">
        <v>35.799999999999997</v>
      </c>
      <c r="F327" s="2">
        <v>36.200000000000003</v>
      </c>
      <c r="H327" s="17">
        <f t="shared" si="21"/>
        <v>0</v>
      </c>
      <c r="I327" s="17">
        <f t="shared" si="22"/>
        <v>0</v>
      </c>
      <c r="K327" s="23">
        <f t="shared" si="23"/>
        <v>58.108108108108105</v>
      </c>
      <c r="L327" s="23">
        <f t="shared" si="24"/>
        <v>58.057395143487867</v>
      </c>
    </row>
    <row r="328" spans="2:12">
      <c r="B328" s="1">
        <v>42942</v>
      </c>
      <c r="C328" s="2">
        <v>36.4</v>
      </c>
      <c r="D328" s="2">
        <v>36.799999999999997</v>
      </c>
      <c r="E328" s="2">
        <v>36.1</v>
      </c>
      <c r="F328" s="3">
        <v>36.200000000000003</v>
      </c>
      <c r="H328" s="17">
        <f t="shared" si="21"/>
        <v>0</v>
      </c>
      <c r="I328" s="17">
        <f t="shared" si="22"/>
        <v>0.34999999999999432</v>
      </c>
      <c r="K328" s="23">
        <f t="shared" si="23"/>
        <v>55.128205128205195</v>
      </c>
      <c r="L328" s="23">
        <f t="shared" si="24"/>
        <v>58.149779735682813</v>
      </c>
    </row>
    <row r="329" spans="2:12">
      <c r="B329" s="1">
        <v>42941</v>
      </c>
      <c r="C329" s="2">
        <v>37.1</v>
      </c>
      <c r="D329" s="2">
        <v>37.1</v>
      </c>
      <c r="E329" s="2">
        <v>36.5</v>
      </c>
      <c r="F329" s="3">
        <v>36.549999999999997</v>
      </c>
      <c r="H329" s="17">
        <f t="shared" si="21"/>
        <v>0</v>
      </c>
      <c r="I329" s="17">
        <f t="shared" si="22"/>
        <v>0.55000000000000426</v>
      </c>
      <c r="K329" s="23">
        <f t="shared" si="23"/>
        <v>55.844155844155765</v>
      </c>
      <c r="L329" s="23">
        <f t="shared" si="24"/>
        <v>58.536585365853654</v>
      </c>
    </row>
    <row r="330" spans="2:12">
      <c r="B330" s="1">
        <v>42940</v>
      </c>
      <c r="C330" s="2">
        <v>37.299999999999997</v>
      </c>
      <c r="D330" s="2">
        <v>37.35</v>
      </c>
      <c r="E330" s="2">
        <v>37</v>
      </c>
      <c r="F330" s="3">
        <v>37.1</v>
      </c>
      <c r="H330" s="17">
        <f t="shared" si="21"/>
        <v>0</v>
      </c>
      <c r="I330" s="17">
        <f t="shared" si="22"/>
        <v>0.10000000000000142</v>
      </c>
      <c r="K330" s="23">
        <f t="shared" si="23"/>
        <v>51.190476190476211</v>
      </c>
      <c r="L330" s="23">
        <f t="shared" si="24"/>
        <v>58.797327394209354</v>
      </c>
    </row>
    <row r="331" spans="2:12">
      <c r="B331" s="1">
        <v>42937</v>
      </c>
      <c r="C331" s="2">
        <v>37.5</v>
      </c>
      <c r="D331" s="2">
        <v>37.5</v>
      </c>
      <c r="E331" s="2">
        <v>37</v>
      </c>
      <c r="F331" s="3">
        <v>37.200000000000003</v>
      </c>
      <c r="H331" s="17">
        <f t="shared" si="21"/>
        <v>0</v>
      </c>
      <c r="I331" s="17">
        <f t="shared" si="22"/>
        <v>0.25</v>
      </c>
      <c r="K331" s="23">
        <f t="shared" si="23"/>
        <v>53.571428571428612</v>
      </c>
      <c r="L331" s="23">
        <f t="shared" si="24"/>
        <v>58.928571428571445</v>
      </c>
    </row>
    <row r="332" spans="2:12">
      <c r="B332" s="1">
        <v>42936</v>
      </c>
      <c r="C332" s="2">
        <v>37</v>
      </c>
      <c r="D332" s="2">
        <v>37.6</v>
      </c>
      <c r="E332" s="2">
        <v>37</v>
      </c>
      <c r="F332" s="3">
        <v>37.450000000000003</v>
      </c>
      <c r="H332" s="17">
        <f t="shared" si="21"/>
        <v>0.45000000000000284</v>
      </c>
      <c r="I332" s="17">
        <f t="shared" si="22"/>
        <v>0</v>
      </c>
      <c r="K332" s="23">
        <f t="shared" si="23"/>
        <v>54.878048780487866</v>
      </c>
      <c r="L332" s="23">
        <f t="shared" si="24"/>
        <v>59.259259259259267</v>
      </c>
    </row>
    <row r="333" spans="2:12">
      <c r="B333" s="1">
        <v>42935</v>
      </c>
      <c r="C333" s="2">
        <v>37.799999999999997</v>
      </c>
      <c r="D333" s="2">
        <v>38.200000000000003</v>
      </c>
      <c r="E333" s="2">
        <v>37</v>
      </c>
      <c r="F333" s="3">
        <v>37</v>
      </c>
      <c r="H333" s="17">
        <f t="shared" si="21"/>
        <v>0</v>
      </c>
      <c r="I333" s="17">
        <f t="shared" si="22"/>
        <v>0.25</v>
      </c>
      <c r="K333" s="23">
        <f t="shared" si="23"/>
        <v>46.153846153846196</v>
      </c>
      <c r="L333" s="23">
        <f t="shared" si="24"/>
        <v>58.843537414965994</v>
      </c>
    </row>
    <row r="334" spans="2:12">
      <c r="B334" s="1">
        <v>42934</v>
      </c>
      <c r="C334" s="2">
        <v>36.950000000000003</v>
      </c>
      <c r="D334" s="2">
        <v>37.25</v>
      </c>
      <c r="E334" s="2">
        <v>36.700000000000003</v>
      </c>
      <c r="F334" s="3">
        <v>37.25</v>
      </c>
      <c r="H334" s="17">
        <f t="shared" si="21"/>
        <v>0.54999999999999716</v>
      </c>
      <c r="I334" s="17">
        <f t="shared" si="22"/>
        <v>0</v>
      </c>
      <c r="K334" s="23">
        <f t="shared" si="23"/>
        <v>59.34065934065935</v>
      </c>
      <c r="L334" s="23">
        <f t="shared" si="24"/>
        <v>59.179019384264542</v>
      </c>
    </row>
    <row r="335" spans="2:12">
      <c r="B335" s="1">
        <v>42933</v>
      </c>
      <c r="C335" s="2">
        <v>36</v>
      </c>
      <c r="D335" s="2">
        <v>37</v>
      </c>
      <c r="E335" s="2">
        <v>36</v>
      </c>
      <c r="F335" s="3">
        <v>36.700000000000003</v>
      </c>
      <c r="H335" s="17">
        <f t="shared" si="21"/>
        <v>0.90000000000000568</v>
      </c>
      <c r="I335" s="17">
        <f t="shared" si="22"/>
        <v>0</v>
      </c>
      <c r="K335" s="23">
        <f t="shared" si="23"/>
        <v>61.458333333333336</v>
      </c>
      <c r="L335" s="23">
        <f t="shared" si="24"/>
        <v>58.660508083140897</v>
      </c>
    </row>
    <row r="336" spans="2:12">
      <c r="B336" s="1">
        <v>42930</v>
      </c>
      <c r="C336" s="2">
        <v>35.65</v>
      </c>
      <c r="D336" s="2">
        <v>35.85</v>
      </c>
      <c r="E336" s="2">
        <v>35.6</v>
      </c>
      <c r="F336" s="3">
        <v>35.799999999999997</v>
      </c>
      <c r="H336" s="17">
        <f t="shared" si="21"/>
        <v>0.14999999999999858</v>
      </c>
      <c r="I336" s="17">
        <f t="shared" si="22"/>
        <v>0</v>
      </c>
      <c r="K336" s="23">
        <f t="shared" si="23"/>
        <v>40.196078431372541</v>
      </c>
      <c r="L336" s="23">
        <f t="shared" si="24"/>
        <v>57.783018867924532</v>
      </c>
    </row>
    <row r="337" spans="2:12">
      <c r="B337" s="1">
        <v>42929</v>
      </c>
      <c r="C337" s="2">
        <v>35.75</v>
      </c>
      <c r="D337" s="2">
        <v>35.9</v>
      </c>
      <c r="E337" s="2">
        <v>35.450000000000003</v>
      </c>
      <c r="F337" s="3">
        <v>35.65</v>
      </c>
      <c r="H337" s="17">
        <f t="shared" si="21"/>
        <v>0</v>
      </c>
      <c r="I337" s="17">
        <f t="shared" si="22"/>
        <v>5.0000000000004263E-2</v>
      </c>
      <c r="K337" s="23">
        <f t="shared" si="23"/>
        <v>35.849056603773576</v>
      </c>
      <c r="L337" s="23">
        <f t="shared" si="24"/>
        <v>57.633136094674555</v>
      </c>
    </row>
    <row r="338" spans="2:12">
      <c r="B338" s="1">
        <v>42928</v>
      </c>
      <c r="C338" s="2">
        <v>35.799999999999997</v>
      </c>
      <c r="D338" s="2">
        <v>35.85</v>
      </c>
      <c r="E338" s="2">
        <v>35.450000000000003</v>
      </c>
      <c r="F338" s="3">
        <v>35.700000000000003</v>
      </c>
      <c r="H338" s="17">
        <f t="shared" si="21"/>
        <v>0.10000000000000142</v>
      </c>
      <c r="I338" s="17">
        <f t="shared" si="22"/>
        <v>0</v>
      </c>
      <c r="K338" s="23">
        <f t="shared" si="23"/>
        <v>29.687500000000018</v>
      </c>
      <c r="L338" s="23">
        <f t="shared" si="24"/>
        <v>57.701421800947884</v>
      </c>
    </row>
    <row r="339" spans="2:12">
      <c r="B339" s="1">
        <v>42927</v>
      </c>
      <c r="C339" s="2">
        <v>35.950000000000003</v>
      </c>
      <c r="D339" s="2">
        <v>36.299999999999997</v>
      </c>
      <c r="E339" s="2">
        <v>35.6</v>
      </c>
      <c r="F339" s="3">
        <v>35.6</v>
      </c>
      <c r="H339" s="17">
        <f t="shared" si="21"/>
        <v>0</v>
      </c>
      <c r="I339" s="17">
        <f t="shared" si="22"/>
        <v>0.19999999999999574</v>
      </c>
      <c r="K339" s="23">
        <f t="shared" si="23"/>
        <v>29.68749999999994</v>
      </c>
      <c r="L339" s="23">
        <f t="shared" si="24"/>
        <v>57.60095011876485</v>
      </c>
    </row>
    <row r="340" spans="2:12">
      <c r="B340" s="1">
        <v>42926</v>
      </c>
      <c r="C340" s="2">
        <v>36</v>
      </c>
      <c r="D340" s="2">
        <v>36</v>
      </c>
      <c r="E340" s="2">
        <v>35.4</v>
      </c>
      <c r="F340" s="3">
        <v>35.799999999999997</v>
      </c>
      <c r="H340" s="17">
        <f t="shared" si="21"/>
        <v>0</v>
      </c>
      <c r="I340" s="17">
        <f t="shared" si="22"/>
        <v>0.30000000000000426</v>
      </c>
      <c r="K340" s="23">
        <f t="shared" si="23"/>
        <v>30.158730158730108</v>
      </c>
      <c r="L340" s="23">
        <f t="shared" si="24"/>
        <v>57.875894988066833</v>
      </c>
    </row>
    <row r="341" spans="2:12">
      <c r="B341" s="1">
        <v>42923</v>
      </c>
      <c r="C341" s="2">
        <v>37</v>
      </c>
      <c r="D341" s="2">
        <v>37.1</v>
      </c>
      <c r="E341" s="2">
        <v>36.1</v>
      </c>
      <c r="F341" s="3">
        <v>36.1</v>
      </c>
      <c r="H341" s="17">
        <f t="shared" si="21"/>
        <v>0</v>
      </c>
      <c r="I341" s="17">
        <f t="shared" si="22"/>
        <v>0.89999999999999858</v>
      </c>
      <c r="K341" s="23">
        <f t="shared" si="23"/>
        <v>28.35820895522383</v>
      </c>
      <c r="L341" s="23">
        <f t="shared" si="24"/>
        <v>58.293269230769226</v>
      </c>
    </row>
    <row r="342" spans="2:12">
      <c r="B342" s="1">
        <v>42922</v>
      </c>
      <c r="C342" s="2">
        <v>37.200000000000003</v>
      </c>
      <c r="D342" s="2">
        <v>37.25</v>
      </c>
      <c r="E342" s="2">
        <v>36.75</v>
      </c>
      <c r="F342" s="3">
        <v>37</v>
      </c>
      <c r="H342" s="17">
        <f t="shared" si="21"/>
        <v>0.10000000000000142</v>
      </c>
      <c r="I342" s="17">
        <f t="shared" si="22"/>
        <v>0</v>
      </c>
      <c r="K342" s="23">
        <f t="shared" si="23"/>
        <v>36.585365853658516</v>
      </c>
      <c r="L342" s="23">
        <f t="shared" si="24"/>
        <v>59.582309582309591</v>
      </c>
    </row>
    <row r="343" spans="2:12">
      <c r="B343" s="1">
        <v>42921</v>
      </c>
      <c r="C343" s="2">
        <v>37.1</v>
      </c>
      <c r="D343" s="2">
        <v>37.25</v>
      </c>
      <c r="E343" s="2">
        <v>36.6</v>
      </c>
      <c r="F343" s="3">
        <v>36.9</v>
      </c>
      <c r="H343" s="17">
        <f t="shared" si="21"/>
        <v>0</v>
      </c>
      <c r="I343" s="17">
        <f t="shared" si="22"/>
        <v>0.14999999999999858</v>
      </c>
      <c r="K343" s="23">
        <f t="shared" si="23"/>
        <v>38.095238095238066</v>
      </c>
      <c r="L343" s="23">
        <f t="shared" si="24"/>
        <v>59.482758620689658</v>
      </c>
    </row>
    <row r="344" spans="2:12">
      <c r="B344" s="1">
        <v>42920</v>
      </c>
      <c r="C344" s="2">
        <v>37.4</v>
      </c>
      <c r="D344" s="2">
        <v>37.549999999999997</v>
      </c>
      <c r="E344" s="2">
        <v>36.799999999999997</v>
      </c>
      <c r="F344" s="3">
        <v>37.049999999999997</v>
      </c>
      <c r="H344" s="17">
        <f t="shared" si="21"/>
        <v>0</v>
      </c>
      <c r="I344" s="17">
        <f t="shared" si="22"/>
        <v>0.25</v>
      </c>
      <c r="K344" s="23">
        <f t="shared" si="23"/>
        <v>42.748091603053396</v>
      </c>
      <c r="L344" s="23">
        <f t="shared" si="24"/>
        <v>59.70333745364649</v>
      </c>
    </row>
    <row r="345" spans="2:12">
      <c r="B345" s="1">
        <v>42919</v>
      </c>
      <c r="C345" s="2">
        <v>36.4</v>
      </c>
      <c r="D345" s="2">
        <v>37.4</v>
      </c>
      <c r="E345" s="2">
        <v>36.200000000000003</v>
      </c>
      <c r="F345" s="3">
        <v>37.299999999999997</v>
      </c>
      <c r="H345" s="17">
        <f t="shared" si="21"/>
        <v>0.89999999999999858</v>
      </c>
      <c r="I345" s="17">
        <f t="shared" si="22"/>
        <v>0</v>
      </c>
      <c r="K345" s="23">
        <f t="shared" si="23"/>
        <v>41.791044776119371</v>
      </c>
      <c r="L345" s="23">
        <f t="shared" si="24"/>
        <v>60.074626865671654</v>
      </c>
    </row>
    <row r="346" spans="2:12">
      <c r="B346" s="1">
        <v>42916</v>
      </c>
      <c r="C346" s="2">
        <v>35.25</v>
      </c>
      <c r="D346" s="2">
        <v>36.4</v>
      </c>
      <c r="E346" s="2">
        <v>34.75</v>
      </c>
      <c r="F346" s="3">
        <v>36.4</v>
      </c>
      <c r="H346" s="17">
        <f t="shared" si="21"/>
        <v>0.79999999999999716</v>
      </c>
      <c r="I346" s="17">
        <f t="shared" si="22"/>
        <v>0</v>
      </c>
      <c r="K346" s="23">
        <f t="shared" si="23"/>
        <v>41.353383458646611</v>
      </c>
      <c r="L346" s="23">
        <f t="shared" si="24"/>
        <v>59.160305343511446</v>
      </c>
    </row>
    <row r="347" spans="2:12">
      <c r="B347" s="1">
        <v>42915</v>
      </c>
      <c r="C347" s="2">
        <v>37.15</v>
      </c>
      <c r="D347" s="2">
        <v>37.200000000000003</v>
      </c>
      <c r="E347" s="2">
        <v>35.6</v>
      </c>
      <c r="F347" s="3">
        <v>35.6</v>
      </c>
      <c r="H347" s="17">
        <f t="shared" si="21"/>
        <v>0</v>
      </c>
      <c r="I347" s="17">
        <f t="shared" si="22"/>
        <v>1.1999999999999957</v>
      </c>
      <c r="K347" s="23">
        <f t="shared" si="23"/>
        <v>25.657894736842092</v>
      </c>
      <c r="L347" s="23">
        <f t="shared" si="24"/>
        <v>58.311688311688314</v>
      </c>
    </row>
    <row r="348" spans="2:12">
      <c r="B348" s="1">
        <v>42914</v>
      </c>
      <c r="C348" s="2">
        <v>37.15</v>
      </c>
      <c r="D348" s="2">
        <v>37.15</v>
      </c>
      <c r="E348" s="2">
        <v>36.450000000000003</v>
      </c>
      <c r="F348" s="3">
        <v>36.799999999999997</v>
      </c>
      <c r="H348" s="17">
        <f t="shared" si="21"/>
        <v>0</v>
      </c>
      <c r="I348" s="17">
        <f t="shared" si="22"/>
        <v>0.35000000000000142</v>
      </c>
      <c r="K348" s="23">
        <f t="shared" si="23"/>
        <v>26.896551724137897</v>
      </c>
      <c r="L348" s="23">
        <f t="shared" si="24"/>
        <v>60.187667560321721</v>
      </c>
    </row>
    <row r="349" spans="2:12">
      <c r="B349" s="1">
        <v>42913</v>
      </c>
      <c r="C349" s="2">
        <v>38.5</v>
      </c>
      <c r="D349" s="2">
        <v>38.5</v>
      </c>
      <c r="E349" s="2">
        <v>37.1</v>
      </c>
      <c r="F349" s="3">
        <v>37.15</v>
      </c>
      <c r="H349" s="17">
        <f t="shared" si="21"/>
        <v>0</v>
      </c>
      <c r="I349" s="17">
        <f t="shared" si="22"/>
        <v>1.1499999999999986</v>
      </c>
      <c r="K349" s="23">
        <f t="shared" si="23"/>
        <v>35.294117647058812</v>
      </c>
      <c r="L349" s="23">
        <f t="shared" si="24"/>
        <v>60.757780784844385</v>
      </c>
    </row>
    <row r="350" spans="2:12">
      <c r="B350" s="1">
        <v>42912</v>
      </c>
      <c r="C350" s="2">
        <v>38.450000000000003</v>
      </c>
      <c r="D350" s="2">
        <v>38.65</v>
      </c>
      <c r="E350" s="2">
        <v>38</v>
      </c>
      <c r="F350" s="3">
        <v>38.299999999999997</v>
      </c>
      <c r="H350" s="17">
        <f t="shared" si="21"/>
        <v>9.9999999999994316E-2</v>
      </c>
      <c r="I350" s="17">
        <f t="shared" si="22"/>
        <v>0</v>
      </c>
      <c r="K350" s="23">
        <f t="shared" si="23"/>
        <v>47.222222222222179</v>
      </c>
      <c r="L350" s="23">
        <f t="shared" si="24"/>
        <v>62.709497206703922</v>
      </c>
    </row>
    <row r="351" spans="2:12">
      <c r="B351" s="1">
        <v>42909</v>
      </c>
      <c r="C351" s="2">
        <v>38.4</v>
      </c>
      <c r="D351" s="2">
        <v>39.35</v>
      </c>
      <c r="E351" s="2">
        <v>38.200000000000003</v>
      </c>
      <c r="F351" s="3">
        <v>38.200000000000003</v>
      </c>
      <c r="H351" s="17">
        <f t="shared" si="21"/>
        <v>0</v>
      </c>
      <c r="I351" s="17">
        <f t="shared" si="22"/>
        <v>9.9999999999994316E-2</v>
      </c>
      <c r="K351" s="23">
        <f t="shared" si="23"/>
        <v>47.222222222222229</v>
      </c>
      <c r="L351" s="23">
        <f t="shared" si="24"/>
        <v>62.605042016806735</v>
      </c>
    </row>
    <row r="352" spans="2:12">
      <c r="B352" s="1">
        <v>42908</v>
      </c>
      <c r="C352" s="2">
        <v>39</v>
      </c>
      <c r="D352" s="2">
        <v>39.049999999999997</v>
      </c>
      <c r="E352" s="2">
        <v>38</v>
      </c>
      <c r="F352" s="3">
        <v>38.299999999999997</v>
      </c>
      <c r="H352" s="17">
        <f t="shared" si="21"/>
        <v>0</v>
      </c>
      <c r="I352" s="17">
        <f t="shared" si="22"/>
        <v>0.70000000000000284</v>
      </c>
      <c r="K352" s="23">
        <f t="shared" si="23"/>
        <v>50.666666666666629</v>
      </c>
      <c r="L352" s="23">
        <f t="shared" si="24"/>
        <v>62.7808988764045</v>
      </c>
    </row>
    <row r="353" spans="2:12">
      <c r="B353" s="1">
        <v>42907</v>
      </c>
      <c r="C353" s="2">
        <v>39.299999999999997</v>
      </c>
      <c r="D353" s="2">
        <v>39.700000000000003</v>
      </c>
      <c r="E353" s="2">
        <v>38.5</v>
      </c>
      <c r="F353" s="3">
        <v>39</v>
      </c>
      <c r="H353" s="17">
        <f t="shared" si="21"/>
        <v>0.35000000000000142</v>
      </c>
      <c r="I353" s="17">
        <f t="shared" si="22"/>
        <v>0</v>
      </c>
      <c r="K353" s="23">
        <f t="shared" si="23"/>
        <v>56.521739130434781</v>
      </c>
      <c r="L353" s="23">
        <f t="shared" si="24"/>
        <v>64.040114613180521</v>
      </c>
    </row>
    <row r="354" spans="2:12">
      <c r="B354" s="1">
        <v>42906</v>
      </c>
      <c r="C354" s="2">
        <v>38.799999999999997</v>
      </c>
      <c r="D354" s="2">
        <v>39.15</v>
      </c>
      <c r="E354" s="2">
        <v>38.450000000000003</v>
      </c>
      <c r="F354" s="3">
        <v>38.65</v>
      </c>
      <c r="H354" s="17">
        <f t="shared" si="21"/>
        <v>0.25</v>
      </c>
      <c r="I354" s="17">
        <f t="shared" si="22"/>
        <v>0</v>
      </c>
      <c r="K354" s="23">
        <f t="shared" si="23"/>
        <v>60</v>
      </c>
      <c r="L354" s="23">
        <f t="shared" si="24"/>
        <v>63.675832127351661</v>
      </c>
    </row>
    <row r="355" spans="2:12">
      <c r="B355" s="1">
        <v>42905</v>
      </c>
      <c r="C355" s="2">
        <v>38</v>
      </c>
      <c r="D355" s="2">
        <v>38.700000000000003</v>
      </c>
      <c r="E355" s="2">
        <v>37.9</v>
      </c>
      <c r="F355" s="3">
        <v>38.4</v>
      </c>
      <c r="H355" s="17">
        <f t="shared" si="21"/>
        <v>0.39999999999999858</v>
      </c>
      <c r="I355" s="17">
        <f t="shared" si="22"/>
        <v>0</v>
      </c>
      <c r="K355" s="23">
        <f t="shared" si="23"/>
        <v>56.291390728476784</v>
      </c>
      <c r="L355" s="23">
        <f t="shared" si="24"/>
        <v>63.411078717201164</v>
      </c>
    </row>
    <row r="356" spans="2:12">
      <c r="B356" s="1">
        <v>42902</v>
      </c>
      <c r="C356" s="2">
        <v>38.4</v>
      </c>
      <c r="D356" s="2">
        <v>38.700000000000003</v>
      </c>
      <c r="E356" s="2">
        <v>38</v>
      </c>
      <c r="F356" s="3">
        <v>38</v>
      </c>
      <c r="H356" s="17">
        <f t="shared" si="21"/>
        <v>0</v>
      </c>
      <c r="I356" s="17">
        <f t="shared" si="22"/>
        <v>0.39999999999999858</v>
      </c>
      <c r="K356" s="23">
        <f t="shared" si="23"/>
        <v>48.125000000000014</v>
      </c>
      <c r="L356" s="23">
        <f t="shared" si="24"/>
        <v>62.979351032448385</v>
      </c>
    </row>
    <row r="357" spans="2:12">
      <c r="B357" s="1">
        <v>42901</v>
      </c>
      <c r="C357" s="2">
        <v>37.700000000000003</v>
      </c>
      <c r="D357" s="2">
        <v>38.5</v>
      </c>
      <c r="E357" s="2">
        <v>37.5</v>
      </c>
      <c r="F357" s="3">
        <v>38.4</v>
      </c>
      <c r="H357" s="17">
        <f t="shared" si="21"/>
        <v>0.85000000000000142</v>
      </c>
      <c r="I357" s="17">
        <f t="shared" si="22"/>
        <v>0</v>
      </c>
      <c r="K357" s="23">
        <f t="shared" si="23"/>
        <v>51.298701298701275</v>
      </c>
      <c r="L357" s="23">
        <f t="shared" si="24"/>
        <v>63.731343283582085</v>
      </c>
    </row>
    <row r="358" spans="2:12">
      <c r="B358" s="1">
        <v>42900</v>
      </c>
      <c r="C358" s="2">
        <v>39.299999999999997</v>
      </c>
      <c r="D358" s="2">
        <v>39.6</v>
      </c>
      <c r="E358" s="2">
        <v>37.5</v>
      </c>
      <c r="F358" s="3">
        <v>37.549999999999997</v>
      </c>
      <c r="H358" s="17">
        <f t="shared" si="21"/>
        <v>0</v>
      </c>
      <c r="I358" s="17">
        <f t="shared" si="22"/>
        <v>1.75</v>
      </c>
      <c r="K358" s="23">
        <f t="shared" si="23"/>
        <v>46.808510638297854</v>
      </c>
      <c r="L358" s="23">
        <f t="shared" si="24"/>
        <v>62.787136294027569</v>
      </c>
    </row>
    <row r="359" spans="2:12">
      <c r="B359" s="1">
        <v>42899</v>
      </c>
      <c r="C359" s="2">
        <v>40.25</v>
      </c>
      <c r="D359" s="2">
        <v>40.4</v>
      </c>
      <c r="E359" s="2">
        <v>39.299999999999997</v>
      </c>
      <c r="F359" s="3">
        <v>39.299999999999997</v>
      </c>
      <c r="H359" s="17">
        <f t="shared" si="21"/>
        <v>0</v>
      </c>
      <c r="I359" s="17">
        <f t="shared" si="22"/>
        <v>0.85000000000000142</v>
      </c>
      <c r="K359" s="23">
        <f t="shared" si="23"/>
        <v>68.992248062015477</v>
      </c>
      <c r="L359" s="23">
        <f t="shared" si="24"/>
        <v>66.343042071197416</v>
      </c>
    </row>
    <row r="360" spans="2:12">
      <c r="B360" s="1">
        <v>42898</v>
      </c>
      <c r="C360" s="2">
        <v>39</v>
      </c>
      <c r="D360" s="2">
        <v>40.4</v>
      </c>
      <c r="E360" s="2">
        <v>38.85</v>
      </c>
      <c r="F360" s="3">
        <v>40.15</v>
      </c>
      <c r="H360" s="17">
        <f t="shared" si="21"/>
        <v>0.75</v>
      </c>
      <c r="I360" s="17">
        <f t="shared" si="22"/>
        <v>0</v>
      </c>
      <c r="K360" s="23">
        <f t="shared" si="23"/>
        <v>79.464285714285722</v>
      </c>
      <c r="L360" s="23">
        <f t="shared" si="24"/>
        <v>68.219633943427624</v>
      </c>
    </row>
    <row r="361" spans="2:12">
      <c r="B361" s="1">
        <v>42895</v>
      </c>
      <c r="C361" s="2">
        <v>38.950000000000003</v>
      </c>
      <c r="D361" s="2">
        <v>39.450000000000003</v>
      </c>
      <c r="E361" s="2">
        <v>38.799999999999997</v>
      </c>
      <c r="F361" s="3">
        <v>39.4</v>
      </c>
      <c r="H361" s="17">
        <f t="shared" si="21"/>
        <v>0.69999999999999574</v>
      </c>
      <c r="I361" s="17">
        <f t="shared" si="22"/>
        <v>0</v>
      </c>
      <c r="K361" s="23">
        <f t="shared" si="23"/>
        <v>80</v>
      </c>
      <c r="L361" s="23">
        <f t="shared" si="24"/>
        <v>67.406143344709903</v>
      </c>
    </row>
    <row r="362" spans="2:12">
      <c r="B362" s="1">
        <v>42894</v>
      </c>
      <c r="C362" s="2">
        <v>39</v>
      </c>
      <c r="D362" s="2">
        <v>39.15</v>
      </c>
      <c r="E362" s="2">
        <v>38.6</v>
      </c>
      <c r="F362" s="3">
        <v>38.700000000000003</v>
      </c>
      <c r="H362" s="17">
        <f t="shared" si="21"/>
        <v>0.10000000000000142</v>
      </c>
      <c r="I362" s="17">
        <f t="shared" si="22"/>
        <v>0</v>
      </c>
      <c r="K362" s="23">
        <f t="shared" si="23"/>
        <v>77.227722772277247</v>
      </c>
      <c r="L362" s="23">
        <f t="shared" si="24"/>
        <v>66.608391608391614</v>
      </c>
    </row>
    <row r="363" spans="2:12">
      <c r="B363" s="1">
        <v>42893</v>
      </c>
      <c r="C363" s="2">
        <v>38.35</v>
      </c>
      <c r="D363" s="2">
        <v>39.4</v>
      </c>
      <c r="E363" s="2">
        <v>37.950000000000003</v>
      </c>
      <c r="F363" s="3">
        <v>38.6</v>
      </c>
      <c r="H363" s="17">
        <f t="shared" si="21"/>
        <v>0.39999999999999858</v>
      </c>
      <c r="I363" s="17">
        <f t="shared" si="22"/>
        <v>0</v>
      </c>
      <c r="K363" s="23">
        <f t="shared" si="23"/>
        <v>82.307692307692321</v>
      </c>
      <c r="L363" s="23">
        <f t="shared" si="24"/>
        <v>66.491228070175453</v>
      </c>
    </row>
    <row r="364" spans="2:12">
      <c r="B364" s="1">
        <v>42892</v>
      </c>
      <c r="C364" s="2">
        <v>38.5</v>
      </c>
      <c r="D364" s="2">
        <v>38.9</v>
      </c>
      <c r="E364" s="2">
        <v>38.15</v>
      </c>
      <c r="F364" s="3">
        <v>38.200000000000003</v>
      </c>
      <c r="H364" s="17">
        <f t="shared" si="21"/>
        <v>0.10000000000000142</v>
      </c>
      <c r="I364" s="17">
        <f t="shared" si="22"/>
        <v>0</v>
      </c>
      <c r="K364" s="23">
        <f t="shared" si="23"/>
        <v>83.453237410071964</v>
      </c>
      <c r="L364" s="23">
        <f t="shared" si="24"/>
        <v>66.014234875444842</v>
      </c>
    </row>
    <row r="365" spans="2:12">
      <c r="B365" s="1">
        <v>42891</v>
      </c>
      <c r="C365" s="2">
        <v>37.5</v>
      </c>
      <c r="D365" s="2">
        <v>38.1</v>
      </c>
      <c r="E365" s="2">
        <v>37</v>
      </c>
      <c r="F365" s="3">
        <v>38.1</v>
      </c>
      <c r="H365" s="17">
        <f t="shared" si="21"/>
        <v>0.95000000000000284</v>
      </c>
      <c r="I365" s="17">
        <f t="shared" si="22"/>
        <v>0</v>
      </c>
      <c r="K365" s="23">
        <f t="shared" si="23"/>
        <v>83.571428571428598</v>
      </c>
      <c r="L365" s="23">
        <f t="shared" si="24"/>
        <v>65.892857142857153</v>
      </c>
    </row>
    <row r="366" spans="2:12">
      <c r="B366" s="1">
        <v>42889</v>
      </c>
      <c r="C366" s="2">
        <v>37.5</v>
      </c>
      <c r="D366" s="2">
        <v>37.6</v>
      </c>
      <c r="E366" s="2">
        <v>36.6</v>
      </c>
      <c r="F366" s="3">
        <v>37.15</v>
      </c>
      <c r="H366" s="17">
        <f t="shared" si="21"/>
        <v>0</v>
      </c>
      <c r="I366" s="17">
        <f t="shared" si="22"/>
        <v>0.30000000000000426</v>
      </c>
      <c r="K366" s="23">
        <f t="shared" si="23"/>
        <v>84.459459459459481</v>
      </c>
      <c r="L366" s="23">
        <f t="shared" si="24"/>
        <v>64.695009242144181</v>
      </c>
    </row>
    <row r="367" spans="2:12">
      <c r="B367" s="1">
        <v>42888</v>
      </c>
      <c r="C367" s="2">
        <v>38.5</v>
      </c>
      <c r="D367" s="2">
        <v>38.549999999999997</v>
      </c>
      <c r="E367" s="2">
        <v>37.450000000000003</v>
      </c>
      <c r="F367" s="3">
        <v>37.450000000000003</v>
      </c>
      <c r="H367" s="17">
        <f t="shared" si="21"/>
        <v>0</v>
      </c>
      <c r="I367" s="17">
        <f t="shared" si="22"/>
        <v>0.84999999999999432</v>
      </c>
      <c r="K367" s="23">
        <f t="shared" si="23"/>
        <v>85.03401360544224</v>
      </c>
      <c r="L367" s="23">
        <f t="shared" si="24"/>
        <v>65.420560747663558</v>
      </c>
    </row>
    <row r="368" spans="2:12">
      <c r="B368" s="1">
        <v>42887</v>
      </c>
      <c r="C368" s="2">
        <v>38.549999999999997</v>
      </c>
      <c r="D368" s="2">
        <v>38.700000000000003</v>
      </c>
      <c r="E368" s="2">
        <v>37.799999999999997</v>
      </c>
      <c r="F368" s="3">
        <v>38.299999999999997</v>
      </c>
      <c r="H368" s="17">
        <f t="shared" si="21"/>
        <v>9.9999999999994316E-2</v>
      </c>
      <c r="I368" s="17">
        <f t="shared" si="22"/>
        <v>0</v>
      </c>
      <c r="K368" s="23">
        <f t="shared" si="23"/>
        <v>96.527777777777786</v>
      </c>
      <c r="L368" s="23">
        <f t="shared" si="24"/>
        <v>67.567567567567565</v>
      </c>
    </row>
    <row r="369" spans="2:12">
      <c r="B369" s="1">
        <v>42886</v>
      </c>
      <c r="C369" s="2">
        <v>38.549999999999997</v>
      </c>
      <c r="D369" s="2">
        <v>39.35</v>
      </c>
      <c r="E369" s="2">
        <v>38</v>
      </c>
      <c r="F369" s="3">
        <v>38.200000000000003</v>
      </c>
      <c r="H369" s="17">
        <f t="shared" si="21"/>
        <v>0.20000000000000284</v>
      </c>
      <c r="I369" s="17">
        <f t="shared" si="22"/>
        <v>0</v>
      </c>
      <c r="K369" s="23">
        <f t="shared" si="23"/>
        <v>95.138888888888914</v>
      </c>
      <c r="L369" s="23">
        <f t="shared" si="24"/>
        <v>67.441860465116292</v>
      </c>
    </row>
    <row r="370" spans="2:12">
      <c r="B370" s="1">
        <v>42881</v>
      </c>
      <c r="C370" s="2">
        <v>37.35</v>
      </c>
      <c r="D370" s="2">
        <v>38.4</v>
      </c>
      <c r="E370" s="2">
        <v>36.950000000000003</v>
      </c>
      <c r="F370" s="3">
        <v>38</v>
      </c>
      <c r="H370" s="17">
        <f t="shared" si="21"/>
        <v>1.1499999999999986</v>
      </c>
      <c r="I370" s="17">
        <f t="shared" si="22"/>
        <v>0</v>
      </c>
      <c r="K370" s="23">
        <f t="shared" si="23"/>
        <v>95.172413793103473</v>
      </c>
      <c r="L370" s="23">
        <f t="shared" si="24"/>
        <v>67.1875</v>
      </c>
    </row>
    <row r="371" spans="2:12">
      <c r="B371" s="1">
        <v>42880</v>
      </c>
      <c r="C371" s="2">
        <v>37.450000000000003</v>
      </c>
      <c r="D371" s="2">
        <v>39.35</v>
      </c>
      <c r="E371" s="2">
        <v>36</v>
      </c>
      <c r="F371" s="2">
        <v>36.85</v>
      </c>
      <c r="H371" s="17">
        <f t="shared" si="21"/>
        <v>0</v>
      </c>
      <c r="I371" s="17">
        <f t="shared" si="22"/>
        <v>0</v>
      </c>
      <c r="K371" s="23">
        <f t="shared" si="23"/>
        <v>94.927536231884091</v>
      </c>
      <c r="L371" s="23">
        <f t="shared" si="24"/>
        <v>65.644171779141118</v>
      </c>
    </row>
    <row r="372" spans="2:12">
      <c r="B372" s="1">
        <v>42879</v>
      </c>
      <c r="C372" s="2">
        <v>36</v>
      </c>
      <c r="D372" s="2">
        <v>36.85</v>
      </c>
      <c r="E372" s="2">
        <v>36</v>
      </c>
      <c r="F372" s="3">
        <v>36.85</v>
      </c>
      <c r="H372" s="17">
        <f t="shared" si="21"/>
        <v>0.89999999999999858</v>
      </c>
      <c r="I372" s="17">
        <f t="shared" si="22"/>
        <v>0</v>
      </c>
      <c r="K372" s="23">
        <f t="shared" si="23"/>
        <v>80.864197530864189</v>
      </c>
      <c r="L372" s="23">
        <f t="shared" si="24"/>
        <v>65.644171779141118</v>
      </c>
    </row>
    <row r="373" spans="2:12">
      <c r="B373" s="1">
        <v>42878</v>
      </c>
      <c r="C373" s="2">
        <v>36.1</v>
      </c>
      <c r="D373" s="2">
        <v>37.450000000000003</v>
      </c>
      <c r="E373" s="2">
        <v>35.950000000000003</v>
      </c>
      <c r="F373" s="2">
        <v>35.950000000000003</v>
      </c>
      <c r="H373" s="17">
        <f t="shared" si="21"/>
        <v>0</v>
      </c>
      <c r="I373" s="17">
        <f t="shared" si="22"/>
        <v>0</v>
      </c>
      <c r="K373" s="23">
        <f t="shared" si="23"/>
        <v>78.767123287671239</v>
      </c>
      <c r="L373" s="23">
        <f t="shared" si="24"/>
        <v>64.331210191082818</v>
      </c>
    </row>
    <row r="374" spans="2:12">
      <c r="B374" s="1">
        <v>42877</v>
      </c>
      <c r="C374" s="2">
        <v>34.700000000000003</v>
      </c>
      <c r="D374" s="2">
        <v>36</v>
      </c>
      <c r="E374" s="2">
        <v>34.65</v>
      </c>
      <c r="F374" s="3">
        <v>35.950000000000003</v>
      </c>
      <c r="H374" s="17">
        <f t="shared" si="21"/>
        <v>1.5500000000000043</v>
      </c>
      <c r="I374" s="17">
        <f t="shared" si="22"/>
        <v>0</v>
      </c>
      <c r="K374" s="23">
        <f t="shared" si="23"/>
        <v>79.333333333333329</v>
      </c>
      <c r="L374" s="23">
        <f t="shared" si="24"/>
        <v>64.331210191082818</v>
      </c>
    </row>
    <row r="375" spans="2:12">
      <c r="B375" s="1">
        <v>42874</v>
      </c>
      <c r="C375" s="2">
        <v>33.9</v>
      </c>
      <c r="D375" s="2">
        <v>34.799999999999997</v>
      </c>
      <c r="E375" s="2">
        <v>33.549999999999997</v>
      </c>
      <c r="F375" s="3">
        <v>34.4</v>
      </c>
      <c r="H375" s="17">
        <f t="shared" si="21"/>
        <v>0.85000000000000142</v>
      </c>
      <c r="I375" s="17">
        <f t="shared" si="22"/>
        <v>0</v>
      </c>
      <c r="K375" s="23">
        <f t="shared" si="23"/>
        <v>70.399999999999977</v>
      </c>
      <c r="L375" s="23">
        <f t="shared" si="24"/>
        <v>61.818181818181813</v>
      </c>
    </row>
    <row r="376" spans="2:12">
      <c r="B376" s="1">
        <v>42873</v>
      </c>
      <c r="C376" s="2">
        <v>32.950000000000003</v>
      </c>
      <c r="D376" s="2">
        <v>34.35</v>
      </c>
      <c r="E376" s="2">
        <v>32.5</v>
      </c>
      <c r="F376" s="3">
        <v>33.549999999999997</v>
      </c>
      <c r="H376" s="17">
        <f t="shared" si="21"/>
        <v>0.14999999999999858</v>
      </c>
      <c r="I376" s="17">
        <f t="shared" si="22"/>
        <v>0</v>
      </c>
      <c r="K376" s="23">
        <f t="shared" si="23"/>
        <v>66.055045871559599</v>
      </c>
      <c r="L376" s="23">
        <f t="shared" si="24"/>
        <v>60.283687943262407</v>
      </c>
    </row>
    <row r="377" spans="2:12">
      <c r="B377" s="1">
        <v>42872</v>
      </c>
      <c r="C377" s="2">
        <v>32.1</v>
      </c>
      <c r="D377" s="2">
        <v>33.450000000000003</v>
      </c>
      <c r="E377" s="2">
        <v>31.85</v>
      </c>
      <c r="F377" s="3">
        <v>33.4</v>
      </c>
      <c r="H377" s="17">
        <f t="shared" si="21"/>
        <v>1.3500000000000014</v>
      </c>
      <c r="I377" s="17">
        <f t="shared" si="22"/>
        <v>0</v>
      </c>
      <c r="K377" s="23">
        <f t="shared" si="23"/>
        <v>68.376068376068361</v>
      </c>
      <c r="L377" s="23">
        <f t="shared" si="24"/>
        <v>60</v>
      </c>
    </row>
    <row r="378" spans="2:12">
      <c r="B378" s="1">
        <v>42871</v>
      </c>
      <c r="C378" s="2">
        <v>32.5</v>
      </c>
      <c r="D378" s="2">
        <v>32.6</v>
      </c>
      <c r="E378" s="2">
        <v>31.6</v>
      </c>
      <c r="F378" s="3">
        <v>32.049999999999997</v>
      </c>
      <c r="H378" s="17">
        <f t="shared" si="21"/>
        <v>0</v>
      </c>
      <c r="I378" s="17">
        <f t="shared" si="22"/>
        <v>0.25</v>
      </c>
      <c r="K378" s="23">
        <f t="shared" si="23"/>
        <v>58.888888888888857</v>
      </c>
      <c r="L378" s="23">
        <f t="shared" si="24"/>
        <v>57.251908396946561</v>
      </c>
    </row>
    <row r="379" spans="2:12">
      <c r="B379" s="1">
        <v>42870</v>
      </c>
      <c r="C379" s="2">
        <v>31.85</v>
      </c>
      <c r="D379" s="2">
        <v>32.299999999999997</v>
      </c>
      <c r="E379" s="2">
        <v>31.55</v>
      </c>
      <c r="F379" s="3">
        <v>32.299999999999997</v>
      </c>
      <c r="H379" s="17">
        <f t="shared" si="21"/>
        <v>0.69999999999999574</v>
      </c>
      <c r="I379" s="17">
        <f t="shared" si="22"/>
        <v>0</v>
      </c>
      <c r="K379" s="23">
        <f t="shared" si="23"/>
        <v>68.62745098039214</v>
      </c>
      <c r="L379" s="23">
        <f t="shared" si="24"/>
        <v>57.989690721649481</v>
      </c>
    </row>
    <row r="380" spans="2:12">
      <c r="B380" s="1">
        <v>42867</v>
      </c>
      <c r="C380" s="2">
        <v>31.7</v>
      </c>
      <c r="D380" s="2">
        <v>31.95</v>
      </c>
      <c r="E380" s="2">
        <v>31.3</v>
      </c>
      <c r="F380" s="3">
        <v>31.6</v>
      </c>
      <c r="H380" s="17">
        <f t="shared" si="21"/>
        <v>0</v>
      </c>
      <c r="I380" s="17">
        <f t="shared" si="22"/>
        <v>9.9999999999997868E-2</v>
      </c>
      <c r="K380" s="23">
        <f t="shared" si="23"/>
        <v>64.044943820224702</v>
      </c>
      <c r="L380" s="23">
        <f t="shared" si="24"/>
        <v>56.417112299465245</v>
      </c>
    </row>
    <row r="381" spans="2:12">
      <c r="B381" s="1">
        <v>42866</v>
      </c>
      <c r="C381" s="2">
        <v>31.45</v>
      </c>
      <c r="D381" s="2">
        <v>31.9</v>
      </c>
      <c r="E381" s="2">
        <v>31.15</v>
      </c>
      <c r="F381" s="3">
        <v>31.7</v>
      </c>
      <c r="H381" s="17">
        <f t="shared" si="21"/>
        <v>0.25</v>
      </c>
      <c r="I381" s="17">
        <f t="shared" si="22"/>
        <v>0</v>
      </c>
      <c r="K381" s="23">
        <f t="shared" si="23"/>
        <v>65.909090909090878</v>
      </c>
      <c r="L381" s="23">
        <f t="shared" si="24"/>
        <v>56.720430107526873</v>
      </c>
    </row>
    <row r="382" spans="2:12">
      <c r="B382" s="1">
        <v>42865</v>
      </c>
      <c r="C382" s="2">
        <v>31</v>
      </c>
      <c r="D382" s="2">
        <v>31.6</v>
      </c>
      <c r="E382" s="2">
        <v>30.8</v>
      </c>
      <c r="F382" s="3">
        <v>31.45</v>
      </c>
      <c r="H382" s="17">
        <f t="shared" si="21"/>
        <v>0.80000000000000071</v>
      </c>
      <c r="I382" s="17">
        <f t="shared" si="22"/>
        <v>0</v>
      </c>
      <c r="K382" s="23">
        <f t="shared" si="23"/>
        <v>62.352941176470587</v>
      </c>
      <c r="L382" s="23">
        <f t="shared" si="24"/>
        <v>56.130790190735688</v>
      </c>
    </row>
    <row r="383" spans="2:12">
      <c r="B383" s="1">
        <v>42864</v>
      </c>
      <c r="C383" s="2">
        <v>31.85</v>
      </c>
      <c r="D383" s="2">
        <v>32.15</v>
      </c>
      <c r="E383" s="2">
        <v>30.6</v>
      </c>
      <c r="F383" s="3">
        <v>30.65</v>
      </c>
      <c r="H383" s="17">
        <f t="shared" si="21"/>
        <v>0</v>
      </c>
      <c r="I383" s="17">
        <f t="shared" si="22"/>
        <v>1.2000000000000028</v>
      </c>
      <c r="K383" s="23">
        <f t="shared" si="23"/>
        <v>56.756756756756758</v>
      </c>
      <c r="L383" s="23">
        <f t="shared" si="24"/>
        <v>54.131054131054121</v>
      </c>
    </row>
    <row r="384" spans="2:12">
      <c r="B384" s="1">
        <v>42863</v>
      </c>
      <c r="C384" s="2">
        <v>32</v>
      </c>
      <c r="D384" s="2">
        <v>32.450000000000003</v>
      </c>
      <c r="E384" s="2">
        <v>31.7</v>
      </c>
      <c r="F384" s="3">
        <v>31.85</v>
      </c>
      <c r="H384" s="17">
        <f t="shared" si="21"/>
        <v>0.10000000000000142</v>
      </c>
      <c r="I384" s="17">
        <f t="shared" si="22"/>
        <v>0</v>
      </c>
      <c r="K384" s="23">
        <f t="shared" si="23"/>
        <v>84.313725490196106</v>
      </c>
      <c r="L384" s="23">
        <f t="shared" si="24"/>
        <v>58.103975535168203</v>
      </c>
    </row>
    <row r="385" spans="2:12">
      <c r="B385" s="1">
        <v>42860</v>
      </c>
      <c r="C385" s="2">
        <v>31.55</v>
      </c>
      <c r="D385" s="2">
        <v>32.200000000000003</v>
      </c>
      <c r="E385" s="2">
        <v>31.55</v>
      </c>
      <c r="F385" s="3">
        <v>31.75</v>
      </c>
      <c r="H385" s="17">
        <f t="shared" si="21"/>
        <v>0.19999999999999929</v>
      </c>
      <c r="I385" s="17">
        <f t="shared" si="22"/>
        <v>0</v>
      </c>
      <c r="K385" s="23">
        <f t="shared" si="23"/>
        <v>77.358490566037773</v>
      </c>
      <c r="L385" s="23">
        <f t="shared" si="24"/>
        <v>57.846153846153847</v>
      </c>
    </row>
    <row r="386" spans="2:12">
      <c r="B386" s="1">
        <v>42859</v>
      </c>
      <c r="C386" s="2">
        <v>32</v>
      </c>
      <c r="D386" s="2">
        <v>32</v>
      </c>
      <c r="E386" s="2">
        <v>31.4</v>
      </c>
      <c r="F386" s="3">
        <v>31.55</v>
      </c>
      <c r="H386" s="17">
        <f t="shared" si="21"/>
        <v>0</v>
      </c>
      <c r="I386" s="17">
        <f t="shared" si="22"/>
        <v>0.30000000000000071</v>
      </c>
      <c r="K386" s="23">
        <f t="shared" si="23"/>
        <v>80.000000000000043</v>
      </c>
      <c r="L386" s="23">
        <f t="shared" si="24"/>
        <v>57.320872274143312</v>
      </c>
    </row>
    <row r="387" spans="2:12">
      <c r="B387" s="1">
        <v>42858</v>
      </c>
      <c r="C387" s="2">
        <v>31.8</v>
      </c>
      <c r="D387" s="2">
        <v>32.200000000000003</v>
      </c>
      <c r="E387" s="2">
        <v>31.6</v>
      </c>
      <c r="F387" s="3">
        <v>31.85</v>
      </c>
      <c r="H387" s="17">
        <f t="shared" si="21"/>
        <v>5.0000000000000711E-2</v>
      </c>
      <c r="I387" s="17">
        <f t="shared" si="22"/>
        <v>0</v>
      </c>
      <c r="K387" s="23">
        <f t="shared" si="23"/>
        <v>64.000000000000028</v>
      </c>
      <c r="L387" s="23">
        <f t="shared" si="24"/>
        <v>58.412698412698418</v>
      </c>
    </row>
    <row r="388" spans="2:12">
      <c r="B388" s="1">
        <v>42857</v>
      </c>
      <c r="C388" s="2">
        <v>31.4</v>
      </c>
      <c r="D388" s="2">
        <v>32.200000000000003</v>
      </c>
      <c r="E388" s="2">
        <v>30.9</v>
      </c>
      <c r="F388" s="3">
        <v>31.8</v>
      </c>
      <c r="H388" s="17">
        <f t="shared" si="21"/>
        <v>0.55000000000000071</v>
      </c>
      <c r="I388" s="17">
        <f t="shared" si="22"/>
        <v>0</v>
      </c>
      <c r="K388" s="23">
        <f t="shared" si="23"/>
        <v>47.95918367346939</v>
      </c>
      <c r="L388" s="23">
        <f t="shared" si="24"/>
        <v>58.28025477707007</v>
      </c>
    </row>
    <row r="389" spans="2:12">
      <c r="B389" s="1">
        <v>42853</v>
      </c>
      <c r="C389" s="2">
        <v>32.299999999999997</v>
      </c>
      <c r="D389" s="2">
        <v>32.299999999999997</v>
      </c>
      <c r="E389" s="2">
        <v>31.25</v>
      </c>
      <c r="F389" s="2">
        <v>31.25</v>
      </c>
      <c r="H389" s="17">
        <f t="shared" ref="H389:H430" si="25">IF(F389&gt;F390,(F389-F390),0)</f>
        <v>0</v>
      </c>
      <c r="I389" s="17">
        <f t="shared" ref="I389:I430" si="26">IF(F389&lt;F390,(F390-F389),0)</f>
        <v>0</v>
      </c>
      <c r="K389" s="23">
        <f t="shared" ref="K389:K430" si="27">SUM(H389:H400)/(SUM(H389:H400)+SUM(I389:I400))*100</f>
        <v>37.89473684210526</v>
      </c>
      <c r="L389" s="23">
        <f t="shared" ref="L389:L430" si="28">SUM(H389:H488)/(SUM(H389:H488)+SUM(I389:I488))*100</f>
        <v>56.765676567656776</v>
      </c>
    </row>
    <row r="390" spans="2:12">
      <c r="B390" s="1">
        <v>42852</v>
      </c>
      <c r="C390" s="2">
        <v>30.75</v>
      </c>
      <c r="D390" s="2">
        <v>31.25</v>
      </c>
      <c r="E390" s="2">
        <v>30.5</v>
      </c>
      <c r="F390" s="3">
        <v>31.25</v>
      </c>
      <c r="H390" s="17">
        <f t="shared" si="25"/>
        <v>0.85000000000000142</v>
      </c>
      <c r="I390" s="17">
        <f t="shared" si="26"/>
        <v>0</v>
      </c>
      <c r="K390" s="23">
        <f t="shared" si="27"/>
        <v>47.787610619469021</v>
      </c>
      <c r="L390" s="23">
        <f t="shared" si="28"/>
        <v>56.765676567656776</v>
      </c>
    </row>
    <row r="391" spans="2:12">
      <c r="B391" s="1">
        <v>42851</v>
      </c>
      <c r="C391" s="2">
        <v>30.35</v>
      </c>
      <c r="D391" s="2">
        <v>30.65</v>
      </c>
      <c r="E391" s="2">
        <v>30.3</v>
      </c>
      <c r="F391" s="3">
        <v>30.4</v>
      </c>
      <c r="H391" s="17">
        <f t="shared" si="25"/>
        <v>4.9999999999997158E-2</v>
      </c>
      <c r="I391" s="17">
        <f t="shared" si="26"/>
        <v>0</v>
      </c>
      <c r="K391" s="23">
        <f t="shared" si="27"/>
        <v>33.636363636363576</v>
      </c>
      <c r="L391" s="23">
        <f t="shared" si="28"/>
        <v>54.1958041958042</v>
      </c>
    </row>
    <row r="392" spans="2:12">
      <c r="B392" s="1">
        <v>42850</v>
      </c>
      <c r="C392" s="2">
        <v>30.35</v>
      </c>
      <c r="D392" s="2">
        <v>30.6</v>
      </c>
      <c r="E392" s="2">
        <v>30.35</v>
      </c>
      <c r="F392" s="3">
        <v>30.35</v>
      </c>
      <c r="H392" s="17">
        <f t="shared" si="25"/>
        <v>5.0000000000000711E-2</v>
      </c>
      <c r="I392" s="17">
        <f t="shared" si="26"/>
        <v>0</v>
      </c>
      <c r="K392" s="23">
        <f t="shared" si="27"/>
        <v>43.410852713178308</v>
      </c>
      <c r="L392" s="23">
        <f t="shared" si="28"/>
        <v>54.035087719298261</v>
      </c>
    </row>
    <row r="393" spans="2:12">
      <c r="B393" s="1">
        <v>42849</v>
      </c>
      <c r="C393" s="2">
        <v>30.7</v>
      </c>
      <c r="D393" s="2">
        <v>30.7</v>
      </c>
      <c r="E393" s="2">
        <v>30.25</v>
      </c>
      <c r="F393" s="3">
        <v>30.3</v>
      </c>
      <c r="H393" s="17">
        <f t="shared" si="25"/>
        <v>0</v>
      </c>
      <c r="I393" s="17">
        <f t="shared" si="26"/>
        <v>9.9999999999997868E-2</v>
      </c>
      <c r="K393" s="23">
        <f t="shared" si="27"/>
        <v>45.925925925925917</v>
      </c>
      <c r="L393" s="23">
        <f t="shared" si="28"/>
        <v>53.873239436619727</v>
      </c>
    </row>
    <row r="394" spans="2:12">
      <c r="B394" s="1">
        <v>42846</v>
      </c>
      <c r="C394" s="2">
        <v>30.3</v>
      </c>
      <c r="D394" s="2">
        <v>30.6</v>
      </c>
      <c r="E394" s="2">
        <v>30.3</v>
      </c>
      <c r="F394" s="3">
        <v>30.4</v>
      </c>
      <c r="H394" s="17">
        <f t="shared" si="25"/>
        <v>0.25</v>
      </c>
      <c r="I394" s="17">
        <f t="shared" si="26"/>
        <v>0</v>
      </c>
      <c r="K394" s="23">
        <f t="shared" si="27"/>
        <v>47.014925373134311</v>
      </c>
      <c r="L394" s="23">
        <f t="shared" si="28"/>
        <v>54.255319148936167</v>
      </c>
    </row>
    <row r="395" spans="2:12">
      <c r="B395" s="1">
        <v>42845</v>
      </c>
      <c r="C395" s="2">
        <v>30.15</v>
      </c>
      <c r="D395" s="2">
        <v>30.8</v>
      </c>
      <c r="E395" s="2">
        <v>30</v>
      </c>
      <c r="F395" s="3">
        <v>30.15</v>
      </c>
      <c r="H395" s="17">
        <f t="shared" si="25"/>
        <v>4.9999999999997158E-2</v>
      </c>
      <c r="I395" s="17">
        <f t="shared" si="26"/>
        <v>0</v>
      </c>
      <c r="K395" s="23">
        <f t="shared" si="27"/>
        <v>44.274809160305338</v>
      </c>
      <c r="L395" s="23">
        <f t="shared" si="28"/>
        <v>53.429602888086634</v>
      </c>
    </row>
    <row r="396" spans="2:12">
      <c r="B396" s="1">
        <v>42844</v>
      </c>
      <c r="C396" s="2">
        <v>30</v>
      </c>
      <c r="D396" s="2">
        <v>30.3</v>
      </c>
      <c r="E396" s="2">
        <v>29.9</v>
      </c>
      <c r="F396" s="3">
        <v>30.1</v>
      </c>
      <c r="H396" s="17">
        <f t="shared" si="25"/>
        <v>0</v>
      </c>
      <c r="I396" s="17">
        <f t="shared" si="26"/>
        <v>0.19999999999999929</v>
      </c>
      <c r="K396" s="23">
        <f t="shared" si="27"/>
        <v>45.522388059701505</v>
      </c>
      <c r="L396" s="23">
        <f t="shared" si="28"/>
        <v>53.260869565217398</v>
      </c>
    </row>
    <row r="397" spans="2:12">
      <c r="B397" s="1">
        <v>42843</v>
      </c>
      <c r="C397" s="2">
        <v>30.2</v>
      </c>
      <c r="D397" s="2">
        <v>30.8</v>
      </c>
      <c r="E397" s="2">
        <v>29.8</v>
      </c>
      <c r="F397" s="3">
        <v>30.3</v>
      </c>
      <c r="H397" s="17">
        <f t="shared" si="25"/>
        <v>0.55000000000000071</v>
      </c>
      <c r="I397" s="17">
        <f t="shared" si="26"/>
        <v>0</v>
      </c>
      <c r="K397" s="23">
        <f t="shared" si="27"/>
        <v>45.185185185185198</v>
      </c>
      <c r="L397" s="23">
        <f t="shared" si="28"/>
        <v>54.044117647058833</v>
      </c>
    </row>
    <row r="398" spans="2:12">
      <c r="B398" s="1">
        <v>42842</v>
      </c>
      <c r="C398" s="2">
        <v>30.8</v>
      </c>
      <c r="D398" s="2">
        <v>31.3</v>
      </c>
      <c r="E398" s="2">
        <v>29</v>
      </c>
      <c r="F398" s="3">
        <v>29.75</v>
      </c>
      <c r="H398" s="17">
        <f t="shared" si="25"/>
        <v>0</v>
      </c>
      <c r="I398" s="17">
        <f t="shared" si="26"/>
        <v>1.0500000000000007</v>
      </c>
      <c r="K398" s="23">
        <f t="shared" si="27"/>
        <v>43.511450381679374</v>
      </c>
      <c r="L398" s="23">
        <f t="shared" si="28"/>
        <v>52.107279693486596</v>
      </c>
    </row>
    <row r="399" spans="2:12">
      <c r="B399" s="1">
        <v>42839</v>
      </c>
      <c r="C399" s="2">
        <v>32</v>
      </c>
      <c r="D399" s="2">
        <v>32</v>
      </c>
      <c r="E399" s="2">
        <v>30.75</v>
      </c>
      <c r="F399" s="3">
        <v>30.8</v>
      </c>
      <c r="H399" s="17">
        <f t="shared" si="25"/>
        <v>0</v>
      </c>
      <c r="I399" s="17">
        <f t="shared" si="26"/>
        <v>1.1999999999999993</v>
      </c>
      <c r="K399" s="23">
        <f t="shared" si="27"/>
        <v>47.107438016528938</v>
      </c>
      <c r="L399" s="23">
        <f t="shared" si="28"/>
        <v>56.666666666666679</v>
      </c>
    </row>
    <row r="400" spans="2:12">
      <c r="B400" s="1">
        <v>42838</v>
      </c>
      <c r="C400" s="2">
        <v>32.450000000000003</v>
      </c>
      <c r="D400" s="2">
        <v>32.549999999999997</v>
      </c>
      <c r="E400" s="2">
        <v>31.95</v>
      </c>
      <c r="F400" s="3">
        <v>32</v>
      </c>
      <c r="H400" s="17">
        <f t="shared" si="25"/>
        <v>0</v>
      </c>
      <c r="I400" s="17">
        <f t="shared" si="26"/>
        <v>0.39999999999999858</v>
      </c>
      <c r="K400" s="23">
        <f t="shared" si="27"/>
        <v>51.818181818181806</v>
      </c>
      <c r="L400" s="23">
        <f t="shared" si="28"/>
        <v>62.962962962962962</v>
      </c>
    </row>
    <row r="401" spans="2:12">
      <c r="B401" s="1">
        <v>42837</v>
      </c>
      <c r="C401" s="2">
        <v>32.200000000000003</v>
      </c>
      <c r="D401" s="2">
        <v>32.9</v>
      </c>
      <c r="E401" s="2">
        <v>31.6</v>
      </c>
      <c r="F401" s="3">
        <v>32.4</v>
      </c>
      <c r="H401" s="17">
        <f t="shared" si="25"/>
        <v>0.89999999999999858</v>
      </c>
      <c r="I401" s="17">
        <f t="shared" si="26"/>
        <v>0</v>
      </c>
      <c r="K401" s="23">
        <f t="shared" si="27"/>
        <v>70</v>
      </c>
      <c r="L401" s="23">
        <f t="shared" si="28"/>
        <v>65.384615384615373</v>
      </c>
    </row>
    <row r="402" spans="2:12">
      <c r="B402" s="1">
        <v>42836</v>
      </c>
      <c r="C402" s="2">
        <v>32.1</v>
      </c>
      <c r="D402" s="2">
        <v>32.799999999999997</v>
      </c>
      <c r="E402" s="2">
        <v>31.5</v>
      </c>
      <c r="F402" s="3">
        <v>31.5</v>
      </c>
      <c r="H402" s="17">
        <f t="shared" si="25"/>
        <v>0</v>
      </c>
      <c r="I402" s="17">
        <f t="shared" si="26"/>
        <v>0.70000000000000284</v>
      </c>
      <c r="K402" s="23">
        <f t="shared" si="27"/>
        <v>66.666666666666657</v>
      </c>
      <c r="L402" s="23">
        <f t="shared" si="28"/>
        <v>62.10526315789474</v>
      </c>
    </row>
    <row r="403" spans="2:12">
      <c r="B403" s="1">
        <v>42835</v>
      </c>
      <c r="C403" s="2">
        <v>31</v>
      </c>
      <c r="D403" s="2">
        <v>32.4</v>
      </c>
      <c r="E403" s="2">
        <v>31</v>
      </c>
      <c r="F403" s="3">
        <v>32.200000000000003</v>
      </c>
      <c r="H403" s="17">
        <f t="shared" si="25"/>
        <v>1.0000000000000036</v>
      </c>
      <c r="I403" s="17">
        <f t="shared" si="26"/>
        <v>0</v>
      </c>
      <c r="K403" s="23">
        <f t="shared" si="27"/>
        <v>74.590163934426272</v>
      </c>
      <c r="L403" s="23">
        <f t="shared" si="28"/>
        <v>67.045454545454561</v>
      </c>
    </row>
    <row r="404" spans="2:12">
      <c r="B404" s="1">
        <v>42832</v>
      </c>
      <c r="C404" s="2">
        <v>30.9</v>
      </c>
      <c r="D404" s="2">
        <v>31.2</v>
      </c>
      <c r="E404" s="2">
        <v>30.7</v>
      </c>
      <c r="F404" s="3">
        <v>31.2</v>
      </c>
      <c r="H404" s="17">
        <f t="shared" si="25"/>
        <v>0.34999999999999787</v>
      </c>
      <c r="I404" s="17">
        <f t="shared" si="26"/>
        <v>0</v>
      </c>
      <c r="K404" s="23">
        <f t="shared" si="27"/>
        <v>70.754716981132091</v>
      </c>
      <c r="L404" s="23">
        <f t="shared" si="28"/>
        <v>62.820512820512832</v>
      </c>
    </row>
    <row r="405" spans="2:12">
      <c r="B405" s="1">
        <v>42831</v>
      </c>
      <c r="C405" s="2">
        <v>30.8</v>
      </c>
      <c r="D405" s="2">
        <v>30.9</v>
      </c>
      <c r="E405" s="2">
        <v>30.55</v>
      </c>
      <c r="F405" s="3">
        <v>30.85</v>
      </c>
      <c r="H405" s="17">
        <f t="shared" si="25"/>
        <v>5.0000000000000711E-2</v>
      </c>
      <c r="I405" s="17">
        <f t="shared" si="26"/>
        <v>0</v>
      </c>
      <c r="K405" s="23">
        <f t="shared" si="27"/>
        <v>68.686868686868721</v>
      </c>
      <c r="L405" s="23">
        <f t="shared" si="28"/>
        <v>61.073825503355714</v>
      </c>
    </row>
    <row r="406" spans="2:12">
      <c r="B406" s="1">
        <v>42830</v>
      </c>
      <c r="C406" s="2">
        <v>30.9</v>
      </c>
      <c r="D406" s="2">
        <v>31.3</v>
      </c>
      <c r="E406" s="2">
        <v>30.8</v>
      </c>
      <c r="F406" s="3">
        <v>30.8</v>
      </c>
      <c r="H406" s="17">
        <f t="shared" si="25"/>
        <v>0</v>
      </c>
      <c r="I406" s="17">
        <f t="shared" si="26"/>
        <v>9.9999999999997868E-2</v>
      </c>
      <c r="K406" s="23">
        <f t="shared" si="27"/>
        <v>62.037037037037059</v>
      </c>
      <c r="L406" s="23">
        <f t="shared" si="28"/>
        <v>60.810810810810821</v>
      </c>
    </row>
    <row r="407" spans="2:12">
      <c r="B407" s="1">
        <v>42825</v>
      </c>
      <c r="C407" s="2">
        <v>30.8</v>
      </c>
      <c r="D407" s="2">
        <v>31.25</v>
      </c>
      <c r="E407" s="2">
        <v>30.75</v>
      </c>
      <c r="F407" s="3">
        <v>30.9</v>
      </c>
      <c r="H407" s="17">
        <f t="shared" si="25"/>
        <v>0.19999999999999929</v>
      </c>
      <c r="I407" s="17">
        <f t="shared" si="26"/>
        <v>0</v>
      </c>
      <c r="K407" s="23">
        <f t="shared" si="27"/>
        <v>63.20754716981132</v>
      </c>
      <c r="L407" s="23">
        <f t="shared" si="28"/>
        <v>61.643835616438345</v>
      </c>
    </row>
    <row r="408" spans="2:12">
      <c r="B408" s="1">
        <v>42824</v>
      </c>
      <c r="C408" s="2">
        <v>31.15</v>
      </c>
      <c r="D408" s="2">
        <v>31.3</v>
      </c>
      <c r="E408" s="2">
        <v>30.5</v>
      </c>
      <c r="F408" s="3">
        <v>30.7</v>
      </c>
      <c r="H408" s="17">
        <f t="shared" si="25"/>
        <v>0</v>
      </c>
      <c r="I408" s="17">
        <f t="shared" si="26"/>
        <v>0.25</v>
      </c>
      <c r="K408" s="23">
        <f t="shared" si="27"/>
        <v>62.857142857142847</v>
      </c>
      <c r="L408" s="23">
        <f t="shared" si="28"/>
        <v>60.563380281690137</v>
      </c>
    </row>
    <row r="409" spans="2:12">
      <c r="B409" s="1">
        <v>42823</v>
      </c>
      <c r="C409" s="2">
        <v>30.6</v>
      </c>
      <c r="D409" s="2">
        <v>31.15</v>
      </c>
      <c r="E409" s="2">
        <v>30.6</v>
      </c>
      <c r="F409" s="3">
        <v>30.95</v>
      </c>
      <c r="H409" s="17">
        <f t="shared" si="25"/>
        <v>0.34999999999999787</v>
      </c>
      <c r="I409" s="17">
        <f t="shared" si="26"/>
        <v>0</v>
      </c>
      <c r="K409" s="23">
        <f t="shared" si="27"/>
        <v>68.807339449541288</v>
      </c>
      <c r="L409" s="23">
        <f t="shared" si="28"/>
        <v>62.773722627737229</v>
      </c>
    </row>
    <row r="410" spans="2:12">
      <c r="B410" s="1">
        <v>42822</v>
      </c>
      <c r="C410" s="2">
        <v>31.15</v>
      </c>
      <c r="D410" s="2">
        <v>31.45</v>
      </c>
      <c r="E410" s="2">
        <v>30.5</v>
      </c>
      <c r="F410" s="3">
        <v>30.6</v>
      </c>
      <c r="H410" s="17">
        <f t="shared" si="25"/>
        <v>0</v>
      </c>
      <c r="I410" s="17">
        <f t="shared" si="26"/>
        <v>0.54999999999999716</v>
      </c>
      <c r="K410" s="23">
        <f t="shared" si="27"/>
        <v>62.962962962962976</v>
      </c>
      <c r="L410" s="23">
        <f t="shared" si="28"/>
        <v>60.769230769230774</v>
      </c>
    </row>
    <row r="411" spans="2:12">
      <c r="B411" s="1">
        <v>42821</v>
      </c>
      <c r="C411" s="2">
        <v>31.5</v>
      </c>
      <c r="D411" s="2">
        <v>32.700000000000003</v>
      </c>
      <c r="E411" s="2">
        <v>30.5</v>
      </c>
      <c r="F411" s="3">
        <v>31.15</v>
      </c>
      <c r="H411" s="17">
        <f t="shared" si="25"/>
        <v>0</v>
      </c>
      <c r="I411" s="17">
        <f t="shared" si="26"/>
        <v>0.65000000000000213</v>
      </c>
      <c r="K411" s="23">
        <f t="shared" si="27"/>
        <v>70.103092783505133</v>
      </c>
      <c r="L411" s="23">
        <f t="shared" si="28"/>
        <v>66.386554621848717</v>
      </c>
    </row>
    <row r="412" spans="2:12">
      <c r="B412" s="1">
        <v>42818</v>
      </c>
      <c r="C412" s="2">
        <v>29.85</v>
      </c>
      <c r="D412" s="2">
        <v>32.1</v>
      </c>
      <c r="E412" s="2">
        <v>29.8</v>
      </c>
      <c r="F412" s="3">
        <v>31.8</v>
      </c>
      <c r="H412" s="17">
        <f t="shared" si="25"/>
        <v>2.4000000000000021</v>
      </c>
      <c r="I412" s="17">
        <f t="shared" si="26"/>
        <v>0</v>
      </c>
      <c r="K412" s="23">
        <f t="shared" si="27"/>
        <v>81.17647058823529</v>
      </c>
      <c r="L412" s="23">
        <f t="shared" si="28"/>
        <v>74.528301886792448</v>
      </c>
    </row>
    <row r="413" spans="2:12">
      <c r="B413" s="1">
        <v>42817</v>
      </c>
      <c r="C413" s="2">
        <v>29.4</v>
      </c>
      <c r="D413" s="2">
        <v>29.45</v>
      </c>
      <c r="E413" s="2">
        <v>29.3</v>
      </c>
      <c r="F413" s="3">
        <v>29.4</v>
      </c>
      <c r="H413" s="17">
        <f t="shared" si="25"/>
        <v>0.14999999999999858</v>
      </c>
      <c r="I413" s="17">
        <f t="shared" si="26"/>
        <v>0</v>
      </c>
      <c r="K413" s="23">
        <f t="shared" si="27"/>
        <v>52.499999999999943</v>
      </c>
      <c r="L413" s="23">
        <f t="shared" si="28"/>
        <v>53.448275862068954</v>
      </c>
    </row>
    <row r="414" spans="2:12">
      <c r="B414" s="1">
        <v>42816</v>
      </c>
      <c r="C414" s="2">
        <v>29.2</v>
      </c>
      <c r="D414" s="2">
        <v>29.25</v>
      </c>
      <c r="E414" s="2">
        <v>29</v>
      </c>
      <c r="F414" s="3">
        <v>29.25</v>
      </c>
      <c r="H414" s="17">
        <f t="shared" si="25"/>
        <v>5.0000000000000711E-2</v>
      </c>
      <c r="I414" s="17">
        <f t="shared" si="26"/>
        <v>0</v>
      </c>
      <c r="K414" s="23">
        <f t="shared" si="27"/>
        <v>57.777777777777786</v>
      </c>
      <c r="L414" s="23">
        <f t="shared" si="28"/>
        <v>50.909090909090928</v>
      </c>
    </row>
    <row r="415" spans="2:12">
      <c r="B415" s="1">
        <v>42815</v>
      </c>
      <c r="C415" s="2">
        <v>29</v>
      </c>
      <c r="D415" s="2">
        <v>29.4</v>
      </c>
      <c r="E415" s="2">
        <v>29</v>
      </c>
      <c r="F415" s="3">
        <v>29.2</v>
      </c>
      <c r="H415" s="17">
        <f t="shared" si="25"/>
        <v>0.19999999999999929</v>
      </c>
      <c r="I415" s="17">
        <f t="shared" si="26"/>
        <v>0</v>
      </c>
      <c r="K415" s="23">
        <f t="shared" si="27"/>
        <v>56.818181818181813</v>
      </c>
      <c r="L415" s="23">
        <f t="shared" si="28"/>
        <v>50</v>
      </c>
    </row>
    <row r="416" spans="2:12">
      <c r="B416" s="1">
        <v>42814</v>
      </c>
      <c r="C416" s="2">
        <v>29</v>
      </c>
      <c r="D416" s="2">
        <v>29.2</v>
      </c>
      <c r="E416" s="2">
        <v>29</v>
      </c>
      <c r="F416" s="2">
        <v>29</v>
      </c>
      <c r="H416" s="17">
        <f t="shared" si="25"/>
        <v>0</v>
      </c>
      <c r="I416" s="17">
        <f t="shared" si="26"/>
        <v>0</v>
      </c>
      <c r="K416" s="23">
        <f t="shared" si="27"/>
        <v>54.761904761904731</v>
      </c>
      <c r="L416" s="23">
        <f t="shared" si="28"/>
        <v>46.000000000000021</v>
      </c>
    </row>
    <row r="417" spans="2:12">
      <c r="B417" s="1">
        <v>42811</v>
      </c>
      <c r="C417" s="2">
        <v>29</v>
      </c>
      <c r="D417" s="2">
        <v>29.1</v>
      </c>
      <c r="E417" s="2">
        <v>28.5</v>
      </c>
      <c r="F417" s="3">
        <v>29</v>
      </c>
      <c r="H417" s="17">
        <f t="shared" si="25"/>
        <v>0</v>
      </c>
      <c r="I417" s="17">
        <f t="shared" si="26"/>
        <v>0.5</v>
      </c>
      <c r="K417" s="23">
        <f t="shared" si="27"/>
        <v>53.488372093023216</v>
      </c>
      <c r="L417" s="23">
        <f t="shared" si="28"/>
        <v>46.000000000000021</v>
      </c>
    </row>
    <row r="418" spans="2:12">
      <c r="B418" s="1">
        <v>42810</v>
      </c>
      <c r="C418" s="2">
        <v>29.75</v>
      </c>
      <c r="D418" s="2">
        <v>29.8</v>
      </c>
      <c r="E418" s="2">
        <v>29.4</v>
      </c>
      <c r="F418" s="2">
        <v>29.5</v>
      </c>
      <c r="H418" s="17">
        <f t="shared" si="25"/>
        <v>0</v>
      </c>
      <c r="I418" s="17">
        <f t="shared" si="26"/>
        <v>0</v>
      </c>
      <c r="K418" s="23">
        <f t="shared" si="27"/>
        <v>57.500000000000007</v>
      </c>
      <c r="L418" s="23">
        <f t="shared" si="28"/>
        <v>57.500000000000007</v>
      </c>
    </row>
    <row r="419" spans="2:12">
      <c r="B419" s="1">
        <v>42809</v>
      </c>
      <c r="C419" s="2">
        <v>29.45</v>
      </c>
      <c r="D419" s="2">
        <v>29.6</v>
      </c>
      <c r="E419" s="2">
        <v>29.35</v>
      </c>
      <c r="F419" s="3">
        <v>29.5</v>
      </c>
      <c r="H419" s="17">
        <f t="shared" si="25"/>
        <v>0.14999999999999858</v>
      </c>
      <c r="I419" s="17">
        <f t="shared" si="26"/>
        <v>0</v>
      </c>
      <c r="K419" s="23">
        <f t="shared" si="27"/>
        <v>57.500000000000007</v>
      </c>
      <c r="L419" s="23">
        <f t="shared" si="28"/>
        <v>57.500000000000007</v>
      </c>
    </row>
    <row r="420" spans="2:12">
      <c r="B420" s="1">
        <v>42808</v>
      </c>
      <c r="C420" s="2">
        <v>29</v>
      </c>
      <c r="D420" s="2">
        <v>29.75</v>
      </c>
      <c r="E420" s="2">
        <v>28.9</v>
      </c>
      <c r="F420" s="3">
        <v>29.35</v>
      </c>
      <c r="H420" s="17">
        <f t="shared" si="25"/>
        <v>0.45000000000000284</v>
      </c>
      <c r="I420" s="17">
        <f t="shared" si="26"/>
        <v>0</v>
      </c>
      <c r="K420" s="23">
        <f t="shared" si="27"/>
        <v>54.054054054054099</v>
      </c>
      <c r="L420" s="23">
        <f t="shared" si="28"/>
        <v>54.054054054054099</v>
      </c>
    </row>
    <row r="421" spans="2:12">
      <c r="B421" s="1">
        <v>42807</v>
      </c>
      <c r="C421" s="2">
        <v>29.15</v>
      </c>
      <c r="D421" s="2">
        <v>29.15</v>
      </c>
      <c r="E421" s="2">
        <v>28.85</v>
      </c>
      <c r="F421" s="3">
        <v>28.9</v>
      </c>
      <c r="H421" s="17">
        <f t="shared" si="25"/>
        <v>0</v>
      </c>
      <c r="I421" s="17">
        <f t="shared" si="26"/>
        <v>0.30000000000000071</v>
      </c>
      <c r="K421" s="23">
        <f t="shared" si="27"/>
        <v>39.285714285714278</v>
      </c>
      <c r="L421" s="23">
        <f t="shared" si="28"/>
        <v>39.285714285714278</v>
      </c>
    </row>
    <row r="422" spans="2:12">
      <c r="B422" s="1">
        <v>42804</v>
      </c>
      <c r="C422" s="2">
        <v>29.3</v>
      </c>
      <c r="D422" s="2">
        <v>29.3</v>
      </c>
      <c r="E422" s="2">
        <v>28.85</v>
      </c>
      <c r="F422" s="2">
        <v>29.2</v>
      </c>
      <c r="H422" s="17">
        <f t="shared" si="25"/>
        <v>0</v>
      </c>
      <c r="I422" s="17">
        <f t="shared" si="26"/>
        <v>0</v>
      </c>
      <c r="K422" s="23">
        <f t="shared" si="27"/>
        <v>50</v>
      </c>
      <c r="L422" s="23">
        <f t="shared" si="28"/>
        <v>50</v>
      </c>
    </row>
    <row r="423" spans="2:12">
      <c r="B423" s="1">
        <v>42803</v>
      </c>
      <c r="C423" s="2">
        <v>29.3</v>
      </c>
      <c r="D423" s="2">
        <v>29.3</v>
      </c>
      <c r="E423" s="2">
        <v>29.05</v>
      </c>
      <c r="F423" s="3">
        <v>29.2</v>
      </c>
      <c r="H423" s="17">
        <f t="shared" si="25"/>
        <v>5.0000000000000711E-2</v>
      </c>
      <c r="I423" s="17">
        <f t="shared" si="26"/>
        <v>0</v>
      </c>
      <c r="K423" s="23">
        <f t="shared" si="27"/>
        <v>50</v>
      </c>
      <c r="L423" s="23">
        <f t="shared" si="28"/>
        <v>50</v>
      </c>
    </row>
    <row r="424" spans="2:12">
      <c r="B424" s="1">
        <v>42802</v>
      </c>
      <c r="C424" s="2">
        <v>29.4</v>
      </c>
      <c r="D424" s="2">
        <v>29.4</v>
      </c>
      <c r="E424" s="2">
        <v>29</v>
      </c>
      <c r="F424" s="3">
        <v>29.15</v>
      </c>
      <c r="H424" s="17">
        <f t="shared" si="25"/>
        <v>0</v>
      </c>
      <c r="I424" s="17">
        <f t="shared" si="26"/>
        <v>0.15000000000000213</v>
      </c>
      <c r="K424" s="23">
        <f t="shared" si="27"/>
        <v>47.619047619047592</v>
      </c>
      <c r="L424" s="23">
        <f t="shared" si="28"/>
        <v>47.619047619047592</v>
      </c>
    </row>
    <row r="425" spans="2:12">
      <c r="B425" s="1">
        <v>42801</v>
      </c>
      <c r="C425" s="2">
        <v>29</v>
      </c>
      <c r="D425" s="2">
        <v>29.3</v>
      </c>
      <c r="E425" s="2">
        <v>28.95</v>
      </c>
      <c r="F425" s="3">
        <v>29.3</v>
      </c>
      <c r="H425" s="17">
        <f t="shared" si="25"/>
        <v>0.40000000000000213</v>
      </c>
      <c r="I425" s="17">
        <f t="shared" si="26"/>
        <v>0</v>
      </c>
      <c r="K425" s="23">
        <f t="shared" si="27"/>
        <v>55.55555555555565</v>
      </c>
      <c r="L425" s="23">
        <f t="shared" si="28"/>
        <v>55.55555555555565</v>
      </c>
    </row>
    <row r="426" spans="2:12">
      <c r="B426" s="1">
        <v>42800</v>
      </c>
      <c r="C426" s="2">
        <v>28.75</v>
      </c>
      <c r="D426" s="2">
        <v>28.95</v>
      </c>
      <c r="E426" s="2">
        <v>28.75</v>
      </c>
      <c r="F426" s="2">
        <v>28.9</v>
      </c>
      <c r="H426" s="17">
        <f t="shared" si="25"/>
        <v>0</v>
      </c>
      <c r="I426" s="17">
        <f t="shared" si="26"/>
        <v>0</v>
      </c>
      <c r="K426" s="23">
        <f t="shared" si="27"/>
        <v>19.999999999999716</v>
      </c>
      <c r="L426" s="23">
        <f t="shared" si="28"/>
        <v>19.999999999999716</v>
      </c>
    </row>
    <row r="427" spans="2:12">
      <c r="B427" s="1">
        <v>42797</v>
      </c>
      <c r="C427" s="2">
        <v>29</v>
      </c>
      <c r="D427" s="2">
        <v>29</v>
      </c>
      <c r="E427" s="2">
        <v>28.8</v>
      </c>
      <c r="F427" s="3">
        <v>28.9</v>
      </c>
      <c r="H427" s="17">
        <f t="shared" si="25"/>
        <v>9.9999999999997868E-2</v>
      </c>
      <c r="I427" s="17">
        <f t="shared" si="26"/>
        <v>0</v>
      </c>
      <c r="K427" s="23">
        <f t="shared" si="27"/>
        <v>19.999999999999716</v>
      </c>
      <c r="L427" s="23">
        <f t="shared" si="28"/>
        <v>19.999999999999716</v>
      </c>
    </row>
    <row r="428" spans="2:12">
      <c r="B428" s="1">
        <v>42796</v>
      </c>
      <c r="C428" s="2">
        <v>29.1</v>
      </c>
      <c r="D428" s="2">
        <v>29.15</v>
      </c>
      <c r="E428" s="2">
        <v>28.7</v>
      </c>
      <c r="F428" s="3">
        <v>28.8</v>
      </c>
      <c r="H428" s="17">
        <f t="shared" si="25"/>
        <v>0</v>
      </c>
      <c r="I428" s="17">
        <f t="shared" si="26"/>
        <v>5.0000000000000711E-2</v>
      </c>
      <c r="K428" s="23">
        <f t="shared" si="27"/>
        <v>0</v>
      </c>
      <c r="L428" s="23">
        <f t="shared" si="28"/>
        <v>0</v>
      </c>
    </row>
    <row r="429" spans="2:12">
      <c r="B429" s="1">
        <v>42795</v>
      </c>
      <c r="C429" s="2">
        <v>29.25</v>
      </c>
      <c r="D429" s="2">
        <v>29.4</v>
      </c>
      <c r="E429" s="2">
        <v>28.85</v>
      </c>
      <c r="F429" s="3">
        <v>28.85</v>
      </c>
      <c r="H429" s="17">
        <f t="shared" si="25"/>
        <v>0</v>
      </c>
      <c r="I429" s="17">
        <f t="shared" si="26"/>
        <v>0.34999999999999787</v>
      </c>
      <c r="K429" s="23">
        <f t="shared" si="27"/>
        <v>0</v>
      </c>
      <c r="L429" s="23">
        <f t="shared" si="28"/>
        <v>0</v>
      </c>
    </row>
    <row r="430" spans="2:12">
      <c r="B430" s="1">
        <v>42790</v>
      </c>
      <c r="C430" s="2">
        <v>29.2</v>
      </c>
      <c r="D430" s="2">
        <v>29.4</v>
      </c>
      <c r="E430" s="2">
        <v>29.2</v>
      </c>
      <c r="F430" s="2">
        <v>29.2</v>
      </c>
      <c r="H430" s="17">
        <f t="shared" si="25"/>
        <v>0</v>
      </c>
      <c r="I430" s="17">
        <f t="shared" si="26"/>
        <v>0</v>
      </c>
      <c r="K430" s="23" t="e">
        <f t="shared" si="27"/>
        <v>#DIV/0!</v>
      </c>
      <c r="L430" s="23" t="e">
        <f t="shared" si="28"/>
        <v>#DIV/0!</v>
      </c>
    </row>
    <row r="431" spans="2:12">
      <c r="B431" s="1">
        <v>42789</v>
      </c>
      <c r="C431" s="2">
        <v>29.5</v>
      </c>
      <c r="D431" s="2">
        <v>29.6</v>
      </c>
      <c r="E431" s="2">
        <v>29.2</v>
      </c>
      <c r="F431" s="3">
        <v>29.2</v>
      </c>
    </row>
    <row r="432" spans="2:12">
      <c r="B432" s="1">
        <v>42788</v>
      </c>
      <c r="C432" s="2">
        <v>29.85</v>
      </c>
      <c r="D432" s="2">
        <v>29.85</v>
      </c>
      <c r="E432" s="2">
        <v>29.45</v>
      </c>
      <c r="F432" s="3">
        <v>29.5</v>
      </c>
    </row>
    <row r="433" spans="2:6">
      <c r="B433" s="1">
        <v>42787</v>
      </c>
      <c r="C433" s="2">
        <v>29.8</v>
      </c>
      <c r="D433" s="2">
        <v>30.35</v>
      </c>
      <c r="E433" s="2">
        <v>29.4</v>
      </c>
      <c r="F433" s="3">
        <v>29.55</v>
      </c>
    </row>
    <row r="434" spans="2:6">
      <c r="B434" s="1">
        <v>42786</v>
      </c>
      <c r="C434" s="2">
        <v>28.85</v>
      </c>
      <c r="D434" s="2">
        <v>29.2</v>
      </c>
      <c r="E434" s="2">
        <v>28.8</v>
      </c>
      <c r="F434" s="3">
        <v>29.1</v>
      </c>
    </row>
    <row r="435" spans="2:6">
      <c r="B435" s="1">
        <v>42784</v>
      </c>
      <c r="C435" s="2">
        <v>28.8</v>
      </c>
      <c r="D435" s="2">
        <v>28.9</v>
      </c>
      <c r="E435" s="2">
        <v>28.6</v>
      </c>
      <c r="F435" s="2">
        <v>28.8</v>
      </c>
    </row>
    <row r="436" spans="2:6">
      <c r="B436" s="1">
        <v>42783</v>
      </c>
      <c r="C436" s="2">
        <v>28.9</v>
      </c>
      <c r="D436" s="2">
        <v>28.95</v>
      </c>
      <c r="E436" s="2">
        <v>28.6</v>
      </c>
      <c r="F436" s="3">
        <v>28.8</v>
      </c>
    </row>
    <row r="437" spans="2:6">
      <c r="B437" s="1">
        <v>42782</v>
      </c>
      <c r="C437" s="2">
        <v>28.8</v>
      </c>
      <c r="D437" s="2">
        <v>28.8</v>
      </c>
      <c r="E437" s="2">
        <v>28.65</v>
      </c>
      <c r="F437" s="3">
        <v>28.7</v>
      </c>
    </row>
    <row r="438" spans="2:6">
      <c r="B438" s="1">
        <v>42781</v>
      </c>
      <c r="C438" s="2">
        <v>29.05</v>
      </c>
      <c r="D438" s="2">
        <v>29.05</v>
      </c>
      <c r="E438" s="2">
        <v>28.75</v>
      </c>
      <c r="F438" s="3">
        <v>28.8</v>
      </c>
    </row>
    <row r="439" spans="2:6">
      <c r="B439" s="1">
        <v>42780</v>
      </c>
      <c r="C439" s="2">
        <v>29.2</v>
      </c>
      <c r="D439" s="2">
        <v>29.2</v>
      </c>
      <c r="E439" s="2">
        <v>28.85</v>
      </c>
      <c r="F439" s="3">
        <v>29</v>
      </c>
    </row>
    <row r="440" spans="2:6">
      <c r="B440" s="1">
        <v>42779</v>
      </c>
      <c r="C440" s="2">
        <v>29.35</v>
      </c>
      <c r="D440" s="2">
        <v>29.35</v>
      </c>
      <c r="E440" s="2">
        <v>28.85</v>
      </c>
      <c r="F440" s="3">
        <v>29.1</v>
      </c>
    </row>
    <row r="441" spans="2:6">
      <c r="B441" s="1">
        <v>42776</v>
      </c>
      <c r="C441" s="2">
        <v>29.55</v>
      </c>
      <c r="D441" s="2">
        <v>29.7</v>
      </c>
      <c r="E441" s="2">
        <v>29</v>
      </c>
      <c r="F441" s="3">
        <v>29</v>
      </c>
    </row>
    <row r="442" spans="2:6">
      <c r="B442" s="1">
        <v>42775</v>
      </c>
      <c r="C442" s="2">
        <v>28.75</v>
      </c>
      <c r="D442" s="2">
        <v>29</v>
      </c>
      <c r="E442" s="2">
        <v>28.65</v>
      </c>
      <c r="F442" s="3">
        <v>28.9</v>
      </c>
    </row>
    <row r="443" spans="2:6">
      <c r="B443" s="1">
        <v>42774</v>
      </c>
      <c r="C443" s="2">
        <v>28.9</v>
      </c>
      <c r="D443" s="2">
        <v>28.9</v>
      </c>
      <c r="E443" s="2">
        <v>28.6</v>
      </c>
      <c r="F443" s="3">
        <v>28.7</v>
      </c>
    </row>
    <row r="444" spans="2:6">
      <c r="B444" s="1">
        <v>42773</v>
      </c>
      <c r="C444" s="2">
        <v>29.05</v>
      </c>
      <c r="D444" s="2">
        <v>29.1</v>
      </c>
      <c r="E444" s="2">
        <v>28.75</v>
      </c>
      <c r="F444" s="3">
        <v>28.75</v>
      </c>
    </row>
    <row r="445" spans="2:6">
      <c r="B445" s="1">
        <v>42772</v>
      </c>
      <c r="C445" s="2">
        <v>28.9</v>
      </c>
      <c r="D445" s="2">
        <v>29.15</v>
      </c>
      <c r="E445" s="2">
        <v>28.7</v>
      </c>
      <c r="F445" s="3">
        <v>29.05</v>
      </c>
    </row>
    <row r="446" spans="2:6">
      <c r="B446" s="1">
        <v>42769</v>
      </c>
      <c r="C446" s="2">
        <v>28.5</v>
      </c>
      <c r="D446" s="2">
        <v>28.95</v>
      </c>
      <c r="E446" s="2">
        <v>28.5</v>
      </c>
      <c r="F446" s="3">
        <v>28.7</v>
      </c>
    </row>
    <row r="447" spans="2:6">
      <c r="B447" s="1">
        <v>42768</v>
      </c>
      <c r="C447" s="2">
        <v>29</v>
      </c>
      <c r="D447" s="2">
        <v>29</v>
      </c>
      <c r="E447" s="2">
        <v>28.5</v>
      </c>
      <c r="F447" s="3">
        <v>28.5</v>
      </c>
    </row>
    <row r="448" spans="2:6">
      <c r="B448" s="1">
        <v>42759</v>
      </c>
      <c r="C448" s="2">
        <v>29.3</v>
      </c>
      <c r="D448" s="2">
        <v>29.3</v>
      </c>
      <c r="E448" s="2">
        <v>28.75</v>
      </c>
      <c r="F448" s="3">
        <v>28.75</v>
      </c>
    </row>
    <row r="449" spans="2:6">
      <c r="B449" s="1">
        <v>42758</v>
      </c>
      <c r="C449" s="2">
        <v>29.4</v>
      </c>
      <c r="D449" s="2">
        <v>29.4</v>
      </c>
      <c r="E449" s="2">
        <v>29</v>
      </c>
      <c r="F449" s="3">
        <v>29.05</v>
      </c>
    </row>
    <row r="450" spans="2:6">
      <c r="B450" s="1">
        <v>42755</v>
      </c>
      <c r="C450" s="2">
        <v>29.2</v>
      </c>
      <c r="D450" s="2">
        <v>29.3</v>
      </c>
      <c r="E450" s="2">
        <v>29.1</v>
      </c>
      <c r="F450" s="2">
        <v>29.15</v>
      </c>
    </row>
    <row r="451" spans="2:6">
      <c r="B451" s="1">
        <v>42754</v>
      </c>
      <c r="C451" s="2">
        <v>29.55</v>
      </c>
      <c r="D451" s="2">
        <v>29.55</v>
      </c>
      <c r="E451" s="2">
        <v>29.15</v>
      </c>
      <c r="F451" s="3">
        <v>29.15</v>
      </c>
    </row>
    <row r="452" spans="2:6">
      <c r="B452" s="1">
        <v>42753</v>
      </c>
      <c r="C452" s="2">
        <v>29.4</v>
      </c>
      <c r="D452" s="2">
        <v>29.95</v>
      </c>
      <c r="E452" s="2">
        <v>29.4</v>
      </c>
      <c r="F452" s="3">
        <v>29.55</v>
      </c>
    </row>
    <row r="453" spans="2:6">
      <c r="B453" s="1">
        <v>42752</v>
      </c>
      <c r="C453" s="2">
        <v>29.25</v>
      </c>
      <c r="D453" s="2">
        <v>29.4</v>
      </c>
      <c r="E453" s="2">
        <v>29.1</v>
      </c>
      <c r="F453" s="3">
        <v>29.2</v>
      </c>
    </row>
    <row r="454" spans="2:6">
      <c r="B454" s="1">
        <v>42751</v>
      </c>
      <c r="C454" s="2">
        <v>29.6</v>
      </c>
      <c r="D454" s="2">
        <v>29.6</v>
      </c>
      <c r="E454" s="2">
        <v>29.2</v>
      </c>
      <c r="F454" s="3">
        <v>29.25</v>
      </c>
    </row>
    <row r="455" spans="2:6">
      <c r="B455" s="1">
        <v>42748</v>
      </c>
      <c r="C455" s="2">
        <v>29.7</v>
      </c>
      <c r="D455" s="2">
        <v>29.9</v>
      </c>
      <c r="E455" s="2">
        <v>29.25</v>
      </c>
      <c r="F455" s="3">
        <v>29.35</v>
      </c>
    </row>
    <row r="456" spans="2:6">
      <c r="B456" s="1">
        <v>42747</v>
      </c>
      <c r="C456" s="2">
        <v>29.35</v>
      </c>
      <c r="D456" s="2">
        <v>29.7</v>
      </c>
      <c r="E456" s="2">
        <v>29.2</v>
      </c>
      <c r="F456" s="3">
        <v>29.55</v>
      </c>
    </row>
    <row r="457" spans="2:6">
      <c r="B457" s="1">
        <v>42746</v>
      </c>
      <c r="C457" s="2">
        <v>29.2</v>
      </c>
      <c r="D457" s="2">
        <v>29.3</v>
      </c>
      <c r="E457" s="2">
        <v>28.95</v>
      </c>
      <c r="F457" s="2">
        <v>29.15</v>
      </c>
    </row>
    <row r="458" spans="2:6">
      <c r="B458" s="1">
        <v>42745</v>
      </c>
      <c r="C458" s="2">
        <v>29.35</v>
      </c>
      <c r="D458" s="2">
        <v>29.4</v>
      </c>
      <c r="E458" s="2">
        <v>28.7</v>
      </c>
      <c r="F458" s="3">
        <v>29.15</v>
      </c>
    </row>
    <row r="459" spans="2:6">
      <c r="B459" s="1">
        <v>42744</v>
      </c>
      <c r="C459" s="2">
        <v>29.75</v>
      </c>
      <c r="D459" s="2">
        <v>29.75</v>
      </c>
      <c r="E459" s="2">
        <v>29.3</v>
      </c>
      <c r="F459" s="3">
        <v>29.35</v>
      </c>
    </row>
    <row r="460" spans="2:6">
      <c r="B460" s="1">
        <v>42741</v>
      </c>
      <c r="C460" s="2">
        <v>29.35</v>
      </c>
      <c r="D460" s="2">
        <v>29.5</v>
      </c>
      <c r="E460" s="2">
        <v>29.35</v>
      </c>
      <c r="F460" s="3">
        <v>29.5</v>
      </c>
    </row>
    <row r="461" spans="2:6">
      <c r="B461" s="1">
        <v>42740</v>
      </c>
      <c r="C461" s="2">
        <v>29.6</v>
      </c>
      <c r="D461" s="2">
        <v>29.6</v>
      </c>
      <c r="E461" s="2">
        <v>29.3</v>
      </c>
      <c r="F461" s="2">
        <v>29.35</v>
      </c>
    </row>
    <row r="462" spans="2:6">
      <c r="B462" s="1">
        <v>42739</v>
      </c>
      <c r="C462" s="2">
        <v>29.6</v>
      </c>
      <c r="D462" s="2">
        <v>29.65</v>
      </c>
      <c r="E462" s="2">
        <v>29.25</v>
      </c>
      <c r="F462" s="3">
        <v>29.35</v>
      </c>
    </row>
  </sheetData>
  <mergeCells count="2">
    <mergeCell ref="H2:I2"/>
    <mergeCell ref="K2:L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62"/>
  <sheetViews>
    <sheetView workbookViewId="0">
      <selection activeCell="N10" sqref="N10"/>
    </sheetView>
  </sheetViews>
  <sheetFormatPr defaultRowHeight="16.5"/>
  <cols>
    <col min="8" max="10" width="10.625" customWidth="1"/>
    <col min="11" max="11" width="8.25" customWidth="1"/>
    <col min="12" max="13" width="10.625" customWidth="1"/>
  </cols>
  <sheetData>
    <row r="1" spans="2:14">
      <c r="B1" s="22">
        <v>6180</v>
      </c>
      <c r="C1" s="7" t="s">
        <v>49</v>
      </c>
    </row>
    <row r="2" spans="2:14" ht="17.25" thickBot="1">
      <c r="B2" s="22" t="s">
        <v>31</v>
      </c>
      <c r="C2" s="22"/>
      <c r="D2" s="22"/>
      <c r="E2" s="22"/>
      <c r="F2" s="22"/>
      <c r="H2" s="33" t="s">
        <v>50</v>
      </c>
      <c r="I2" s="33"/>
      <c r="J2" s="35"/>
      <c r="L2" s="33" t="s">
        <v>57</v>
      </c>
      <c r="M2" s="33"/>
      <c r="N2" s="35"/>
    </row>
    <row r="3" spans="2:14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15" t="s">
        <v>51</v>
      </c>
      <c r="I3" s="15" t="s">
        <v>52</v>
      </c>
      <c r="J3" s="15" t="s">
        <v>53</v>
      </c>
      <c r="L3" s="15" t="s">
        <v>54</v>
      </c>
      <c r="M3" s="15" t="s">
        <v>55</v>
      </c>
      <c r="N3" s="15" t="s">
        <v>56</v>
      </c>
    </row>
    <row r="4" spans="2:14">
      <c r="B4" s="1">
        <v>43418</v>
      </c>
      <c r="C4" s="2">
        <v>66.8</v>
      </c>
      <c r="D4" s="2">
        <v>67.5</v>
      </c>
      <c r="E4" s="2">
        <v>65.5</v>
      </c>
      <c r="F4" s="3">
        <v>65.5</v>
      </c>
      <c r="H4" s="23">
        <f>(D4+E4+F4*2)/4</f>
        <v>66</v>
      </c>
      <c r="I4" s="23">
        <f>I5+(2/(1+12))*(H4-I5)</f>
        <v>62.575191727544137</v>
      </c>
      <c r="J4" s="23">
        <f>J5+(2/(1+26))*(H4-J5)</f>
        <v>61.637822053455942</v>
      </c>
      <c r="L4" s="24">
        <f>I4-J4</f>
        <v>0.93736967408819538</v>
      </c>
      <c r="M4" s="24">
        <f>M5+(2/(1+9))*(L4-M5)</f>
        <v>-0.37420072824517692</v>
      </c>
      <c r="N4" s="25">
        <f>L4-M4</f>
        <v>1.3115704023333723</v>
      </c>
    </row>
    <row r="5" spans="2:14">
      <c r="B5" s="1">
        <v>43417</v>
      </c>
      <c r="C5" s="2">
        <v>63</v>
      </c>
      <c r="D5" s="2">
        <v>66.2</v>
      </c>
      <c r="E5" s="2">
        <v>62.8</v>
      </c>
      <c r="F5" s="3">
        <v>66.2</v>
      </c>
      <c r="H5" s="23">
        <f t="shared" ref="H5:H68" si="0">(D5+E5+F5*2)/4</f>
        <v>65.349999999999994</v>
      </c>
      <c r="I5" s="23">
        <f t="shared" ref="I5:I68" si="1">I6+(2/(1+12))*(H5-I6)</f>
        <v>61.952499314370343</v>
      </c>
      <c r="J5" s="23">
        <f t="shared" ref="J5:J68" si="2">J6+(2/(1+26))*(H5-J6)</f>
        <v>61.288847817732417</v>
      </c>
      <c r="L5" s="24">
        <f t="shared" ref="L5:L68" si="3">I5-J5</f>
        <v>0.66365149663792522</v>
      </c>
      <c r="M5" s="24">
        <f t="shared" ref="M5:M68" si="4">M6+(2/(1+9))*(L5-M6)</f>
        <v>-0.70209332882852005</v>
      </c>
      <c r="N5" s="25">
        <f t="shared" ref="N5:N68" si="5">L5-M5</f>
        <v>1.3657448254664453</v>
      </c>
    </row>
    <row r="6" spans="2:14">
      <c r="B6" s="1">
        <v>43416</v>
      </c>
      <c r="C6" s="2">
        <v>64.7</v>
      </c>
      <c r="D6" s="2">
        <v>65.3</v>
      </c>
      <c r="E6" s="2">
        <v>64.2</v>
      </c>
      <c r="F6" s="3">
        <v>64.400000000000006</v>
      </c>
      <c r="H6" s="23">
        <f t="shared" si="0"/>
        <v>64.575000000000003</v>
      </c>
      <c r="I6" s="23">
        <f t="shared" si="1"/>
        <v>61.334771916983136</v>
      </c>
      <c r="J6" s="23">
        <f t="shared" si="2"/>
        <v>60.96395564315101</v>
      </c>
      <c r="L6" s="24">
        <f t="shared" si="3"/>
        <v>0.37081627383212634</v>
      </c>
      <c r="M6" s="24">
        <f t="shared" si="4"/>
        <v>-1.0435295351951315</v>
      </c>
      <c r="N6" s="25">
        <f t="shared" si="5"/>
        <v>1.4143458090272578</v>
      </c>
    </row>
    <row r="7" spans="2:14">
      <c r="B7" s="1">
        <v>43413</v>
      </c>
      <c r="C7" s="2">
        <v>66</v>
      </c>
      <c r="D7" s="2">
        <v>66.400000000000006</v>
      </c>
      <c r="E7" s="2">
        <v>64.3</v>
      </c>
      <c r="F7" s="3">
        <v>65.3</v>
      </c>
      <c r="H7" s="23">
        <f t="shared" si="0"/>
        <v>65.324999999999989</v>
      </c>
      <c r="I7" s="23">
        <f t="shared" si="1"/>
        <v>60.745639538252796</v>
      </c>
      <c r="J7" s="23">
        <f t="shared" si="2"/>
        <v>60.675072094603088</v>
      </c>
      <c r="L7" s="24">
        <f t="shared" si="3"/>
        <v>7.0567443649707684E-2</v>
      </c>
      <c r="M7" s="24">
        <f t="shared" si="4"/>
        <v>-1.3971159874519459</v>
      </c>
      <c r="N7" s="25">
        <f t="shared" si="5"/>
        <v>1.4676834311016536</v>
      </c>
    </row>
    <row r="8" spans="2:14">
      <c r="B8" s="1">
        <v>43412</v>
      </c>
      <c r="C8" s="2">
        <v>64.900000000000006</v>
      </c>
      <c r="D8" s="2">
        <v>65.400000000000006</v>
      </c>
      <c r="E8" s="2">
        <v>62.5</v>
      </c>
      <c r="F8" s="3">
        <v>63.2</v>
      </c>
      <c r="H8" s="23">
        <f t="shared" si="0"/>
        <v>63.575000000000003</v>
      </c>
      <c r="I8" s="23">
        <f t="shared" si="1"/>
        <v>59.913028545207851</v>
      </c>
      <c r="J8" s="23">
        <f t="shared" si="2"/>
        <v>60.303077862171335</v>
      </c>
      <c r="L8" s="24">
        <f t="shared" si="3"/>
        <v>-0.39004931696348422</v>
      </c>
      <c r="M8" s="24">
        <f t="shared" si="4"/>
        <v>-1.7640368452273592</v>
      </c>
      <c r="N8" s="25">
        <f t="shared" si="5"/>
        <v>1.3739875282638749</v>
      </c>
    </row>
    <row r="9" spans="2:14">
      <c r="B9" s="1">
        <v>43411</v>
      </c>
      <c r="C9" s="2">
        <v>62.6</v>
      </c>
      <c r="D9" s="2">
        <v>64.900000000000006</v>
      </c>
      <c r="E9" s="2">
        <v>61.8</v>
      </c>
      <c r="F9" s="3">
        <v>64.2</v>
      </c>
      <c r="H9" s="23">
        <f t="shared" si="0"/>
        <v>63.775000000000006</v>
      </c>
      <c r="I9" s="23">
        <f t="shared" si="1"/>
        <v>59.247215553427459</v>
      </c>
      <c r="J9" s="23">
        <f t="shared" si="2"/>
        <v>60.041324091145043</v>
      </c>
      <c r="L9" s="24">
        <f t="shared" si="3"/>
        <v>-0.79410853771758383</v>
      </c>
      <c r="M9" s="24">
        <f t="shared" si="4"/>
        <v>-2.1075337272933279</v>
      </c>
      <c r="N9" s="25">
        <f t="shared" si="5"/>
        <v>1.3134251895757441</v>
      </c>
    </row>
    <row r="10" spans="2:14">
      <c r="B10" s="1">
        <v>43410</v>
      </c>
      <c r="C10" s="2">
        <v>61.6</v>
      </c>
      <c r="D10" s="2">
        <v>64.8</v>
      </c>
      <c r="E10" s="2">
        <v>61</v>
      </c>
      <c r="F10" s="3">
        <v>61.5</v>
      </c>
      <c r="H10" s="23">
        <f t="shared" si="0"/>
        <v>62.2</v>
      </c>
      <c r="I10" s="23">
        <f t="shared" si="1"/>
        <v>58.423982017686996</v>
      </c>
      <c r="J10" s="23">
        <f t="shared" si="2"/>
        <v>59.742630018436643</v>
      </c>
      <c r="L10" s="24">
        <f t="shared" si="3"/>
        <v>-1.3186480007496471</v>
      </c>
      <c r="M10" s="24">
        <f t="shared" si="4"/>
        <v>-2.4358900246872639</v>
      </c>
      <c r="N10" s="25">
        <f t="shared" si="5"/>
        <v>1.1172420239376168</v>
      </c>
    </row>
    <row r="11" spans="2:14">
      <c r="B11" s="1">
        <v>43409</v>
      </c>
      <c r="C11" s="2">
        <v>58.5</v>
      </c>
      <c r="D11" s="2">
        <v>63.9</v>
      </c>
      <c r="E11" s="2">
        <v>58.3</v>
      </c>
      <c r="F11" s="3">
        <v>61.6</v>
      </c>
      <c r="H11" s="23">
        <f t="shared" si="0"/>
        <v>61.349999999999994</v>
      </c>
      <c r="I11" s="23">
        <f t="shared" si="1"/>
        <v>57.737433293630083</v>
      </c>
      <c r="J11" s="23">
        <f t="shared" si="2"/>
        <v>59.54604041991157</v>
      </c>
      <c r="L11" s="24">
        <f t="shared" si="3"/>
        <v>-1.8086071262814869</v>
      </c>
      <c r="M11" s="24">
        <f t="shared" si="4"/>
        <v>-2.7152005306716682</v>
      </c>
      <c r="N11" s="25">
        <f t="shared" si="5"/>
        <v>0.90659340439018132</v>
      </c>
    </row>
    <row r="12" spans="2:14">
      <c r="B12" s="1">
        <v>43406</v>
      </c>
      <c r="C12" s="2">
        <v>60</v>
      </c>
      <c r="D12" s="2">
        <v>61.5</v>
      </c>
      <c r="E12" s="2">
        <v>58.3</v>
      </c>
      <c r="F12" s="2">
        <v>59.1</v>
      </c>
      <c r="H12" s="23">
        <f t="shared" si="0"/>
        <v>59.5</v>
      </c>
      <c r="I12" s="23">
        <f t="shared" si="1"/>
        <v>57.080602983381006</v>
      </c>
      <c r="J12" s="23">
        <f t="shared" si="2"/>
        <v>59.401723653504497</v>
      </c>
      <c r="L12" s="24">
        <f t="shared" si="3"/>
        <v>-2.3211206701234914</v>
      </c>
      <c r="M12" s="24">
        <f t="shared" si="4"/>
        <v>-2.9418488817692134</v>
      </c>
      <c r="N12" s="25">
        <f t="shared" si="5"/>
        <v>0.62072821164572201</v>
      </c>
    </row>
    <row r="13" spans="2:14">
      <c r="B13" s="1">
        <v>43405</v>
      </c>
      <c r="C13" s="2">
        <v>56.5</v>
      </c>
      <c r="D13" s="2">
        <v>59.8</v>
      </c>
      <c r="E13" s="2">
        <v>56.2</v>
      </c>
      <c r="F13" s="3">
        <v>59.1</v>
      </c>
      <c r="H13" s="23">
        <f t="shared" si="0"/>
        <v>58.55</v>
      </c>
      <c r="I13" s="23">
        <f t="shared" si="1"/>
        <v>56.640712616723007</v>
      </c>
      <c r="J13" s="23">
        <f t="shared" si="2"/>
        <v>59.393861545784858</v>
      </c>
      <c r="L13" s="24">
        <f t="shared" si="3"/>
        <v>-2.7531489290618509</v>
      </c>
      <c r="M13" s="24">
        <f t="shared" si="4"/>
        <v>-3.0970309346806437</v>
      </c>
      <c r="N13" s="25">
        <f t="shared" si="5"/>
        <v>0.34388200561879279</v>
      </c>
    </row>
    <row r="14" spans="2:14">
      <c r="B14" s="1">
        <v>43404</v>
      </c>
      <c r="C14" s="2">
        <v>53</v>
      </c>
      <c r="D14" s="2">
        <v>57.2</v>
      </c>
      <c r="E14" s="2">
        <v>52.8</v>
      </c>
      <c r="F14" s="3">
        <v>56.9</v>
      </c>
      <c r="H14" s="23">
        <f t="shared" si="0"/>
        <v>55.95</v>
      </c>
      <c r="I14" s="23">
        <f t="shared" si="1"/>
        <v>56.293569456127194</v>
      </c>
      <c r="J14" s="23">
        <f t="shared" si="2"/>
        <v>59.461370469447651</v>
      </c>
      <c r="L14" s="24">
        <f t="shared" si="3"/>
        <v>-3.1678010133204566</v>
      </c>
      <c r="M14" s="24">
        <f t="shared" si="4"/>
        <v>-3.183001436085342</v>
      </c>
      <c r="N14" s="25">
        <f t="shared" si="5"/>
        <v>1.5200422764885424E-2</v>
      </c>
    </row>
    <row r="15" spans="2:14">
      <c r="B15" s="1">
        <v>43403</v>
      </c>
      <c r="C15" s="2">
        <v>52.9</v>
      </c>
      <c r="D15" s="2">
        <v>53.9</v>
      </c>
      <c r="E15" s="2">
        <v>51.4</v>
      </c>
      <c r="F15" s="3">
        <v>52</v>
      </c>
      <c r="H15" s="23">
        <f t="shared" si="0"/>
        <v>52.325000000000003</v>
      </c>
      <c r="I15" s="23">
        <f t="shared" si="1"/>
        <v>56.3560366299685</v>
      </c>
      <c r="J15" s="23">
        <f t="shared" si="2"/>
        <v>59.742280107003467</v>
      </c>
      <c r="L15" s="24">
        <f t="shared" si="3"/>
        <v>-3.3862434770349665</v>
      </c>
      <c r="M15" s="24">
        <f t="shared" si="4"/>
        <v>-3.1868015417765632</v>
      </c>
      <c r="N15" s="25">
        <f t="shared" si="5"/>
        <v>-0.19944193525840337</v>
      </c>
    </row>
    <row r="16" spans="2:14">
      <c r="B16" s="1">
        <v>43402</v>
      </c>
      <c r="C16" s="2">
        <v>56.4</v>
      </c>
      <c r="D16" s="2">
        <v>56.4</v>
      </c>
      <c r="E16" s="2">
        <v>53.1</v>
      </c>
      <c r="F16" s="3">
        <v>53.2</v>
      </c>
      <c r="H16" s="23">
        <f t="shared" si="0"/>
        <v>53.975000000000001</v>
      </c>
      <c r="I16" s="23">
        <f t="shared" si="1"/>
        <v>57.088952380871859</v>
      </c>
      <c r="J16" s="23">
        <f t="shared" si="2"/>
        <v>60.33566251556374</v>
      </c>
      <c r="L16" s="24">
        <f t="shared" si="3"/>
        <v>-3.246710134691881</v>
      </c>
      <c r="M16" s="24">
        <f t="shared" si="4"/>
        <v>-3.1369410579619625</v>
      </c>
      <c r="N16" s="25">
        <f t="shared" si="5"/>
        <v>-0.10976907672991842</v>
      </c>
    </row>
    <row r="17" spans="2:14">
      <c r="B17" s="1">
        <v>43399</v>
      </c>
      <c r="C17" s="2">
        <v>56.4</v>
      </c>
      <c r="D17" s="2">
        <v>57.1</v>
      </c>
      <c r="E17" s="2">
        <v>54.8</v>
      </c>
      <c r="F17" s="3">
        <v>55.4</v>
      </c>
      <c r="H17" s="23">
        <f t="shared" si="0"/>
        <v>55.674999999999997</v>
      </c>
      <c r="I17" s="23">
        <f t="shared" si="1"/>
        <v>57.65512554103038</v>
      </c>
      <c r="J17" s="23">
        <f t="shared" si="2"/>
        <v>60.844515516808841</v>
      </c>
      <c r="L17" s="24">
        <f t="shared" si="3"/>
        <v>-3.189389975778461</v>
      </c>
      <c r="M17" s="24">
        <f t="shared" si="4"/>
        <v>-3.1094987887794829</v>
      </c>
      <c r="N17" s="25">
        <f t="shared" si="5"/>
        <v>-7.9891186998978014E-2</v>
      </c>
    </row>
    <row r="18" spans="2:14">
      <c r="B18" s="1">
        <v>43398</v>
      </c>
      <c r="C18" s="2">
        <v>53.8</v>
      </c>
      <c r="D18" s="2">
        <v>55.9</v>
      </c>
      <c r="E18" s="2">
        <v>53.7</v>
      </c>
      <c r="F18" s="3">
        <v>55.1</v>
      </c>
      <c r="H18" s="23">
        <f t="shared" si="0"/>
        <v>54.95</v>
      </c>
      <c r="I18" s="23">
        <f t="shared" si="1"/>
        <v>58.015148366672271</v>
      </c>
      <c r="J18" s="23">
        <f t="shared" si="2"/>
        <v>61.25807675815355</v>
      </c>
      <c r="L18" s="24">
        <f t="shared" si="3"/>
        <v>-3.2429283914812785</v>
      </c>
      <c r="M18" s="24">
        <f t="shared" si="4"/>
        <v>-3.0895259920297384</v>
      </c>
      <c r="N18" s="25">
        <f t="shared" si="5"/>
        <v>-0.15340239945154011</v>
      </c>
    </row>
    <row r="19" spans="2:14">
      <c r="B19" s="1">
        <v>43397</v>
      </c>
      <c r="C19" s="2">
        <v>57.4</v>
      </c>
      <c r="D19" s="2">
        <v>58.2</v>
      </c>
      <c r="E19" s="2">
        <v>55.8</v>
      </c>
      <c r="F19" s="3">
        <v>56.6</v>
      </c>
      <c r="H19" s="23">
        <f t="shared" si="0"/>
        <v>56.8</v>
      </c>
      <c r="I19" s="23">
        <f t="shared" si="1"/>
        <v>58.57244806970359</v>
      </c>
      <c r="J19" s="23">
        <f t="shared" si="2"/>
        <v>61.762722898805833</v>
      </c>
      <c r="L19" s="24">
        <f t="shared" si="3"/>
        <v>-3.1902748291022434</v>
      </c>
      <c r="M19" s="24">
        <f t="shared" si="4"/>
        <v>-3.0511753921668534</v>
      </c>
      <c r="N19" s="25">
        <f t="shared" si="5"/>
        <v>-0.13909943693538995</v>
      </c>
    </row>
    <row r="20" spans="2:14">
      <c r="B20" s="1">
        <v>43396</v>
      </c>
      <c r="C20" s="2">
        <v>58.5</v>
      </c>
      <c r="D20" s="2">
        <v>59.5</v>
      </c>
      <c r="E20" s="2">
        <v>57.4</v>
      </c>
      <c r="F20" s="3">
        <v>57.6</v>
      </c>
      <c r="H20" s="23">
        <f t="shared" si="0"/>
        <v>58.025000000000006</v>
      </c>
      <c r="I20" s="23">
        <f t="shared" si="1"/>
        <v>58.894711355104242</v>
      </c>
      <c r="J20" s="23">
        <f t="shared" si="2"/>
        <v>62.159740730710304</v>
      </c>
      <c r="L20" s="24">
        <f t="shared" si="3"/>
        <v>-3.265029375606062</v>
      </c>
      <c r="M20" s="24">
        <f t="shared" si="4"/>
        <v>-3.0164005329330061</v>
      </c>
      <c r="N20" s="25">
        <f t="shared" si="5"/>
        <v>-0.24862884267305585</v>
      </c>
    </row>
    <row r="21" spans="2:14">
      <c r="B21" s="1">
        <v>43395</v>
      </c>
      <c r="C21" s="2">
        <v>56.4</v>
      </c>
      <c r="D21" s="2">
        <v>59.5</v>
      </c>
      <c r="E21" s="2">
        <v>56.4</v>
      </c>
      <c r="F21" s="3">
        <v>59.5</v>
      </c>
      <c r="H21" s="23">
        <f t="shared" si="0"/>
        <v>58.725000000000001</v>
      </c>
      <c r="I21" s="23">
        <f t="shared" si="1"/>
        <v>59.052840692395925</v>
      </c>
      <c r="J21" s="23">
        <f t="shared" si="2"/>
        <v>62.490519989167126</v>
      </c>
      <c r="L21" s="24">
        <f t="shared" si="3"/>
        <v>-3.4376792967712007</v>
      </c>
      <c r="M21" s="24">
        <f t="shared" si="4"/>
        <v>-2.954243322264742</v>
      </c>
      <c r="N21" s="25">
        <f t="shared" si="5"/>
        <v>-0.4834359745064587</v>
      </c>
    </row>
    <row r="22" spans="2:14">
      <c r="B22" s="1">
        <v>43392</v>
      </c>
      <c r="C22" s="2">
        <v>54.8</v>
      </c>
      <c r="D22" s="2">
        <v>55.9</v>
      </c>
      <c r="E22" s="2">
        <v>53.9</v>
      </c>
      <c r="F22" s="2">
        <v>55.9</v>
      </c>
      <c r="H22" s="23">
        <f t="shared" si="0"/>
        <v>55.4</v>
      </c>
      <c r="I22" s="23">
        <f t="shared" si="1"/>
        <v>59.11244809101337</v>
      </c>
      <c r="J22" s="23">
        <f t="shared" si="2"/>
        <v>62.791761588300496</v>
      </c>
      <c r="L22" s="24">
        <f t="shared" si="3"/>
        <v>-3.6793134972871258</v>
      </c>
      <c r="M22" s="24">
        <f t="shared" si="4"/>
        <v>-2.8333843286381275</v>
      </c>
      <c r="N22" s="25">
        <f t="shared" si="5"/>
        <v>-0.84592916864899825</v>
      </c>
    </row>
    <row r="23" spans="2:14">
      <c r="B23" s="1">
        <v>43391</v>
      </c>
      <c r="C23" s="2">
        <v>56.7</v>
      </c>
      <c r="D23" s="2">
        <v>57.2</v>
      </c>
      <c r="E23" s="2">
        <v>55.7</v>
      </c>
      <c r="F23" s="3">
        <v>55.9</v>
      </c>
      <c r="H23" s="23">
        <f t="shared" si="0"/>
        <v>56.174999999999997</v>
      </c>
      <c r="I23" s="23">
        <f t="shared" si="1"/>
        <v>59.787438653015798</v>
      </c>
      <c r="J23" s="23">
        <f t="shared" si="2"/>
        <v>63.383102515364534</v>
      </c>
      <c r="L23" s="24">
        <f t="shared" si="3"/>
        <v>-3.5956638623487365</v>
      </c>
      <c r="M23" s="24">
        <f t="shared" si="4"/>
        <v>-2.6219020364758778</v>
      </c>
      <c r="N23" s="25">
        <f t="shared" si="5"/>
        <v>-0.97376182587285864</v>
      </c>
    </row>
    <row r="24" spans="2:14">
      <c r="B24" s="1">
        <v>43390</v>
      </c>
      <c r="C24" s="2">
        <v>57.5</v>
      </c>
      <c r="D24" s="2">
        <v>57.7</v>
      </c>
      <c r="E24" s="2">
        <v>56.6</v>
      </c>
      <c r="F24" s="3">
        <v>56.7</v>
      </c>
      <c r="H24" s="23">
        <f t="shared" si="0"/>
        <v>56.925000000000004</v>
      </c>
      <c r="I24" s="23">
        <f t="shared" si="1"/>
        <v>60.44424568083685</v>
      </c>
      <c r="J24" s="23">
        <f t="shared" si="2"/>
        <v>63.959750716593696</v>
      </c>
      <c r="L24" s="24">
        <f t="shared" si="3"/>
        <v>-3.5155050357568456</v>
      </c>
      <c r="M24" s="24">
        <f t="shared" si="4"/>
        <v>-2.3784615800076634</v>
      </c>
      <c r="N24" s="25">
        <f t="shared" si="5"/>
        <v>-1.1370434557491822</v>
      </c>
    </row>
    <row r="25" spans="2:14">
      <c r="B25" s="1">
        <v>43389</v>
      </c>
      <c r="C25" s="2">
        <v>55</v>
      </c>
      <c r="D25" s="2">
        <v>56.9</v>
      </c>
      <c r="E25" s="2">
        <v>55</v>
      </c>
      <c r="F25" s="3">
        <v>55.7</v>
      </c>
      <c r="H25" s="23">
        <f t="shared" si="0"/>
        <v>55.825000000000003</v>
      </c>
      <c r="I25" s="23">
        <f t="shared" si="1"/>
        <v>61.084108531898096</v>
      </c>
      <c r="J25" s="23">
        <f t="shared" si="2"/>
        <v>64.52253077392119</v>
      </c>
      <c r="L25" s="24">
        <f t="shared" si="3"/>
        <v>-3.4384222420230941</v>
      </c>
      <c r="M25" s="24">
        <f t="shared" si="4"/>
        <v>-2.0942007160703677</v>
      </c>
      <c r="N25" s="25">
        <f t="shared" si="5"/>
        <v>-1.3442215259527264</v>
      </c>
    </row>
    <row r="26" spans="2:14">
      <c r="B26" s="1">
        <v>43388</v>
      </c>
      <c r="C26" s="2">
        <v>54.6</v>
      </c>
      <c r="D26" s="2">
        <v>55.8</v>
      </c>
      <c r="E26" s="2">
        <v>53.5</v>
      </c>
      <c r="F26" s="3">
        <v>54.5</v>
      </c>
      <c r="H26" s="23">
        <f t="shared" si="0"/>
        <v>54.575000000000003</v>
      </c>
      <c r="I26" s="23">
        <f t="shared" si="1"/>
        <v>62.040310083152292</v>
      </c>
      <c r="J26" s="23">
        <f t="shared" si="2"/>
        <v>65.218333235834891</v>
      </c>
      <c r="L26" s="24">
        <f t="shared" si="3"/>
        <v>-3.1780231526825986</v>
      </c>
      <c r="M26" s="24">
        <f t="shared" si="4"/>
        <v>-1.758145334582186</v>
      </c>
      <c r="N26" s="25">
        <f t="shared" si="5"/>
        <v>-1.4198778181004126</v>
      </c>
    </row>
    <row r="27" spans="2:14">
      <c r="B27" s="1">
        <v>43385</v>
      </c>
      <c r="C27" s="2">
        <v>52.5</v>
      </c>
      <c r="D27" s="2">
        <v>54.9</v>
      </c>
      <c r="E27" s="2">
        <v>52</v>
      </c>
      <c r="F27" s="3">
        <v>54.2</v>
      </c>
      <c r="H27" s="23">
        <f t="shared" si="0"/>
        <v>53.825000000000003</v>
      </c>
      <c r="I27" s="23">
        <f t="shared" si="1"/>
        <v>63.397639189179984</v>
      </c>
      <c r="J27" s="23">
        <f t="shared" si="2"/>
        <v>66.069799894701674</v>
      </c>
      <c r="L27" s="24">
        <f t="shared" si="3"/>
        <v>-2.6721607055216907</v>
      </c>
      <c r="M27" s="24">
        <f t="shared" si="4"/>
        <v>-1.4031758800570828</v>
      </c>
      <c r="N27" s="25">
        <f t="shared" si="5"/>
        <v>-1.2689848254646079</v>
      </c>
    </row>
    <row r="28" spans="2:14">
      <c r="B28" s="1">
        <v>43384</v>
      </c>
      <c r="C28" s="2">
        <v>57.7</v>
      </c>
      <c r="D28" s="2">
        <v>58.9</v>
      </c>
      <c r="E28" s="2">
        <v>57.7</v>
      </c>
      <c r="F28" s="3">
        <v>57.7</v>
      </c>
      <c r="H28" s="23">
        <f t="shared" si="0"/>
        <v>58</v>
      </c>
      <c r="I28" s="23">
        <f t="shared" si="1"/>
        <v>65.138119041758159</v>
      </c>
      <c r="J28" s="23">
        <f t="shared" si="2"/>
        <v>67.049383886277809</v>
      </c>
      <c r="L28" s="24">
        <f t="shared" si="3"/>
        <v>-1.9112648445196498</v>
      </c>
      <c r="M28" s="24">
        <f t="shared" si="4"/>
        <v>-1.0859296736909307</v>
      </c>
      <c r="N28" s="25">
        <f t="shared" si="5"/>
        <v>-0.8253351708287191</v>
      </c>
    </row>
    <row r="29" spans="2:14">
      <c r="B29" s="1">
        <v>43382</v>
      </c>
      <c r="C29" s="2">
        <v>62.6</v>
      </c>
      <c r="D29" s="2">
        <v>65.3</v>
      </c>
      <c r="E29" s="2">
        <v>61.8</v>
      </c>
      <c r="F29" s="3">
        <v>64.099999999999994</v>
      </c>
      <c r="H29" s="23">
        <f t="shared" si="0"/>
        <v>63.824999999999996</v>
      </c>
      <c r="I29" s="23">
        <f t="shared" si="1"/>
        <v>66.435958867532378</v>
      </c>
      <c r="J29" s="23">
        <f t="shared" si="2"/>
        <v>67.773334597180039</v>
      </c>
      <c r="L29" s="24">
        <f t="shared" si="3"/>
        <v>-1.3373757296476612</v>
      </c>
      <c r="M29" s="24">
        <f t="shared" si="4"/>
        <v>-0.87959588098375097</v>
      </c>
      <c r="N29" s="25">
        <f t="shared" si="5"/>
        <v>-0.45777984866391019</v>
      </c>
    </row>
    <row r="30" spans="2:14">
      <c r="B30" s="1">
        <v>43381</v>
      </c>
      <c r="C30" s="2">
        <v>62</v>
      </c>
      <c r="D30" s="2">
        <v>63.2</v>
      </c>
      <c r="E30" s="2">
        <v>61</v>
      </c>
      <c r="F30" s="2">
        <v>62.8</v>
      </c>
      <c r="H30" s="23">
        <f t="shared" si="0"/>
        <v>62.45</v>
      </c>
      <c r="I30" s="23">
        <f t="shared" si="1"/>
        <v>66.910678661629177</v>
      </c>
      <c r="J30" s="23">
        <f t="shared" si="2"/>
        <v>68.089201364954448</v>
      </c>
      <c r="L30" s="24">
        <f t="shared" si="3"/>
        <v>-1.178522703325271</v>
      </c>
      <c r="M30" s="24">
        <f t="shared" si="4"/>
        <v>-0.76515091881777342</v>
      </c>
      <c r="N30" s="25">
        <f t="shared" si="5"/>
        <v>-0.41337178450749756</v>
      </c>
    </row>
    <row r="31" spans="2:14">
      <c r="B31" s="1">
        <v>43378</v>
      </c>
      <c r="C31" s="2">
        <v>66.7</v>
      </c>
      <c r="D31" s="2">
        <v>67</v>
      </c>
      <c r="E31" s="2">
        <v>62</v>
      </c>
      <c r="F31" s="3">
        <v>62.8</v>
      </c>
      <c r="H31" s="23">
        <f t="shared" si="0"/>
        <v>63.65</v>
      </c>
      <c r="I31" s="23">
        <f t="shared" si="1"/>
        <v>67.721711145561756</v>
      </c>
      <c r="J31" s="23">
        <f t="shared" si="2"/>
        <v>68.540337474150803</v>
      </c>
      <c r="L31" s="24">
        <f t="shared" si="3"/>
        <v>-0.8186263285890476</v>
      </c>
      <c r="M31" s="24">
        <f t="shared" si="4"/>
        <v>-0.66180797269089897</v>
      </c>
      <c r="N31" s="25">
        <f t="shared" si="5"/>
        <v>-0.15681835589814863</v>
      </c>
    </row>
    <row r="32" spans="2:14">
      <c r="B32" s="1">
        <v>43377</v>
      </c>
      <c r="C32" s="2">
        <v>68.2</v>
      </c>
      <c r="D32" s="2">
        <v>68.5</v>
      </c>
      <c r="E32" s="2">
        <v>66.8</v>
      </c>
      <c r="F32" s="3">
        <v>67</v>
      </c>
      <c r="H32" s="23">
        <f t="shared" si="0"/>
        <v>67.325000000000003</v>
      </c>
      <c r="I32" s="23">
        <f t="shared" si="1"/>
        <v>68.462022262936628</v>
      </c>
      <c r="J32" s="23">
        <f t="shared" si="2"/>
        <v>68.931564472082869</v>
      </c>
      <c r="L32" s="24">
        <f t="shared" si="3"/>
        <v>-0.46954220914624045</v>
      </c>
      <c r="M32" s="24">
        <f t="shared" si="4"/>
        <v>-0.62260338371636181</v>
      </c>
      <c r="N32" s="25">
        <f t="shared" si="5"/>
        <v>0.15306117457012136</v>
      </c>
    </row>
    <row r="33" spans="2:14">
      <c r="B33" s="1">
        <v>43376</v>
      </c>
      <c r="C33" s="2">
        <v>69</v>
      </c>
      <c r="D33" s="2">
        <v>69.099999999999994</v>
      </c>
      <c r="E33" s="2">
        <v>67.8</v>
      </c>
      <c r="F33" s="3">
        <v>67.900000000000006</v>
      </c>
      <c r="H33" s="23">
        <f t="shared" si="0"/>
        <v>68.174999999999997</v>
      </c>
      <c r="I33" s="23">
        <f t="shared" si="1"/>
        <v>68.668753583470561</v>
      </c>
      <c r="J33" s="23">
        <f t="shared" si="2"/>
        <v>69.0600896298495</v>
      </c>
      <c r="L33" s="24">
        <f t="shared" si="3"/>
        <v>-0.39133604637893882</v>
      </c>
      <c r="M33" s="24">
        <f t="shared" si="4"/>
        <v>-0.66086867735889221</v>
      </c>
      <c r="N33" s="25">
        <f t="shared" si="5"/>
        <v>0.26953263097995339</v>
      </c>
    </row>
    <row r="34" spans="2:14">
      <c r="B34" s="1">
        <v>43375</v>
      </c>
      <c r="C34" s="2">
        <v>69.400000000000006</v>
      </c>
      <c r="D34" s="2">
        <v>69.8</v>
      </c>
      <c r="E34" s="2">
        <v>68.5</v>
      </c>
      <c r="F34" s="3">
        <v>68.5</v>
      </c>
      <c r="H34" s="23">
        <f t="shared" si="0"/>
        <v>68.825000000000003</v>
      </c>
      <c r="I34" s="23">
        <f t="shared" si="1"/>
        <v>68.758526962283383</v>
      </c>
      <c r="J34" s="23">
        <f t="shared" si="2"/>
        <v>69.130896800237466</v>
      </c>
      <c r="L34" s="24">
        <f t="shared" si="3"/>
        <v>-0.37236983795408207</v>
      </c>
      <c r="M34" s="24">
        <f t="shared" si="4"/>
        <v>-0.72825183510388058</v>
      </c>
      <c r="N34" s="25">
        <f t="shared" si="5"/>
        <v>0.35588199714979851</v>
      </c>
    </row>
    <row r="35" spans="2:14">
      <c r="B35" s="1">
        <v>43374</v>
      </c>
      <c r="C35" s="2">
        <v>69.400000000000006</v>
      </c>
      <c r="D35" s="2">
        <v>69.8</v>
      </c>
      <c r="E35" s="2">
        <v>68.900000000000006</v>
      </c>
      <c r="F35" s="3">
        <v>69.099999999999994</v>
      </c>
      <c r="H35" s="23">
        <f t="shared" si="0"/>
        <v>69.224999999999994</v>
      </c>
      <c r="I35" s="23">
        <f t="shared" si="1"/>
        <v>68.746440955425811</v>
      </c>
      <c r="J35" s="23">
        <f t="shared" si="2"/>
        <v>69.155368544256461</v>
      </c>
      <c r="L35" s="24">
        <f t="shared" si="3"/>
        <v>-0.40892758883065028</v>
      </c>
      <c r="M35" s="24">
        <f t="shared" si="4"/>
        <v>-0.81722233439133019</v>
      </c>
      <c r="N35" s="25">
        <f t="shared" si="5"/>
        <v>0.40829474556067991</v>
      </c>
    </row>
    <row r="36" spans="2:14">
      <c r="B36" s="1">
        <v>43371</v>
      </c>
      <c r="C36" s="2">
        <v>70</v>
      </c>
      <c r="D36" s="2">
        <v>71</v>
      </c>
      <c r="E36" s="2">
        <v>69.099999999999994</v>
      </c>
      <c r="F36" s="3">
        <v>69.400000000000006</v>
      </c>
      <c r="H36" s="23">
        <f t="shared" si="0"/>
        <v>69.724999999999994</v>
      </c>
      <c r="I36" s="23">
        <f t="shared" si="1"/>
        <v>68.659430220048691</v>
      </c>
      <c r="J36" s="23">
        <f t="shared" si="2"/>
        <v>69.149798027796976</v>
      </c>
      <c r="L36" s="24">
        <f t="shared" si="3"/>
        <v>-0.49036780774828514</v>
      </c>
      <c r="M36" s="24">
        <f t="shared" si="4"/>
        <v>-0.91929602078150019</v>
      </c>
      <c r="N36" s="25">
        <f t="shared" si="5"/>
        <v>0.42892821303321504</v>
      </c>
    </row>
    <row r="37" spans="2:14">
      <c r="B37" s="1">
        <v>43370</v>
      </c>
      <c r="C37" s="2">
        <v>69.400000000000006</v>
      </c>
      <c r="D37" s="2">
        <v>71.599999999999994</v>
      </c>
      <c r="E37" s="2">
        <v>69.2</v>
      </c>
      <c r="F37" s="3">
        <v>69.8</v>
      </c>
      <c r="H37" s="23">
        <f t="shared" si="0"/>
        <v>70.099999999999994</v>
      </c>
      <c r="I37" s="23">
        <f t="shared" si="1"/>
        <v>68.465690260057542</v>
      </c>
      <c r="J37" s="23">
        <f t="shared" si="2"/>
        <v>69.10378187002074</v>
      </c>
      <c r="L37" s="24">
        <f t="shared" si="3"/>
        <v>-0.63809160996319747</v>
      </c>
      <c r="M37" s="24">
        <f t="shared" si="4"/>
        <v>-1.026528074039804</v>
      </c>
      <c r="N37" s="25">
        <f t="shared" si="5"/>
        <v>0.38843646407660648</v>
      </c>
    </row>
    <row r="38" spans="2:14">
      <c r="B38" s="1">
        <v>43369</v>
      </c>
      <c r="C38" s="2">
        <v>68</v>
      </c>
      <c r="D38" s="2">
        <v>69.2</v>
      </c>
      <c r="E38" s="2">
        <v>67.400000000000006</v>
      </c>
      <c r="F38" s="3">
        <v>69</v>
      </c>
      <c r="H38" s="23">
        <f t="shared" si="0"/>
        <v>68.650000000000006</v>
      </c>
      <c r="I38" s="23">
        <f t="shared" si="1"/>
        <v>68.168543034613464</v>
      </c>
      <c r="J38" s="23">
        <f t="shared" si="2"/>
        <v>69.024084419622397</v>
      </c>
      <c r="L38" s="24">
        <f t="shared" si="3"/>
        <v>-0.85554138500893373</v>
      </c>
      <c r="M38" s="24">
        <f t="shared" si="4"/>
        <v>-1.1236371900589557</v>
      </c>
      <c r="N38" s="25">
        <f t="shared" si="5"/>
        <v>0.26809580505002195</v>
      </c>
    </row>
    <row r="39" spans="2:14">
      <c r="B39" s="1">
        <v>43368</v>
      </c>
      <c r="C39" s="2">
        <v>67.599999999999994</v>
      </c>
      <c r="D39" s="2">
        <v>69.900000000000006</v>
      </c>
      <c r="E39" s="2">
        <v>67</v>
      </c>
      <c r="F39" s="3">
        <v>68</v>
      </c>
      <c r="H39" s="23">
        <f t="shared" si="0"/>
        <v>68.224999999999994</v>
      </c>
      <c r="I39" s="23">
        <f t="shared" si="1"/>
        <v>68.081005404543191</v>
      </c>
      <c r="J39" s="23">
        <f t="shared" si="2"/>
        <v>69.054011173192194</v>
      </c>
      <c r="L39" s="24">
        <f t="shared" si="3"/>
        <v>-0.97300576864900279</v>
      </c>
      <c r="M39" s="24">
        <f t="shared" si="4"/>
        <v>-1.1906611413214612</v>
      </c>
      <c r="N39" s="25">
        <f t="shared" si="5"/>
        <v>0.21765537267245838</v>
      </c>
    </row>
    <row r="40" spans="2:14">
      <c r="B40" s="1">
        <v>43364</v>
      </c>
      <c r="C40" s="2">
        <v>68.2</v>
      </c>
      <c r="D40" s="2">
        <v>68.2</v>
      </c>
      <c r="E40" s="2">
        <v>67.400000000000006</v>
      </c>
      <c r="F40" s="3">
        <v>67.5</v>
      </c>
      <c r="H40" s="23">
        <f t="shared" si="0"/>
        <v>67.650000000000006</v>
      </c>
      <c r="I40" s="23">
        <f t="shared" si="1"/>
        <v>68.054824569005589</v>
      </c>
      <c r="J40" s="23">
        <f t="shared" si="2"/>
        <v>69.12033206704757</v>
      </c>
      <c r="L40" s="24">
        <f t="shared" si="3"/>
        <v>-1.0655074980419812</v>
      </c>
      <c r="M40" s="24">
        <f t="shared" si="4"/>
        <v>-1.2450749844895759</v>
      </c>
      <c r="N40" s="25">
        <f t="shared" si="5"/>
        <v>0.17956748644759468</v>
      </c>
    </row>
    <row r="41" spans="2:14">
      <c r="B41" s="1">
        <v>43363</v>
      </c>
      <c r="C41" s="2">
        <v>69.3</v>
      </c>
      <c r="D41" s="2">
        <v>69.599999999999994</v>
      </c>
      <c r="E41" s="2">
        <v>67</v>
      </c>
      <c r="F41" s="3">
        <v>67.3</v>
      </c>
      <c r="H41" s="23">
        <f t="shared" si="0"/>
        <v>67.8</v>
      </c>
      <c r="I41" s="23">
        <f t="shared" si="1"/>
        <v>68.128429036097515</v>
      </c>
      <c r="J41" s="23">
        <f t="shared" si="2"/>
        <v>69.237958632411377</v>
      </c>
      <c r="L41" s="24">
        <f t="shared" si="3"/>
        <v>-1.1095295963138625</v>
      </c>
      <c r="M41" s="24">
        <f t="shared" si="4"/>
        <v>-1.2899668561014745</v>
      </c>
      <c r="N41" s="25">
        <f t="shared" si="5"/>
        <v>0.18043725978761205</v>
      </c>
    </row>
    <row r="42" spans="2:14">
      <c r="B42" s="1">
        <v>43362</v>
      </c>
      <c r="C42" s="2">
        <v>68.400000000000006</v>
      </c>
      <c r="D42" s="2">
        <v>69.3</v>
      </c>
      <c r="E42" s="2">
        <v>67.900000000000006</v>
      </c>
      <c r="F42" s="3">
        <v>69</v>
      </c>
      <c r="H42" s="23">
        <f t="shared" si="0"/>
        <v>68.8</v>
      </c>
      <c r="I42" s="23">
        <f t="shared" si="1"/>
        <v>68.188143406297058</v>
      </c>
      <c r="J42" s="23">
        <f t="shared" si="2"/>
        <v>69.352995323004293</v>
      </c>
      <c r="L42" s="24">
        <f t="shared" si="3"/>
        <v>-1.1648519167072351</v>
      </c>
      <c r="M42" s="24">
        <f t="shared" si="4"/>
        <v>-1.3350761710483776</v>
      </c>
      <c r="N42" s="25">
        <f t="shared" si="5"/>
        <v>0.17022425434114252</v>
      </c>
    </row>
    <row r="43" spans="2:14">
      <c r="B43" s="1">
        <v>43361</v>
      </c>
      <c r="C43" s="2">
        <v>68.3</v>
      </c>
      <c r="D43" s="2">
        <v>68.900000000000006</v>
      </c>
      <c r="E43" s="2">
        <v>67.599999999999994</v>
      </c>
      <c r="F43" s="3">
        <v>68.2</v>
      </c>
      <c r="H43" s="23">
        <f t="shared" si="0"/>
        <v>68.224999999999994</v>
      </c>
      <c r="I43" s="23">
        <f t="shared" si="1"/>
        <v>68.076896752896531</v>
      </c>
      <c r="J43" s="23">
        <f t="shared" si="2"/>
        <v>69.397234948844641</v>
      </c>
      <c r="L43" s="24">
        <f t="shared" si="3"/>
        <v>-1.3203381959481106</v>
      </c>
      <c r="M43" s="24">
        <f t="shared" si="4"/>
        <v>-1.3776322346336631</v>
      </c>
      <c r="N43" s="25">
        <f t="shared" si="5"/>
        <v>5.7294038685552495E-2</v>
      </c>
    </row>
    <row r="44" spans="2:14">
      <c r="B44" s="1">
        <v>43360</v>
      </c>
      <c r="C44" s="2">
        <v>69</v>
      </c>
      <c r="D44" s="2">
        <v>70.5</v>
      </c>
      <c r="E44" s="2">
        <v>68.7</v>
      </c>
      <c r="F44" s="3">
        <v>68.8</v>
      </c>
      <c r="H44" s="23">
        <f t="shared" si="0"/>
        <v>69.199999999999989</v>
      </c>
      <c r="I44" s="23">
        <f t="shared" si="1"/>
        <v>68.049968889786811</v>
      </c>
      <c r="J44" s="23">
        <f t="shared" si="2"/>
        <v>69.491013744752209</v>
      </c>
      <c r="L44" s="24">
        <f t="shared" si="3"/>
        <v>-1.4410448549653978</v>
      </c>
      <c r="M44" s="24">
        <f t="shared" si="4"/>
        <v>-1.3919557443050512</v>
      </c>
      <c r="N44" s="25">
        <f t="shared" si="5"/>
        <v>-4.9089110660346602E-2</v>
      </c>
    </row>
    <row r="45" spans="2:14">
      <c r="B45" s="1">
        <v>43357</v>
      </c>
      <c r="C45" s="2">
        <v>66</v>
      </c>
      <c r="D45" s="2">
        <v>69.3</v>
      </c>
      <c r="E45" s="2">
        <v>66</v>
      </c>
      <c r="F45" s="3">
        <v>68.7</v>
      </c>
      <c r="H45" s="23">
        <f t="shared" si="0"/>
        <v>68.175000000000011</v>
      </c>
      <c r="I45" s="23">
        <f t="shared" si="1"/>
        <v>67.840872324293514</v>
      </c>
      <c r="J45" s="23">
        <f t="shared" si="2"/>
        <v>69.514294844332383</v>
      </c>
      <c r="L45" s="24">
        <f t="shared" si="3"/>
        <v>-1.6734225200388693</v>
      </c>
      <c r="M45" s="24">
        <f t="shared" si="4"/>
        <v>-1.3796834666399647</v>
      </c>
      <c r="N45" s="25">
        <f t="shared" si="5"/>
        <v>-0.2937390533989046</v>
      </c>
    </row>
    <row r="46" spans="2:14">
      <c r="B46" s="1">
        <v>43356</v>
      </c>
      <c r="C46" s="2">
        <v>66</v>
      </c>
      <c r="D46" s="2">
        <v>66.8</v>
      </c>
      <c r="E46" s="2">
        <v>65.3</v>
      </c>
      <c r="F46" s="3">
        <v>65.5</v>
      </c>
      <c r="H46" s="23">
        <f t="shared" si="0"/>
        <v>65.775000000000006</v>
      </c>
      <c r="I46" s="23">
        <f t="shared" si="1"/>
        <v>67.780121837801431</v>
      </c>
      <c r="J46" s="23">
        <f t="shared" si="2"/>
        <v>69.621438431878971</v>
      </c>
      <c r="L46" s="24">
        <f t="shared" si="3"/>
        <v>-1.84131659407754</v>
      </c>
      <c r="M46" s="24">
        <f t="shared" si="4"/>
        <v>-1.3062487032902386</v>
      </c>
      <c r="N46" s="25">
        <f t="shared" si="5"/>
        <v>-0.53506789078730144</v>
      </c>
    </row>
    <row r="47" spans="2:14">
      <c r="B47" s="1">
        <v>43355</v>
      </c>
      <c r="C47" s="2">
        <v>66.400000000000006</v>
      </c>
      <c r="D47" s="2">
        <v>66.7</v>
      </c>
      <c r="E47" s="2">
        <v>64</v>
      </c>
      <c r="F47" s="3">
        <v>66</v>
      </c>
      <c r="H47" s="23">
        <f t="shared" si="0"/>
        <v>65.674999999999997</v>
      </c>
      <c r="I47" s="23">
        <f t="shared" si="1"/>
        <v>68.144689444674412</v>
      </c>
      <c r="J47" s="23">
        <f t="shared" si="2"/>
        <v>69.929153506429287</v>
      </c>
      <c r="L47" s="24">
        <f t="shared" si="3"/>
        <v>-1.7844640617548748</v>
      </c>
      <c r="M47" s="24">
        <f t="shared" si="4"/>
        <v>-1.1724817305934132</v>
      </c>
      <c r="N47" s="25">
        <f t="shared" si="5"/>
        <v>-0.61198233116146161</v>
      </c>
    </row>
    <row r="48" spans="2:14">
      <c r="B48" s="1">
        <v>43354</v>
      </c>
      <c r="C48" s="2">
        <v>65.900000000000006</v>
      </c>
      <c r="D48" s="2">
        <v>66.8</v>
      </c>
      <c r="E48" s="2">
        <v>65</v>
      </c>
      <c r="F48" s="3">
        <v>66.8</v>
      </c>
      <c r="H48" s="23">
        <f t="shared" si="0"/>
        <v>66.349999999999994</v>
      </c>
      <c r="I48" s="23">
        <f t="shared" si="1"/>
        <v>68.593723889160671</v>
      </c>
      <c r="J48" s="23">
        <f t="shared" si="2"/>
        <v>70.269485786943633</v>
      </c>
      <c r="L48" s="24">
        <f t="shared" si="3"/>
        <v>-1.6757618977829623</v>
      </c>
      <c r="M48" s="24">
        <f t="shared" si="4"/>
        <v>-1.0194861478030477</v>
      </c>
      <c r="N48" s="25">
        <f t="shared" si="5"/>
        <v>-0.65627574997991456</v>
      </c>
    </row>
    <row r="49" spans="2:14">
      <c r="B49" s="1">
        <v>43353</v>
      </c>
      <c r="C49" s="2">
        <v>67.8</v>
      </c>
      <c r="D49" s="2">
        <v>68.099999999999994</v>
      </c>
      <c r="E49" s="2">
        <v>64.5</v>
      </c>
      <c r="F49" s="3">
        <v>65</v>
      </c>
      <c r="H49" s="23">
        <f t="shared" si="0"/>
        <v>65.650000000000006</v>
      </c>
      <c r="I49" s="23">
        <f t="shared" si="1"/>
        <v>69.001673687189879</v>
      </c>
      <c r="J49" s="23">
        <f t="shared" si="2"/>
        <v>70.583044649899122</v>
      </c>
      <c r="L49" s="24">
        <f t="shared" si="3"/>
        <v>-1.5813709627092436</v>
      </c>
      <c r="M49" s="24">
        <f t="shared" si="4"/>
        <v>-0.85541721030806905</v>
      </c>
      <c r="N49" s="25">
        <f t="shared" si="5"/>
        <v>-0.72595375240117455</v>
      </c>
    </row>
    <row r="50" spans="2:14">
      <c r="B50" s="1">
        <v>43350</v>
      </c>
      <c r="C50" s="2">
        <v>67.5</v>
      </c>
      <c r="D50" s="2">
        <v>68</v>
      </c>
      <c r="E50" s="2">
        <v>65.599999999999994</v>
      </c>
      <c r="F50" s="3">
        <v>66.599999999999994</v>
      </c>
      <c r="H50" s="23">
        <f t="shared" si="0"/>
        <v>66.699999999999989</v>
      </c>
      <c r="I50" s="23">
        <f t="shared" si="1"/>
        <v>69.611068903042579</v>
      </c>
      <c r="J50" s="23">
        <f t="shared" si="2"/>
        <v>70.977688221891057</v>
      </c>
      <c r="L50" s="24">
        <f t="shared" si="3"/>
        <v>-1.3666193188484783</v>
      </c>
      <c r="M50" s="24">
        <f t="shared" si="4"/>
        <v>-0.67392877220777536</v>
      </c>
      <c r="N50" s="25">
        <f t="shared" si="5"/>
        <v>-0.69269054664070295</v>
      </c>
    </row>
    <row r="51" spans="2:14">
      <c r="B51" s="1">
        <v>43349</v>
      </c>
      <c r="C51" s="2">
        <v>67.599999999999994</v>
      </c>
      <c r="D51" s="2">
        <v>68.599999999999994</v>
      </c>
      <c r="E51" s="2">
        <v>67.3</v>
      </c>
      <c r="F51" s="3">
        <v>68.099999999999994</v>
      </c>
      <c r="H51" s="23">
        <f t="shared" si="0"/>
        <v>68.024999999999991</v>
      </c>
      <c r="I51" s="23">
        <f t="shared" si="1"/>
        <v>70.140354158141236</v>
      </c>
      <c r="J51" s="23">
        <f t="shared" si="2"/>
        <v>71.319903279642347</v>
      </c>
      <c r="L51" s="24">
        <f t="shared" si="3"/>
        <v>-1.1795491215011111</v>
      </c>
      <c r="M51" s="24">
        <f t="shared" si="4"/>
        <v>-0.50075613554759957</v>
      </c>
      <c r="N51" s="25">
        <f t="shared" si="5"/>
        <v>-0.67879298595351156</v>
      </c>
    </row>
    <row r="52" spans="2:14">
      <c r="B52" s="1">
        <v>43348</v>
      </c>
      <c r="C52" s="2">
        <v>68.7</v>
      </c>
      <c r="D52" s="2">
        <v>68.7</v>
      </c>
      <c r="E52" s="2">
        <v>67.599999999999994</v>
      </c>
      <c r="F52" s="3">
        <v>67.599999999999994</v>
      </c>
      <c r="H52" s="23">
        <f t="shared" si="0"/>
        <v>67.875</v>
      </c>
      <c r="I52" s="23">
        <f t="shared" si="1"/>
        <v>70.524964005076015</v>
      </c>
      <c r="J52" s="23">
        <f t="shared" si="2"/>
        <v>71.583495542013736</v>
      </c>
      <c r="L52" s="24">
        <f t="shared" si="3"/>
        <v>-1.0585315369377213</v>
      </c>
      <c r="M52" s="24">
        <f t="shared" si="4"/>
        <v>-0.33105788905922173</v>
      </c>
      <c r="N52" s="25">
        <f t="shared" si="5"/>
        <v>-0.72747364787849955</v>
      </c>
    </row>
    <row r="53" spans="2:14">
      <c r="B53" s="1">
        <v>43347</v>
      </c>
      <c r="C53" s="2">
        <v>68</v>
      </c>
      <c r="D53" s="2">
        <v>69.3</v>
      </c>
      <c r="E53" s="2">
        <v>67.5</v>
      </c>
      <c r="F53" s="3">
        <v>68.900000000000006</v>
      </c>
      <c r="H53" s="23">
        <f t="shared" si="0"/>
        <v>68.650000000000006</v>
      </c>
      <c r="I53" s="23">
        <f t="shared" si="1"/>
        <v>71.006775642362555</v>
      </c>
      <c r="J53" s="23">
        <f t="shared" si="2"/>
        <v>71.880175185374839</v>
      </c>
      <c r="L53" s="24">
        <f t="shared" si="3"/>
        <v>-0.87339954301228317</v>
      </c>
      <c r="M53" s="24">
        <f t="shared" si="4"/>
        <v>-0.14918947708959679</v>
      </c>
      <c r="N53" s="25">
        <f t="shared" si="5"/>
        <v>-0.72421006592268644</v>
      </c>
    </row>
    <row r="54" spans="2:14">
      <c r="B54" s="1">
        <v>43346</v>
      </c>
      <c r="C54" s="2">
        <v>69</v>
      </c>
      <c r="D54" s="2">
        <v>69.5</v>
      </c>
      <c r="E54" s="2">
        <v>67.5</v>
      </c>
      <c r="F54" s="3">
        <v>68</v>
      </c>
      <c r="H54" s="23">
        <f t="shared" si="0"/>
        <v>68.25</v>
      </c>
      <c r="I54" s="23">
        <f t="shared" si="1"/>
        <v>71.435280304610288</v>
      </c>
      <c r="J54" s="23">
        <f t="shared" si="2"/>
        <v>72.138589200204819</v>
      </c>
      <c r="L54" s="24">
        <f t="shared" si="3"/>
        <v>-0.70330889559453169</v>
      </c>
      <c r="M54" s="24">
        <f t="shared" si="4"/>
        <v>3.1863039391074821E-2</v>
      </c>
      <c r="N54" s="25">
        <f t="shared" si="5"/>
        <v>-0.73517193498560651</v>
      </c>
    </row>
    <row r="55" spans="2:14">
      <c r="B55" s="1">
        <v>43343</v>
      </c>
      <c r="C55" s="2">
        <v>69.3</v>
      </c>
      <c r="D55" s="2">
        <v>70.5</v>
      </c>
      <c r="E55" s="2">
        <v>68.5</v>
      </c>
      <c r="F55" s="3">
        <v>70</v>
      </c>
      <c r="H55" s="23">
        <f t="shared" si="0"/>
        <v>69.75</v>
      </c>
      <c r="I55" s="23">
        <f t="shared" si="1"/>
        <v>72.014422178175792</v>
      </c>
      <c r="J55" s="23">
        <f t="shared" si="2"/>
        <v>72.449676336221202</v>
      </c>
      <c r="L55" s="24">
        <f t="shared" si="3"/>
        <v>-0.43525415804541012</v>
      </c>
      <c r="M55" s="24">
        <f t="shared" si="4"/>
        <v>0.21565602313747645</v>
      </c>
      <c r="N55" s="25">
        <f t="shared" si="5"/>
        <v>-0.65091018118288657</v>
      </c>
    </row>
    <row r="56" spans="2:14">
      <c r="B56" s="1">
        <v>43342</v>
      </c>
      <c r="C56" s="2">
        <v>70.099999999999994</v>
      </c>
      <c r="D56" s="2">
        <v>70.7</v>
      </c>
      <c r="E56" s="2">
        <v>69</v>
      </c>
      <c r="F56" s="3">
        <v>69.400000000000006</v>
      </c>
      <c r="H56" s="23">
        <f t="shared" si="0"/>
        <v>69.625</v>
      </c>
      <c r="I56" s="23">
        <f t="shared" si="1"/>
        <v>72.426135301480485</v>
      </c>
      <c r="J56" s="23">
        <f t="shared" si="2"/>
        <v>72.665650443118892</v>
      </c>
      <c r="L56" s="24">
        <f t="shared" si="3"/>
        <v>-0.2395151416384067</v>
      </c>
      <c r="M56" s="24">
        <f t="shared" si="4"/>
        <v>0.37838356843319809</v>
      </c>
      <c r="N56" s="25">
        <f t="shared" si="5"/>
        <v>-0.6178987100716048</v>
      </c>
    </row>
    <row r="57" spans="2:14">
      <c r="B57" s="1">
        <v>43341</v>
      </c>
      <c r="C57" s="2">
        <v>71.900000000000006</v>
      </c>
      <c r="D57" s="2">
        <v>72</v>
      </c>
      <c r="E57" s="2">
        <v>67</v>
      </c>
      <c r="F57" s="3">
        <v>69.2</v>
      </c>
      <c r="H57" s="23">
        <f t="shared" si="0"/>
        <v>69.349999999999994</v>
      </c>
      <c r="I57" s="23">
        <f t="shared" si="1"/>
        <v>72.935432629022387</v>
      </c>
      <c r="J57" s="23">
        <f t="shared" si="2"/>
        <v>72.908902478568407</v>
      </c>
      <c r="L57" s="24">
        <f t="shared" si="3"/>
        <v>2.6530150453979218E-2</v>
      </c>
      <c r="M57" s="24">
        <f t="shared" si="4"/>
        <v>0.53285824595109932</v>
      </c>
      <c r="N57" s="25">
        <f t="shared" si="5"/>
        <v>-0.5063280954971201</v>
      </c>
    </row>
    <row r="58" spans="2:14">
      <c r="B58" s="1">
        <v>43340</v>
      </c>
      <c r="C58" s="2">
        <v>73.5</v>
      </c>
      <c r="D58" s="2">
        <v>73.8</v>
      </c>
      <c r="E58" s="2">
        <v>71.7</v>
      </c>
      <c r="F58" s="3">
        <v>71.7</v>
      </c>
      <c r="H58" s="23">
        <f t="shared" si="0"/>
        <v>72.224999999999994</v>
      </c>
      <c r="I58" s="23">
        <f t="shared" si="1"/>
        <v>73.587329470662823</v>
      </c>
      <c r="J58" s="23">
        <f t="shared" si="2"/>
        <v>73.193614676853883</v>
      </c>
      <c r="L58" s="24">
        <f t="shared" si="3"/>
        <v>0.39371479380893959</v>
      </c>
      <c r="M58" s="24">
        <f t="shared" si="4"/>
        <v>0.65944026982537929</v>
      </c>
      <c r="N58" s="25">
        <f t="shared" si="5"/>
        <v>-0.2657254760164397</v>
      </c>
    </row>
    <row r="59" spans="2:14">
      <c r="B59" s="1">
        <v>43339</v>
      </c>
      <c r="C59" s="2">
        <v>72.5</v>
      </c>
      <c r="D59" s="2">
        <v>73.3</v>
      </c>
      <c r="E59" s="2">
        <v>72</v>
      </c>
      <c r="F59" s="3">
        <v>73</v>
      </c>
      <c r="H59" s="23">
        <f t="shared" si="0"/>
        <v>72.825000000000003</v>
      </c>
      <c r="I59" s="23">
        <f t="shared" si="1"/>
        <v>73.835025738056061</v>
      </c>
      <c r="J59" s="23">
        <f t="shared" si="2"/>
        <v>73.271103851002195</v>
      </c>
      <c r="L59" s="24">
        <f t="shared" si="3"/>
        <v>0.56392188705386559</v>
      </c>
      <c r="M59" s="24">
        <f t="shared" si="4"/>
        <v>0.72587163882948924</v>
      </c>
      <c r="N59" s="25">
        <f t="shared" si="5"/>
        <v>-0.16194975177562365</v>
      </c>
    </row>
    <row r="60" spans="2:14">
      <c r="B60" s="1">
        <v>43336</v>
      </c>
      <c r="C60" s="2">
        <v>73.400000000000006</v>
      </c>
      <c r="D60" s="2">
        <v>74</v>
      </c>
      <c r="E60" s="2">
        <v>72.5</v>
      </c>
      <c r="F60" s="3">
        <v>72.599999999999994</v>
      </c>
      <c r="H60" s="23">
        <f t="shared" si="0"/>
        <v>72.924999999999997</v>
      </c>
      <c r="I60" s="23">
        <f t="shared" si="1"/>
        <v>74.018666781338979</v>
      </c>
      <c r="J60" s="23">
        <f t="shared" si="2"/>
        <v>73.306792159082377</v>
      </c>
      <c r="L60" s="24">
        <f t="shared" si="3"/>
        <v>0.7118746222566017</v>
      </c>
      <c r="M60" s="24">
        <f t="shared" si="4"/>
        <v>0.7663590767733951</v>
      </c>
      <c r="N60" s="25">
        <f t="shared" si="5"/>
        <v>-5.4484454516793401E-2</v>
      </c>
    </row>
    <row r="61" spans="2:14">
      <c r="B61" s="1">
        <v>43335</v>
      </c>
      <c r="C61" s="2">
        <v>74.3</v>
      </c>
      <c r="D61" s="2">
        <v>75</v>
      </c>
      <c r="E61" s="2">
        <v>72.5</v>
      </c>
      <c r="F61" s="3">
        <v>72.7</v>
      </c>
      <c r="H61" s="23">
        <f t="shared" si="0"/>
        <v>73.224999999999994</v>
      </c>
      <c r="I61" s="23">
        <f t="shared" si="1"/>
        <v>74.217515287036974</v>
      </c>
      <c r="J61" s="23">
        <f t="shared" si="2"/>
        <v>73.337335531808975</v>
      </c>
      <c r="L61" s="24">
        <f t="shared" si="3"/>
        <v>0.88017975522799929</v>
      </c>
      <c r="M61" s="24">
        <f t="shared" si="4"/>
        <v>0.77998019040259348</v>
      </c>
      <c r="N61" s="25">
        <f t="shared" si="5"/>
        <v>0.10019956482540582</v>
      </c>
    </row>
    <row r="62" spans="2:14">
      <c r="B62" s="1">
        <v>43334</v>
      </c>
      <c r="C62" s="2">
        <v>77</v>
      </c>
      <c r="D62" s="2">
        <v>77.2</v>
      </c>
      <c r="E62" s="2">
        <v>73.8</v>
      </c>
      <c r="F62" s="3">
        <v>74</v>
      </c>
      <c r="H62" s="23">
        <f t="shared" si="0"/>
        <v>74.75</v>
      </c>
      <c r="I62" s="23">
        <f t="shared" si="1"/>
        <v>74.397972611952795</v>
      </c>
      <c r="J62" s="23">
        <f t="shared" si="2"/>
        <v>73.34632237435369</v>
      </c>
      <c r="L62" s="24">
        <f t="shared" si="3"/>
        <v>1.0516502375991053</v>
      </c>
      <c r="M62" s="24">
        <f t="shared" si="4"/>
        <v>0.75493029919624199</v>
      </c>
      <c r="N62" s="25">
        <f t="shared" si="5"/>
        <v>0.29671993840286326</v>
      </c>
    </row>
    <row r="63" spans="2:14">
      <c r="B63" s="1">
        <v>43333</v>
      </c>
      <c r="C63" s="2">
        <v>76.2</v>
      </c>
      <c r="D63" s="2">
        <v>76.5</v>
      </c>
      <c r="E63" s="2">
        <v>75</v>
      </c>
      <c r="F63" s="3">
        <v>76.5</v>
      </c>
      <c r="H63" s="23">
        <f t="shared" si="0"/>
        <v>76.125</v>
      </c>
      <c r="I63" s="23">
        <f t="shared" si="1"/>
        <v>74.333967632307846</v>
      </c>
      <c r="J63" s="23">
        <f t="shared" si="2"/>
        <v>73.234028164301989</v>
      </c>
      <c r="L63" s="24">
        <f t="shared" si="3"/>
        <v>1.0999394680058572</v>
      </c>
      <c r="M63" s="24">
        <f t="shared" si="4"/>
        <v>0.68075031459552615</v>
      </c>
      <c r="N63" s="25">
        <f t="shared" si="5"/>
        <v>0.41918915341033103</v>
      </c>
    </row>
    <row r="64" spans="2:14">
      <c r="B64" s="1">
        <v>43332</v>
      </c>
      <c r="C64" s="2">
        <v>75.2</v>
      </c>
      <c r="D64" s="2">
        <v>76.400000000000006</v>
      </c>
      <c r="E64" s="2">
        <v>73.7</v>
      </c>
      <c r="F64" s="3">
        <v>75.599999999999994</v>
      </c>
      <c r="H64" s="23">
        <f t="shared" si="0"/>
        <v>75.325000000000003</v>
      </c>
      <c r="I64" s="23">
        <f t="shared" si="1"/>
        <v>74.008325383636546</v>
      </c>
      <c r="J64" s="23">
        <f t="shared" si="2"/>
        <v>73.002750417446151</v>
      </c>
      <c r="L64" s="24">
        <f t="shared" si="3"/>
        <v>1.0055749661903945</v>
      </c>
      <c r="M64" s="24">
        <f t="shared" si="4"/>
        <v>0.57595302624294342</v>
      </c>
      <c r="N64" s="25">
        <f t="shared" si="5"/>
        <v>0.42962193994745113</v>
      </c>
    </row>
    <row r="65" spans="2:14">
      <c r="B65" s="1">
        <v>43329</v>
      </c>
      <c r="C65" s="2">
        <v>75.900000000000006</v>
      </c>
      <c r="D65" s="2">
        <v>77.2</v>
      </c>
      <c r="E65" s="2">
        <v>74.7</v>
      </c>
      <c r="F65" s="2">
        <v>74.7</v>
      </c>
      <c r="H65" s="23">
        <f t="shared" si="0"/>
        <v>75.325000000000003</v>
      </c>
      <c r="I65" s="23">
        <f t="shared" si="1"/>
        <v>73.768929998843191</v>
      </c>
      <c r="J65" s="23">
        <f t="shared" si="2"/>
        <v>72.81697045084185</v>
      </c>
      <c r="L65" s="24">
        <f t="shared" si="3"/>
        <v>0.95195954800134075</v>
      </c>
      <c r="M65" s="24">
        <f t="shared" si="4"/>
        <v>0.46854754125608061</v>
      </c>
      <c r="N65" s="25">
        <f t="shared" si="5"/>
        <v>0.48341200674526014</v>
      </c>
    </row>
    <row r="66" spans="2:14">
      <c r="B66" s="1">
        <v>43328</v>
      </c>
      <c r="C66" s="2">
        <v>74.599999999999994</v>
      </c>
      <c r="D66" s="2">
        <v>75.3</v>
      </c>
      <c r="E66" s="2">
        <v>73.2</v>
      </c>
      <c r="F66" s="3">
        <v>74.7</v>
      </c>
      <c r="H66" s="23">
        <f t="shared" si="0"/>
        <v>74.474999999999994</v>
      </c>
      <c r="I66" s="23">
        <f t="shared" si="1"/>
        <v>73.486008180451051</v>
      </c>
      <c r="J66" s="23">
        <f t="shared" si="2"/>
        <v>72.616328086909192</v>
      </c>
      <c r="L66" s="24">
        <f t="shared" si="3"/>
        <v>0.86968009354185938</v>
      </c>
      <c r="M66" s="24">
        <f t="shared" si="4"/>
        <v>0.34769453956976559</v>
      </c>
      <c r="N66" s="25">
        <f t="shared" si="5"/>
        <v>0.52198555397209379</v>
      </c>
    </row>
    <row r="67" spans="2:14">
      <c r="B67" s="1">
        <v>43327</v>
      </c>
      <c r="C67" s="2">
        <v>75.599999999999994</v>
      </c>
      <c r="D67" s="2">
        <v>76.400000000000006</v>
      </c>
      <c r="E67" s="2">
        <v>74.5</v>
      </c>
      <c r="F67" s="2">
        <v>75.3</v>
      </c>
      <c r="H67" s="23">
        <f t="shared" si="0"/>
        <v>75.375</v>
      </c>
      <c r="I67" s="23">
        <f t="shared" si="1"/>
        <v>73.306191485987611</v>
      </c>
      <c r="J67" s="23">
        <f t="shared" si="2"/>
        <v>72.467634333861923</v>
      </c>
      <c r="L67" s="24">
        <f t="shared" si="3"/>
        <v>0.83855715212568782</v>
      </c>
      <c r="M67" s="24">
        <f t="shared" si="4"/>
        <v>0.21719815107674215</v>
      </c>
      <c r="N67" s="25">
        <f t="shared" si="5"/>
        <v>0.6213590010489457</v>
      </c>
    </row>
    <row r="68" spans="2:14">
      <c r="B68" s="1">
        <v>43326</v>
      </c>
      <c r="C68" s="2">
        <v>74.8</v>
      </c>
      <c r="D68" s="2">
        <v>75.900000000000006</v>
      </c>
      <c r="E68" s="2">
        <v>73.7</v>
      </c>
      <c r="F68" s="3">
        <v>75.3</v>
      </c>
      <c r="H68" s="23">
        <f t="shared" si="0"/>
        <v>75.050000000000011</v>
      </c>
      <c r="I68" s="23">
        <f t="shared" si="1"/>
        <v>72.9300444834399</v>
      </c>
      <c r="J68" s="23">
        <f t="shared" si="2"/>
        <v>72.235045080570885</v>
      </c>
      <c r="L68" s="24">
        <f t="shared" si="3"/>
        <v>0.69499940286901563</v>
      </c>
      <c r="M68" s="24">
        <f t="shared" si="4"/>
        <v>6.1858400814505721E-2</v>
      </c>
      <c r="N68" s="25">
        <f t="shared" si="5"/>
        <v>0.63314100205450985</v>
      </c>
    </row>
    <row r="69" spans="2:14">
      <c r="B69" s="1">
        <v>43325</v>
      </c>
      <c r="C69" s="2">
        <v>72.5</v>
      </c>
      <c r="D69" s="2">
        <v>74.900000000000006</v>
      </c>
      <c r="E69" s="2">
        <v>71.2</v>
      </c>
      <c r="F69" s="3">
        <v>74.2</v>
      </c>
      <c r="H69" s="23">
        <f t="shared" ref="H69:H132" si="6">(D69+E69+F69*2)/4</f>
        <v>73.625</v>
      </c>
      <c r="I69" s="23">
        <f t="shared" ref="I69:I132" si="7">I70+(2/(1+12))*(H69-I70)</f>
        <v>72.544598025883516</v>
      </c>
      <c r="J69" s="23">
        <f t="shared" ref="J69:J132" si="8">J70+(2/(1+26))*(H69-J70)</f>
        <v>72.009848687016557</v>
      </c>
      <c r="L69" s="24">
        <f t="shared" ref="L69:L132" si="9">I69-J69</f>
        <v>0.53474933886695908</v>
      </c>
      <c r="M69" s="24">
        <f t="shared" ref="M69:M132" si="10">M70+(2/(1+9))*(L69-M70)</f>
        <v>-9.6426849699121797E-2</v>
      </c>
      <c r="N69" s="25">
        <f t="shared" ref="N69:N132" si="11">L69-M69</f>
        <v>0.63117618856608093</v>
      </c>
    </row>
    <row r="70" spans="2:14">
      <c r="B70" s="1">
        <v>43322</v>
      </c>
      <c r="C70" s="2">
        <v>76.5</v>
      </c>
      <c r="D70" s="2">
        <v>78.400000000000006</v>
      </c>
      <c r="E70" s="2">
        <v>72.099999999999994</v>
      </c>
      <c r="F70" s="3">
        <v>72.099999999999994</v>
      </c>
      <c r="H70" s="23">
        <f t="shared" si="6"/>
        <v>73.674999999999997</v>
      </c>
      <c r="I70" s="23">
        <f t="shared" si="7"/>
        <v>72.348161303316886</v>
      </c>
      <c r="J70" s="23">
        <f t="shared" si="8"/>
        <v>71.880636581977882</v>
      </c>
      <c r="L70" s="24">
        <f t="shared" si="9"/>
        <v>0.46752472133900369</v>
      </c>
      <c r="M70" s="24">
        <f t="shared" si="10"/>
        <v>-0.25422089684064203</v>
      </c>
      <c r="N70" s="25">
        <f t="shared" si="11"/>
        <v>0.72174561817964578</v>
      </c>
    </row>
    <row r="71" spans="2:14">
      <c r="B71" s="1">
        <v>43321</v>
      </c>
      <c r="C71" s="2">
        <v>74.2</v>
      </c>
      <c r="D71" s="2">
        <v>75.900000000000006</v>
      </c>
      <c r="E71" s="2">
        <v>73.8</v>
      </c>
      <c r="F71" s="3">
        <v>75.7</v>
      </c>
      <c r="H71" s="23">
        <f t="shared" si="6"/>
        <v>75.275000000000006</v>
      </c>
      <c r="I71" s="23">
        <f t="shared" si="7"/>
        <v>72.106917903919964</v>
      </c>
      <c r="J71" s="23">
        <f t="shared" si="8"/>
        <v>71.737087508536106</v>
      </c>
      <c r="L71" s="24">
        <f t="shared" si="9"/>
        <v>0.36983039538385754</v>
      </c>
      <c r="M71" s="24">
        <f t="shared" si="10"/>
        <v>-0.43465730138555347</v>
      </c>
      <c r="N71" s="25">
        <f t="shared" si="11"/>
        <v>0.80448769676941101</v>
      </c>
    </row>
    <row r="72" spans="2:14">
      <c r="B72" s="1">
        <v>43320</v>
      </c>
      <c r="C72" s="2">
        <v>74</v>
      </c>
      <c r="D72" s="2">
        <v>76</v>
      </c>
      <c r="E72" s="2">
        <v>73.3</v>
      </c>
      <c r="F72" s="3">
        <v>74.5</v>
      </c>
      <c r="H72" s="23">
        <f t="shared" si="6"/>
        <v>74.575000000000003</v>
      </c>
      <c r="I72" s="23">
        <f t="shared" si="7"/>
        <v>71.530902977359958</v>
      </c>
      <c r="J72" s="23">
        <f t="shared" si="8"/>
        <v>71.454054509218992</v>
      </c>
      <c r="L72" s="24">
        <f t="shared" si="9"/>
        <v>7.684846814096602E-2</v>
      </c>
      <c r="M72" s="24">
        <f t="shared" si="10"/>
        <v>-0.63577922557790623</v>
      </c>
      <c r="N72" s="25">
        <f t="shared" si="11"/>
        <v>0.71262769371887225</v>
      </c>
    </row>
    <row r="73" spans="2:14">
      <c r="B73" s="1">
        <v>43319</v>
      </c>
      <c r="C73" s="2">
        <v>72</v>
      </c>
      <c r="D73" s="2">
        <v>75.099999999999994</v>
      </c>
      <c r="E73" s="2">
        <v>71.5</v>
      </c>
      <c r="F73" s="3">
        <v>73.900000000000006</v>
      </c>
      <c r="H73" s="23">
        <f t="shared" si="6"/>
        <v>73.599999999999994</v>
      </c>
      <c r="I73" s="23">
        <f t="shared" si="7"/>
        <v>70.977430791425405</v>
      </c>
      <c r="J73" s="23">
        <f t="shared" si="8"/>
        <v>71.204378869956514</v>
      </c>
      <c r="L73" s="24">
        <f t="shared" si="9"/>
        <v>-0.22694807853110888</v>
      </c>
      <c r="M73" s="24">
        <f t="shared" si="10"/>
        <v>-0.81393614900762423</v>
      </c>
      <c r="N73" s="25">
        <f t="shared" si="11"/>
        <v>0.58698807047651536</v>
      </c>
    </row>
    <row r="74" spans="2:14">
      <c r="B74" s="1">
        <v>43318</v>
      </c>
      <c r="C74" s="2">
        <v>72</v>
      </c>
      <c r="D74" s="2">
        <v>72.099999999999994</v>
      </c>
      <c r="E74" s="2">
        <v>70.599999999999994</v>
      </c>
      <c r="F74" s="3">
        <v>72</v>
      </c>
      <c r="H74" s="23">
        <f t="shared" si="6"/>
        <v>71.674999999999997</v>
      </c>
      <c r="I74" s="23">
        <f t="shared" si="7"/>
        <v>70.500600026230018</v>
      </c>
      <c r="J74" s="23">
        <f t="shared" si="8"/>
        <v>71.012729179553034</v>
      </c>
      <c r="L74" s="24">
        <f t="shared" si="9"/>
        <v>-0.51212915332301634</v>
      </c>
      <c r="M74" s="24">
        <f t="shared" si="10"/>
        <v>-0.96068316662675302</v>
      </c>
      <c r="N74" s="25">
        <f t="shared" si="11"/>
        <v>0.44855401330373668</v>
      </c>
    </row>
    <row r="75" spans="2:14">
      <c r="B75" s="1">
        <v>43315</v>
      </c>
      <c r="C75" s="2">
        <v>69.599999999999994</v>
      </c>
      <c r="D75" s="2">
        <v>72</v>
      </c>
      <c r="E75" s="2">
        <v>68.900000000000006</v>
      </c>
      <c r="F75" s="3">
        <v>71.599999999999994</v>
      </c>
      <c r="H75" s="23">
        <f t="shared" si="6"/>
        <v>71.025000000000006</v>
      </c>
      <c r="I75" s="23">
        <f t="shared" si="7"/>
        <v>70.287072758271833</v>
      </c>
      <c r="J75" s="23">
        <f t="shared" si="8"/>
        <v>70.959747513917279</v>
      </c>
      <c r="L75" s="24">
        <f t="shared" si="9"/>
        <v>-0.67267475564544554</v>
      </c>
      <c r="M75" s="24">
        <f t="shared" si="10"/>
        <v>-1.0728216699526871</v>
      </c>
      <c r="N75" s="25">
        <f t="shared" si="11"/>
        <v>0.40014691430724159</v>
      </c>
    </row>
    <row r="76" spans="2:14">
      <c r="B76" s="1">
        <v>43314</v>
      </c>
      <c r="C76" s="2">
        <v>71.3</v>
      </c>
      <c r="D76" s="2">
        <v>71.3</v>
      </c>
      <c r="E76" s="2">
        <v>68.8</v>
      </c>
      <c r="F76" s="3">
        <v>68.900000000000006</v>
      </c>
      <c r="H76" s="23">
        <f t="shared" si="6"/>
        <v>69.474999999999994</v>
      </c>
      <c r="I76" s="23">
        <f t="shared" si="7"/>
        <v>70.152904168866712</v>
      </c>
      <c r="J76" s="23">
        <f t="shared" si="8"/>
        <v>70.95452731503066</v>
      </c>
      <c r="L76" s="24">
        <f t="shared" si="9"/>
        <v>-0.80162314616394781</v>
      </c>
      <c r="M76" s="24">
        <f t="shared" si="10"/>
        <v>-1.1728583985294976</v>
      </c>
      <c r="N76" s="25">
        <f t="shared" si="11"/>
        <v>0.37123525236554977</v>
      </c>
    </row>
    <row r="77" spans="2:14">
      <c r="B77" s="1">
        <v>43313</v>
      </c>
      <c r="C77" s="2">
        <v>72</v>
      </c>
      <c r="D77" s="2">
        <v>72</v>
      </c>
      <c r="E77" s="2">
        <v>70.900000000000006</v>
      </c>
      <c r="F77" s="3">
        <v>71</v>
      </c>
      <c r="H77" s="23">
        <f t="shared" si="6"/>
        <v>71.224999999999994</v>
      </c>
      <c r="I77" s="23">
        <f t="shared" si="7"/>
        <v>70.276159472297024</v>
      </c>
      <c r="J77" s="23">
        <f t="shared" si="8"/>
        <v>71.072889500233117</v>
      </c>
      <c r="L77" s="24">
        <f t="shared" si="9"/>
        <v>-0.79673002793609271</v>
      </c>
      <c r="M77" s="24">
        <f t="shared" si="10"/>
        <v>-1.2656672116208851</v>
      </c>
      <c r="N77" s="25">
        <f t="shared" si="11"/>
        <v>0.46893718368479242</v>
      </c>
    </row>
    <row r="78" spans="2:14">
      <c r="B78" s="1">
        <v>43312</v>
      </c>
      <c r="C78" s="2">
        <v>70.599999999999994</v>
      </c>
      <c r="D78" s="2">
        <v>72</v>
      </c>
      <c r="E78" s="2">
        <v>70.599999999999994</v>
      </c>
      <c r="F78" s="3">
        <v>71.400000000000006</v>
      </c>
      <c r="H78" s="23">
        <f t="shared" si="6"/>
        <v>71.349999999999994</v>
      </c>
      <c r="I78" s="23">
        <f t="shared" si="7"/>
        <v>70.10364301271467</v>
      </c>
      <c r="J78" s="23">
        <f t="shared" si="8"/>
        <v>71.060720660251761</v>
      </c>
      <c r="L78" s="24">
        <f t="shared" si="9"/>
        <v>-0.95707764753709057</v>
      </c>
      <c r="M78" s="24">
        <f t="shared" si="10"/>
        <v>-1.3829015075420832</v>
      </c>
      <c r="N78" s="25">
        <f t="shared" si="11"/>
        <v>0.42582386000499262</v>
      </c>
    </row>
    <row r="79" spans="2:14">
      <c r="B79" s="1">
        <v>43311</v>
      </c>
      <c r="C79" s="2">
        <v>71</v>
      </c>
      <c r="D79" s="2">
        <v>71.900000000000006</v>
      </c>
      <c r="E79" s="2">
        <v>70.099999999999994</v>
      </c>
      <c r="F79" s="3">
        <v>70.400000000000006</v>
      </c>
      <c r="H79" s="23">
        <f t="shared" si="6"/>
        <v>70.7</v>
      </c>
      <c r="I79" s="23">
        <f t="shared" si="7"/>
        <v>69.877032651390067</v>
      </c>
      <c r="J79" s="23">
        <f t="shared" si="8"/>
        <v>71.037578313071904</v>
      </c>
      <c r="L79" s="24">
        <f t="shared" si="9"/>
        <v>-1.1605456616818373</v>
      </c>
      <c r="M79" s="24">
        <f t="shared" si="10"/>
        <v>-1.4893574725433314</v>
      </c>
      <c r="N79" s="25">
        <f t="shared" si="11"/>
        <v>0.32881181086149414</v>
      </c>
    </row>
    <row r="80" spans="2:14">
      <c r="B80" s="1">
        <v>43308</v>
      </c>
      <c r="C80" s="2">
        <v>71</v>
      </c>
      <c r="D80" s="2">
        <v>71.099999999999994</v>
      </c>
      <c r="E80" s="2">
        <v>70.2</v>
      </c>
      <c r="F80" s="3">
        <v>70.3</v>
      </c>
      <c r="H80" s="23">
        <f t="shared" si="6"/>
        <v>70.474999999999994</v>
      </c>
      <c r="I80" s="23">
        <f t="shared" si="7"/>
        <v>69.727402224370081</v>
      </c>
      <c r="J80" s="23">
        <f t="shared" si="8"/>
        <v>71.06458457811766</v>
      </c>
      <c r="L80" s="24">
        <f t="shared" si="9"/>
        <v>-1.3371823537475791</v>
      </c>
      <c r="M80" s="24">
        <f t="shared" si="10"/>
        <v>-1.571560425258705</v>
      </c>
      <c r="N80" s="25">
        <f t="shared" si="11"/>
        <v>0.23437807151112588</v>
      </c>
    </row>
    <row r="81" spans="2:14">
      <c r="B81" s="1">
        <v>43307</v>
      </c>
      <c r="C81" s="2">
        <v>70</v>
      </c>
      <c r="D81" s="2">
        <v>70.599999999999994</v>
      </c>
      <c r="E81" s="2">
        <v>69.3</v>
      </c>
      <c r="F81" s="3">
        <v>70.2</v>
      </c>
      <c r="H81" s="23">
        <f t="shared" si="6"/>
        <v>70.074999999999989</v>
      </c>
      <c r="I81" s="23">
        <f t="shared" si="7"/>
        <v>69.59147535607373</v>
      </c>
      <c r="J81" s="23">
        <f t="shared" si="8"/>
        <v>71.111751344367079</v>
      </c>
      <c r="L81" s="24">
        <f t="shared" si="9"/>
        <v>-1.5202759882933492</v>
      </c>
      <c r="M81" s="24">
        <f t="shared" si="10"/>
        <v>-1.6301549431364866</v>
      </c>
      <c r="N81" s="25">
        <f t="shared" si="11"/>
        <v>0.10987895484313737</v>
      </c>
    </row>
    <row r="82" spans="2:14">
      <c r="B82" s="1">
        <v>43306</v>
      </c>
      <c r="C82" s="2">
        <v>69.5</v>
      </c>
      <c r="D82" s="2">
        <v>70.7</v>
      </c>
      <c r="E82" s="2">
        <v>68.599999999999994</v>
      </c>
      <c r="F82" s="3">
        <v>69.400000000000006</v>
      </c>
      <c r="H82" s="23">
        <f t="shared" si="6"/>
        <v>69.525000000000006</v>
      </c>
      <c r="I82" s="23">
        <f t="shared" si="7"/>
        <v>69.503561784450781</v>
      </c>
      <c r="J82" s="23">
        <f t="shared" si="8"/>
        <v>71.194691451916441</v>
      </c>
      <c r="L82" s="24">
        <f t="shared" si="9"/>
        <v>-1.6911296674656597</v>
      </c>
      <c r="M82" s="24">
        <f t="shared" si="10"/>
        <v>-1.6576246818472709</v>
      </c>
      <c r="N82" s="25">
        <f t="shared" si="11"/>
        <v>-3.3504985618388883E-2</v>
      </c>
    </row>
    <row r="83" spans="2:14">
      <c r="B83" s="1">
        <v>43305</v>
      </c>
      <c r="C83" s="2">
        <v>67.099999999999994</v>
      </c>
      <c r="D83" s="2">
        <v>69.5</v>
      </c>
      <c r="E83" s="2">
        <v>66.599999999999994</v>
      </c>
      <c r="F83" s="3">
        <v>68.900000000000006</v>
      </c>
      <c r="H83" s="23">
        <f t="shared" si="6"/>
        <v>68.474999999999994</v>
      </c>
      <c r="I83" s="23">
        <f t="shared" si="7"/>
        <v>69.499663927078203</v>
      </c>
      <c r="J83" s="23">
        <f t="shared" si="8"/>
        <v>71.328266768069753</v>
      </c>
      <c r="L83" s="24">
        <f t="shared" si="9"/>
        <v>-1.8286028409915502</v>
      </c>
      <c r="M83" s="24">
        <f t="shared" si="10"/>
        <v>-1.6492484354426735</v>
      </c>
      <c r="N83" s="25">
        <f t="shared" si="11"/>
        <v>-0.17935440554887672</v>
      </c>
    </row>
    <row r="84" spans="2:14">
      <c r="B84" s="1">
        <v>43304</v>
      </c>
      <c r="C84" s="2">
        <v>68.2</v>
      </c>
      <c r="D84" s="2">
        <v>68.400000000000006</v>
      </c>
      <c r="E84" s="2">
        <v>65.900000000000006</v>
      </c>
      <c r="F84" s="3">
        <v>66.5</v>
      </c>
      <c r="H84" s="23">
        <f t="shared" si="6"/>
        <v>66.825000000000003</v>
      </c>
      <c r="I84" s="23">
        <f t="shared" si="7"/>
        <v>69.68596645927424</v>
      </c>
      <c r="J84" s="23">
        <f t="shared" si="8"/>
        <v>71.556528109515327</v>
      </c>
      <c r="L84" s="24">
        <f t="shared" si="9"/>
        <v>-1.8705616502410862</v>
      </c>
      <c r="M84" s="24">
        <f t="shared" si="10"/>
        <v>-1.6044098340554545</v>
      </c>
      <c r="N84" s="25">
        <f t="shared" si="11"/>
        <v>-0.26615181618563177</v>
      </c>
    </row>
    <row r="85" spans="2:14">
      <c r="B85" s="1">
        <v>43301</v>
      </c>
      <c r="C85" s="2">
        <v>69.3</v>
      </c>
      <c r="D85" s="2">
        <v>69.8</v>
      </c>
      <c r="E85" s="2">
        <v>68</v>
      </c>
      <c r="F85" s="3">
        <v>68.099999999999994</v>
      </c>
      <c r="H85" s="23">
        <f t="shared" si="6"/>
        <v>68.5</v>
      </c>
      <c r="I85" s="23">
        <f t="shared" si="7"/>
        <v>70.206142179142276</v>
      </c>
      <c r="J85" s="23">
        <f t="shared" si="8"/>
        <v>71.935050358276555</v>
      </c>
      <c r="L85" s="24">
        <f t="shared" si="9"/>
        <v>-1.7289081791342795</v>
      </c>
      <c r="M85" s="24">
        <f t="shared" si="10"/>
        <v>-1.5378718800090465</v>
      </c>
      <c r="N85" s="25">
        <f t="shared" si="11"/>
        <v>-0.19103629912523301</v>
      </c>
    </row>
    <row r="86" spans="2:14">
      <c r="B86" s="1">
        <v>43300</v>
      </c>
      <c r="C86" s="2">
        <v>69.3</v>
      </c>
      <c r="D86" s="2">
        <v>69.8</v>
      </c>
      <c r="E86" s="2">
        <v>68.7</v>
      </c>
      <c r="F86" s="3">
        <v>69.099999999999994</v>
      </c>
      <c r="H86" s="23">
        <f t="shared" si="6"/>
        <v>69.174999999999997</v>
      </c>
      <c r="I86" s="23">
        <f t="shared" si="7"/>
        <v>70.51634984807724</v>
      </c>
      <c r="J86" s="23">
        <f t="shared" si="8"/>
        <v>72.209854386938673</v>
      </c>
      <c r="L86" s="24">
        <f t="shared" si="9"/>
        <v>-1.6935045388614327</v>
      </c>
      <c r="M86" s="24">
        <f t="shared" si="10"/>
        <v>-1.4901128052277381</v>
      </c>
      <c r="N86" s="25">
        <f t="shared" si="11"/>
        <v>-0.20339173363369456</v>
      </c>
    </row>
    <row r="87" spans="2:14">
      <c r="B87" s="1">
        <v>43299</v>
      </c>
      <c r="C87" s="2">
        <v>69.8</v>
      </c>
      <c r="D87" s="2">
        <v>70.3</v>
      </c>
      <c r="E87" s="2">
        <v>68.3</v>
      </c>
      <c r="F87" s="3">
        <v>68.7</v>
      </c>
      <c r="H87" s="23">
        <f t="shared" si="6"/>
        <v>69</v>
      </c>
      <c r="I87" s="23">
        <f t="shared" si="7"/>
        <v>70.760231638636739</v>
      </c>
      <c r="J87" s="23">
        <f t="shared" si="8"/>
        <v>72.452642737893768</v>
      </c>
      <c r="L87" s="24">
        <f t="shared" si="9"/>
        <v>-1.6924110992570292</v>
      </c>
      <c r="M87" s="24">
        <f t="shared" si="10"/>
        <v>-1.4392648718193146</v>
      </c>
      <c r="N87" s="25">
        <f t="shared" si="11"/>
        <v>-0.25314622743771453</v>
      </c>
    </row>
    <row r="88" spans="2:14">
      <c r="B88" s="1">
        <v>43298</v>
      </c>
      <c r="C88" s="2">
        <v>70.900000000000006</v>
      </c>
      <c r="D88" s="2">
        <v>71.099999999999994</v>
      </c>
      <c r="E88" s="2">
        <v>69.5</v>
      </c>
      <c r="F88" s="3">
        <v>69.5</v>
      </c>
      <c r="H88" s="23">
        <f t="shared" si="6"/>
        <v>69.900000000000006</v>
      </c>
      <c r="I88" s="23">
        <f t="shared" si="7"/>
        <v>71.080273754752511</v>
      </c>
      <c r="J88" s="23">
        <f t="shared" si="8"/>
        <v>72.728854156925266</v>
      </c>
      <c r="L88" s="24">
        <f t="shared" si="9"/>
        <v>-1.6485804021727546</v>
      </c>
      <c r="M88" s="24">
        <f t="shared" si="10"/>
        <v>-1.3759783149598861</v>
      </c>
      <c r="N88" s="25">
        <f t="shared" si="11"/>
        <v>-0.27260208721286849</v>
      </c>
    </row>
    <row r="89" spans="2:14">
      <c r="B89" s="1">
        <v>43297</v>
      </c>
      <c r="C89" s="2">
        <v>71.2</v>
      </c>
      <c r="D89" s="2">
        <v>71.599999999999994</v>
      </c>
      <c r="E89" s="2">
        <v>69.8</v>
      </c>
      <c r="F89" s="3">
        <v>70.5</v>
      </c>
      <c r="H89" s="23">
        <f t="shared" si="6"/>
        <v>70.599999999999994</v>
      </c>
      <c r="I89" s="23">
        <f t="shared" si="7"/>
        <v>71.294868982889327</v>
      </c>
      <c r="J89" s="23">
        <f t="shared" si="8"/>
        <v>72.955162489479292</v>
      </c>
      <c r="L89" s="24">
        <f t="shared" si="9"/>
        <v>-1.6602935065899658</v>
      </c>
      <c r="M89" s="24">
        <f t="shared" si="10"/>
        <v>-1.3078277931566691</v>
      </c>
      <c r="N89" s="25">
        <f t="shared" si="11"/>
        <v>-0.35246571343329669</v>
      </c>
    </row>
    <row r="90" spans="2:14">
      <c r="B90" s="1">
        <v>43294</v>
      </c>
      <c r="C90" s="2">
        <v>70.5</v>
      </c>
      <c r="D90" s="2">
        <v>72</v>
      </c>
      <c r="E90" s="2">
        <v>70.3</v>
      </c>
      <c r="F90" s="3">
        <v>70.900000000000006</v>
      </c>
      <c r="H90" s="23">
        <f t="shared" si="6"/>
        <v>71.025000000000006</v>
      </c>
      <c r="I90" s="23">
        <f t="shared" si="7"/>
        <v>71.421208797960119</v>
      </c>
      <c r="J90" s="23">
        <f t="shared" si="8"/>
        <v>73.143575488637637</v>
      </c>
      <c r="L90" s="24">
        <f t="shared" si="9"/>
        <v>-1.7223666906775179</v>
      </c>
      <c r="M90" s="24">
        <f t="shared" si="10"/>
        <v>-1.2197113647983449</v>
      </c>
      <c r="N90" s="25">
        <f t="shared" si="11"/>
        <v>-0.50265532587917305</v>
      </c>
    </row>
    <row r="91" spans="2:14">
      <c r="B91" s="1">
        <v>43293</v>
      </c>
      <c r="C91" s="2">
        <v>69.2</v>
      </c>
      <c r="D91" s="2">
        <v>70.7</v>
      </c>
      <c r="E91" s="2">
        <v>69.2</v>
      </c>
      <c r="F91" s="3">
        <v>69.599999999999994</v>
      </c>
      <c r="H91" s="23">
        <f t="shared" si="6"/>
        <v>69.775000000000006</v>
      </c>
      <c r="I91" s="23">
        <f t="shared" si="7"/>
        <v>71.493246761225592</v>
      </c>
      <c r="J91" s="23">
        <f t="shared" si="8"/>
        <v>73.313061527728649</v>
      </c>
      <c r="L91" s="24">
        <f t="shared" si="9"/>
        <v>-1.8198147665030575</v>
      </c>
      <c r="M91" s="24">
        <f t="shared" si="10"/>
        <v>-1.0940475333285515</v>
      </c>
      <c r="N91" s="25">
        <f t="shared" si="11"/>
        <v>-0.72576723317450598</v>
      </c>
    </row>
    <row r="92" spans="2:14">
      <c r="B92" s="1">
        <v>43292</v>
      </c>
      <c r="C92" s="2">
        <v>69.5</v>
      </c>
      <c r="D92" s="2">
        <v>70.8</v>
      </c>
      <c r="E92" s="2">
        <v>69.099999999999994</v>
      </c>
      <c r="F92" s="3">
        <v>69.3</v>
      </c>
      <c r="H92" s="23">
        <f t="shared" si="6"/>
        <v>69.625</v>
      </c>
      <c r="I92" s="23">
        <f t="shared" si="7"/>
        <v>71.805655263266601</v>
      </c>
      <c r="J92" s="23">
        <f t="shared" si="8"/>
        <v>73.596106449946944</v>
      </c>
      <c r="L92" s="24">
        <f t="shared" si="9"/>
        <v>-1.7904511866803432</v>
      </c>
      <c r="M92" s="24">
        <f t="shared" si="10"/>
        <v>-0.9126057250349251</v>
      </c>
      <c r="N92" s="25">
        <f t="shared" si="11"/>
        <v>-0.8778454616454181</v>
      </c>
    </row>
    <row r="93" spans="2:14">
      <c r="B93" s="1">
        <v>43291</v>
      </c>
      <c r="C93" s="2">
        <v>70.599999999999994</v>
      </c>
      <c r="D93" s="2">
        <v>71.3</v>
      </c>
      <c r="E93" s="2">
        <v>68.5</v>
      </c>
      <c r="F93" s="3">
        <v>70.2</v>
      </c>
      <c r="H93" s="23">
        <f t="shared" si="6"/>
        <v>70.050000000000011</v>
      </c>
      <c r="I93" s="23">
        <f t="shared" si="7"/>
        <v>72.202138038405991</v>
      </c>
      <c r="J93" s="23">
        <f t="shared" si="8"/>
        <v>73.913794965942699</v>
      </c>
      <c r="L93" s="24">
        <f t="shared" si="9"/>
        <v>-1.7116569275367084</v>
      </c>
      <c r="M93" s="24">
        <f t="shared" si="10"/>
        <v>-0.69314435962357057</v>
      </c>
      <c r="N93" s="25">
        <f t="shared" si="11"/>
        <v>-1.0185125679131377</v>
      </c>
    </row>
    <row r="94" spans="2:14">
      <c r="B94" s="1">
        <v>43290</v>
      </c>
      <c r="C94" s="2">
        <v>68.599999999999994</v>
      </c>
      <c r="D94" s="2">
        <v>70.2</v>
      </c>
      <c r="E94" s="2">
        <v>67.2</v>
      </c>
      <c r="F94" s="3">
        <v>70</v>
      </c>
      <c r="H94" s="23">
        <f t="shared" si="6"/>
        <v>69.349999999999994</v>
      </c>
      <c r="I94" s="23">
        <f t="shared" si="7"/>
        <v>72.593435863570718</v>
      </c>
      <c r="J94" s="23">
        <f t="shared" si="8"/>
        <v>74.222898563218109</v>
      </c>
      <c r="L94" s="24">
        <f t="shared" si="9"/>
        <v>-1.6294626996473909</v>
      </c>
      <c r="M94" s="24">
        <f t="shared" si="10"/>
        <v>-0.43851621764528609</v>
      </c>
      <c r="N94" s="25">
        <f t="shared" si="11"/>
        <v>-1.1909464820021047</v>
      </c>
    </row>
    <row r="95" spans="2:14">
      <c r="B95" s="1">
        <v>43287</v>
      </c>
      <c r="C95" s="2">
        <v>67.400000000000006</v>
      </c>
      <c r="D95" s="2">
        <v>68.7</v>
      </c>
      <c r="E95" s="2">
        <v>66</v>
      </c>
      <c r="F95" s="3">
        <v>68.5</v>
      </c>
      <c r="H95" s="23">
        <f t="shared" si="6"/>
        <v>67.924999999999997</v>
      </c>
      <c r="I95" s="23">
        <f t="shared" si="7"/>
        <v>73.183151475129037</v>
      </c>
      <c r="J95" s="23">
        <f t="shared" si="8"/>
        <v>74.612730448275556</v>
      </c>
      <c r="L95" s="24">
        <f t="shared" si="9"/>
        <v>-1.4295789731465192</v>
      </c>
      <c r="M95" s="24">
        <f t="shared" si="10"/>
        <v>-0.14077959714475985</v>
      </c>
      <c r="N95" s="25">
        <f t="shared" si="11"/>
        <v>-1.2887993760017593</v>
      </c>
    </row>
    <row r="96" spans="2:14">
      <c r="B96" s="1">
        <v>43286</v>
      </c>
      <c r="C96" s="2">
        <v>70.5</v>
      </c>
      <c r="D96" s="2">
        <v>70.599999999999994</v>
      </c>
      <c r="E96" s="2">
        <v>66</v>
      </c>
      <c r="F96" s="3">
        <v>66.099999999999994</v>
      </c>
      <c r="H96" s="23">
        <f t="shared" si="6"/>
        <v>67.199999999999989</v>
      </c>
      <c r="I96" s="23">
        <f t="shared" si="7"/>
        <v>74.13917901606159</v>
      </c>
      <c r="J96" s="23">
        <f t="shared" si="8"/>
        <v>75.147748884137599</v>
      </c>
      <c r="L96" s="24">
        <f t="shared" si="9"/>
        <v>-1.0085698680760089</v>
      </c>
      <c r="M96" s="24">
        <f t="shared" si="10"/>
        <v>0.18142024685568003</v>
      </c>
      <c r="N96" s="25">
        <f t="shared" si="11"/>
        <v>-1.1899901149316889</v>
      </c>
    </row>
    <row r="97" spans="2:14">
      <c r="B97" s="1">
        <v>43285</v>
      </c>
      <c r="C97" s="2">
        <v>73</v>
      </c>
      <c r="D97" s="2">
        <v>73.900000000000006</v>
      </c>
      <c r="E97" s="2">
        <v>70.2</v>
      </c>
      <c r="F97" s="3">
        <v>70.400000000000006</v>
      </c>
      <c r="H97" s="23">
        <f t="shared" si="6"/>
        <v>71.225000000000009</v>
      </c>
      <c r="I97" s="23">
        <f t="shared" si="7"/>
        <v>75.400847928072793</v>
      </c>
      <c r="J97" s="23">
        <f t="shared" si="8"/>
        <v>75.783568794868614</v>
      </c>
      <c r="L97" s="24">
        <f t="shared" si="9"/>
        <v>-0.38272086679582173</v>
      </c>
      <c r="M97" s="24">
        <f t="shared" si="10"/>
        <v>0.47891777558860227</v>
      </c>
      <c r="N97" s="25">
        <f t="shared" si="11"/>
        <v>-0.861638642384424</v>
      </c>
    </row>
    <row r="98" spans="2:14">
      <c r="B98" s="1">
        <v>43284</v>
      </c>
      <c r="C98" s="2">
        <v>75.400000000000006</v>
      </c>
      <c r="D98" s="2">
        <v>76</v>
      </c>
      <c r="E98" s="2">
        <v>72</v>
      </c>
      <c r="F98" s="3">
        <v>72.400000000000006</v>
      </c>
      <c r="H98" s="23">
        <f t="shared" si="6"/>
        <v>73.2</v>
      </c>
      <c r="I98" s="23">
        <f t="shared" si="7"/>
        <v>76.160093005904216</v>
      </c>
      <c r="J98" s="23">
        <f t="shared" si="8"/>
        <v>76.148254298458099</v>
      </c>
      <c r="L98" s="24">
        <f t="shared" si="9"/>
        <v>1.1838707446116814E-2</v>
      </c>
      <c r="M98" s="24">
        <f t="shared" si="10"/>
        <v>0.69432743618470827</v>
      </c>
      <c r="N98" s="25">
        <f t="shared" si="11"/>
        <v>-0.68248872873859145</v>
      </c>
    </row>
    <row r="99" spans="2:14">
      <c r="B99" s="1">
        <v>43283</v>
      </c>
      <c r="C99" s="2">
        <v>77.599999999999994</v>
      </c>
      <c r="D99" s="2">
        <v>77.8</v>
      </c>
      <c r="E99" s="2">
        <v>74.8</v>
      </c>
      <c r="F99" s="3">
        <v>75</v>
      </c>
      <c r="H99" s="23">
        <f t="shared" si="6"/>
        <v>75.650000000000006</v>
      </c>
      <c r="I99" s="23">
        <f t="shared" si="7"/>
        <v>76.698291734250432</v>
      </c>
      <c r="J99" s="23">
        <f t="shared" si="8"/>
        <v>76.384114642334751</v>
      </c>
      <c r="L99" s="24">
        <f t="shared" si="9"/>
        <v>0.31417709191568122</v>
      </c>
      <c r="M99" s="24">
        <f t="shared" si="10"/>
        <v>0.86494961836935613</v>
      </c>
      <c r="N99" s="25">
        <f t="shared" si="11"/>
        <v>-0.55077252645367492</v>
      </c>
    </row>
    <row r="100" spans="2:14">
      <c r="B100" s="1">
        <v>43280</v>
      </c>
      <c r="C100" s="2">
        <v>76.2</v>
      </c>
      <c r="D100" s="2">
        <v>77.400000000000006</v>
      </c>
      <c r="E100" s="2">
        <v>75.900000000000006</v>
      </c>
      <c r="F100" s="3">
        <v>77.3</v>
      </c>
      <c r="H100" s="23">
        <f t="shared" si="6"/>
        <v>76.974999999999994</v>
      </c>
      <c r="I100" s="23">
        <f t="shared" si="7"/>
        <v>76.888890231386881</v>
      </c>
      <c r="J100" s="23">
        <f t="shared" si="8"/>
        <v>76.442843813721538</v>
      </c>
      <c r="L100" s="24">
        <f t="shared" si="9"/>
        <v>0.44604641766534314</v>
      </c>
      <c r="M100" s="24">
        <f t="shared" si="10"/>
        <v>1.0026427499827748</v>
      </c>
      <c r="N100" s="25">
        <f t="shared" si="11"/>
        <v>-0.55659633231743166</v>
      </c>
    </row>
    <row r="101" spans="2:14">
      <c r="B101" s="1">
        <v>43279</v>
      </c>
      <c r="C101" s="2">
        <v>76.099999999999994</v>
      </c>
      <c r="D101" s="2">
        <v>77.2</v>
      </c>
      <c r="E101" s="2">
        <v>75.099999999999994</v>
      </c>
      <c r="F101" s="3">
        <v>75.2</v>
      </c>
      <c r="H101" s="23">
        <f t="shared" si="6"/>
        <v>75.675000000000011</v>
      </c>
      <c r="I101" s="23">
        <f t="shared" si="7"/>
        <v>76.873233909820854</v>
      </c>
      <c r="J101" s="23">
        <f t="shared" si="8"/>
        <v>76.400271318819264</v>
      </c>
      <c r="L101" s="24">
        <f t="shared" si="9"/>
        <v>0.47296259100158977</v>
      </c>
      <c r="M101" s="24">
        <f t="shared" si="10"/>
        <v>1.1417918330621326</v>
      </c>
      <c r="N101" s="25">
        <f t="shared" si="11"/>
        <v>-0.66882924206054284</v>
      </c>
    </row>
    <row r="102" spans="2:14">
      <c r="B102" s="1">
        <v>43278</v>
      </c>
      <c r="C102" s="2">
        <v>77.5</v>
      </c>
      <c r="D102" s="2">
        <v>79</v>
      </c>
      <c r="E102" s="2">
        <v>76.3</v>
      </c>
      <c r="F102" s="3">
        <v>76.3</v>
      </c>
      <c r="H102" s="23">
        <f t="shared" si="6"/>
        <v>76.974999999999994</v>
      </c>
      <c r="I102" s="23">
        <f t="shared" si="7"/>
        <v>77.091094620697376</v>
      </c>
      <c r="J102" s="23">
        <f t="shared" si="8"/>
        <v>76.458293024324803</v>
      </c>
      <c r="L102" s="24">
        <f t="shared" si="9"/>
        <v>0.63280159637257327</v>
      </c>
      <c r="M102" s="24">
        <f t="shared" si="10"/>
        <v>1.3089991435772683</v>
      </c>
      <c r="N102" s="25">
        <f t="shared" si="11"/>
        <v>-0.67619754720469505</v>
      </c>
    </row>
    <row r="103" spans="2:14">
      <c r="B103" s="1">
        <v>43277</v>
      </c>
      <c r="C103" s="2">
        <v>75.400000000000006</v>
      </c>
      <c r="D103" s="2">
        <v>77</v>
      </c>
      <c r="E103" s="2">
        <v>74.7</v>
      </c>
      <c r="F103" s="3">
        <v>77</v>
      </c>
      <c r="H103" s="23">
        <f t="shared" si="6"/>
        <v>76.424999999999997</v>
      </c>
      <c r="I103" s="23">
        <f t="shared" si="7"/>
        <v>77.112202733551442</v>
      </c>
      <c r="J103" s="23">
        <f t="shared" si="8"/>
        <v>76.41695646627079</v>
      </c>
      <c r="L103" s="24">
        <f t="shared" si="9"/>
        <v>0.69524626728065186</v>
      </c>
      <c r="M103" s="24">
        <f t="shared" si="10"/>
        <v>1.4780485303784421</v>
      </c>
      <c r="N103" s="25">
        <f t="shared" si="11"/>
        <v>-0.78280226309779022</v>
      </c>
    </row>
    <row r="104" spans="2:14">
      <c r="B104" s="1">
        <v>43276</v>
      </c>
      <c r="C104" s="2">
        <v>75</v>
      </c>
      <c r="D104" s="2">
        <v>76.900000000000006</v>
      </c>
      <c r="E104" s="2">
        <v>75</v>
      </c>
      <c r="F104" s="3">
        <v>76.3</v>
      </c>
      <c r="H104" s="23">
        <f t="shared" si="6"/>
        <v>76.125</v>
      </c>
      <c r="I104" s="23">
        <f t="shared" si="7"/>
        <v>77.237148685106249</v>
      </c>
      <c r="J104" s="23">
        <f t="shared" si="8"/>
        <v>76.416312983572453</v>
      </c>
      <c r="L104" s="24">
        <f t="shared" si="9"/>
        <v>0.82083570153379526</v>
      </c>
      <c r="M104" s="24">
        <f t="shared" si="10"/>
        <v>1.6737490961528896</v>
      </c>
      <c r="N104" s="25">
        <f t="shared" si="11"/>
        <v>-0.85291339461909432</v>
      </c>
    </row>
    <row r="105" spans="2:14">
      <c r="B105" s="1">
        <v>43273</v>
      </c>
      <c r="C105" s="2">
        <v>75.7</v>
      </c>
      <c r="D105" s="2">
        <v>75.7</v>
      </c>
      <c r="E105" s="2">
        <v>73.5</v>
      </c>
      <c r="F105" s="3">
        <v>74.599999999999994</v>
      </c>
      <c r="H105" s="23">
        <f t="shared" si="6"/>
        <v>74.599999999999994</v>
      </c>
      <c r="I105" s="23">
        <f t="shared" si="7"/>
        <v>77.439357536943746</v>
      </c>
      <c r="J105" s="23">
        <f t="shared" si="8"/>
        <v>76.439618022258244</v>
      </c>
      <c r="L105" s="24">
        <f t="shared" si="9"/>
        <v>0.99973951468550126</v>
      </c>
      <c r="M105" s="24">
        <f t="shared" si="10"/>
        <v>1.8869774448076631</v>
      </c>
      <c r="N105" s="25">
        <f t="shared" si="11"/>
        <v>-0.88723793012216179</v>
      </c>
    </row>
    <row r="106" spans="2:14">
      <c r="B106" s="1">
        <v>43272</v>
      </c>
      <c r="C106" s="2">
        <v>76.2</v>
      </c>
      <c r="D106" s="2">
        <v>77.599999999999994</v>
      </c>
      <c r="E106" s="2">
        <v>75.7</v>
      </c>
      <c r="F106" s="3">
        <v>75.8</v>
      </c>
      <c r="H106" s="23">
        <f t="shared" si="6"/>
        <v>76.224999999999994</v>
      </c>
      <c r="I106" s="23">
        <f t="shared" si="7"/>
        <v>77.955604361842603</v>
      </c>
      <c r="J106" s="23">
        <f t="shared" si="8"/>
        <v>76.586787464038906</v>
      </c>
      <c r="L106" s="24">
        <f t="shared" si="9"/>
        <v>1.368816897803697</v>
      </c>
      <c r="M106" s="24">
        <f t="shared" si="10"/>
        <v>2.1087869273382034</v>
      </c>
      <c r="N106" s="25">
        <f t="shared" si="11"/>
        <v>-0.73997002953450641</v>
      </c>
    </row>
    <row r="107" spans="2:14">
      <c r="B107" s="1">
        <v>43271</v>
      </c>
      <c r="C107" s="2">
        <v>77.5</v>
      </c>
      <c r="D107" s="2">
        <v>78</v>
      </c>
      <c r="E107" s="2">
        <v>72.599999999999994</v>
      </c>
      <c r="F107" s="3">
        <v>75.3</v>
      </c>
      <c r="H107" s="23">
        <f t="shared" si="6"/>
        <v>75.3</v>
      </c>
      <c r="I107" s="23">
        <f t="shared" si="7"/>
        <v>78.270259700359446</v>
      </c>
      <c r="J107" s="23">
        <f t="shared" si="8"/>
        <v>76.615730461162016</v>
      </c>
      <c r="L107" s="24">
        <f t="shared" si="9"/>
        <v>1.65452923919743</v>
      </c>
      <c r="M107" s="24">
        <f t="shared" si="10"/>
        <v>2.2937794347218299</v>
      </c>
      <c r="N107" s="25">
        <f t="shared" si="11"/>
        <v>-0.63925019552439988</v>
      </c>
    </row>
    <row r="108" spans="2:14">
      <c r="B108" s="1">
        <v>43270</v>
      </c>
      <c r="C108" s="2">
        <v>79</v>
      </c>
      <c r="D108" s="2">
        <v>80</v>
      </c>
      <c r="E108" s="2">
        <v>77.5</v>
      </c>
      <c r="F108" s="3">
        <v>77.5</v>
      </c>
      <c r="H108" s="23">
        <f t="shared" si="6"/>
        <v>78.125</v>
      </c>
      <c r="I108" s="23">
        <f t="shared" si="7"/>
        <v>78.810306918606614</v>
      </c>
      <c r="J108" s="23">
        <f t="shared" si="8"/>
        <v>76.720988898054983</v>
      </c>
      <c r="L108" s="24">
        <f t="shared" si="9"/>
        <v>2.0893180205516302</v>
      </c>
      <c r="M108" s="24">
        <f t="shared" si="10"/>
        <v>2.4535919836029301</v>
      </c>
      <c r="N108" s="25">
        <f t="shared" si="11"/>
        <v>-0.36427396305129989</v>
      </c>
    </row>
    <row r="109" spans="2:14">
      <c r="B109" s="1">
        <v>43266</v>
      </c>
      <c r="C109" s="2">
        <v>79.400000000000006</v>
      </c>
      <c r="D109" s="2">
        <v>80.3</v>
      </c>
      <c r="E109" s="2">
        <v>78.2</v>
      </c>
      <c r="F109" s="3">
        <v>79.3</v>
      </c>
      <c r="H109" s="23">
        <f t="shared" si="6"/>
        <v>79.275000000000006</v>
      </c>
      <c r="I109" s="23">
        <f t="shared" si="7"/>
        <v>78.934908176535089</v>
      </c>
      <c r="J109" s="23">
        <f t="shared" si="8"/>
        <v>76.60866800989939</v>
      </c>
      <c r="L109" s="24">
        <f t="shared" si="9"/>
        <v>2.3262401666356993</v>
      </c>
      <c r="M109" s="24">
        <f t="shared" si="10"/>
        <v>2.544660474365755</v>
      </c>
      <c r="N109" s="25">
        <f t="shared" si="11"/>
        <v>-0.21842030773005572</v>
      </c>
    </row>
    <row r="110" spans="2:14">
      <c r="B110" s="1">
        <v>43265</v>
      </c>
      <c r="C110" s="2">
        <v>83.6</v>
      </c>
      <c r="D110" s="2">
        <v>84.8</v>
      </c>
      <c r="E110" s="2">
        <v>79</v>
      </c>
      <c r="F110" s="3">
        <v>79</v>
      </c>
      <c r="H110" s="23">
        <f t="shared" si="6"/>
        <v>80.45</v>
      </c>
      <c r="I110" s="23">
        <f t="shared" si="7"/>
        <v>78.87307329954146</v>
      </c>
      <c r="J110" s="23">
        <f t="shared" si="8"/>
        <v>76.39536145069134</v>
      </c>
      <c r="L110" s="24">
        <f t="shared" si="9"/>
        <v>2.4777118488501202</v>
      </c>
      <c r="M110" s="24">
        <f t="shared" si="10"/>
        <v>2.5992655512982688</v>
      </c>
      <c r="N110" s="25">
        <f t="shared" si="11"/>
        <v>-0.12155370244814856</v>
      </c>
    </row>
    <row r="111" spans="2:14">
      <c r="B111" s="1">
        <v>43264</v>
      </c>
      <c r="C111" s="2">
        <v>78.7</v>
      </c>
      <c r="D111" s="2">
        <v>83.9</v>
      </c>
      <c r="E111" s="2">
        <v>77.7</v>
      </c>
      <c r="F111" s="3">
        <v>82.7</v>
      </c>
      <c r="H111" s="23">
        <f t="shared" si="6"/>
        <v>81.75</v>
      </c>
      <c r="I111" s="23">
        <f t="shared" si="7"/>
        <v>78.586359354003548</v>
      </c>
      <c r="J111" s="23">
        <f t="shared" si="8"/>
        <v>76.070990366746642</v>
      </c>
      <c r="L111" s="24">
        <f t="shared" si="9"/>
        <v>2.5153689872569061</v>
      </c>
      <c r="M111" s="24">
        <f t="shared" si="10"/>
        <v>2.6296539769103058</v>
      </c>
      <c r="N111" s="25">
        <f t="shared" si="11"/>
        <v>-0.11428498965339973</v>
      </c>
    </row>
    <row r="112" spans="2:14">
      <c r="B112" s="1">
        <v>43263</v>
      </c>
      <c r="C112" s="2">
        <v>77.900000000000006</v>
      </c>
      <c r="D112" s="2">
        <v>79.3</v>
      </c>
      <c r="E112" s="2">
        <v>77.5</v>
      </c>
      <c r="F112" s="2">
        <v>77.7</v>
      </c>
      <c r="H112" s="23">
        <f t="shared" si="6"/>
        <v>78.050000000000011</v>
      </c>
      <c r="I112" s="23">
        <f t="shared" si="7"/>
        <v>78.011151963822371</v>
      </c>
      <c r="J112" s="23">
        <f t="shared" si="8"/>
        <v>75.616669596086368</v>
      </c>
      <c r="L112" s="24">
        <f t="shared" si="9"/>
        <v>2.3944823677360034</v>
      </c>
      <c r="M112" s="24">
        <f t="shared" si="10"/>
        <v>2.6582252243236559</v>
      </c>
      <c r="N112" s="25">
        <f t="shared" si="11"/>
        <v>-0.26374285658765251</v>
      </c>
    </row>
    <row r="113" spans="2:14">
      <c r="B113" s="1">
        <v>43262</v>
      </c>
      <c r="C113" s="2">
        <v>79.8</v>
      </c>
      <c r="D113" s="2">
        <v>79.8</v>
      </c>
      <c r="E113" s="2">
        <v>77.099999999999994</v>
      </c>
      <c r="F113" s="3">
        <v>77.7</v>
      </c>
      <c r="H113" s="23">
        <f t="shared" si="6"/>
        <v>78.074999999999989</v>
      </c>
      <c r="I113" s="23">
        <f t="shared" si="7"/>
        <v>78.004088684517342</v>
      </c>
      <c r="J113" s="23">
        <f t="shared" si="8"/>
        <v>75.422003163773269</v>
      </c>
      <c r="L113" s="24">
        <f t="shared" si="9"/>
        <v>2.5820855207440729</v>
      </c>
      <c r="M113" s="24">
        <f t="shared" si="10"/>
        <v>2.7241609384705692</v>
      </c>
      <c r="N113" s="25">
        <f t="shared" si="11"/>
        <v>-0.14207541772649623</v>
      </c>
    </row>
    <row r="114" spans="2:14">
      <c r="B114" s="1">
        <v>43259</v>
      </c>
      <c r="C114" s="2">
        <v>79.400000000000006</v>
      </c>
      <c r="D114" s="2">
        <v>80.5</v>
      </c>
      <c r="E114" s="2">
        <v>78.599999999999994</v>
      </c>
      <c r="F114" s="3">
        <v>79.3</v>
      </c>
      <c r="H114" s="23">
        <f t="shared" si="6"/>
        <v>79.424999999999997</v>
      </c>
      <c r="I114" s="23">
        <f t="shared" si="7"/>
        <v>77.991195718065953</v>
      </c>
      <c r="J114" s="23">
        <f t="shared" si="8"/>
        <v>75.209763416875134</v>
      </c>
      <c r="L114" s="24">
        <f t="shared" si="9"/>
        <v>2.7814323011908186</v>
      </c>
      <c r="M114" s="24">
        <f t="shared" si="10"/>
        <v>2.759679792902193</v>
      </c>
      <c r="N114" s="25">
        <f t="shared" si="11"/>
        <v>2.1752508288625627E-2</v>
      </c>
    </row>
    <row r="115" spans="2:14">
      <c r="B115" s="1">
        <v>43258</v>
      </c>
      <c r="C115" s="2">
        <v>81.5</v>
      </c>
      <c r="D115" s="2">
        <v>81.5</v>
      </c>
      <c r="E115" s="2">
        <v>79</v>
      </c>
      <c r="F115" s="3">
        <v>79</v>
      </c>
      <c r="H115" s="23">
        <f t="shared" si="6"/>
        <v>79.625</v>
      </c>
      <c r="I115" s="23">
        <f t="shared" si="7"/>
        <v>77.73050403044158</v>
      </c>
      <c r="J115" s="23">
        <f t="shared" si="8"/>
        <v>74.872544490225152</v>
      </c>
      <c r="L115" s="24">
        <f t="shared" si="9"/>
        <v>2.8579595402164273</v>
      </c>
      <c r="M115" s="24">
        <f t="shared" si="10"/>
        <v>2.7542416658300364</v>
      </c>
      <c r="N115" s="25">
        <f t="shared" si="11"/>
        <v>0.10371787438639091</v>
      </c>
    </row>
    <row r="116" spans="2:14">
      <c r="B116" s="1">
        <v>43257</v>
      </c>
      <c r="C116" s="2">
        <v>78.3</v>
      </c>
      <c r="D116" s="2">
        <v>81</v>
      </c>
      <c r="E116" s="2">
        <v>77.900000000000006</v>
      </c>
      <c r="F116" s="3">
        <v>81</v>
      </c>
      <c r="H116" s="23">
        <f t="shared" si="6"/>
        <v>80.224999999999994</v>
      </c>
      <c r="I116" s="23">
        <f t="shared" si="7"/>
        <v>77.38605021779459</v>
      </c>
      <c r="J116" s="23">
        <f t="shared" si="8"/>
        <v>74.492348049443166</v>
      </c>
      <c r="L116" s="24">
        <f t="shared" si="9"/>
        <v>2.8937021683514246</v>
      </c>
      <c r="M116" s="24">
        <f t="shared" si="10"/>
        <v>2.7283121972334388</v>
      </c>
      <c r="N116" s="25">
        <f t="shared" si="11"/>
        <v>0.16538997111798581</v>
      </c>
    </row>
    <row r="117" spans="2:14">
      <c r="B117" s="1">
        <v>43256</v>
      </c>
      <c r="C117" s="2">
        <v>78.400000000000006</v>
      </c>
      <c r="D117" s="2">
        <v>78.5</v>
      </c>
      <c r="E117" s="2">
        <v>77</v>
      </c>
      <c r="F117" s="3">
        <v>77.2</v>
      </c>
      <c r="H117" s="23">
        <f t="shared" si="6"/>
        <v>77.474999999999994</v>
      </c>
      <c r="I117" s="23">
        <f t="shared" si="7"/>
        <v>76.869877530120874</v>
      </c>
      <c r="J117" s="23">
        <f t="shared" si="8"/>
        <v>74.033735893398614</v>
      </c>
      <c r="L117" s="24">
        <f t="shared" si="9"/>
        <v>2.8361416367222603</v>
      </c>
      <c r="M117" s="24">
        <f t="shared" si="10"/>
        <v>2.6869647044539424</v>
      </c>
      <c r="N117" s="25">
        <f t="shared" si="11"/>
        <v>0.14917693226831785</v>
      </c>
    </row>
    <row r="118" spans="2:14">
      <c r="B118" s="1">
        <v>43255</v>
      </c>
      <c r="C118" s="2">
        <v>79.5</v>
      </c>
      <c r="D118" s="2">
        <v>79.8</v>
      </c>
      <c r="E118" s="2">
        <v>77.8</v>
      </c>
      <c r="F118" s="3">
        <v>77.900000000000006</v>
      </c>
      <c r="H118" s="23">
        <f t="shared" si="6"/>
        <v>78.349999999999994</v>
      </c>
      <c r="I118" s="23">
        <f t="shared" si="7"/>
        <v>76.759855262870119</v>
      </c>
      <c r="J118" s="23">
        <f t="shared" si="8"/>
        <v>73.758434764870501</v>
      </c>
      <c r="L118" s="24">
        <f t="shared" si="9"/>
        <v>3.001420497999618</v>
      </c>
      <c r="M118" s="24">
        <f t="shared" si="10"/>
        <v>2.6496704713868628</v>
      </c>
      <c r="N118" s="25">
        <f t="shared" si="11"/>
        <v>0.35175002661275512</v>
      </c>
    </row>
    <row r="119" spans="2:14">
      <c r="B119" s="1">
        <v>43252</v>
      </c>
      <c r="C119" s="2">
        <v>76.599999999999994</v>
      </c>
      <c r="D119" s="2">
        <v>77.8</v>
      </c>
      <c r="E119" s="2">
        <v>76.3</v>
      </c>
      <c r="F119" s="3">
        <v>77.5</v>
      </c>
      <c r="H119" s="23">
        <f t="shared" si="6"/>
        <v>77.275000000000006</v>
      </c>
      <c r="I119" s="23">
        <f t="shared" si="7"/>
        <v>76.470738037937409</v>
      </c>
      <c r="J119" s="23">
        <f t="shared" si="8"/>
        <v>73.391109546060136</v>
      </c>
      <c r="L119" s="24">
        <f t="shared" si="9"/>
        <v>3.0796284918772727</v>
      </c>
      <c r="M119" s="24">
        <f t="shared" si="10"/>
        <v>2.561732964733674</v>
      </c>
      <c r="N119" s="25">
        <f t="shared" si="11"/>
        <v>0.51789552714359877</v>
      </c>
    </row>
    <row r="120" spans="2:14">
      <c r="B120" s="1">
        <v>43251</v>
      </c>
      <c r="C120" s="2">
        <v>79.5</v>
      </c>
      <c r="D120" s="2">
        <v>80.400000000000006</v>
      </c>
      <c r="E120" s="2">
        <v>76.599999999999994</v>
      </c>
      <c r="F120" s="3">
        <v>76.599999999999994</v>
      </c>
      <c r="H120" s="23">
        <f t="shared" si="6"/>
        <v>77.55</v>
      </c>
      <c r="I120" s="23">
        <f t="shared" si="7"/>
        <v>76.324508590289668</v>
      </c>
      <c r="J120" s="23">
        <f t="shared" si="8"/>
        <v>73.08039830974495</v>
      </c>
      <c r="L120" s="24">
        <f t="shared" si="9"/>
        <v>3.2441102805447173</v>
      </c>
      <c r="M120" s="24">
        <f t="shared" si="10"/>
        <v>2.4322590829477742</v>
      </c>
      <c r="N120" s="25">
        <f t="shared" si="11"/>
        <v>0.81185119759694313</v>
      </c>
    </row>
    <row r="121" spans="2:14">
      <c r="B121" s="1">
        <v>43250</v>
      </c>
      <c r="C121" s="2">
        <v>76.7</v>
      </c>
      <c r="D121" s="2">
        <v>79</v>
      </c>
      <c r="E121" s="2">
        <v>75.599999999999994</v>
      </c>
      <c r="F121" s="3">
        <v>78.3</v>
      </c>
      <c r="H121" s="23">
        <f t="shared" si="6"/>
        <v>77.8</v>
      </c>
      <c r="I121" s="23">
        <f t="shared" si="7"/>
        <v>76.10169197034233</v>
      </c>
      <c r="J121" s="23">
        <f t="shared" si="8"/>
        <v>72.722830174524546</v>
      </c>
      <c r="L121" s="24">
        <f t="shared" si="9"/>
        <v>3.3788617958177838</v>
      </c>
      <c r="M121" s="24">
        <f t="shared" si="10"/>
        <v>2.2292962835485386</v>
      </c>
      <c r="N121" s="25">
        <f t="shared" si="11"/>
        <v>1.1495655122692452</v>
      </c>
    </row>
    <row r="122" spans="2:14">
      <c r="B122" s="1">
        <v>43249</v>
      </c>
      <c r="C122" s="2">
        <v>80.7</v>
      </c>
      <c r="D122" s="2">
        <v>81.099999999999994</v>
      </c>
      <c r="E122" s="2">
        <v>77.400000000000006</v>
      </c>
      <c r="F122" s="3">
        <v>77.7</v>
      </c>
      <c r="H122" s="23">
        <f t="shared" si="6"/>
        <v>78.474999999999994</v>
      </c>
      <c r="I122" s="23">
        <f t="shared" si="7"/>
        <v>75.792908692222753</v>
      </c>
      <c r="J122" s="23">
        <f t="shared" si="8"/>
        <v>72.316656588486509</v>
      </c>
      <c r="L122" s="24">
        <f t="shared" si="9"/>
        <v>3.4762521037362433</v>
      </c>
      <c r="M122" s="24">
        <f t="shared" si="10"/>
        <v>1.9419049054812274</v>
      </c>
      <c r="N122" s="25">
        <f t="shared" si="11"/>
        <v>1.5343471982550159</v>
      </c>
    </row>
    <row r="123" spans="2:14">
      <c r="B123" s="1">
        <v>43248</v>
      </c>
      <c r="C123" s="2">
        <v>83</v>
      </c>
      <c r="D123" s="2">
        <v>84.9</v>
      </c>
      <c r="E123" s="2">
        <v>80.2</v>
      </c>
      <c r="F123" s="3">
        <v>80.7</v>
      </c>
      <c r="H123" s="23">
        <f t="shared" si="6"/>
        <v>81.625</v>
      </c>
      <c r="I123" s="23">
        <f t="shared" si="7"/>
        <v>75.305255727172351</v>
      </c>
      <c r="J123" s="23">
        <f t="shared" si="8"/>
        <v>71.823989115565425</v>
      </c>
      <c r="L123" s="24">
        <f t="shared" si="9"/>
        <v>3.4812666116069266</v>
      </c>
      <c r="M123" s="24">
        <f t="shared" si="10"/>
        <v>1.5583181059174733</v>
      </c>
      <c r="N123" s="25">
        <f t="shared" si="11"/>
        <v>1.9229485056894533</v>
      </c>
    </row>
    <row r="124" spans="2:14">
      <c r="B124" s="1">
        <v>43245</v>
      </c>
      <c r="C124" s="2">
        <v>80.599999999999994</v>
      </c>
      <c r="D124" s="2">
        <v>84.4</v>
      </c>
      <c r="E124" s="2">
        <v>80.5</v>
      </c>
      <c r="F124" s="3">
        <v>82</v>
      </c>
      <c r="H124" s="23">
        <f t="shared" si="6"/>
        <v>82.224999999999994</v>
      </c>
      <c r="I124" s="23">
        <f t="shared" si="7"/>
        <v>74.156211313930953</v>
      </c>
      <c r="J124" s="23">
        <f t="shared" si="8"/>
        <v>71.039908244810661</v>
      </c>
      <c r="L124" s="24">
        <f t="shared" si="9"/>
        <v>3.116303069120292</v>
      </c>
      <c r="M124" s="24">
        <f t="shared" si="10"/>
        <v>1.0775809794951101</v>
      </c>
      <c r="N124" s="25">
        <f t="shared" si="11"/>
        <v>2.0387220896251819</v>
      </c>
    </row>
    <row r="125" spans="2:14">
      <c r="B125" s="1">
        <v>43244</v>
      </c>
      <c r="C125" s="2">
        <v>78.3</v>
      </c>
      <c r="D125" s="2">
        <v>79.900000000000006</v>
      </c>
      <c r="E125" s="2">
        <v>77.2</v>
      </c>
      <c r="F125" s="3">
        <v>78.900000000000006</v>
      </c>
      <c r="H125" s="23">
        <f t="shared" si="6"/>
        <v>78.725000000000009</v>
      </c>
      <c r="I125" s="23">
        <f t="shared" si="7"/>
        <v>72.68915882555477</v>
      </c>
      <c r="J125" s="23">
        <f t="shared" si="8"/>
        <v>70.14510090439552</v>
      </c>
      <c r="L125" s="24">
        <f t="shared" si="9"/>
        <v>2.5440579211592507</v>
      </c>
      <c r="M125" s="24">
        <f t="shared" si="10"/>
        <v>0.56790045708881465</v>
      </c>
      <c r="N125" s="25">
        <f t="shared" si="11"/>
        <v>1.976157464070436</v>
      </c>
    </row>
    <row r="126" spans="2:14">
      <c r="B126" s="1">
        <v>43243</v>
      </c>
      <c r="C126" s="2">
        <v>78.2</v>
      </c>
      <c r="D126" s="2">
        <v>78.5</v>
      </c>
      <c r="E126" s="2">
        <v>76</v>
      </c>
      <c r="F126" s="3">
        <v>77.7</v>
      </c>
      <c r="H126" s="23">
        <f t="shared" si="6"/>
        <v>77.474999999999994</v>
      </c>
      <c r="I126" s="23">
        <f t="shared" si="7"/>
        <v>71.591733157473826</v>
      </c>
      <c r="J126" s="23">
        <f t="shared" si="8"/>
        <v>69.458708976747161</v>
      </c>
      <c r="L126" s="24">
        <f t="shared" si="9"/>
        <v>2.1330241807266646</v>
      </c>
      <c r="M126" s="24">
        <f t="shared" si="10"/>
        <v>7.3861091071205642E-2</v>
      </c>
      <c r="N126" s="25">
        <f t="shared" si="11"/>
        <v>2.0591630896554589</v>
      </c>
    </row>
    <row r="127" spans="2:14">
      <c r="B127" s="1">
        <v>43242</v>
      </c>
      <c r="C127" s="2">
        <v>77.3</v>
      </c>
      <c r="D127" s="2">
        <v>79.400000000000006</v>
      </c>
      <c r="E127" s="2">
        <v>75.5</v>
      </c>
      <c r="F127" s="3">
        <v>77.8</v>
      </c>
      <c r="H127" s="23">
        <f t="shared" si="6"/>
        <v>77.625</v>
      </c>
      <c r="I127" s="23">
        <f t="shared" si="7"/>
        <v>70.52204827701452</v>
      </c>
      <c r="J127" s="23">
        <f t="shared" si="8"/>
        <v>68.817405694886929</v>
      </c>
      <c r="L127" s="24">
        <f t="shared" si="9"/>
        <v>1.7046425821275903</v>
      </c>
      <c r="M127" s="24">
        <f t="shared" si="10"/>
        <v>-0.4409296813426592</v>
      </c>
      <c r="N127" s="25">
        <f t="shared" si="11"/>
        <v>2.1455722634702497</v>
      </c>
    </row>
    <row r="128" spans="2:14">
      <c r="B128" s="1">
        <v>43241</v>
      </c>
      <c r="C128" s="2">
        <v>79.3</v>
      </c>
      <c r="D128" s="2">
        <v>80.5</v>
      </c>
      <c r="E128" s="2">
        <v>76</v>
      </c>
      <c r="F128" s="3">
        <v>76</v>
      </c>
      <c r="H128" s="23">
        <f t="shared" si="6"/>
        <v>77.125</v>
      </c>
      <c r="I128" s="23">
        <f t="shared" si="7"/>
        <v>69.230602509198974</v>
      </c>
      <c r="J128" s="23">
        <f t="shared" si="8"/>
        <v>68.112798150477886</v>
      </c>
      <c r="L128" s="24">
        <f t="shared" si="9"/>
        <v>1.117804358721088</v>
      </c>
      <c r="M128" s="24">
        <f t="shared" si="10"/>
        <v>-0.97732274721022161</v>
      </c>
      <c r="N128" s="25">
        <f t="shared" si="11"/>
        <v>2.0951271059313097</v>
      </c>
    </row>
    <row r="129" spans="2:14">
      <c r="B129" s="1">
        <v>43238</v>
      </c>
      <c r="C129" s="2">
        <v>77</v>
      </c>
      <c r="D129" s="2">
        <v>79.900000000000006</v>
      </c>
      <c r="E129" s="2">
        <v>76.099999999999994</v>
      </c>
      <c r="F129" s="3">
        <v>77</v>
      </c>
      <c r="H129" s="23">
        <f t="shared" si="6"/>
        <v>77.5</v>
      </c>
      <c r="I129" s="23">
        <f t="shared" si="7"/>
        <v>67.795257510871508</v>
      </c>
      <c r="J129" s="23">
        <f t="shared" si="8"/>
        <v>67.391822002516122</v>
      </c>
      <c r="L129" s="24">
        <f t="shared" si="9"/>
        <v>0.40343550835538622</v>
      </c>
      <c r="M129" s="24">
        <f t="shared" si="10"/>
        <v>-1.5011045236930489</v>
      </c>
      <c r="N129" s="25">
        <f t="shared" si="11"/>
        <v>1.9045400320484351</v>
      </c>
    </row>
    <row r="130" spans="2:14">
      <c r="B130" s="1">
        <v>43237</v>
      </c>
      <c r="C130" s="2">
        <v>69.8</v>
      </c>
      <c r="D130" s="2">
        <v>75</v>
      </c>
      <c r="E130" s="2">
        <v>69.599999999999994</v>
      </c>
      <c r="F130" s="3">
        <v>75</v>
      </c>
      <c r="H130" s="23">
        <f t="shared" si="6"/>
        <v>73.650000000000006</v>
      </c>
      <c r="I130" s="23">
        <f t="shared" si="7"/>
        <v>66.030758876484512</v>
      </c>
      <c r="J130" s="23">
        <f t="shared" si="8"/>
        <v>66.583167762717409</v>
      </c>
      <c r="L130" s="24">
        <f t="shared" si="9"/>
        <v>-0.55240888623289663</v>
      </c>
      <c r="M130" s="24">
        <f t="shared" si="10"/>
        <v>-1.9772395317051576</v>
      </c>
      <c r="N130" s="25">
        <f t="shared" si="11"/>
        <v>1.424830645472261</v>
      </c>
    </row>
    <row r="131" spans="2:14">
      <c r="B131" s="1">
        <v>43236</v>
      </c>
      <c r="C131" s="2">
        <v>65.5</v>
      </c>
      <c r="D131" s="2">
        <v>69.5</v>
      </c>
      <c r="E131" s="2">
        <v>65.400000000000006</v>
      </c>
      <c r="F131" s="3">
        <v>68.2</v>
      </c>
      <c r="H131" s="23">
        <f t="shared" si="6"/>
        <v>67.825000000000003</v>
      </c>
      <c r="I131" s="23">
        <f t="shared" si="7"/>
        <v>64.645442308572612</v>
      </c>
      <c r="J131" s="23">
        <f t="shared" si="8"/>
        <v>66.017821183734796</v>
      </c>
      <c r="L131" s="24">
        <f t="shared" si="9"/>
        <v>-1.3723788751621839</v>
      </c>
      <c r="M131" s="24">
        <f t="shared" si="10"/>
        <v>-2.3334471930732228</v>
      </c>
      <c r="N131" s="25">
        <f t="shared" si="11"/>
        <v>0.96106831791103886</v>
      </c>
    </row>
    <row r="132" spans="2:14">
      <c r="B132" s="1">
        <v>43235</v>
      </c>
      <c r="C132" s="2">
        <v>65.099999999999994</v>
      </c>
      <c r="D132" s="2">
        <v>66.900000000000006</v>
      </c>
      <c r="E132" s="2">
        <v>64.099999999999994</v>
      </c>
      <c r="F132" s="3">
        <v>65.3</v>
      </c>
      <c r="H132" s="23">
        <f t="shared" si="6"/>
        <v>65.400000000000006</v>
      </c>
      <c r="I132" s="23">
        <f t="shared" si="7"/>
        <v>64.067340910131264</v>
      </c>
      <c r="J132" s="23">
        <f t="shared" si="8"/>
        <v>65.873246878433577</v>
      </c>
      <c r="L132" s="24">
        <f t="shared" si="9"/>
        <v>-1.8059059683023122</v>
      </c>
      <c r="M132" s="24">
        <f t="shared" si="10"/>
        <v>-2.5737142725509825</v>
      </c>
      <c r="N132" s="25">
        <f t="shared" si="11"/>
        <v>0.7678083042486703</v>
      </c>
    </row>
    <row r="133" spans="2:14">
      <c r="B133" s="1">
        <v>43234</v>
      </c>
      <c r="C133" s="2">
        <v>66</v>
      </c>
      <c r="D133" s="2">
        <v>66.099999999999994</v>
      </c>
      <c r="E133" s="2">
        <v>63.7</v>
      </c>
      <c r="F133" s="3">
        <v>64.3</v>
      </c>
      <c r="H133" s="23">
        <f t="shared" ref="H133:H196" si="12">(D133+E133+F133*2)/4</f>
        <v>64.599999999999994</v>
      </c>
      <c r="I133" s="23">
        <f t="shared" ref="I133:I196" si="13">I134+(2/(1+12))*(H133-I134)</f>
        <v>63.825039257427854</v>
      </c>
      <c r="J133" s="23">
        <f t="shared" ref="J133:J196" si="14">J134+(2/(1+26))*(H133-J134)</f>
        <v>65.911106628708268</v>
      </c>
      <c r="L133" s="24">
        <f t="shared" ref="L133:L196" si="15">I133-J133</f>
        <v>-2.0860673712804143</v>
      </c>
      <c r="M133" s="24">
        <f t="shared" ref="M133:M196" si="16">M134+(2/(1+9))*(L133-M134)</f>
        <v>-2.7656663486131503</v>
      </c>
      <c r="N133" s="25">
        <f t="shared" ref="N133:N196" si="17">L133-M133</f>
        <v>0.679598977332736</v>
      </c>
    </row>
    <row r="134" spans="2:14">
      <c r="B134" s="1">
        <v>43231</v>
      </c>
      <c r="C134" s="2">
        <v>66</v>
      </c>
      <c r="D134" s="2">
        <v>66.7</v>
      </c>
      <c r="E134" s="2">
        <v>65</v>
      </c>
      <c r="F134" s="2">
        <v>65.3</v>
      </c>
      <c r="H134" s="23">
        <f t="shared" si="12"/>
        <v>65.574999999999989</v>
      </c>
      <c r="I134" s="23">
        <f t="shared" si="13"/>
        <v>63.68413730423292</v>
      </c>
      <c r="J134" s="23">
        <f t="shared" si="14"/>
        <v>66.01599515900493</v>
      </c>
      <c r="L134" s="24">
        <f t="shared" si="15"/>
        <v>-2.3318578547720108</v>
      </c>
      <c r="M134" s="24">
        <f t="shared" si="16"/>
        <v>-2.9355660929463343</v>
      </c>
      <c r="N134" s="25">
        <f t="shared" si="17"/>
        <v>0.60370823817432351</v>
      </c>
    </row>
    <row r="135" spans="2:14">
      <c r="B135" s="1">
        <v>43230</v>
      </c>
      <c r="C135" s="2">
        <v>63.1</v>
      </c>
      <c r="D135" s="2">
        <v>67.5</v>
      </c>
      <c r="E135" s="2">
        <v>62.3</v>
      </c>
      <c r="F135" s="3">
        <v>65.3</v>
      </c>
      <c r="H135" s="23">
        <f t="shared" si="12"/>
        <v>65.099999999999994</v>
      </c>
      <c r="I135" s="23">
        <f t="shared" si="13"/>
        <v>63.340344086820721</v>
      </c>
      <c r="J135" s="23">
        <f t="shared" si="14"/>
        <v>66.051274771725332</v>
      </c>
      <c r="L135" s="24">
        <f t="shared" si="15"/>
        <v>-2.7109306849046106</v>
      </c>
      <c r="M135" s="24">
        <f t="shared" si="16"/>
        <v>-3.0864931524899153</v>
      </c>
      <c r="N135" s="25">
        <f t="shared" si="17"/>
        <v>0.37556246758530465</v>
      </c>
    </row>
    <row r="136" spans="2:14">
      <c r="B136" s="1">
        <v>43229</v>
      </c>
      <c r="C136" s="2">
        <v>61</v>
      </c>
      <c r="D136" s="2">
        <v>62.3</v>
      </c>
      <c r="E136" s="2">
        <v>60.8</v>
      </c>
      <c r="F136" s="3">
        <v>61.9</v>
      </c>
      <c r="H136" s="23">
        <f t="shared" si="12"/>
        <v>61.724999999999994</v>
      </c>
      <c r="I136" s="23">
        <f t="shared" si="13"/>
        <v>63.020406648060856</v>
      </c>
      <c r="J136" s="23">
        <f t="shared" si="14"/>
        <v>66.127376753463352</v>
      </c>
      <c r="L136" s="24">
        <f t="shared" si="15"/>
        <v>-3.1069701054024961</v>
      </c>
      <c r="M136" s="24">
        <f t="shared" si="16"/>
        <v>-3.1803837693862413</v>
      </c>
      <c r="N136" s="25">
        <f t="shared" si="17"/>
        <v>7.341366398374527E-2</v>
      </c>
    </row>
    <row r="137" spans="2:14">
      <c r="B137" s="1">
        <v>43228</v>
      </c>
      <c r="C137" s="2">
        <v>60.9</v>
      </c>
      <c r="D137" s="2">
        <v>62</v>
      </c>
      <c r="E137" s="2">
        <v>60.4</v>
      </c>
      <c r="F137" s="3">
        <v>61</v>
      </c>
      <c r="H137" s="23">
        <f t="shared" si="12"/>
        <v>61.1</v>
      </c>
      <c r="I137" s="23">
        <f t="shared" si="13"/>
        <v>63.25593512952647</v>
      </c>
      <c r="J137" s="23">
        <f t="shared" si="14"/>
        <v>66.479566893740426</v>
      </c>
      <c r="L137" s="24">
        <f t="shared" si="15"/>
        <v>-3.2236317642139554</v>
      </c>
      <c r="M137" s="24">
        <f t="shared" si="16"/>
        <v>-3.1987371853821776</v>
      </c>
      <c r="N137" s="25">
        <f t="shared" si="17"/>
        <v>-2.4894578831777814E-2</v>
      </c>
    </row>
    <row r="138" spans="2:14">
      <c r="B138" s="1">
        <v>43227</v>
      </c>
      <c r="C138" s="2">
        <v>62</v>
      </c>
      <c r="D138" s="2">
        <v>62</v>
      </c>
      <c r="E138" s="2">
        <v>59.7</v>
      </c>
      <c r="F138" s="3">
        <v>60.5</v>
      </c>
      <c r="H138" s="23">
        <f t="shared" si="12"/>
        <v>60.674999999999997</v>
      </c>
      <c r="I138" s="23">
        <f t="shared" si="13"/>
        <v>63.647923334894919</v>
      </c>
      <c r="J138" s="23">
        <f t="shared" si="14"/>
        <v>66.909932245239659</v>
      </c>
      <c r="L138" s="24">
        <f t="shared" si="15"/>
        <v>-3.2620089103447398</v>
      </c>
      <c r="M138" s="24">
        <f t="shared" si="16"/>
        <v>-3.1925135406742333</v>
      </c>
      <c r="N138" s="25">
        <f t="shared" si="17"/>
        <v>-6.9495369670506513E-2</v>
      </c>
    </row>
    <row r="139" spans="2:14">
      <c r="B139" s="1">
        <v>43224</v>
      </c>
      <c r="C139" s="2">
        <v>63.2</v>
      </c>
      <c r="D139" s="2">
        <v>63.7</v>
      </c>
      <c r="E139" s="2">
        <v>61.3</v>
      </c>
      <c r="F139" s="3">
        <v>61.3</v>
      </c>
      <c r="H139" s="23">
        <f t="shared" si="12"/>
        <v>61.9</v>
      </c>
      <c r="I139" s="23">
        <f t="shared" si="13"/>
        <v>64.188454850330359</v>
      </c>
      <c r="J139" s="23">
        <f t="shared" si="14"/>
        <v>67.408726824858832</v>
      </c>
      <c r="L139" s="24">
        <f t="shared" si="15"/>
        <v>-3.2202719745284725</v>
      </c>
      <c r="M139" s="24">
        <f t="shared" si="16"/>
        <v>-3.1751396982566065</v>
      </c>
      <c r="N139" s="25">
        <f t="shared" si="17"/>
        <v>-4.5132276271866001E-2</v>
      </c>
    </row>
    <row r="140" spans="2:14">
      <c r="B140" s="1">
        <v>43223</v>
      </c>
      <c r="C140" s="2">
        <v>63.2</v>
      </c>
      <c r="D140" s="2">
        <v>66.3</v>
      </c>
      <c r="E140" s="2">
        <v>62.5</v>
      </c>
      <c r="F140" s="3">
        <v>62.5</v>
      </c>
      <c r="H140" s="23">
        <f t="shared" si="12"/>
        <v>63.45</v>
      </c>
      <c r="I140" s="23">
        <f t="shared" si="13"/>
        <v>64.604537550390418</v>
      </c>
      <c r="J140" s="23">
        <f t="shared" si="14"/>
        <v>67.849424970847537</v>
      </c>
      <c r="L140" s="24">
        <f t="shared" si="15"/>
        <v>-3.2448874204571183</v>
      </c>
      <c r="M140" s="24">
        <f t="shared" si="16"/>
        <v>-3.1638566291886399</v>
      </c>
      <c r="N140" s="25">
        <f t="shared" si="17"/>
        <v>-8.1030791268478453E-2</v>
      </c>
    </row>
    <row r="141" spans="2:14">
      <c r="B141" s="1">
        <v>43222</v>
      </c>
      <c r="C141" s="2">
        <v>66</v>
      </c>
      <c r="D141" s="2">
        <v>67.3</v>
      </c>
      <c r="E141" s="2">
        <v>64.2</v>
      </c>
      <c r="F141" s="3">
        <v>64.400000000000006</v>
      </c>
      <c r="H141" s="23">
        <f t="shared" si="12"/>
        <v>65.075000000000003</v>
      </c>
      <c r="I141" s="23">
        <f t="shared" si="13"/>
        <v>64.814453468643222</v>
      </c>
      <c r="J141" s="23">
        <f t="shared" si="14"/>
        <v>68.201378968515343</v>
      </c>
      <c r="L141" s="24">
        <f t="shared" si="15"/>
        <v>-3.3869254998721203</v>
      </c>
      <c r="M141" s="24">
        <f t="shared" si="16"/>
        <v>-3.1435989313715202</v>
      </c>
      <c r="N141" s="25">
        <f t="shared" si="17"/>
        <v>-0.24332656850060008</v>
      </c>
    </row>
    <row r="142" spans="2:14">
      <c r="B142" s="1">
        <v>43220</v>
      </c>
      <c r="C142" s="2">
        <v>61.2</v>
      </c>
      <c r="D142" s="2">
        <v>65.599999999999994</v>
      </c>
      <c r="E142" s="2">
        <v>60.4</v>
      </c>
      <c r="F142" s="3">
        <v>65.599999999999994</v>
      </c>
      <c r="H142" s="23">
        <f t="shared" si="12"/>
        <v>64.3</v>
      </c>
      <c r="I142" s="23">
        <f t="shared" si="13"/>
        <v>64.767081372032905</v>
      </c>
      <c r="J142" s="23">
        <f t="shared" si="14"/>
        <v>68.451489285996573</v>
      </c>
      <c r="L142" s="24">
        <f t="shared" si="15"/>
        <v>-3.6844079139636676</v>
      </c>
      <c r="M142" s="24">
        <f t="shared" si="16"/>
        <v>-3.0827672892463704</v>
      </c>
      <c r="N142" s="25">
        <f t="shared" si="17"/>
        <v>-0.60164062471729718</v>
      </c>
    </row>
    <row r="143" spans="2:14">
      <c r="B143" s="1">
        <v>43217</v>
      </c>
      <c r="C143" s="2">
        <v>59.8</v>
      </c>
      <c r="D143" s="2">
        <v>60.7</v>
      </c>
      <c r="E143" s="2">
        <v>57.6</v>
      </c>
      <c r="F143" s="2">
        <v>59.7</v>
      </c>
      <c r="H143" s="23">
        <f t="shared" si="12"/>
        <v>59.425000000000004</v>
      </c>
      <c r="I143" s="23">
        <f t="shared" si="13"/>
        <v>64.852005257857073</v>
      </c>
      <c r="J143" s="23">
        <f t="shared" si="14"/>
        <v>68.783608428876306</v>
      </c>
      <c r="L143" s="24">
        <f t="shared" si="15"/>
        <v>-3.9316031710192334</v>
      </c>
      <c r="M143" s="24">
        <f t="shared" si="16"/>
        <v>-2.9323571330670464</v>
      </c>
      <c r="N143" s="25">
        <f t="shared" si="17"/>
        <v>-0.99924603795218703</v>
      </c>
    </row>
    <row r="144" spans="2:14">
      <c r="B144" s="1">
        <v>43216</v>
      </c>
      <c r="C144" s="2">
        <v>62.8</v>
      </c>
      <c r="D144" s="2">
        <v>63.2</v>
      </c>
      <c r="E144" s="2">
        <v>59.6</v>
      </c>
      <c r="F144" s="3">
        <v>59.7</v>
      </c>
      <c r="H144" s="23">
        <f t="shared" si="12"/>
        <v>60.550000000000004</v>
      </c>
      <c r="I144" s="23">
        <f t="shared" si="13"/>
        <v>65.838733486558354</v>
      </c>
      <c r="J144" s="23">
        <f t="shared" si="14"/>
        <v>69.532297103186409</v>
      </c>
      <c r="L144" s="24">
        <f t="shared" si="15"/>
        <v>-3.6935636166280545</v>
      </c>
      <c r="M144" s="24">
        <f t="shared" si="16"/>
        <v>-2.6825456235789997</v>
      </c>
      <c r="N144" s="25">
        <f t="shared" si="17"/>
        <v>-1.0110179930490548</v>
      </c>
    </row>
    <row r="145" spans="2:14">
      <c r="B145" s="1">
        <v>43215</v>
      </c>
      <c r="C145" s="2">
        <v>61.1</v>
      </c>
      <c r="D145" s="2">
        <v>62.4</v>
      </c>
      <c r="E145" s="2">
        <v>60.4</v>
      </c>
      <c r="F145" s="3">
        <v>61.9</v>
      </c>
      <c r="H145" s="23">
        <f t="shared" si="12"/>
        <v>61.65</v>
      </c>
      <c r="I145" s="23">
        <f t="shared" si="13"/>
        <v>66.800321393205323</v>
      </c>
      <c r="J145" s="23">
        <f t="shared" si="14"/>
        <v>70.250880871441325</v>
      </c>
      <c r="L145" s="24">
        <f t="shared" si="15"/>
        <v>-3.4505594782360021</v>
      </c>
      <c r="M145" s="24">
        <f t="shared" si="16"/>
        <v>-2.4297911253167359</v>
      </c>
      <c r="N145" s="25">
        <f t="shared" si="17"/>
        <v>-1.0207683529192662</v>
      </c>
    </row>
    <row r="146" spans="2:14">
      <c r="B146" s="1">
        <v>43214</v>
      </c>
      <c r="C146" s="2">
        <v>64.5</v>
      </c>
      <c r="D146" s="2">
        <v>65</v>
      </c>
      <c r="E146" s="2">
        <v>60.2</v>
      </c>
      <c r="F146" s="3">
        <v>60.9</v>
      </c>
      <c r="H146" s="23">
        <f t="shared" si="12"/>
        <v>61.75</v>
      </c>
      <c r="I146" s="23">
        <f t="shared" si="13"/>
        <v>67.736743464697199</v>
      </c>
      <c r="J146" s="23">
        <f t="shared" si="14"/>
        <v>70.938951341156638</v>
      </c>
      <c r="L146" s="24">
        <f t="shared" si="15"/>
        <v>-3.2022078764594397</v>
      </c>
      <c r="M146" s="24">
        <f t="shared" si="16"/>
        <v>-2.1745990370869195</v>
      </c>
      <c r="N146" s="25">
        <f t="shared" si="17"/>
        <v>-1.0276088393725202</v>
      </c>
    </row>
    <row r="147" spans="2:14">
      <c r="B147" s="1">
        <v>43213</v>
      </c>
      <c r="C147" s="2">
        <v>66.2</v>
      </c>
      <c r="D147" s="2">
        <v>67.099999999999994</v>
      </c>
      <c r="E147" s="2">
        <v>64.7</v>
      </c>
      <c r="F147" s="3">
        <v>64.8</v>
      </c>
      <c r="H147" s="23">
        <f t="shared" si="12"/>
        <v>65.349999999999994</v>
      </c>
      <c r="I147" s="23">
        <f t="shared" si="13"/>
        <v>68.82524227646033</v>
      </c>
      <c r="J147" s="23">
        <f t="shared" si="14"/>
        <v>71.674067448449165</v>
      </c>
      <c r="L147" s="24">
        <f t="shared" si="15"/>
        <v>-2.8488251719888353</v>
      </c>
      <c r="M147" s="24">
        <f t="shared" si="16"/>
        <v>-1.9176968272437895</v>
      </c>
      <c r="N147" s="25">
        <f t="shared" si="17"/>
        <v>-0.9311283447450458</v>
      </c>
    </row>
    <row r="148" spans="2:14">
      <c r="B148" s="1">
        <v>43210</v>
      </c>
      <c r="C148" s="2">
        <v>64.3</v>
      </c>
      <c r="D148" s="2">
        <v>67.599999999999994</v>
      </c>
      <c r="E148" s="2">
        <v>64.2</v>
      </c>
      <c r="F148" s="3">
        <v>66.5</v>
      </c>
      <c r="H148" s="23">
        <f t="shared" si="12"/>
        <v>66.2</v>
      </c>
      <c r="I148" s="23">
        <f t="shared" si="13"/>
        <v>69.45710450854402</v>
      </c>
      <c r="J148" s="23">
        <f t="shared" si="14"/>
        <v>72.179992844325099</v>
      </c>
      <c r="L148" s="24">
        <f t="shared" si="15"/>
        <v>-2.7228883357810787</v>
      </c>
      <c r="M148" s="24">
        <f t="shared" si="16"/>
        <v>-1.684914741057528</v>
      </c>
      <c r="N148" s="25">
        <f t="shared" si="17"/>
        <v>-1.0379735947235507</v>
      </c>
    </row>
    <row r="149" spans="2:14">
      <c r="B149" s="1">
        <v>43209</v>
      </c>
      <c r="C149" s="2">
        <v>64.8</v>
      </c>
      <c r="D149" s="2">
        <v>66.099999999999994</v>
      </c>
      <c r="E149" s="2">
        <v>64.099999999999994</v>
      </c>
      <c r="F149" s="3">
        <v>65</v>
      </c>
      <c r="H149" s="23">
        <f t="shared" si="12"/>
        <v>65.05</v>
      </c>
      <c r="I149" s="23">
        <f t="shared" si="13"/>
        <v>70.049305328279289</v>
      </c>
      <c r="J149" s="23">
        <f t="shared" si="14"/>
        <v>72.658392271871108</v>
      </c>
      <c r="L149" s="24">
        <f t="shared" si="15"/>
        <v>-2.6090869435918194</v>
      </c>
      <c r="M149" s="24">
        <f t="shared" si="16"/>
        <v>-1.4254213423766404</v>
      </c>
      <c r="N149" s="25">
        <f t="shared" si="17"/>
        <v>-1.1836656012151789</v>
      </c>
    </row>
    <row r="150" spans="2:14">
      <c r="B150" s="1">
        <v>43208</v>
      </c>
      <c r="C150" s="2">
        <v>64</v>
      </c>
      <c r="D150" s="2">
        <v>65.400000000000006</v>
      </c>
      <c r="E150" s="2">
        <v>62.7</v>
      </c>
      <c r="F150" s="3">
        <v>65.3</v>
      </c>
      <c r="H150" s="23">
        <f t="shared" si="12"/>
        <v>64.675000000000011</v>
      </c>
      <c r="I150" s="23">
        <f t="shared" si="13"/>
        <v>70.958269933420979</v>
      </c>
      <c r="J150" s="23">
        <f t="shared" si="14"/>
        <v>73.267063653620795</v>
      </c>
      <c r="L150" s="24">
        <f t="shared" si="15"/>
        <v>-2.3087937201998159</v>
      </c>
      <c r="M150" s="24">
        <f t="shared" si="16"/>
        <v>-1.1295049420728458</v>
      </c>
      <c r="N150" s="25">
        <f t="shared" si="17"/>
        <v>-1.1792887781269701</v>
      </c>
    </row>
    <row r="151" spans="2:14">
      <c r="B151" s="1">
        <v>43207</v>
      </c>
      <c r="C151" s="2">
        <v>67.599999999999994</v>
      </c>
      <c r="D151" s="2">
        <v>67.900000000000006</v>
      </c>
      <c r="E151" s="2">
        <v>61.9</v>
      </c>
      <c r="F151" s="3">
        <v>62.7</v>
      </c>
      <c r="H151" s="23">
        <f t="shared" si="12"/>
        <v>63.800000000000004</v>
      </c>
      <c r="I151" s="23">
        <f t="shared" si="13"/>
        <v>72.100682648588432</v>
      </c>
      <c r="J151" s="23">
        <f t="shared" si="14"/>
        <v>73.954428745910462</v>
      </c>
      <c r="L151" s="24">
        <f t="shared" si="15"/>
        <v>-1.8537460973220306</v>
      </c>
      <c r="M151" s="24">
        <f t="shared" si="16"/>
        <v>-0.83468274754110339</v>
      </c>
      <c r="N151" s="25">
        <f t="shared" si="17"/>
        <v>-1.0190633497809272</v>
      </c>
    </row>
    <row r="152" spans="2:14">
      <c r="B152" s="1">
        <v>43206</v>
      </c>
      <c r="C152" s="2">
        <v>70.5</v>
      </c>
      <c r="D152" s="2">
        <v>70.7</v>
      </c>
      <c r="E152" s="2">
        <v>68.3</v>
      </c>
      <c r="F152" s="3">
        <v>68.599999999999994</v>
      </c>
      <c r="H152" s="23">
        <f t="shared" si="12"/>
        <v>69.05</v>
      </c>
      <c r="I152" s="23">
        <f t="shared" si="13"/>
        <v>73.609897675604515</v>
      </c>
      <c r="J152" s="23">
        <f t="shared" si="14"/>
        <v>74.766783045583296</v>
      </c>
      <c r="L152" s="24">
        <f t="shared" si="15"/>
        <v>-1.1568853699787809</v>
      </c>
      <c r="M152" s="24">
        <f t="shared" si="16"/>
        <v>-0.57991691009587165</v>
      </c>
      <c r="N152" s="25">
        <f t="shared" si="17"/>
        <v>-0.57696845988290923</v>
      </c>
    </row>
    <row r="153" spans="2:14">
      <c r="B153" s="1">
        <v>43203</v>
      </c>
      <c r="C153" s="2">
        <v>71.599999999999994</v>
      </c>
      <c r="D153" s="2">
        <v>72</v>
      </c>
      <c r="E153" s="2">
        <v>70.599999999999994</v>
      </c>
      <c r="F153" s="3">
        <v>71</v>
      </c>
      <c r="H153" s="23">
        <f t="shared" si="12"/>
        <v>71.150000000000006</v>
      </c>
      <c r="I153" s="23">
        <f t="shared" si="13"/>
        <v>74.438969980259884</v>
      </c>
      <c r="J153" s="23">
        <f t="shared" si="14"/>
        <v>75.224125689229965</v>
      </c>
      <c r="L153" s="24">
        <f t="shared" si="15"/>
        <v>-0.78515570897008047</v>
      </c>
      <c r="M153" s="24">
        <f t="shared" si="16"/>
        <v>-0.4356747951251444</v>
      </c>
      <c r="N153" s="25">
        <f t="shared" si="17"/>
        <v>-0.34948091384493607</v>
      </c>
    </row>
    <row r="154" spans="2:14">
      <c r="B154" s="1">
        <v>43202</v>
      </c>
      <c r="C154" s="2">
        <v>73</v>
      </c>
      <c r="D154" s="2">
        <v>73</v>
      </c>
      <c r="E154" s="2">
        <v>70.8</v>
      </c>
      <c r="F154" s="3">
        <v>71.2</v>
      </c>
      <c r="H154" s="23">
        <f t="shared" si="12"/>
        <v>71.550000000000011</v>
      </c>
      <c r="I154" s="23">
        <f t="shared" si="13"/>
        <v>75.036964522125317</v>
      </c>
      <c r="J154" s="23">
        <f t="shared" si="14"/>
        <v>75.550055744368365</v>
      </c>
      <c r="L154" s="24">
        <f t="shared" si="15"/>
        <v>-0.51309122224304815</v>
      </c>
      <c r="M154" s="24">
        <f t="shared" si="16"/>
        <v>-0.34830456666391041</v>
      </c>
      <c r="N154" s="25">
        <f t="shared" si="17"/>
        <v>-0.16478665557913774</v>
      </c>
    </row>
    <row r="155" spans="2:14">
      <c r="B155" s="1">
        <v>43201</v>
      </c>
      <c r="C155" s="2">
        <v>74</v>
      </c>
      <c r="D155" s="2">
        <v>74.3</v>
      </c>
      <c r="E155" s="2">
        <v>73.2</v>
      </c>
      <c r="F155" s="3">
        <v>73.400000000000006</v>
      </c>
      <c r="H155" s="23">
        <f t="shared" si="12"/>
        <v>73.575000000000003</v>
      </c>
      <c r="I155" s="23">
        <f t="shared" si="13"/>
        <v>75.670958071602641</v>
      </c>
      <c r="J155" s="23">
        <f t="shared" si="14"/>
        <v>75.870060203917831</v>
      </c>
      <c r="L155" s="24">
        <f t="shared" si="15"/>
        <v>-0.19910213231518981</v>
      </c>
      <c r="M155" s="24">
        <f t="shared" si="16"/>
        <v>-0.30710790276912597</v>
      </c>
      <c r="N155" s="25">
        <f t="shared" si="17"/>
        <v>0.10800577045393617</v>
      </c>
    </row>
    <row r="156" spans="2:14">
      <c r="B156" s="1">
        <v>43200</v>
      </c>
      <c r="C156" s="2">
        <v>78</v>
      </c>
      <c r="D156" s="2">
        <v>78.2</v>
      </c>
      <c r="E156" s="2">
        <v>73</v>
      </c>
      <c r="F156" s="3">
        <v>73</v>
      </c>
      <c r="H156" s="23">
        <f t="shared" si="12"/>
        <v>74.3</v>
      </c>
      <c r="I156" s="23">
        <f t="shared" si="13"/>
        <v>76.052041357348571</v>
      </c>
      <c r="J156" s="23">
        <f t="shared" si="14"/>
        <v>76.05366502023125</v>
      </c>
      <c r="L156" s="24">
        <f t="shared" si="15"/>
        <v>-1.6236628826789001E-3</v>
      </c>
      <c r="M156" s="24">
        <f t="shared" si="16"/>
        <v>-0.33410934538261</v>
      </c>
      <c r="N156" s="25">
        <f t="shared" si="17"/>
        <v>0.3324856824999311</v>
      </c>
    </row>
    <row r="157" spans="2:14">
      <c r="B157" s="1">
        <v>43199</v>
      </c>
      <c r="C157" s="2">
        <v>79.5</v>
      </c>
      <c r="D157" s="2">
        <v>79.599999999999994</v>
      </c>
      <c r="E157" s="2">
        <v>78</v>
      </c>
      <c r="F157" s="3">
        <v>78.599999999999994</v>
      </c>
      <c r="H157" s="23">
        <f t="shared" si="12"/>
        <v>78.699999999999989</v>
      </c>
      <c r="I157" s="23">
        <f t="shared" si="13"/>
        <v>76.370594331411951</v>
      </c>
      <c r="J157" s="23">
        <f t="shared" si="14"/>
        <v>76.193958221849755</v>
      </c>
      <c r="L157" s="24">
        <f t="shared" si="15"/>
        <v>0.176636109562196</v>
      </c>
      <c r="M157" s="24">
        <f t="shared" si="16"/>
        <v>-0.41723076600759279</v>
      </c>
      <c r="N157" s="25">
        <f t="shared" si="17"/>
        <v>0.59386687556978879</v>
      </c>
    </row>
    <row r="158" spans="2:14">
      <c r="B158" s="1">
        <v>43193</v>
      </c>
      <c r="C158" s="2">
        <v>75.099999999999994</v>
      </c>
      <c r="D158" s="2">
        <v>77.8</v>
      </c>
      <c r="E158" s="2">
        <v>73.5</v>
      </c>
      <c r="F158" s="3">
        <v>77.599999999999994</v>
      </c>
      <c r="H158" s="23">
        <f t="shared" si="12"/>
        <v>76.625</v>
      </c>
      <c r="I158" s="23">
        <f t="shared" si="13"/>
        <v>75.94706602803231</v>
      </c>
      <c r="J158" s="23">
        <f t="shared" si="14"/>
        <v>75.993474879597741</v>
      </c>
      <c r="L158" s="24">
        <f t="shared" si="15"/>
        <v>-4.6408851565431064E-2</v>
      </c>
      <c r="M158" s="24">
        <f t="shared" si="16"/>
        <v>-0.56569748490004002</v>
      </c>
      <c r="N158" s="25">
        <f t="shared" si="17"/>
        <v>0.51928863333460895</v>
      </c>
    </row>
    <row r="159" spans="2:14">
      <c r="B159" s="1">
        <v>43192</v>
      </c>
      <c r="C159" s="2">
        <v>78.599999999999994</v>
      </c>
      <c r="D159" s="2">
        <v>78.599999999999994</v>
      </c>
      <c r="E159" s="2">
        <v>74.8</v>
      </c>
      <c r="F159" s="3">
        <v>75.2</v>
      </c>
      <c r="H159" s="23">
        <f t="shared" si="12"/>
        <v>75.949999999999989</v>
      </c>
      <c r="I159" s="23">
        <f t="shared" si="13"/>
        <v>75.823805305856368</v>
      </c>
      <c r="J159" s="23">
        <f t="shared" si="14"/>
        <v>75.942952869965566</v>
      </c>
      <c r="L159" s="24">
        <f t="shared" si="15"/>
        <v>-0.11914756410919836</v>
      </c>
      <c r="M159" s="24">
        <f t="shared" si="16"/>
        <v>-0.6955196432336922</v>
      </c>
      <c r="N159" s="25">
        <f t="shared" si="17"/>
        <v>0.57637207912449384</v>
      </c>
    </row>
    <row r="160" spans="2:14">
      <c r="B160" s="1">
        <v>43190</v>
      </c>
      <c r="C160" s="2">
        <v>78.8</v>
      </c>
      <c r="D160" s="2">
        <v>79.8</v>
      </c>
      <c r="E160" s="2">
        <v>77.400000000000006</v>
      </c>
      <c r="F160" s="3">
        <v>77.8</v>
      </c>
      <c r="H160" s="23">
        <f t="shared" si="12"/>
        <v>78.199999999999989</v>
      </c>
      <c r="I160" s="23">
        <f t="shared" si="13"/>
        <v>75.800860816012076</v>
      </c>
      <c r="J160" s="23">
        <f t="shared" si="14"/>
        <v>75.942389099562817</v>
      </c>
      <c r="L160" s="24">
        <f t="shared" si="15"/>
        <v>-0.14152828355074121</v>
      </c>
      <c r="M160" s="24">
        <f t="shared" si="16"/>
        <v>-0.83961266301481563</v>
      </c>
      <c r="N160" s="25">
        <f t="shared" si="17"/>
        <v>0.69808437946407442</v>
      </c>
    </row>
    <row r="161" spans="2:14">
      <c r="B161" s="1">
        <v>43189</v>
      </c>
      <c r="C161" s="2">
        <v>76.599999999999994</v>
      </c>
      <c r="D161" s="2">
        <v>78.5</v>
      </c>
      <c r="E161" s="2">
        <v>76.2</v>
      </c>
      <c r="F161" s="3">
        <v>77.900000000000006</v>
      </c>
      <c r="H161" s="23">
        <f t="shared" si="12"/>
        <v>77.625</v>
      </c>
      <c r="I161" s="23">
        <f t="shared" si="13"/>
        <v>75.364653691650645</v>
      </c>
      <c r="J161" s="23">
        <f t="shared" si="14"/>
        <v>75.761780227527836</v>
      </c>
      <c r="L161" s="24">
        <f t="shared" si="15"/>
        <v>-0.3971265358771916</v>
      </c>
      <c r="M161" s="24">
        <f t="shared" si="16"/>
        <v>-1.0141337578808343</v>
      </c>
      <c r="N161" s="25">
        <f t="shared" si="17"/>
        <v>0.61700722200364266</v>
      </c>
    </row>
    <row r="162" spans="2:14">
      <c r="B162" s="1">
        <v>43188</v>
      </c>
      <c r="C162" s="2">
        <v>76</v>
      </c>
      <c r="D162" s="2">
        <v>76.099999999999994</v>
      </c>
      <c r="E162" s="2">
        <v>74.900000000000006</v>
      </c>
      <c r="F162" s="3">
        <v>75.400000000000006</v>
      </c>
      <c r="H162" s="23">
        <f t="shared" si="12"/>
        <v>75.45</v>
      </c>
      <c r="I162" s="23">
        <f t="shared" si="13"/>
        <v>74.953681635587131</v>
      </c>
      <c r="J162" s="23">
        <f t="shared" si="14"/>
        <v>75.612722645730059</v>
      </c>
      <c r="L162" s="24">
        <f t="shared" si="15"/>
        <v>-0.65904101014292849</v>
      </c>
      <c r="M162" s="24">
        <f t="shared" si="16"/>
        <v>-1.1683855633817448</v>
      </c>
      <c r="N162" s="25">
        <f t="shared" si="17"/>
        <v>0.50934455323881633</v>
      </c>
    </row>
    <row r="163" spans="2:14">
      <c r="B163" s="1">
        <v>43187</v>
      </c>
      <c r="C163" s="2">
        <v>75.900000000000006</v>
      </c>
      <c r="D163" s="2">
        <v>76.7</v>
      </c>
      <c r="E163" s="2">
        <v>74.599999999999994</v>
      </c>
      <c r="F163" s="3">
        <v>75.3</v>
      </c>
      <c r="H163" s="23">
        <f t="shared" si="12"/>
        <v>75.474999999999994</v>
      </c>
      <c r="I163" s="23">
        <f t="shared" si="13"/>
        <v>74.863441932966609</v>
      </c>
      <c r="J163" s="23">
        <f t="shared" si="14"/>
        <v>75.62574045738846</v>
      </c>
      <c r="L163" s="24">
        <f t="shared" si="15"/>
        <v>-0.7622985244218512</v>
      </c>
      <c r="M163" s="24">
        <f t="shared" si="16"/>
        <v>-1.2957217016914488</v>
      </c>
      <c r="N163" s="25">
        <f t="shared" si="17"/>
        <v>0.53342317726959765</v>
      </c>
    </row>
    <row r="164" spans="2:14">
      <c r="B164" s="1">
        <v>43186</v>
      </c>
      <c r="C164" s="2">
        <v>77.2</v>
      </c>
      <c r="D164" s="2">
        <v>77.3</v>
      </c>
      <c r="E164" s="2">
        <v>75.2</v>
      </c>
      <c r="F164" s="3">
        <v>75.5</v>
      </c>
      <c r="H164" s="23">
        <f t="shared" si="12"/>
        <v>75.875</v>
      </c>
      <c r="I164" s="23">
        <f t="shared" si="13"/>
        <v>74.752249557142363</v>
      </c>
      <c r="J164" s="23">
        <f t="shared" si="14"/>
        <v>75.637799693979531</v>
      </c>
      <c r="L164" s="24">
        <f t="shared" si="15"/>
        <v>-0.88555013683716766</v>
      </c>
      <c r="M164" s="24">
        <f t="shared" si="16"/>
        <v>-1.4290774960088484</v>
      </c>
      <c r="N164" s="25">
        <f t="shared" si="17"/>
        <v>0.54352735917168071</v>
      </c>
    </row>
    <row r="165" spans="2:14">
      <c r="B165" s="1">
        <v>43185</v>
      </c>
      <c r="C165" s="2">
        <v>73</v>
      </c>
      <c r="D165" s="2">
        <v>75.400000000000006</v>
      </c>
      <c r="E165" s="2">
        <v>72.400000000000006</v>
      </c>
      <c r="F165" s="3">
        <v>75.400000000000006</v>
      </c>
      <c r="H165" s="23">
        <f t="shared" si="12"/>
        <v>74.650000000000006</v>
      </c>
      <c r="I165" s="23">
        <f t="shared" si="13"/>
        <v>74.548113112986428</v>
      </c>
      <c r="J165" s="23">
        <f t="shared" si="14"/>
        <v>75.6188236694979</v>
      </c>
      <c r="L165" s="24">
        <f t="shared" si="15"/>
        <v>-1.0707105565114716</v>
      </c>
      <c r="M165" s="24">
        <f t="shared" si="16"/>
        <v>-1.5649593358017686</v>
      </c>
      <c r="N165" s="25">
        <f t="shared" si="17"/>
        <v>0.49424877929029698</v>
      </c>
    </row>
    <row r="166" spans="2:14">
      <c r="B166" s="1">
        <v>43182</v>
      </c>
      <c r="C166" s="2">
        <v>71.3</v>
      </c>
      <c r="D166" s="2">
        <v>73</v>
      </c>
      <c r="E166" s="2">
        <v>70.5</v>
      </c>
      <c r="F166" s="3">
        <v>72.2</v>
      </c>
      <c r="H166" s="23">
        <f t="shared" si="12"/>
        <v>71.974999999999994</v>
      </c>
      <c r="I166" s="23">
        <f t="shared" si="13"/>
        <v>74.529588224438498</v>
      </c>
      <c r="J166" s="23">
        <f t="shared" si="14"/>
        <v>75.696329563057731</v>
      </c>
      <c r="L166" s="24">
        <f t="shared" si="15"/>
        <v>-1.1667413386192322</v>
      </c>
      <c r="M166" s="24">
        <f t="shared" si="16"/>
        <v>-1.6885215306243428</v>
      </c>
      <c r="N166" s="25">
        <f t="shared" si="17"/>
        <v>0.52178019200511061</v>
      </c>
    </row>
    <row r="167" spans="2:14">
      <c r="B167" s="1">
        <v>43181</v>
      </c>
      <c r="C167" s="2">
        <v>76.3</v>
      </c>
      <c r="D167" s="2">
        <v>76.400000000000006</v>
      </c>
      <c r="E167" s="2">
        <v>73.599999999999994</v>
      </c>
      <c r="F167" s="3">
        <v>73.900000000000006</v>
      </c>
      <c r="H167" s="23">
        <f t="shared" si="12"/>
        <v>74.45</v>
      </c>
      <c r="I167" s="23">
        <f t="shared" si="13"/>
        <v>74.994058810700039</v>
      </c>
      <c r="J167" s="23">
        <f t="shared" si="14"/>
        <v>75.994035928102349</v>
      </c>
      <c r="L167" s="24">
        <f t="shared" si="15"/>
        <v>-0.99997711740230955</v>
      </c>
      <c r="M167" s="24">
        <f t="shared" si="16"/>
        <v>-1.8189665786256206</v>
      </c>
      <c r="N167" s="25">
        <f t="shared" si="17"/>
        <v>0.81898946122331107</v>
      </c>
    </row>
    <row r="168" spans="2:14">
      <c r="B168" s="1">
        <v>43180</v>
      </c>
      <c r="C168" s="2">
        <v>76.5</v>
      </c>
      <c r="D168" s="2">
        <v>76.7</v>
      </c>
      <c r="E168" s="2">
        <v>75</v>
      </c>
      <c r="F168" s="3">
        <v>75</v>
      </c>
      <c r="H168" s="23">
        <f t="shared" si="12"/>
        <v>75.424999999999997</v>
      </c>
      <c r="I168" s="23">
        <f t="shared" si="13"/>
        <v>75.092978594463688</v>
      </c>
      <c r="J168" s="23">
        <f t="shared" si="14"/>
        <v>76.11755880235053</v>
      </c>
      <c r="L168" s="24">
        <f t="shared" si="15"/>
        <v>-1.0245802078868422</v>
      </c>
      <c r="M168" s="24">
        <f t="shared" si="16"/>
        <v>-2.0237139439314484</v>
      </c>
      <c r="N168" s="25">
        <f t="shared" si="17"/>
        <v>0.9991337360446062</v>
      </c>
    </row>
    <row r="169" spans="2:14">
      <c r="B169" s="1">
        <v>43179</v>
      </c>
      <c r="C169" s="2">
        <v>77</v>
      </c>
      <c r="D169" s="2">
        <v>77.400000000000006</v>
      </c>
      <c r="E169" s="2">
        <v>76.2</v>
      </c>
      <c r="F169" s="3">
        <v>76.2</v>
      </c>
      <c r="H169" s="23">
        <f t="shared" si="12"/>
        <v>76.5</v>
      </c>
      <c r="I169" s="23">
        <f t="shared" si="13"/>
        <v>75.032611066184359</v>
      </c>
      <c r="J169" s="23">
        <f t="shared" si="14"/>
        <v>76.172963506538579</v>
      </c>
      <c r="L169" s="24">
        <f t="shared" si="15"/>
        <v>-1.1403524403542207</v>
      </c>
      <c r="M169" s="24">
        <f t="shared" si="16"/>
        <v>-2.2734973779426002</v>
      </c>
      <c r="N169" s="25">
        <f t="shared" si="17"/>
        <v>1.1331449375883795</v>
      </c>
    </row>
    <row r="170" spans="2:14">
      <c r="B170" s="1">
        <v>43178</v>
      </c>
      <c r="C170" s="2">
        <v>78</v>
      </c>
      <c r="D170" s="2">
        <v>78.599999999999994</v>
      </c>
      <c r="E170" s="2">
        <v>77.2</v>
      </c>
      <c r="F170" s="3">
        <v>77.599999999999994</v>
      </c>
      <c r="H170" s="23">
        <f t="shared" si="12"/>
        <v>77.75</v>
      </c>
      <c r="I170" s="23">
        <f t="shared" si="13"/>
        <v>74.765813078217874</v>
      </c>
      <c r="J170" s="23">
        <f t="shared" si="14"/>
        <v>76.146800587061662</v>
      </c>
      <c r="L170" s="24">
        <f t="shared" si="15"/>
        <v>-1.3809875088437877</v>
      </c>
      <c r="M170" s="24">
        <f t="shared" si="16"/>
        <v>-2.5567836123396952</v>
      </c>
      <c r="N170" s="25">
        <f t="shared" si="17"/>
        <v>1.1757961034959075</v>
      </c>
    </row>
    <row r="171" spans="2:14">
      <c r="B171" s="1">
        <v>43175</v>
      </c>
      <c r="C171" s="2">
        <v>77</v>
      </c>
      <c r="D171" s="2">
        <v>80</v>
      </c>
      <c r="E171" s="2">
        <v>76.7</v>
      </c>
      <c r="F171" s="3">
        <v>77.099999999999994</v>
      </c>
      <c r="H171" s="23">
        <f t="shared" si="12"/>
        <v>77.724999999999994</v>
      </c>
      <c r="I171" s="23">
        <f t="shared" si="13"/>
        <v>74.223233637893856</v>
      </c>
      <c r="J171" s="23">
        <f t="shared" si="14"/>
        <v>76.018544634026597</v>
      </c>
      <c r="L171" s="24">
        <f t="shared" si="15"/>
        <v>-1.7953109961327414</v>
      </c>
      <c r="M171" s="24">
        <f t="shared" si="16"/>
        <v>-2.850732638213672</v>
      </c>
      <c r="N171" s="25">
        <f t="shared" si="17"/>
        <v>1.0554216420809306</v>
      </c>
    </row>
    <row r="172" spans="2:14">
      <c r="B172" s="1">
        <v>43174</v>
      </c>
      <c r="C172" s="2">
        <v>75</v>
      </c>
      <c r="D172" s="2">
        <v>75.5</v>
      </c>
      <c r="E172" s="2">
        <v>74.5</v>
      </c>
      <c r="F172" s="3">
        <v>74.599999999999994</v>
      </c>
      <c r="H172" s="23">
        <f t="shared" si="12"/>
        <v>74.8</v>
      </c>
      <c r="I172" s="23">
        <f t="shared" si="13"/>
        <v>73.58654884478365</v>
      </c>
      <c r="J172" s="23">
        <f t="shared" si="14"/>
        <v>75.882028204748721</v>
      </c>
      <c r="L172" s="24">
        <f t="shared" si="15"/>
        <v>-2.2954793599650714</v>
      </c>
      <c r="M172" s="24">
        <f t="shared" si="16"/>
        <v>-3.1145880487339044</v>
      </c>
      <c r="N172" s="25">
        <f t="shared" si="17"/>
        <v>0.81910868876883303</v>
      </c>
    </row>
    <row r="173" spans="2:14">
      <c r="B173" s="1">
        <v>43173</v>
      </c>
      <c r="C173" s="2">
        <v>74.5</v>
      </c>
      <c r="D173" s="2">
        <v>75.7</v>
      </c>
      <c r="E173" s="2">
        <v>74</v>
      </c>
      <c r="F173" s="3">
        <v>74.5</v>
      </c>
      <c r="H173" s="23">
        <f t="shared" si="12"/>
        <v>74.674999999999997</v>
      </c>
      <c r="I173" s="23">
        <f t="shared" si="13"/>
        <v>73.365921362017033</v>
      </c>
      <c r="J173" s="23">
        <f t="shared" si="14"/>
        <v>75.968590461128613</v>
      </c>
      <c r="L173" s="24">
        <f t="shared" si="15"/>
        <v>-2.60266909911158</v>
      </c>
      <c r="M173" s="24">
        <f t="shared" si="16"/>
        <v>-3.3193652209261124</v>
      </c>
      <c r="N173" s="25">
        <f t="shared" si="17"/>
        <v>0.71669612181453246</v>
      </c>
    </row>
    <row r="174" spans="2:14">
      <c r="B174" s="1">
        <v>43172</v>
      </c>
      <c r="C174" s="2">
        <v>75</v>
      </c>
      <c r="D174" s="2">
        <v>75.8</v>
      </c>
      <c r="E174" s="2">
        <v>73.8</v>
      </c>
      <c r="F174" s="3">
        <v>74</v>
      </c>
      <c r="H174" s="23">
        <f t="shared" si="12"/>
        <v>74.400000000000006</v>
      </c>
      <c r="I174" s="23">
        <f t="shared" si="13"/>
        <v>73.127907064201949</v>
      </c>
      <c r="J174" s="23">
        <f t="shared" si="14"/>
        <v>76.072077698018902</v>
      </c>
      <c r="L174" s="24">
        <f t="shared" si="15"/>
        <v>-2.9441706338169524</v>
      </c>
      <c r="M174" s="24">
        <f t="shared" si="16"/>
        <v>-3.4985392513797455</v>
      </c>
      <c r="N174" s="25">
        <f t="shared" si="17"/>
        <v>0.5543686175627931</v>
      </c>
    </row>
    <row r="175" spans="2:14">
      <c r="B175" s="1">
        <v>43171</v>
      </c>
      <c r="C175" s="2">
        <v>75</v>
      </c>
      <c r="D175" s="2">
        <v>77.5</v>
      </c>
      <c r="E175" s="2">
        <v>73.7</v>
      </c>
      <c r="F175" s="3">
        <v>74.3</v>
      </c>
      <c r="H175" s="23">
        <f t="shared" si="12"/>
        <v>74.949999999999989</v>
      </c>
      <c r="I175" s="23">
        <f t="shared" si="13"/>
        <v>72.896617439511388</v>
      </c>
      <c r="J175" s="23">
        <f t="shared" si="14"/>
        <v>76.20584391386042</v>
      </c>
      <c r="L175" s="24">
        <f t="shared" si="15"/>
        <v>-3.3092264743490318</v>
      </c>
      <c r="M175" s="24">
        <f t="shared" si="16"/>
        <v>-3.6371314057704436</v>
      </c>
      <c r="N175" s="25">
        <f t="shared" si="17"/>
        <v>0.32790493142141175</v>
      </c>
    </row>
    <row r="176" spans="2:14">
      <c r="B176" s="1">
        <v>43168</v>
      </c>
      <c r="C176" s="2">
        <v>71.099999999999994</v>
      </c>
      <c r="D176" s="2">
        <v>71.900000000000006</v>
      </c>
      <c r="E176" s="2">
        <v>70.8</v>
      </c>
      <c r="F176" s="3">
        <v>71.099999999999994</v>
      </c>
      <c r="H176" s="23">
        <f t="shared" si="12"/>
        <v>71.224999999999994</v>
      </c>
      <c r="I176" s="23">
        <f t="shared" si="13"/>
        <v>72.523275155786195</v>
      </c>
      <c r="J176" s="23">
        <f t="shared" si="14"/>
        <v>76.306311426969259</v>
      </c>
      <c r="L176" s="24">
        <f t="shared" si="15"/>
        <v>-3.7830362711830645</v>
      </c>
      <c r="M176" s="24">
        <f t="shared" si="16"/>
        <v>-3.7191076386257964</v>
      </c>
      <c r="N176" s="25">
        <f t="shared" si="17"/>
        <v>-6.3928632557268106E-2</v>
      </c>
    </row>
    <row r="177" spans="2:14">
      <c r="B177" s="1">
        <v>43167</v>
      </c>
      <c r="C177" s="2">
        <v>70</v>
      </c>
      <c r="D177" s="2">
        <v>71</v>
      </c>
      <c r="E177" s="2">
        <v>69.7</v>
      </c>
      <c r="F177" s="3">
        <v>70.8</v>
      </c>
      <c r="H177" s="23">
        <f t="shared" si="12"/>
        <v>70.574999999999989</v>
      </c>
      <c r="I177" s="23">
        <f t="shared" si="13"/>
        <v>72.759325184110963</v>
      </c>
      <c r="J177" s="23">
        <f t="shared" si="14"/>
        <v>76.712816341126796</v>
      </c>
      <c r="L177" s="24">
        <f t="shared" si="15"/>
        <v>-3.9534911570158329</v>
      </c>
      <c r="M177" s="24">
        <f t="shared" si="16"/>
        <v>-3.7031254804864795</v>
      </c>
      <c r="N177" s="25">
        <f t="shared" si="17"/>
        <v>-0.25036567652935338</v>
      </c>
    </row>
    <row r="178" spans="2:14">
      <c r="B178" s="1">
        <v>43166</v>
      </c>
      <c r="C178" s="2">
        <v>69.7</v>
      </c>
      <c r="D178" s="2">
        <v>71.2</v>
      </c>
      <c r="E178" s="2">
        <v>69.400000000000006</v>
      </c>
      <c r="F178" s="3">
        <v>69.400000000000006</v>
      </c>
      <c r="H178" s="23">
        <f t="shared" si="12"/>
        <v>69.850000000000009</v>
      </c>
      <c r="I178" s="23">
        <f t="shared" si="13"/>
        <v>73.156475217585694</v>
      </c>
      <c r="J178" s="23">
        <f t="shared" si="14"/>
        <v>77.20384164841694</v>
      </c>
      <c r="L178" s="24">
        <f t="shared" si="15"/>
        <v>-4.0473664308312465</v>
      </c>
      <c r="M178" s="24">
        <f t="shared" si="16"/>
        <v>-3.640534061354141</v>
      </c>
      <c r="N178" s="25">
        <f t="shared" si="17"/>
        <v>-0.40683236947710544</v>
      </c>
    </row>
    <row r="179" spans="2:14">
      <c r="B179" s="1">
        <v>43165</v>
      </c>
      <c r="C179" s="2">
        <v>71.3</v>
      </c>
      <c r="D179" s="2">
        <v>71.599999999999994</v>
      </c>
      <c r="E179" s="2">
        <v>69.2</v>
      </c>
      <c r="F179" s="3">
        <v>70.3</v>
      </c>
      <c r="H179" s="23">
        <f t="shared" si="12"/>
        <v>70.349999999999994</v>
      </c>
      <c r="I179" s="23">
        <f t="shared" si="13"/>
        <v>73.757652529873994</v>
      </c>
      <c r="J179" s="23">
        <f t="shared" si="14"/>
        <v>77.792148980290293</v>
      </c>
      <c r="L179" s="24">
        <f t="shared" si="15"/>
        <v>-4.0344964504162988</v>
      </c>
      <c r="M179" s="24">
        <f t="shared" si="16"/>
        <v>-3.5388259689848645</v>
      </c>
      <c r="N179" s="25">
        <f t="shared" si="17"/>
        <v>-0.49567048143143433</v>
      </c>
    </row>
    <row r="180" spans="2:14">
      <c r="B180" s="1">
        <v>43164</v>
      </c>
      <c r="C180" s="2">
        <v>72.7</v>
      </c>
      <c r="D180" s="2">
        <v>72.8</v>
      </c>
      <c r="E180" s="2">
        <v>69.7</v>
      </c>
      <c r="F180" s="3">
        <v>70.7</v>
      </c>
      <c r="H180" s="23">
        <f t="shared" si="12"/>
        <v>70.974999999999994</v>
      </c>
      <c r="I180" s="23">
        <f t="shared" si="13"/>
        <v>74.377225717123807</v>
      </c>
      <c r="J180" s="23">
        <f t="shared" si="14"/>
        <v>78.387520898713518</v>
      </c>
      <c r="L180" s="24">
        <f t="shared" si="15"/>
        <v>-4.0102951815897114</v>
      </c>
      <c r="M180" s="24">
        <f t="shared" si="16"/>
        <v>-3.414908348627006</v>
      </c>
      <c r="N180" s="25">
        <f t="shared" si="17"/>
        <v>-0.59538683296270545</v>
      </c>
    </row>
    <row r="181" spans="2:14">
      <c r="B181" s="1">
        <v>43161</v>
      </c>
      <c r="C181" s="2">
        <v>72</v>
      </c>
      <c r="D181" s="2">
        <v>73.900000000000006</v>
      </c>
      <c r="E181" s="2">
        <v>71.2</v>
      </c>
      <c r="F181" s="3">
        <v>72.099999999999994</v>
      </c>
      <c r="H181" s="23">
        <f t="shared" si="12"/>
        <v>72.325000000000003</v>
      </c>
      <c r="I181" s="23">
        <f t="shared" si="13"/>
        <v>74.995812211146315</v>
      </c>
      <c r="J181" s="23">
        <f t="shared" si="14"/>
        <v>78.980522570610603</v>
      </c>
      <c r="L181" s="24">
        <f t="shared" si="15"/>
        <v>-3.9847103594642874</v>
      </c>
      <c r="M181" s="24">
        <f t="shared" si="16"/>
        <v>-3.2660616403863294</v>
      </c>
      <c r="N181" s="25">
        <f t="shared" si="17"/>
        <v>-0.71864871907795802</v>
      </c>
    </row>
    <row r="182" spans="2:14">
      <c r="B182" s="1">
        <v>43160</v>
      </c>
      <c r="C182" s="2">
        <v>70.8</v>
      </c>
      <c r="D182" s="2">
        <v>72.400000000000006</v>
      </c>
      <c r="E182" s="2">
        <v>69.599999999999994</v>
      </c>
      <c r="F182" s="3">
        <v>72</v>
      </c>
      <c r="H182" s="23">
        <f t="shared" si="12"/>
        <v>71.5</v>
      </c>
      <c r="I182" s="23">
        <f t="shared" si="13"/>
        <v>75.481414431354736</v>
      </c>
      <c r="J182" s="23">
        <f t="shared" si="14"/>
        <v>79.512964376259447</v>
      </c>
      <c r="L182" s="24">
        <f t="shared" si="15"/>
        <v>-4.031549944904711</v>
      </c>
      <c r="M182" s="24">
        <f t="shared" si="16"/>
        <v>-3.0863994606168399</v>
      </c>
      <c r="N182" s="25">
        <f t="shared" si="17"/>
        <v>-0.94515048428787107</v>
      </c>
    </row>
    <row r="183" spans="2:14">
      <c r="B183" s="1">
        <v>43158</v>
      </c>
      <c r="C183" s="2">
        <v>72</v>
      </c>
      <c r="D183" s="2">
        <v>72.5</v>
      </c>
      <c r="E183" s="2">
        <v>70.900000000000006</v>
      </c>
      <c r="F183" s="3">
        <v>71.099999999999994</v>
      </c>
      <c r="H183" s="23">
        <f t="shared" si="12"/>
        <v>71.400000000000006</v>
      </c>
      <c r="I183" s="23">
        <f t="shared" si="13"/>
        <v>76.205307964328327</v>
      </c>
      <c r="J183" s="23">
        <f t="shared" si="14"/>
        <v>80.154001526360204</v>
      </c>
      <c r="L183" s="24">
        <f t="shared" si="15"/>
        <v>-3.9486935620318775</v>
      </c>
      <c r="M183" s="24">
        <f t="shared" si="16"/>
        <v>-2.8501118395448719</v>
      </c>
      <c r="N183" s="25">
        <f t="shared" si="17"/>
        <v>-1.0985817224870056</v>
      </c>
    </row>
    <row r="184" spans="2:14">
      <c r="B184" s="1">
        <v>43157</v>
      </c>
      <c r="C184" s="2">
        <v>72.3</v>
      </c>
      <c r="D184" s="2">
        <v>73.5</v>
      </c>
      <c r="E184" s="2">
        <v>71.2</v>
      </c>
      <c r="F184" s="3">
        <v>71.3</v>
      </c>
      <c r="H184" s="23">
        <f t="shared" si="12"/>
        <v>71.824999999999989</v>
      </c>
      <c r="I184" s="23">
        <f t="shared" si="13"/>
        <v>77.079000321478929</v>
      </c>
      <c r="J184" s="23">
        <f t="shared" si="14"/>
        <v>80.854321648469025</v>
      </c>
      <c r="L184" s="24">
        <f t="shared" si="15"/>
        <v>-3.7753213269900954</v>
      </c>
      <c r="M184" s="24">
        <f t="shared" si="16"/>
        <v>-2.5754664089231203</v>
      </c>
      <c r="N184" s="25">
        <f t="shared" si="17"/>
        <v>-1.1998549180669751</v>
      </c>
    </row>
    <row r="185" spans="2:14">
      <c r="B185" s="1">
        <v>43154</v>
      </c>
      <c r="C185" s="2">
        <v>72</v>
      </c>
      <c r="D185" s="2">
        <v>73.8</v>
      </c>
      <c r="E185" s="2">
        <v>71</v>
      </c>
      <c r="F185" s="3">
        <v>72.3</v>
      </c>
      <c r="H185" s="23">
        <f t="shared" si="12"/>
        <v>72.349999999999994</v>
      </c>
      <c r="I185" s="23">
        <f t="shared" si="13"/>
        <v>78.034273107202381</v>
      </c>
      <c r="J185" s="23">
        <f t="shared" si="14"/>
        <v>81.576667380346549</v>
      </c>
      <c r="L185" s="24">
        <f t="shared" si="15"/>
        <v>-3.5423942731441684</v>
      </c>
      <c r="M185" s="24">
        <f t="shared" si="16"/>
        <v>-2.2755026794063764</v>
      </c>
      <c r="N185" s="25">
        <f t="shared" si="17"/>
        <v>-1.266891593737792</v>
      </c>
    </row>
    <row r="186" spans="2:14">
      <c r="B186" s="1">
        <v>43153</v>
      </c>
      <c r="C186" s="2">
        <v>69</v>
      </c>
      <c r="D186" s="2">
        <v>72.7</v>
      </c>
      <c r="E186" s="2">
        <v>68.2</v>
      </c>
      <c r="F186" s="3">
        <v>71.3</v>
      </c>
      <c r="H186" s="23">
        <f t="shared" si="12"/>
        <v>70.875</v>
      </c>
      <c r="I186" s="23">
        <f t="shared" si="13"/>
        <v>79.067777308511907</v>
      </c>
      <c r="J186" s="23">
        <f t="shared" si="14"/>
        <v>82.314800770774269</v>
      </c>
      <c r="L186" s="24">
        <f t="shared" si="15"/>
        <v>-3.2470234622623622</v>
      </c>
      <c r="M186" s="24">
        <f t="shared" si="16"/>
        <v>-1.9587797809719283</v>
      </c>
      <c r="N186" s="25">
        <f t="shared" si="17"/>
        <v>-1.2882436812904339</v>
      </c>
    </row>
    <row r="187" spans="2:14">
      <c r="B187" s="1">
        <v>43152</v>
      </c>
      <c r="C187" s="2">
        <v>77</v>
      </c>
      <c r="D187" s="2">
        <v>77.099999999999994</v>
      </c>
      <c r="E187" s="2">
        <v>70.8</v>
      </c>
      <c r="F187" s="3">
        <v>71.099999999999994</v>
      </c>
      <c r="H187" s="23">
        <f t="shared" si="12"/>
        <v>72.524999999999991</v>
      </c>
      <c r="I187" s="23">
        <f t="shared" si="13"/>
        <v>80.557373182786804</v>
      </c>
      <c r="J187" s="23">
        <f t="shared" si="14"/>
        <v>83.229984832436216</v>
      </c>
      <c r="L187" s="24">
        <f t="shared" si="15"/>
        <v>-2.6726116496494114</v>
      </c>
      <c r="M187" s="24">
        <f t="shared" si="16"/>
        <v>-1.6367188606493197</v>
      </c>
      <c r="N187" s="25">
        <f t="shared" si="17"/>
        <v>-1.0358927890000917</v>
      </c>
    </row>
    <row r="188" spans="2:14">
      <c r="B188" s="1">
        <v>43143</v>
      </c>
      <c r="C188" s="2">
        <v>79.900000000000006</v>
      </c>
      <c r="D188" s="2">
        <v>81.5</v>
      </c>
      <c r="E188" s="2">
        <v>74.900000000000006</v>
      </c>
      <c r="F188" s="3">
        <v>74.900000000000006</v>
      </c>
      <c r="H188" s="23">
        <f t="shared" si="12"/>
        <v>76.550000000000011</v>
      </c>
      <c r="I188" s="23">
        <f t="shared" si="13"/>
        <v>82.017804670566221</v>
      </c>
      <c r="J188" s="23">
        <f t="shared" si="14"/>
        <v>84.08638361903111</v>
      </c>
      <c r="L188" s="24">
        <f t="shared" si="15"/>
        <v>-2.0685789484648893</v>
      </c>
      <c r="M188" s="24">
        <f t="shared" si="16"/>
        <v>-1.3777456633992968</v>
      </c>
      <c r="N188" s="25">
        <f t="shared" si="17"/>
        <v>-0.6908332850655925</v>
      </c>
    </row>
    <row r="189" spans="2:14">
      <c r="B189" s="1">
        <v>43140</v>
      </c>
      <c r="C189" s="2">
        <v>74</v>
      </c>
      <c r="D189" s="2">
        <v>81.2</v>
      </c>
      <c r="E189" s="2">
        <v>73.8</v>
      </c>
      <c r="F189" s="3">
        <v>80.7</v>
      </c>
      <c r="H189" s="23">
        <f t="shared" si="12"/>
        <v>79.099999999999994</v>
      </c>
      <c r="I189" s="23">
        <f t="shared" si="13"/>
        <v>83.011950974305535</v>
      </c>
      <c r="J189" s="23">
        <f t="shared" si="14"/>
        <v>84.689294308553599</v>
      </c>
      <c r="L189" s="24">
        <f t="shared" si="15"/>
        <v>-1.6773433342480644</v>
      </c>
      <c r="M189" s="24">
        <f t="shared" si="16"/>
        <v>-1.2050373421328988</v>
      </c>
      <c r="N189" s="25">
        <f t="shared" si="17"/>
        <v>-0.47230599211516555</v>
      </c>
    </row>
    <row r="190" spans="2:14">
      <c r="B190" s="1">
        <v>43139</v>
      </c>
      <c r="C190" s="2">
        <v>82.7</v>
      </c>
      <c r="D190" s="2">
        <v>82.9</v>
      </c>
      <c r="E190" s="2">
        <v>78</v>
      </c>
      <c r="F190" s="3">
        <v>79.8</v>
      </c>
      <c r="H190" s="23">
        <f t="shared" si="12"/>
        <v>80.125</v>
      </c>
      <c r="I190" s="23">
        <f t="shared" si="13"/>
        <v>83.723214787815635</v>
      </c>
      <c r="J190" s="23">
        <f t="shared" si="14"/>
        <v>85.136437853237894</v>
      </c>
      <c r="L190" s="24">
        <f t="shared" si="15"/>
        <v>-1.4132230654222582</v>
      </c>
      <c r="M190" s="24">
        <f t="shared" si="16"/>
        <v>-1.0869608441041074</v>
      </c>
      <c r="N190" s="25">
        <f t="shared" si="17"/>
        <v>-0.32626222131815075</v>
      </c>
    </row>
    <row r="191" spans="2:14">
      <c r="B191" s="1">
        <v>43138</v>
      </c>
      <c r="C191" s="2">
        <v>85</v>
      </c>
      <c r="D191" s="2">
        <v>85.1</v>
      </c>
      <c r="E191" s="2">
        <v>82.1</v>
      </c>
      <c r="F191" s="3">
        <v>82.1</v>
      </c>
      <c r="H191" s="23">
        <f t="shared" si="12"/>
        <v>82.85</v>
      </c>
      <c r="I191" s="23">
        <f t="shared" si="13"/>
        <v>84.37743565832757</v>
      </c>
      <c r="J191" s="23">
        <f t="shared" si="14"/>
        <v>85.537352881496929</v>
      </c>
      <c r="L191" s="24">
        <f t="shared" si="15"/>
        <v>-1.1599172231693586</v>
      </c>
      <c r="M191" s="24">
        <f t="shared" si="16"/>
        <v>-1.0053952887745696</v>
      </c>
      <c r="N191" s="25">
        <f t="shared" si="17"/>
        <v>-0.15452193439478901</v>
      </c>
    </row>
    <row r="192" spans="2:14">
      <c r="B192" s="1">
        <v>43137</v>
      </c>
      <c r="C192" s="2">
        <v>82.9</v>
      </c>
      <c r="D192" s="2">
        <v>85.3</v>
      </c>
      <c r="E192" s="2">
        <v>78.7</v>
      </c>
      <c r="F192" s="3">
        <v>82.6</v>
      </c>
      <c r="H192" s="23">
        <f t="shared" si="12"/>
        <v>82.3</v>
      </c>
      <c r="I192" s="23">
        <f t="shared" si="13"/>
        <v>84.655151232568954</v>
      </c>
      <c r="J192" s="23">
        <f t="shared" si="14"/>
        <v>85.75234111201668</v>
      </c>
      <c r="L192" s="24">
        <f t="shared" si="15"/>
        <v>-1.0971898794477255</v>
      </c>
      <c r="M192" s="24">
        <f t="shared" si="16"/>
        <v>-0.96676480517587238</v>
      </c>
      <c r="N192" s="25">
        <f t="shared" si="17"/>
        <v>-0.13042507427185313</v>
      </c>
    </row>
    <row r="193" spans="2:14">
      <c r="B193" s="1">
        <v>43136</v>
      </c>
      <c r="C193" s="2">
        <v>79.400000000000006</v>
      </c>
      <c r="D193" s="2">
        <v>86.4</v>
      </c>
      <c r="E193" s="2">
        <v>79.400000000000006</v>
      </c>
      <c r="F193" s="3">
        <v>86.4</v>
      </c>
      <c r="H193" s="23">
        <f t="shared" si="12"/>
        <v>84.65</v>
      </c>
      <c r="I193" s="23">
        <f t="shared" si="13"/>
        <v>85.083360547581492</v>
      </c>
      <c r="J193" s="23">
        <f t="shared" si="14"/>
        <v>86.028528400978018</v>
      </c>
      <c r="L193" s="24">
        <f t="shared" si="15"/>
        <v>-0.94516785339652643</v>
      </c>
      <c r="M193" s="24">
        <f t="shared" si="16"/>
        <v>-0.93415853660790915</v>
      </c>
      <c r="N193" s="25">
        <f t="shared" si="17"/>
        <v>-1.1009316788617274E-2</v>
      </c>
    </row>
    <row r="194" spans="2:14">
      <c r="B194" s="1">
        <v>43133</v>
      </c>
      <c r="C194" s="2">
        <v>84</v>
      </c>
      <c r="D194" s="2">
        <v>85</v>
      </c>
      <c r="E194" s="2">
        <v>83.1</v>
      </c>
      <c r="F194" s="2">
        <v>83.5</v>
      </c>
      <c r="H194" s="23">
        <f t="shared" si="12"/>
        <v>83.775000000000006</v>
      </c>
      <c r="I194" s="23">
        <f t="shared" si="13"/>
        <v>85.162153374414487</v>
      </c>
      <c r="J194" s="23">
        <f t="shared" si="14"/>
        <v>86.138810673056255</v>
      </c>
      <c r="L194" s="24">
        <f t="shared" si="15"/>
        <v>-0.97665729864176853</v>
      </c>
      <c r="M194" s="24">
        <f t="shared" si="16"/>
        <v>-0.93140620741075486</v>
      </c>
      <c r="N194" s="25">
        <f t="shared" si="17"/>
        <v>-4.5251091231013674E-2</v>
      </c>
    </row>
    <row r="195" spans="2:14">
      <c r="B195" s="1">
        <v>43132</v>
      </c>
      <c r="C195" s="2">
        <v>83.3</v>
      </c>
      <c r="D195" s="2">
        <v>84.8</v>
      </c>
      <c r="E195" s="2">
        <v>82.8</v>
      </c>
      <c r="F195" s="3">
        <v>83.5</v>
      </c>
      <c r="H195" s="23">
        <f t="shared" si="12"/>
        <v>83.65</v>
      </c>
      <c r="I195" s="23">
        <f t="shared" si="13"/>
        <v>85.414363078853484</v>
      </c>
      <c r="J195" s="23">
        <f t="shared" si="14"/>
        <v>86.327915526900753</v>
      </c>
      <c r="L195" s="24">
        <f t="shared" si="15"/>
        <v>-0.91355244804726965</v>
      </c>
      <c r="M195" s="24">
        <f t="shared" si="16"/>
        <v>-0.92009343460300141</v>
      </c>
      <c r="N195" s="25">
        <f t="shared" si="17"/>
        <v>6.5409865557317648E-3</v>
      </c>
    </row>
    <row r="196" spans="2:14">
      <c r="B196" s="1">
        <v>43131</v>
      </c>
      <c r="C196" s="2">
        <v>81.8</v>
      </c>
      <c r="D196" s="2">
        <v>84</v>
      </c>
      <c r="E196" s="2">
        <v>81.599999999999994</v>
      </c>
      <c r="F196" s="3">
        <v>83.1</v>
      </c>
      <c r="H196" s="23">
        <f t="shared" si="12"/>
        <v>82.949999999999989</v>
      </c>
      <c r="I196" s="23">
        <f t="shared" si="13"/>
        <v>85.73515636591776</v>
      </c>
      <c r="J196" s="23">
        <f t="shared" si="14"/>
        <v>86.542148769052815</v>
      </c>
      <c r="L196" s="24">
        <f t="shared" si="15"/>
        <v>-0.80699240313505527</v>
      </c>
      <c r="M196" s="24">
        <f t="shared" si="16"/>
        <v>-0.92172868124193441</v>
      </c>
      <c r="N196" s="25">
        <f t="shared" si="17"/>
        <v>0.11473627810687914</v>
      </c>
    </row>
    <row r="197" spans="2:14">
      <c r="B197" s="1">
        <v>43130</v>
      </c>
      <c r="C197" s="2">
        <v>87.1</v>
      </c>
      <c r="D197" s="2">
        <v>87.8</v>
      </c>
      <c r="E197" s="2">
        <v>82.9</v>
      </c>
      <c r="F197" s="3">
        <v>83.5</v>
      </c>
      <c r="H197" s="23">
        <f t="shared" ref="H197:H260" si="18">(D197+E197+F197*2)/4</f>
        <v>84.424999999999997</v>
      </c>
      <c r="I197" s="23">
        <f t="shared" ref="I197:I260" si="19">I198+(2/(1+12))*(H197-I198)</f>
        <v>86.241548432448269</v>
      </c>
      <c r="J197" s="23">
        <f t="shared" ref="J197:J260" si="20">J198+(2/(1+26))*(H197-J198)</f>
        <v>86.82952067057704</v>
      </c>
      <c r="L197" s="24">
        <f t="shared" ref="L197:L260" si="21">I197-J197</f>
        <v>-0.58797223812877064</v>
      </c>
      <c r="M197" s="24">
        <f t="shared" ref="M197:M260" si="22">M198+(2/(1+9))*(L197-M198)</f>
        <v>-0.95041275076865417</v>
      </c>
      <c r="N197" s="25">
        <f t="shared" ref="N197:N260" si="23">L197-M197</f>
        <v>0.36244051263988353</v>
      </c>
    </row>
    <row r="198" spans="2:14">
      <c r="B198" s="1">
        <v>43129</v>
      </c>
      <c r="C198" s="2">
        <v>87.5</v>
      </c>
      <c r="D198" s="2">
        <v>88</v>
      </c>
      <c r="E198" s="2">
        <v>86.2</v>
      </c>
      <c r="F198" s="3">
        <v>87.7</v>
      </c>
      <c r="H198" s="23">
        <f t="shared" si="18"/>
        <v>87.4</v>
      </c>
      <c r="I198" s="23">
        <f t="shared" si="19"/>
        <v>86.57182996562068</v>
      </c>
      <c r="J198" s="23">
        <f t="shared" si="20"/>
        <v>87.021882324223199</v>
      </c>
      <c r="L198" s="24">
        <f t="shared" si="21"/>
        <v>-0.45005235860251958</v>
      </c>
      <c r="M198" s="24">
        <f t="shared" si="22"/>
        <v>-1.0410228789286251</v>
      </c>
      <c r="N198" s="25">
        <f t="shared" si="23"/>
        <v>0.59097052032610553</v>
      </c>
    </row>
    <row r="199" spans="2:14">
      <c r="B199" s="1">
        <v>43126</v>
      </c>
      <c r="C199" s="2">
        <v>88</v>
      </c>
      <c r="D199" s="2">
        <v>88</v>
      </c>
      <c r="E199" s="2">
        <v>85.6</v>
      </c>
      <c r="F199" s="2">
        <v>86.7</v>
      </c>
      <c r="H199" s="23">
        <f t="shared" si="18"/>
        <v>86.75</v>
      </c>
      <c r="I199" s="23">
        <f t="shared" si="19"/>
        <v>86.421253595733532</v>
      </c>
      <c r="J199" s="23">
        <f t="shared" si="20"/>
        <v>86.991632910161059</v>
      </c>
      <c r="L199" s="24">
        <f t="shared" si="21"/>
        <v>-0.57037931442752665</v>
      </c>
      <c r="M199" s="24">
        <f t="shared" si="22"/>
        <v>-1.1887655090101514</v>
      </c>
      <c r="N199" s="25">
        <f t="shared" si="23"/>
        <v>0.61838619458262478</v>
      </c>
    </row>
    <row r="200" spans="2:14">
      <c r="B200" s="1">
        <v>43125</v>
      </c>
      <c r="C200" s="2">
        <v>91.2</v>
      </c>
      <c r="D200" s="2">
        <v>92.3</v>
      </c>
      <c r="E200" s="2">
        <v>86.7</v>
      </c>
      <c r="F200" s="3">
        <v>86.7</v>
      </c>
      <c r="H200" s="23">
        <f t="shared" si="18"/>
        <v>88.1</v>
      </c>
      <c r="I200" s="23">
        <f t="shared" si="19"/>
        <v>86.361481522230534</v>
      </c>
      <c r="J200" s="23">
        <f t="shared" si="20"/>
        <v>87.01096354297394</v>
      </c>
      <c r="L200" s="24">
        <f t="shared" si="21"/>
        <v>-0.649482020743406</v>
      </c>
      <c r="M200" s="24">
        <f t="shared" si="22"/>
        <v>-1.3433620576558076</v>
      </c>
      <c r="N200" s="25">
        <f t="shared" si="23"/>
        <v>0.69388003691240163</v>
      </c>
    </row>
    <row r="201" spans="2:14">
      <c r="B201" s="1">
        <v>43124</v>
      </c>
      <c r="C201" s="2">
        <v>87.9</v>
      </c>
      <c r="D201" s="2">
        <v>89.2</v>
      </c>
      <c r="E201" s="2">
        <v>87.2</v>
      </c>
      <c r="F201" s="3">
        <v>89</v>
      </c>
      <c r="H201" s="23">
        <f t="shared" si="18"/>
        <v>88.6</v>
      </c>
      <c r="I201" s="23">
        <f t="shared" si="19"/>
        <v>86.045387253545172</v>
      </c>
      <c r="J201" s="23">
        <f t="shared" si="20"/>
        <v>86.923840626411859</v>
      </c>
      <c r="L201" s="24">
        <f t="shared" si="21"/>
        <v>-0.87845337286668723</v>
      </c>
      <c r="M201" s="24">
        <f t="shared" si="22"/>
        <v>-1.5168320668839079</v>
      </c>
      <c r="N201" s="25">
        <f t="shared" si="23"/>
        <v>0.63837869401722069</v>
      </c>
    </row>
    <row r="202" spans="2:14">
      <c r="B202" s="1">
        <v>43123</v>
      </c>
      <c r="C202" s="2">
        <v>87</v>
      </c>
      <c r="D202" s="2">
        <v>88.4</v>
      </c>
      <c r="E202" s="2">
        <v>85.6</v>
      </c>
      <c r="F202" s="3">
        <v>87.3</v>
      </c>
      <c r="H202" s="23">
        <f t="shared" si="18"/>
        <v>87.15</v>
      </c>
      <c r="I202" s="23">
        <f t="shared" si="19"/>
        <v>85.580912208735199</v>
      </c>
      <c r="J202" s="23">
        <f t="shared" si="20"/>
        <v>86.789747876524814</v>
      </c>
      <c r="L202" s="24">
        <f t="shared" si="21"/>
        <v>-1.2088356677896144</v>
      </c>
      <c r="M202" s="24">
        <f t="shared" si="22"/>
        <v>-1.6764267403882132</v>
      </c>
      <c r="N202" s="25">
        <f t="shared" si="23"/>
        <v>0.46759107259859878</v>
      </c>
    </row>
    <row r="203" spans="2:14">
      <c r="B203" s="1">
        <v>43122</v>
      </c>
      <c r="C203" s="2">
        <v>87.5</v>
      </c>
      <c r="D203" s="2">
        <v>88.5</v>
      </c>
      <c r="E203" s="2">
        <v>85.8</v>
      </c>
      <c r="F203" s="2">
        <v>86.5</v>
      </c>
      <c r="H203" s="23">
        <f t="shared" si="18"/>
        <v>86.825000000000003</v>
      </c>
      <c r="I203" s="23">
        <f t="shared" si="19"/>
        <v>85.29562351941432</v>
      </c>
      <c r="J203" s="23">
        <f t="shared" si="20"/>
        <v>86.760927706646797</v>
      </c>
      <c r="L203" s="24">
        <f t="shared" si="21"/>
        <v>-1.4653041872324764</v>
      </c>
      <c r="M203" s="24">
        <f t="shared" si="22"/>
        <v>-1.7933245085378628</v>
      </c>
      <c r="N203" s="25">
        <f t="shared" si="23"/>
        <v>0.3280203213053865</v>
      </c>
    </row>
    <row r="204" spans="2:14">
      <c r="B204" s="1">
        <v>43119</v>
      </c>
      <c r="C204" s="2">
        <v>88</v>
      </c>
      <c r="D204" s="2">
        <v>88.6</v>
      </c>
      <c r="E204" s="2">
        <v>84.4</v>
      </c>
      <c r="F204" s="3">
        <v>86.5</v>
      </c>
      <c r="H204" s="23">
        <f t="shared" si="18"/>
        <v>86.5</v>
      </c>
      <c r="I204" s="23">
        <f t="shared" si="19"/>
        <v>85.017555068398735</v>
      </c>
      <c r="J204" s="23">
        <f t="shared" si="20"/>
        <v>86.755801923178538</v>
      </c>
      <c r="L204" s="24">
        <f t="shared" si="21"/>
        <v>-1.7382468547798027</v>
      </c>
      <c r="M204" s="24">
        <f t="shared" si="22"/>
        <v>-1.8753295888642094</v>
      </c>
      <c r="N204" s="25">
        <f t="shared" si="23"/>
        <v>0.13708273408440674</v>
      </c>
    </row>
    <row r="205" spans="2:14">
      <c r="B205" s="1">
        <v>43118</v>
      </c>
      <c r="C205" s="2">
        <v>83</v>
      </c>
      <c r="D205" s="2">
        <v>87.2</v>
      </c>
      <c r="E205" s="2">
        <v>82.6</v>
      </c>
      <c r="F205" s="3">
        <v>85.3</v>
      </c>
      <c r="H205" s="23">
        <f t="shared" si="18"/>
        <v>85.1</v>
      </c>
      <c r="I205" s="23">
        <f t="shared" si="19"/>
        <v>84.74801962628942</v>
      </c>
      <c r="J205" s="23">
        <f t="shared" si="20"/>
        <v>86.776266077032815</v>
      </c>
      <c r="L205" s="24">
        <f t="shared" si="21"/>
        <v>-2.0282464507433957</v>
      </c>
      <c r="M205" s="24">
        <f t="shared" si="22"/>
        <v>-1.9096002723853112</v>
      </c>
      <c r="N205" s="25">
        <f t="shared" si="23"/>
        <v>-0.11864617835808455</v>
      </c>
    </row>
    <row r="206" spans="2:14">
      <c r="B206" s="1">
        <v>43117</v>
      </c>
      <c r="C206" s="2">
        <v>82</v>
      </c>
      <c r="D206" s="2">
        <v>82.9</v>
      </c>
      <c r="E206" s="2">
        <v>81.5</v>
      </c>
      <c r="F206" s="3">
        <v>81.8</v>
      </c>
      <c r="H206" s="23">
        <f t="shared" si="18"/>
        <v>82</v>
      </c>
      <c r="I206" s="23">
        <f t="shared" si="19"/>
        <v>84.684023194705674</v>
      </c>
      <c r="J206" s="23">
        <f t="shared" si="20"/>
        <v>86.910367363195434</v>
      </c>
      <c r="L206" s="24">
        <f t="shared" si="21"/>
        <v>-2.22634416848976</v>
      </c>
      <c r="M206" s="24">
        <f t="shared" si="22"/>
        <v>-1.87993872779579</v>
      </c>
      <c r="N206" s="25">
        <f t="shared" si="23"/>
        <v>-0.34640544069397006</v>
      </c>
    </row>
    <row r="207" spans="2:14">
      <c r="B207" s="1">
        <v>43116</v>
      </c>
      <c r="C207" s="2">
        <v>82.2</v>
      </c>
      <c r="D207" s="2">
        <v>82.6</v>
      </c>
      <c r="E207" s="2">
        <v>79.3</v>
      </c>
      <c r="F207" s="3">
        <v>81.900000000000006</v>
      </c>
      <c r="H207" s="23">
        <f t="shared" si="18"/>
        <v>81.424999999999997</v>
      </c>
      <c r="I207" s="23">
        <f t="shared" si="19"/>
        <v>85.172027411924887</v>
      </c>
      <c r="J207" s="23">
        <f t="shared" si="20"/>
        <v>87.303196752251068</v>
      </c>
      <c r="L207" s="24">
        <f t="shared" si="21"/>
        <v>-2.1311693403261813</v>
      </c>
      <c r="M207" s="24">
        <f t="shared" si="22"/>
        <v>-1.7933373676222975</v>
      </c>
      <c r="N207" s="25">
        <f t="shared" si="23"/>
        <v>-0.33783197270388388</v>
      </c>
    </row>
    <row r="208" spans="2:14">
      <c r="B208" s="1">
        <v>43115</v>
      </c>
      <c r="C208" s="2">
        <v>83.4</v>
      </c>
      <c r="D208" s="2">
        <v>83.8</v>
      </c>
      <c r="E208" s="2">
        <v>81.3</v>
      </c>
      <c r="F208" s="3">
        <v>82.8</v>
      </c>
      <c r="H208" s="23">
        <f t="shared" si="18"/>
        <v>82.674999999999997</v>
      </c>
      <c r="I208" s="23">
        <f t="shared" si="19"/>
        <v>85.853305123183958</v>
      </c>
      <c r="J208" s="23">
        <f t="shared" si="20"/>
        <v>87.773452492431147</v>
      </c>
      <c r="L208" s="24">
        <f t="shared" si="21"/>
        <v>-1.9201473692471893</v>
      </c>
      <c r="M208" s="24">
        <f t="shared" si="22"/>
        <v>-1.7088793744463264</v>
      </c>
      <c r="N208" s="25">
        <f t="shared" si="23"/>
        <v>-0.21126799480086289</v>
      </c>
    </row>
    <row r="209" spans="2:14">
      <c r="B209" s="1">
        <v>43112</v>
      </c>
      <c r="C209" s="2">
        <v>82.5</v>
      </c>
      <c r="D209" s="2">
        <v>83.5</v>
      </c>
      <c r="E209" s="2">
        <v>81.5</v>
      </c>
      <c r="F209" s="3">
        <v>82.1</v>
      </c>
      <c r="H209" s="23">
        <f t="shared" si="18"/>
        <v>82.3</v>
      </c>
      <c r="I209" s="23">
        <f t="shared" si="19"/>
        <v>86.431178781944681</v>
      </c>
      <c r="J209" s="23">
        <f t="shared" si="20"/>
        <v>88.181328691825641</v>
      </c>
      <c r="L209" s="24">
        <f t="shared" si="21"/>
        <v>-1.7501499098809603</v>
      </c>
      <c r="M209" s="24">
        <f t="shared" si="22"/>
        <v>-1.6560623757461108</v>
      </c>
      <c r="N209" s="25">
        <f t="shared" si="23"/>
        <v>-9.4087534134849493E-2</v>
      </c>
    </row>
    <row r="210" spans="2:14">
      <c r="B210" s="1">
        <v>43111</v>
      </c>
      <c r="C210" s="2">
        <v>84.2</v>
      </c>
      <c r="D210" s="2">
        <v>84.2</v>
      </c>
      <c r="E210" s="2">
        <v>80.900000000000006</v>
      </c>
      <c r="F210" s="3">
        <v>81.5</v>
      </c>
      <c r="H210" s="23">
        <f t="shared" si="18"/>
        <v>82.025000000000006</v>
      </c>
      <c r="I210" s="23">
        <f t="shared" si="19"/>
        <v>87.182302196843722</v>
      </c>
      <c r="J210" s="23">
        <f t="shared" si="20"/>
        <v>88.651834987171696</v>
      </c>
      <c r="L210" s="24">
        <f t="shared" si="21"/>
        <v>-1.4695327903279747</v>
      </c>
      <c r="M210" s="24">
        <f t="shared" si="22"/>
        <v>-1.6325404922123985</v>
      </c>
      <c r="N210" s="25">
        <f t="shared" si="23"/>
        <v>0.16300770188442382</v>
      </c>
    </row>
    <row r="211" spans="2:14">
      <c r="B211" s="1">
        <v>43110</v>
      </c>
      <c r="C211" s="2">
        <v>87.2</v>
      </c>
      <c r="D211" s="2">
        <v>89</v>
      </c>
      <c r="E211" s="2">
        <v>79.5</v>
      </c>
      <c r="F211" s="3">
        <v>83</v>
      </c>
      <c r="H211" s="23">
        <f t="shared" si="18"/>
        <v>83.625</v>
      </c>
      <c r="I211" s="23">
        <f t="shared" si="19"/>
        <v>88.119993505360767</v>
      </c>
      <c r="J211" s="23">
        <f t="shared" si="20"/>
        <v>89.181981786145428</v>
      </c>
      <c r="L211" s="24">
        <f t="shared" si="21"/>
        <v>-1.0619882807846608</v>
      </c>
      <c r="M211" s="24">
        <f t="shared" si="22"/>
        <v>-1.6732924176835045</v>
      </c>
      <c r="N211" s="25">
        <f t="shared" si="23"/>
        <v>0.61130413689884366</v>
      </c>
    </row>
    <row r="212" spans="2:14">
      <c r="B212" s="1">
        <v>43109</v>
      </c>
      <c r="C212" s="2">
        <v>94.5</v>
      </c>
      <c r="D212" s="2">
        <v>96.1</v>
      </c>
      <c r="E212" s="2">
        <v>84.8</v>
      </c>
      <c r="F212" s="3">
        <v>85</v>
      </c>
      <c r="H212" s="23">
        <f t="shared" si="18"/>
        <v>87.724999999999994</v>
      </c>
      <c r="I212" s="23">
        <f t="shared" si="19"/>
        <v>88.937265051789993</v>
      </c>
      <c r="J212" s="23">
        <f t="shared" si="20"/>
        <v>89.626540329037056</v>
      </c>
      <c r="L212" s="24">
        <f t="shared" si="21"/>
        <v>-0.68927527724706295</v>
      </c>
      <c r="M212" s="24">
        <f t="shared" si="22"/>
        <v>-1.8261184519082154</v>
      </c>
      <c r="N212" s="25">
        <f t="shared" si="23"/>
        <v>1.1368431746611525</v>
      </c>
    </row>
    <row r="213" spans="2:14">
      <c r="B213" s="1">
        <v>43108</v>
      </c>
      <c r="C213" s="2">
        <v>93.9</v>
      </c>
      <c r="D213" s="2">
        <v>96.7</v>
      </c>
      <c r="E213" s="2">
        <v>93</v>
      </c>
      <c r="F213" s="3">
        <v>94.2</v>
      </c>
      <c r="H213" s="23">
        <f t="shared" si="18"/>
        <v>94.525000000000006</v>
      </c>
      <c r="I213" s="23">
        <f t="shared" si="19"/>
        <v>89.157676879388177</v>
      </c>
      <c r="J213" s="23">
        <f t="shared" si="20"/>
        <v>89.778663555360026</v>
      </c>
      <c r="L213" s="24">
        <f t="shared" si="21"/>
        <v>-0.62098667597184942</v>
      </c>
      <c r="M213" s="24">
        <f t="shared" si="22"/>
        <v>-2.1103292455735034</v>
      </c>
      <c r="N213" s="25">
        <f t="shared" si="23"/>
        <v>1.489342569601654</v>
      </c>
    </row>
    <row r="214" spans="2:14">
      <c r="B214" s="1">
        <v>43105</v>
      </c>
      <c r="C214" s="2">
        <v>92.9</v>
      </c>
      <c r="D214" s="2">
        <v>95.9</v>
      </c>
      <c r="E214" s="2">
        <v>91.3</v>
      </c>
      <c r="F214" s="3">
        <v>93.9</v>
      </c>
      <c r="H214" s="23">
        <f t="shared" si="18"/>
        <v>93.75</v>
      </c>
      <c r="I214" s="23">
        <f t="shared" si="19"/>
        <v>88.181799948367839</v>
      </c>
      <c r="J214" s="23">
        <f t="shared" si="20"/>
        <v>89.398956639788835</v>
      </c>
      <c r="L214" s="24">
        <f t="shared" si="21"/>
        <v>-1.2171566914209961</v>
      </c>
      <c r="M214" s="24">
        <f t="shared" si="22"/>
        <v>-2.4826648879739168</v>
      </c>
      <c r="N214" s="25">
        <f t="shared" si="23"/>
        <v>1.2655081965529207</v>
      </c>
    </row>
    <row r="215" spans="2:14">
      <c r="B215" s="1">
        <v>43104</v>
      </c>
      <c r="C215" s="2">
        <v>90.5</v>
      </c>
      <c r="D215" s="2">
        <v>92.3</v>
      </c>
      <c r="E215" s="2">
        <v>87.5</v>
      </c>
      <c r="F215" s="3">
        <v>92.3</v>
      </c>
      <c r="H215" s="23">
        <f t="shared" si="18"/>
        <v>91.1</v>
      </c>
      <c r="I215" s="23">
        <f t="shared" si="19"/>
        <v>87.169399938980177</v>
      </c>
      <c r="J215" s="23">
        <f t="shared" si="20"/>
        <v>89.05087317097194</v>
      </c>
      <c r="L215" s="24">
        <f t="shared" si="21"/>
        <v>-1.8814732319917624</v>
      </c>
      <c r="M215" s="24">
        <f t="shared" si="22"/>
        <v>-2.7990419371121469</v>
      </c>
      <c r="N215" s="25">
        <f t="shared" si="23"/>
        <v>0.91756870512038446</v>
      </c>
    </row>
    <row r="216" spans="2:14">
      <c r="B216" s="1">
        <v>43103</v>
      </c>
      <c r="C216" s="2">
        <v>93.7</v>
      </c>
      <c r="D216" s="2">
        <v>95.8</v>
      </c>
      <c r="E216" s="2">
        <v>88.7</v>
      </c>
      <c r="F216" s="3">
        <v>89.7</v>
      </c>
      <c r="H216" s="23">
        <f t="shared" si="18"/>
        <v>90.974999999999994</v>
      </c>
      <c r="I216" s="23">
        <f t="shared" si="19"/>
        <v>86.454745382431113</v>
      </c>
      <c r="J216" s="23">
        <f t="shared" si="20"/>
        <v>88.886943024649696</v>
      </c>
      <c r="L216" s="24">
        <f t="shared" si="21"/>
        <v>-2.4321976422185827</v>
      </c>
      <c r="M216" s="24">
        <f t="shared" si="22"/>
        <v>-3.028434113392243</v>
      </c>
      <c r="N216" s="25">
        <f t="shared" si="23"/>
        <v>0.5962364711736603</v>
      </c>
    </row>
    <row r="217" spans="2:14">
      <c r="B217" s="1">
        <v>43102</v>
      </c>
      <c r="C217" s="2">
        <v>85.2</v>
      </c>
      <c r="D217" s="2">
        <v>92.7</v>
      </c>
      <c r="E217" s="2">
        <v>84.7</v>
      </c>
      <c r="F217" s="3">
        <v>92.7</v>
      </c>
      <c r="H217" s="23">
        <f t="shared" si="18"/>
        <v>90.7</v>
      </c>
      <c r="I217" s="23">
        <f t="shared" si="19"/>
        <v>85.632880906509499</v>
      </c>
      <c r="J217" s="23">
        <f t="shared" si="20"/>
        <v>88.719898466621672</v>
      </c>
      <c r="L217" s="24">
        <f t="shared" si="21"/>
        <v>-3.087017560112173</v>
      </c>
      <c r="M217" s="24">
        <f t="shared" si="22"/>
        <v>-3.1774932311856583</v>
      </c>
      <c r="N217" s="25">
        <f t="shared" si="23"/>
        <v>9.0475671073485309E-2</v>
      </c>
    </row>
    <row r="218" spans="2:14">
      <c r="B218" s="1">
        <v>43098</v>
      </c>
      <c r="C218" s="2">
        <v>83.5</v>
      </c>
      <c r="D218" s="2">
        <v>85.6</v>
      </c>
      <c r="E218" s="2">
        <v>83.5</v>
      </c>
      <c r="F218" s="3">
        <v>84.3</v>
      </c>
      <c r="H218" s="23">
        <f t="shared" si="18"/>
        <v>84.424999999999997</v>
      </c>
      <c r="I218" s="23">
        <f t="shared" si="19"/>
        <v>84.711586525874864</v>
      </c>
      <c r="J218" s="23">
        <f t="shared" si="20"/>
        <v>88.561490343951405</v>
      </c>
      <c r="L218" s="24">
        <f t="shared" si="21"/>
        <v>-3.849903818076541</v>
      </c>
      <c r="M218" s="24">
        <f t="shared" si="22"/>
        <v>-3.2001121489540294</v>
      </c>
      <c r="N218" s="25">
        <f t="shared" si="23"/>
        <v>-0.64979166912251163</v>
      </c>
    </row>
    <row r="219" spans="2:14">
      <c r="B219" s="1">
        <v>43097</v>
      </c>
      <c r="C219" s="2">
        <v>82</v>
      </c>
      <c r="D219" s="2">
        <v>84.7</v>
      </c>
      <c r="E219" s="2">
        <v>82</v>
      </c>
      <c r="F219" s="3">
        <v>83.5</v>
      </c>
      <c r="H219" s="23">
        <f t="shared" si="18"/>
        <v>83.424999999999997</v>
      </c>
      <c r="I219" s="23">
        <f t="shared" si="19"/>
        <v>84.763693166943014</v>
      </c>
      <c r="J219" s="23">
        <f t="shared" si="20"/>
        <v>88.89240957146751</v>
      </c>
      <c r="L219" s="24">
        <f t="shared" si="21"/>
        <v>-4.1287164045244964</v>
      </c>
      <c r="M219" s="24">
        <f t="shared" si="22"/>
        <v>-3.0376642316734013</v>
      </c>
      <c r="N219" s="25">
        <f t="shared" si="23"/>
        <v>-1.0910521728510951</v>
      </c>
    </row>
    <row r="220" spans="2:14">
      <c r="B220" s="1">
        <v>43096</v>
      </c>
      <c r="C220" s="2">
        <v>81</v>
      </c>
      <c r="D220" s="2">
        <v>81.8</v>
      </c>
      <c r="E220" s="2">
        <v>79.7</v>
      </c>
      <c r="F220" s="3">
        <v>81.599999999999994</v>
      </c>
      <c r="H220" s="23">
        <f t="shared" si="18"/>
        <v>81.174999999999997</v>
      </c>
      <c r="I220" s="23">
        <f t="shared" si="19"/>
        <v>85.007091924569025</v>
      </c>
      <c r="J220" s="23">
        <f t="shared" si="20"/>
        <v>89.329802337184915</v>
      </c>
      <c r="L220" s="24">
        <f t="shared" si="21"/>
        <v>-4.3227104126158906</v>
      </c>
      <c r="M220" s="24">
        <f t="shared" si="22"/>
        <v>-2.7649011884606276</v>
      </c>
      <c r="N220" s="25">
        <f t="shared" si="23"/>
        <v>-1.557809224155263</v>
      </c>
    </row>
    <row r="221" spans="2:14">
      <c r="B221" s="1">
        <v>43095</v>
      </c>
      <c r="C221" s="2">
        <v>83</v>
      </c>
      <c r="D221" s="2">
        <v>83</v>
      </c>
      <c r="E221" s="2">
        <v>77</v>
      </c>
      <c r="F221" s="3">
        <v>80</v>
      </c>
      <c r="H221" s="23">
        <f t="shared" si="18"/>
        <v>80</v>
      </c>
      <c r="I221" s="23">
        <f t="shared" si="19"/>
        <v>85.703835910854309</v>
      </c>
      <c r="J221" s="23">
        <f t="shared" si="20"/>
        <v>89.982186524159715</v>
      </c>
      <c r="L221" s="24">
        <f t="shared" si="21"/>
        <v>-4.2783506133054061</v>
      </c>
      <c r="M221" s="24">
        <f t="shared" si="22"/>
        <v>-2.3754488824218116</v>
      </c>
      <c r="N221" s="25">
        <f t="shared" si="23"/>
        <v>-1.9029017308835945</v>
      </c>
    </row>
    <row r="222" spans="2:14">
      <c r="B222" s="1">
        <v>43094</v>
      </c>
      <c r="C222" s="2">
        <v>84.5</v>
      </c>
      <c r="D222" s="2">
        <v>85</v>
      </c>
      <c r="E222" s="2">
        <v>81.8</v>
      </c>
      <c r="F222" s="3">
        <v>82.1</v>
      </c>
      <c r="H222" s="23">
        <f t="shared" si="18"/>
        <v>82.75</v>
      </c>
      <c r="I222" s="23">
        <f t="shared" si="19"/>
        <v>86.740896985555096</v>
      </c>
      <c r="J222" s="23">
        <f t="shared" si="20"/>
        <v>90.780761446092498</v>
      </c>
      <c r="L222" s="24">
        <f t="shared" si="21"/>
        <v>-4.0398644605374017</v>
      </c>
      <c r="M222" s="24">
        <f t="shared" si="22"/>
        <v>-1.8997234497009132</v>
      </c>
      <c r="N222" s="25">
        <f t="shared" si="23"/>
        <v>-2.1401410108364884</v>
      </c>
    </row>
    <row r="223" spans="2:14">
      <c r="B223" s="1">
        <v>43091</v>
      </c>
      <c r="C223" s="2">
        <v>83.7</v>
      </c>
      <c r="D223" s="2">
        <v>85.5</v>
      </c>
      <c r="E223" s="2">
        <v>81</v>
      </c>
      <c r="F223" s="3">
        <v>83.5</v>
      </c>
      <c r="H223" s="23">
        <f t="shared" si="18"/>
        <v>83.375</v>
      </c>
      <c r="I223" s="23">
        <f t="shared" si="19"/>
        <v>87.466514619292383</v>
      </c>
      <c r="J223" s="23">
        <f t="shared" si="20"/>
        <v>91.423222361779892</v>
      </c>
      <c r="L223" s="24">
        <f t="shared" si="21"/>
        <v>-3.9567077424875094</v>
      </c>
      <c r="M223" s="24">
        <f t="shared" si="22"/>
        <v>-1.364688196991791</v>
      </c>
      <c r="N223" s="25">
        <f t="shared" si="23"/>
        <v>-2.5920195454957184</v>
      </c>
    </row>
    <row r="224" spans="2:14">
      <c r="B224" s="1">
        <v>43090</v>
      </c>
      <c r="C224" s="2">
        <v>80.7</v>
      </c>
      <c r="D224" s="2">
        <v>84.7</v>
      </c>
      <c r="E224" s="2">
        <v>80.599999999999994</v>
      </c>
      <c r="F224" s="3">
        <v>83.7</v>
      </c>
      <c r="H224" s="23">
        <f t="shared" si="18"/>
        <v>83.175000000000011</v>
      </c>
      <c r="I224" s="23">
        <f t="shared" si="19"/>
        <v>88.21042636825463</v>
      </c>
      <c r="J224" s="23">
        <f t="shared" si="20"/>
        <v>92.067080150722276</v>
      </c>
      <c r="L224" s="24">
        <f t="shared" si="21"/>
        <v>-3.8566537824676459</v>
      </c>
      <c r="M224" s="24">
        <f t="shared" si="22"/>
        <v>-0.71668331061786128</v>
      </c>
      <c r="N224" s="25">
        <f t="shared" si="23"/>
        <v>-3.1399704718497845</v>
      </c>
    </row>
    <row r="225" spans="2:14">
      <c r="B225" s="1">
        <v>43089</v>
      </c>
      <c r="C225" s="2">
        <v>82</v>
      </c>
      <c r="D225" s="2">
        <v>83.5</v>
      </c>
      <c r="E225" s="2">
        <v>80.5</v>
      </c>
      <c r="F225" s="3">
        <v>80.900000000000006</v>
      </c>
      <c r="H225" s="23">
        <f t="shared" si="18"/>
        <v>81.45</v>
      </c>
      <c r="I225" s="23">
        <f t="shared" si="19"/>
        <v>89.125958435210023</v>
      </c>
      <c r="J225" s="23">
        <f t="shared" si="20"/>
        <v>92.778446562780061</v>
      </c>
      <c r="L225" s="24">
        <f t="shared" si="21"/>
        <v>-3.652488127570038</v>
      </c>
      <c r="M225" s="24">
        <f t="shared" si="22"/>
        <v>6.8309307344584846E-2</v>
      </c>
      <c r="N225" s="25">
        <f t="shared" si="23"/>
        <v>-3.7207974349146227</v>
      </c>
    </row>
    <row r="226" spans="2:14">
      <c r="B226" s="1">
        <v>43088</v>
      </c>
      <c r="C226" s="2">
        <v>79</v>
      </c>
      <c r="D226" s="2">
        <v>83.3</v>
      </c>
      <c r="E226" s="2">
        <v>77.3</v>
      </c>
      <c r="F226" s="3">
        <v>82</v>
      </c>
      <c r="H226" s="23">
        <f t="shared" si="18"/>
        <v>81.150000000000006</v>
      </c>
      <c r="I226" s="23">
        <f t="shared" si="19"/>
        <v>90.52158724161184</v>
      </c>
      <c r="J226" s="23">
        <f t="shared" si="20"/>
        <v>93.684722287802472</v>
      </c>
      <c r="L226" s="24">
        <f t="shared" si="21"/>
        <v>-3.1631350461906322</v>
      </c>
      <c r="M226" s="24">
        <f t="shared" si="22"/>
        <v>0.99850866607324051</v>
      </c>
      <c r="N226" s="25">
        <f t="shared" si="23"/>
        <v>-4.1616437122638725</v>
      </c>
    </row>
    <row r="227" spans="2:14">
      <c r="B227" s="1">
        <v>43087</v>
      </c>
      <c r="C227" s="2">
        <v>80</v>
      </c>
      <c r="D227" s="2">
        <v>81.900000000000006</v>
      </c>
      <c r="E227" s="2">
        <v>75.5</v>
      </c>
      <c r="F227" s="3">
        <v>77.5</v>
      </c>
      <c r="H227" s="23">
        <f t="shared" si="18"/>
        <v>78.099999999999994</v>
      </c>
      <c r="I227" s="23">
        <f t="shared" si="19"/>
        <v>92.225512194632174</v>
      </c>
      <c r="J227" s="23">
        <f t="shared" si="20"/>
        <v>94.687500070826673</v>
      </c>
      <c r="L227" s="24">
        <f t="shared" si="21"/>
        <v>-2.4619878761944989</v>
      </c>
      <c r="M227" s="24">
        <f t="shared" si="22"/>
        <v>2.0389195941392089</v>
      </c>
      <c r="N227" s="25">
        <f t="shared" si="23"/>
        <v>-4.5009074703337077</v>
      </c>
    </row>
    <row r="228" spans="2:14">
      <c r="B228" s="1">
        <v>43084</v>
      </c>
      <c r="C228" s="2">
        <v>79.8</v>
      </c>
      <c r="D228" s="2">
        <v>81.099999999999994</v>
      </c>
      <c r="E228" s="2">
        <v>76.599999999999994</v>
      </c>
      <c r="F228" s="3">
        <v>78.2</v>
      </c>
      <c r="H228" s="23">
        <f t="shared" si="18"/>
        <v>78.525000000000006</v>
      </c>
      <c r="I228" s="23">
        <f t="shared" si="19"/>
        <v>94.793787139110748</v>
      </c>
      <c r="J228" s="23">
        <f t="shared" si="20"/>
        <v>96.014500076492808</v>
      </c>
      <c r="L228" s="24">
        <f t="shared" si="21"/>
        <v>-1.2207129373820607</v>
      </c>
      <c r="M228" s="24">
        <f t="shared" si="22"/>
        <v>3.1641464617226358</v>
      </c>
      <c r="N228" s="25">
        <f t="shared" si="23"/>
        <v>-4.3848593991046965</v>
      </c>
    </row>
    <row r="229" spans="2:14">
      <c r="B229" s="1">
        <v>43083</v>
      </c>
      <c r="C229" s="2">
        <v>91</v>
      </c>
      <c r="D229" s="2">
        <v>93.2</v>
      </c>
      <c r="E229" s="2">
        <v>80.8</v>
      </c>
      <c r="F229" s="3">
        <v>80.8</v>
      </c>
      <c r="H229" s="23">
        <f t="shared" si="18"/>
        <v>83.9</v>
      </c>
      <c r="I229" s="23">
        <f t="shared" si="19"/>
        <v>97.751748437130885</v>
      </c>
      <c r="J229" s="23">
        <f t="shared" si="20"/>
        <v>97.413660082612239</v>
      </c>
      <c r="L229" s="24">
        <f t="shared" si="21"/>
        <v>0.33808835451864638</v>
      </c>
      <c r="M229" s="24">
        <f t="shared" si="22"/>
        <v>4.2603613114988104</v>
      </c>
      <c r="N229" s="25">
        <f t="shared" si="23"/>
        <v>-3.922272956980164</v>
      </c>
    </row>
    <row r="230" spans="2:14">
      <c r="B230" s="1">
        <v>43082</v>
      </c>
      <c r="C230" s="2">
        <v>86.5</v>
      </c>
      <c r="D230" s="2">
        <v>90.9</v>
      </c>
      <c r="E230" s="2">
        <v>83</v>
      </c>
      <c r="F230" s="3">
        <v>89.7</v>
      </c>
      <c r="H230" s="23">
        <f t="shared" si="18"/>
        <v>88.325000000000003</v>
      </c>
      <c r="I230" s="23">
        <f t="shared" si="19"/>
        <v>100.27024815297287</v>
      </c>
      <c r="J230" s="23">
        <f t="shared" si="20"/>
        <v>98.494752889221218</v>
      </c>
      <c r="L230" s="24">
        <f t="shared" si="21"/>
        <v>1.775495263751651</v>
      </c>
      <c r="M230" s="24">
        <f t="shared" si="22"/>
        <v>5.2409295507438509</v>
      </c>
      <c r="N230" s="25">
        <f t="shared" si="23"/>
        <v>-3.4654342869921999</v>
      </c>
    </row>
    <row r="231" spans="2:14">
      <c r="B231" s="1">
        <v>43081</v>
      </c>
      <c r="C231" s="2">
        <v>99</v>
      </c>
      <c r="D231" s="2">
        <v>99.1</v>
      </c>
      <c r="E231" s="2">
        <v>89.1</v>
      </c>
      <c r="F231" s="3">
        <v>89.1</v>
      </c>
      <c r="H231" s="23">
        <f t="shared" si="18"/>
        <v>91.6</v>
      </c>
      <c r="I231" s="23">
        <f t="shared" si="19"/>
        <v>102.44211145351339</v>
      </c>
      <c r="J231" s="23">
        <f t="shared" si="20"/>
        <v>99.30833312035891</v>
      </c>
      <c r="L231" s="24">
        <f t="shared" si="21"/>
        <v>3.1337783331544813</v>
      </c>
      <c r="M231" s="24">
        <f t="shared" si="22"/>
        <v>6.1072881224919007</v>
      </c>
      <c r="N231" s="25">
        <f t="shared" si="23"/>
        <v>-2.9735097893374194</v>
      </c>
    </row>
    <row r="232" spans="2:14">
      <c r="B232" s="1">
        <v>43080</v>
      </c>
      <c r="C232" s="2">
        <v>104</v>
      </c>
      <c r="D232" s="2">
        <v>106.5</v>
      </c>
      <c r="E232" s="2">
        <v>99</v>
      </c>
      <c r="F232" s="3">
        <v>99</v>
      </c>
      <c r="H232" s="23">
        <f t="shared" si="18"/>
        <v>100.875</v>
      </c>
      <c r="I232" s="23">
        <f t="shared" si="19"/>
        <v>104.41340444506127</v>
      </c>
      <c r="J232" s="23">
        <f t="shared" si="20"/>
        <v>99.924999769987622</v>
      </c>
      <c r="L232" s="24">
        <f t="shared" si="21"/>
        <v>4.488404675073653</v>
      </c>
      <c r="M232" s="24">
        <f t="shared" si="22"/>
        <v>6.8506655698262557</v>
      </c>
      <c r="N232" s="25">
        <f t="shared" si="23"/>
        <v>-2.3622608947526027</v>
      </c>
    </row>
    <row r="233" spans="2:14">
      <c r="B233" s="1">
        <v>43077</v>
      </c>
      <c r="C233" s="2">
        <v>94.3</v>
      </c>
      <c r="D233" s="2">
        <v>101</v>
      </c>
      <c r="E233" s="2">
        <v>92</v>
      </c>
      <c r="F233" s="3">
        <v>101</v>
      </c>
      <c r="H233" s="23">
        <f t="shared" si="18"/>
        <v>98.75</v>
      </c>
      <c r="I233" s="23">
        <f t="shared" si="19"/>
        <v>105.05675070779969</v>
      </c>
      <c r="J233" s="23">
        <f t="shared" si="20"/>
        <v>99.848999751586632</v>
      </c>
      <c r="L233" s="24">
        <f t="shared" si="21"/>
        <v>5.2077509562130615</v>
      </c>
      <c r="M233" s="24">
        <f t="shared" si="22"/>
        <v>7.4412307935144062</v>
      </c>
      <c r="N233" s="25">
        <f t="shared" si="23"/>
        <v>-2.2334798373013447</v>
      </c>
    </row>
    <row r="234" spans="2:14">
      <c r="B234" s="1">
        <v>43076</v>
      </c>
      <c r="C234" s="2">
        <v>100</v>
      </c>
      <c r="D234" s="2">
        <v>100</v>
      </c>
      <c r="E234" s="2">
        <v>91.9</v>
      </c>
      <c r="F234" s="3">
        <v>92.1</v>
      </c>
      <c r="H234" s="23">
        <f t="shared" si="18"/>
        <v>94.025000000000006</v>
      </c>
      <c r="I234" s="23">
        <f t="shared" si="19"/>
        <v>106.20343265467237</v>
      </c>
      <c r="J234" s="23">
        <f t="shared" si="20"/>
        <v>99.936919731713559</v>
      </c>
      <c r="L234" s="24">
        <f t="shared" si="21"/>
        <v>6.2665129229588103</v>
      </c>
      <c r="M234" s="24">
        <f t="shared" si="22"/>
        <v>7.9996007528397426</v>
      </c>
      <c r="N234" s="25">
        <f t="shared" si="23"/>
        <v>-1.7330878298809322</v>
      </c>
    </row>
    <row r="235" spans="2:14">
      <c r="B235" s="1">
        <v>43075</v>
      </c>
      <c r="C235" s="2">
        <v>113</v>
      </c>
      <c r="D235" s="2">
        <v>115</v>
      </c>
      <c r="E235" s="2">
        <v>102</v>
      </c>
      <c r="F235" s="3">
        <v>102</v>
      </c>
      <c r="H235" s="23">
        <f t="shared" si="18"/>
        <v>105.25</v>
      </c>
      <c r="I235" s="23">
        <f t="shared" si="19"/>
        <v>108.41769313734007</v>
      </c>
      <c r="J235" s="23">
        <f t="shared" si="20"/>
        <v>100.40987331025065</v>
      </c>
      <c r="L235" s="24">
        <f t="shared" si="21"/>
        <v>8.0078198270894205</v>
      </c>
      <c r="M235" s="24">
        <f t="shared" si="22"/>
        <v>8.4328727103099759</v>
      </c>
      <c r="N235" s="25">
        <f t="shared" si="23"/>
        <v>-0.42505288322055534</v>
      </c>
    </row>
    <row r="236" spans="2:14">
      <c r="B236" s="1">
        <v>43074</v>
      </c>
      <c r="C236" s="2">
        <v>111</v>
      </c>
      <c r="D236" s="2">
        <v>116</v>
      </c>
      <c r="E236" s="2">
        <v>111</v>
      </c>
      <c r="F236" s="3">
        <v>113</v>
      </c>
      <c r="H236" s="23">
        <f t="shared" si="18"/>
        <v>113.25</v>
      </c>
      <c r="I236" s="23">
        <f t="shared" si="19"/>
        <v>108.99363734412917</v>
      </c>
      <c r="J236" s="23">
        <f t="shared" si="20"/>
        <v>100.02266317507069</v>
      </c>
      <c r="L236" s="24">
        <f t="shared" si="21"/>
        <v>8.9709741690584792</v>
      </c>
      <c r="M236" s="24">
        <f t="shared" si="22"/>
        <v>8.5391359311151138</v>
      </c>
      <c r="N236" s="25">
        <f t="shared" si="23"/>
        <v>0.4318382379433654</v>
      </c>
    </row>
    <row r="237" spans="2:14">
      <c r="B237" s="1">
        <v>43073</v>
      </c>
      <c r="C237" s="2">
        <v>116</v>
      </c>
      <c r="D237" s="2">
        <v>116</v>
      </c>
      <c r="E237" s="2">
        <v>111</v>
      </c>
      <c r="F237" s="3">
        <v>112.5</v>
      </c>
      <c r="H237" s="23">
        <f t="shared" si="18"/>
        <v>113</v>
      </c>
      <c r="I237" s="23">
        <f t="shared" si="19"/>
        <v>108.21975322487992</v>
      </c>
      <c r="J237" s="23">
        <f t="shared" si="20"/>
        <v>98.96447622907634</v>
      </c>
      <c r="L237" s="24">
        <f t="shared" si="21"/>
        <v>9.2552769958035839</v>
      </c>
      <c r="M237" s="24">
        <f t="shared" si="22"/>
        <v>8.431176371629272</v>
      </c>
      <c r="N237" s="25">
        <f t="shared" si="23"/>
        <v>0.82410062417431185</v>
      </c>
    </row>
    <row r="238" spans="2:14">
      <c r="B238" s="1">
        <v>43070</v>
      </c>
      <c r="C238" s="2">
        <v>115</v>
      </c>
      <c r="D238" s="2">
        <v>118</v>
      </c>
      <c r="E238" s="2">
        <v>112</v>
      </c>
      <c r="F238" s="3">
        <v>115.5</v>
      </c>
      <c r="H238" s="23">
        <f t="shared" si="18"/>
        <v>115.25</v>
      </c>
      <c r="I238" s="23">
        <f t="shared" si="19"/>
        <v>107.35061744758536</v>
      </c>
      <c r="J238" s="23">
        <f t="shared" si="20"/>
        <v>97.841634327402446</v>
      </c>
      <c r="L238" s="24">
        <f t="shared" si="21"/>
        <v>9.5089831201829185</v>
      </c>
      <c r="M238" s="24">
        <f t="shared" si="22"/>
        <v>8.2251512155856936</v>
      </c>
      <c r="N238" s="25">
        <f t="shared" si="23"/>
        <v>1.2838319045972248</v>
      </c>
    </row>
    <row r="239" spans="2:14">
      <c r="B239" s="1">
        <v>43069</v>
      </c>
      <c r="C239" s="2">
        <v>110</v>
      </c>
      <c r="D239" s="2">
        <v>116.5</v>
      </c>
      <c r="E239" s="2">
        <v>110</v>
      </c>
      <c r="F239" s="3">
        <v>114.5</v>
      </c>
      <c r="H239" s="23">
        <f t="shared" si="18"/>
        <v>113.875</v>
      </c>
      <c r="I239" s="23">
        <f t="shared" si="19"/>
        <v>105.91436607441906</v>
      </c>
      <c r="J239" s="23">
        <f t="shared" si="20"/>
        <v>96.448965073594636</v>
      </c>
      <c r="L239" s="24">
        <f t="shared" si="21"/>
        <v>9.4654010008244285</v>
      </c>
      <c r="M239" s="24">
        <f t="shared" si="22"/>
        <v>7.9041932394363874</v>
      </c>
      <c r="N239" s="25">
        <f t="shared" si="23"/>
        <v>1.5612077613880411</v>
      </c>
    </row>
    <row r="240" spans="2:14">
      <c r="B240" s="1">
        <v>43068</v>
      </c>
      <c r="C240" s="2">
        <v>119.5</v>
      </c>
      <c r="D240" s="2">
        <v>119.5</v>
      </c>
      <c r="E240" s="2">
        <v>110.5</v>
      </c>
      <c r="F240" s="3">
        <v>115.5</v>
      </c>
      <c r="H240" s="23">
        <f t="shared" si="18"/>
        <v>115.25</v>
      </c>
      <c r="I240" s="23">
        <f t="shared" si="19"/>
        <v>104.4669780879498</v>
      </c>
      <c r="J240" s="23">
        <f t="shared" si="20"/>
        <v>95.0548822794822</v>
      </c>
      <c r="L240" s="24">
        <f t="shared" si="21"/>
        <v>9.4120958084675976</v>
      </c>
      <c r="M240" s="24">
        <f t="shared" si="22"/>
        <v>7.5138912990893774</v>
      </c>
      <c r="N240" s="25">
        <f t="shared" si="23"/>
        <v>1.8982045093782203</v>
      </c>
    </row>
    <row r="241" spans="2:14">
      <c r="B241" s="1">
        <v>43067</v>
      </c>
      <c r="C241" s="2">
        <v>114.5</v>
      </c>
      <c r="D241" s="2">
        <v>118</v>
      </c>
      <c r="E241" s="2">
        <v>114</v>
      </c>
      <c r="F241" s="3">
        <v>117.5</v>
      </c>
      <c r="H241" s="23">
        <f t="shared" si="18"/>
        <v>116.75</v>
      </c>
      <c r="I241" s="23">
        <f t="shared" si="19"/>
        <v>102.50642864939522</v>
      </c>
      <c r="J241" s="23">
        <f t="shared" si="20"/>
        <v>93.439272861840777</v>
      </c>
      <c r="L241" s="24">
        <f t="shared" si="21"/>
        <v>9.0671557875544408</v>
      </c>
      <c r="M241" s="24">
        <f t="shared" si="22"/>
        <v>7.0393401717448221</v>
      </c>
      <c r="N241" s="25">
        <f t="shared" si="23"/>
        <v>2.0278156158096188</v>
      </c>
    </row>
    <row r="242" spans="2:14">
      <c r="B242" s="1">
        <v>43066</v>
      </c>
      <c r="C242" s="2">
        <v>109.5</v>
      </c>
      <c r="D242" s="2">
        <v>113</v>
      </c>
      <c r="E242" s="2">
        <v>108.5</v>
      </c>
      <c r="F242" s="3">
        <v>113</v>
      </c>
      <c r="H242" s="23">
        <f t="shared" si="18"/>
        <v>111.875</v>
      </c>
      <c r="I242" s="23">
        <f t="shared" si="19"/>
        <v>99.916688403830719</v>
      </c>
      <c r="J242" s="23">
        <f t="shared" si="20"/>
        <v>91.574414690788046</v>
      </c>
      <c r="L242" s="24">
        <f t="shared" si="21"/>
        <v>8.3422737130426725</v>
      </c>
      <c r="M242" s="24">
        <f t="shared" si="22"/>
        <v>6.5323862677924174</v>
      </c>
      <c r="N242" s="25">
        <f t="shared" si="23"/>
        <v>1.8098874452502551</v>
      </c>
    </row>
    <row r="243" spans="2:14">
      <c r="B243" s="1">
        <v>43063</v>
      </c>
      <c r="C243" s="2">
        <v>108.5</v>
      </c>
      <c r="D243" s="2">
        <v>108.5</v>
      </c>
      <c r="E243" s="2">
        <v>106</v>
      </c>
      <c r="F243" s="2">
        <v>107.5</v>
      </c>
      <c r="H243" s="23">
        <f t="shared" si="18"/>
        <v>107.375</v>
      </c>
      <c r="I243" s="23">
        <f t="shared" si="19"/>
        <v>97.742449931799939</v>
      </c>
      <c r="J243" s="23">
        <f t="shared" si="20"/>
        <v>89.950367866051096</v>
      </c>
      <c r="L243" s="24">
        <f t="shared" si="21"/>
        <v>7.7920820657488434</v>
      </c>
      <c r="M243" s="24">
        <f t="shared" si="22"/>
        <v>6.0799144064798538</v>
      </c>
      <c r="N243" s="25">
        <f t="shared" si="23"/>
        <v>1.7121676592689896</v>
      </c>
    </row>
    <row r="244" spans="2:14">
      <c r="B244" s="1">
        <v>43062</v>
      </c>
      <c r="C244" s="2">
        <v>105.5</v>
      </c>
      <c r="D244" s="2">
        <v>110.5</v>
      </c>
      <c r="E244" s="2">
        <v>103.5</v>
      </c>
      <c r="F244" s="3">
        <v>107.5</v>
      </c>
      <c r="H244" s="23">
        <f t="shared" si="18"/>
        <v>107.25</v>
      </c>
      <c r="I244" s="23">
        <f t="shared" si="19"/>
        <v>95.991077192127193</v>
      </c>
      <c r="J244" s="23">
        <f t="shared" si="20"/>
        <v>88.556397295335188</v>
      </c>
      <c r="L244" s="24">
        <f t="shared" si="21"/>
        <v>7.4346798967920051</v>
      </c>
      <c r="M244" s="24">
        <f t="shared" si="22"/>
        <v>5.6518724916626066</v>
      </c>
      <c r="N244" s="25">
        <f t="shared" si="23"/>
        <v>1.7828074051293985</v>
      </c>
    </row>
    <row r="245" spans="2:14">
      <c r="B245" s="1">
        <v>43061</v>
      </c>
      <c r="C245" s="2">
        <v>106</v>
      </c>
      <c r="D245" s="2">
        <v>106</v>
      </c>
      <c r="E245" s="2">
        <v>101.5</v>
      </c>
      <c r="F245" s="3">
        <v>104</v>
      </c>
      <c r="H245" s="23">
        <f t="shared" si="18"/>
        <v>103.875</v>
      </c>
      <c r="I245" s="23">
        <f t="shared" si="19"/>
        <v>93.944000317968502</v>
      </c>
      <c r="J245" s="23">
        <f t="shared" si="20"/>
        <v>87.060909078961998</v>
      </c>
      <c r="L245" s="24">
        <f t="shared" si="21"/>
        <v>6.8830912390065038</v>
      </c>
      <c r="M245" s="24">
        <f t="shared" si="22"/>
        <v>5.2061706403802566</v>
      </c>
      <c r="N245" s="25">
        <f t="shared" si="23"/>
        <v>1.6769205986262472</v>
      </c>
    </row>
    <row r="246" spans="2:14">
      <c r="B246" s="1">
        <v>43060</v>
      </c>
      <c r="C246" s="2">
        <v>101</v>
      </c>
      <c r="D246" s="2">
        <v>107.5</v>
      </c>
      <c r="E246" s="2">
        <v>99.9</v>
      </c>
      <c r="F246" s="3">
        <v>107.5</v>
      </c>
      <c r="H246" s="23">
        <f t="shared" si="18"/>
        <v>105.6</v>
      </c>
      <c r="I246" s="23">
        <f t="shared" si="19"/>
        <v>92.138364012144592</v>
      </c>
      <c r="J246" s="23">
        <f t="shared" si="20"/>
        <v>85.715781805278965</v>
      </c>
      <c r="L246" s="24">
        <f t="shared" si="21"/>
        <v>6.4225822068656271</v>
      </c>
      <c r="M246" s="24">
        <f t="shared" si="22"/>
        <v>4.786940490723695</v>
      </c>
      <c r="N246" s="25">
        <f t="shared" si="23"/>
        <v>1.6356417161419321</v>
      </c>
    </row>
    <row r="247" spans="2:14">
      <c r="B247" s="1">
        <v>43059</v>
      </c>
      <c r="C247" s="2">
        <v>94.9</v>
      </c>
      <c r="D247" s="2">
        <v>98.5</v>
      </c>
      <c r="E247" s="2">
        <v>93.5</v>
      </c>
      <c r="F247" s="3">
        <v>98.5</v>
      </c>
      <c r="H247" s="23">
        <f t="shared" si="18"/>
        <v>97.25</v>
      </c>
      <c r="I247" s="23">
        <f t="shared" si="19"/>
        <v>89.690793832534524</v>
      </c>
      <c r="J247" s="23">
        <f t="shared" si="20"/>
        <v>84.125044349701284</v>
      </c>
      <c r="L247" s="24">
        <f t="shared" si="21"/>
        <v>5.5657494828332403</v>
      </c>
      <c r="M247" s="24">
        <f t="shared" si="22"/>
        <v>4.3780300616882117</v>
      </c>
      <c r="N247" s="25">
        <f t="shared" si="23"/>
        <v>1.1877194211450286</v>
      </c>
    </row>
    <row r="248" spans="2:14">
      <c r="B248" s="1">
        <v>43056</v>
      </c>
      <c r="C248" s="2">
        <v>93.5</v>
      </c>
      <c r="D248" s="2">
        <v>94.8</v>
      </c>
      <c r="E248" s="2">
        <v>91.9</v>
      </c>
      <c r="F248" s="3">
        <v>94</v>
      </c>
      <c r="H248" s="23">
        <f t="shared" si="18"/>
        <v>93.674999999999997</v>
      </c>
      <c r="I248" s="23">
        <f t="shared" si="19"/>
        <v>88.316392711177173</v>
      </c>
      <c r="J248" s="23">
        <f t="shared" si="20"/>
        <v>83.075047897677393</v>
      </c>
      <c r="L248" s="24">
        <f t="shared" si="21"/>
        <v>5.2413448134997793</v>
      </c>
      <c r="M248" s="24">
        <f t="shared" si="22"/>
        <v>4.0811002064019544</v>
      </c>
      <c r="N248" s="25">
        <f t="shared" si="23"/>
        <v>1.160244607097825</v>
      </c>
    </row>
    <row r="249" spans="2:14">
      <c r="B249" s="1">
        <v>43055</v>
      </c>
      <c r="C249" s="2">
        <v>95</v>
      </c>
      <c r="D249" s="2">
        <v>96.1</v>
      </c>
      <c r="E249" s="2">
        <v>92.2</v>
      </c>
      <c r="F249" s="3">
        <v>92.3</v>
      </c>
      <c r="H249" s="23">
        <f t="shared" si="18"/>
        <v>93.224999999999994</v>
      </c>
      <c r="I249" s="23">
        <f t="shared" si="19"/>
        <v>87.342100476845758</v>
      </c>
      <c r="J249" s="23">
        <f t="shared" si="20"/>
        <v>82.227051729491578</v>
      </c>
      <c r="L249" s="24">
        <f t="shared" si="21"/>
        <v>5.1150487473541801</v>
      </c>
      <c r="M249" s="24">
        <f t="shared" si="22"/>
        <v>3.7910390546274981</v>
      </c>
      <c r="N249" s="25">
        <f t="shared" si="23"/>
        <v>1.324009692726682</v>
      </c>
    </row>
    <row r="250" spans="2:14">
      <c r="B250" s="1">
        <v>43054</v>
      </c>
      <c r="C250" s="2">
        <v>92.4</v>
      </c>
      <c r="D250" s="2">
        <v>97</v>
      </c>
      <c r="E250" s="2">
        <v>91.1</v>
      </c>
      <c r="F250" s="3">
        <v>94.5</v>
      </c>
      <c r="H250" s="23">
        <f t="shared" si="18"/>
        <v>94.275000000000006</v>
      </c>
      <c r="I250" s="23">
        <f t="shared" si="19"/>
        <v>86.272482381726803</v>
      </c>
      <c r="J250" s="23">
        <f t="shared" si="20"/>
        <v>81.347215867850906</v>
      </c>
      <c r="L250" s="24">
        <f t="shared" si="21"/>
        <v>4.9252665138758971</v>
      </c>
      <c r="M250" s="24">
        <f t="shared" si="22"/>
        <v>3.4600366314458277</v>
      </c>
      <c r="N250" s="25">
        <f t="shared" si="23"/>
        <v>1.4652298824300694</v>
      </c>
    </row>
    <row r="251" spans="2:14">
      <c r="B251" s="1">
        <v>43053</v>
      </c>
      <c r="C251" s="2">
        <v>91</v>
      </c>
      <c r="D251" s="2">
        <v>93.1</v>
      </c>
      <c r="E251" s="2">
        <v>88.5</v>
      </c>
      <c r="F251" s="2">
        <v>91</v>
      </c>
      <c r="H251" s="23">
        <f t="shared" si="18"/>
        <v>90.9</v>
      </c>
      <c r="I251" s="23">
        <f t="shared" si="19"/>
        <v>84.817479178404398</v>
      </c>
      <c r="J251" s="23">
        <f t="shared" si="20"/>
        <v>80.31299313727898</v>
      </c>
      <c r="L251" s="24">
        <f t="shared" si="21"/>
        <v>4.5044860411254177</v>
      </c>
      <c r="M251" s="24">
        <f t="shared" si="22"/>
        <v>3.0937291608383104</v>
      </c>
      <c r="N251" s="25">
        <f t="shared" si="23"/>
        <v>1.4107568802871073</v>
      </c>
    </row>
    <row r="252" spans="2:14">
      <c r="B252" s="1">
        <v>43052</v>
      </c>
      <c r="C252" s="2">
        <v>95.5</v>
      </c>
      <c r="D252" s="2">
        <v>97.4</v>
      </c>
      <c r="E252" s="2">
        <v>90.8</v>
      </c>
      <c r="F252" s="3">
        <v>91</v>
      </c>
      <c r="H252" s="23">
        <f t="shared" si="18"/>
        <v>92.55</v>
      </c>
      <c r="I252" s="23">
        <f t="shared" si="19"/>
        <v>83.711566301750651</v>
      </c>
      <c r="J252" s="23">
        <f t="shared" si="20"/>
        <v>79.466032588261299</v>
      </c>
      <c r="L252" s="24">
        <f t="shared" si="21"/>
        <v>4.2455337134893512</v>
      </c>
      <c r="M252" s="24">
        <f t="shared" si="22"/>
        <v>2.7410399407665338</v>
      </c>
      <c r="N252" s="25">
        <f t="shared" si="23"/>
        <v>1.5044937727228174</v>
      </c>
    </row>
    <row r="253" spans="2:14">
      <c r="B253" s="1">
        <v>43049</v>
      </c>
      <c r="C253" s="2">
        <v>85.9</v>
      </c>
      <c r="D253" s="2">
        <v>94.4</v>
      </c>
      <c r="E253" s="2">
        <v>84.7</v>
      </c>
      <c r="F253" s="3">
        <v>92.1</v>
      </c>
      <c r="H253" s="23">
        <f t="shared" si="18"/>
        <v>90.825000000000003</v>
      </c>
      <c r="I253" s="23">
        <f t="shared" si="19"/>
        <v>82.104578356614411</v>
      </c>
      <c r="J253" s="23">
        <f t="shared" si="20"/>
        <v>78.419315195322199</v>
      </c>
      <c r="L253" s="24">
        <f t="shared" si="21"/>
        <v>3.6852631612922124</v>
      </c>
      <c r="M253" s="24">
        <f t="shared" si="22"/>
        <v>2.3649164975858294</v>
      </c>
      <c r="N253" s="25">
        <f t="shared" si="23"/>
        <v>1.320346663706383</v>
      </c>
    </row>
    <row r="254" spans="2:14">
      <c r="B254" s="1">
        <v>43048</v>
      </c>
      <c r="C254" s="2">
        <v>92.4</v>
      </c>
      <c r="D254" s="2">
        <v>96</v>
      </c>
      <c r="E254" s="2">
        <v>84.9</v>
      </c>
      <c r="F254" s="3">
        <v>85.9</v>
      </c>
      <c r="H254" s="23">
        <f t="shared" si="18"/>
        <v>88.175000000000011</v>
      </c>
      <c r="I254" s="23">
        <f t="shared" si="19"/>
        <v>80.519047148726116</v>
      </c>
      <c r="J254" s="23">
        <f t="shared" si="20"/>
        <v>77.426860410947967</v>
      </c>
      <c r="L254" s="24">
        <f t="shared" si="21"/>
        <v>3.0921867377781496</v>
      </c>
      <c r="M254" s="24">
        <f t="shared" si="22"/>
        <v>2.0348298316592337</v>
      </c>
      <c r="N254" s="25">
        <f t="shared" si="23"/>
        <v>1.0573569061189159</v>
      </c>
    </row>
    <row r="255" spans="2:14">
      <c r="B255" s="1">
        <v>43047</v>
      </c>
      <c r="C255" s="2">
        <v>85.2</v>
      </c>
      <c r="D255" s="2">
        <v>92</v>
      </c>
      <c r="E255" s="2">
        <v>84.5</v>
      </c>
      <c r="F255" s="3">
        <v>92</v>
      </c>
      <c r="H255" s="23">
        <f t="shared" si="18"/>
        <v>90.125</v>
      </c>
      <c r="I255" s="23">
        <f t="shared" si="19"/>
        <v>79.127055721221765</v>
      </c>
      <c r="J255" s="23">
        <f t="shared" si="20"/>
        <v>76.567009243823804</v>
      </c>
      <c r="L255" s="24">
        <f t="shared" si="21"/>
        <v>2.560046477397961</v>
      </c>
      <c r="M255" s="24">
        <f t="shared" si="22"/>
        <v>1.7704906051295048</v>
      </c>
      <c r="N255" s="25">
        <f t="shared" si="23"/>
        <v>0.78955587226845614</v>
      </c>
    </row>
    <row r="256" spans="2:14">
      <c r="B256" s="1">
        <v>43046</v>
      </c>
      <c r="C256" s="2">
        <v>82</v>
      </c>
      <c r="D256" s="2">
        <v>84.2</v>
      </c>
      <c r="E256" s="2">
        <v>80</v>
      </c>
      <c r="F256" s="3">
        <v>83.7</v>
      </c>
      <c r="H256" s="23">
        <f t="shared" si="18"/>
        <v>82.9</v>
      </c>
      <c r="I256" s="23">
        <f t="shared" si="19"/>
        <v>77.127429488716629</v>
      </c>
      <c r="J256" s="23">
        <f t="shared" si="20"/>
        <v>75.482369983329704</v>
      </c>
      <c r="L256" s="24">
        <f t="shared" si="21"/>
        <v>1.645059505386925</v>
      </c>
      <c r="M256" s="24">
        <f t="shared" si="22"/>
        <v>1.5731016370623909</v>
      </c>
      <c r="N256" s="25">
        <f t="shared" si="23"/>
        <v>7.1957868324534102E-2</v>
      </c>
    </row>
    <row r="257" spans="2:14">
      <c r="B257" s="1">
        <v>43045</v>
      </c>
      <c r="C257" s="2">
        <v>78.2</v>
      </c>
      <c r="D257" s="2">
        <v>79.3</v>
      </c>
      <c r="E257" s="2">
        <v>77.3</v>
      </c>
      <c r="F257" s="3">
        <v>79.3</v>
      </c>
      <c r="H257" s="23">
        <f t="shared" si="18"/>
        <v>78.8</v>
      </c>
      <c r="I257" s="23">
        <f t="shared" si="19"/>
        <v>76.077871213937826</v>
      </c>
      <c r="J257" s="23">
        <f t="shared" si="20"/>
        <v>74.888959581996076</v>
      </c>
      <c r="L257" s="24">
        <f t="shared" si="21"/>
        <v>1.1889116319417496</v>
      </c>
      <c r="M257" s="24">
        <f t="shared" si="22"/>
        <v>1.5551121699812573</v>
      </c>
      <c r="N257" s="25">
        <f t="shared" si="23"/>
        <v>-0.36620053803950769</v>
      </c>
    </row>
    <row r="258" spans="2:14">
      <c r="B258" s="1">
        <v>43042</v>
      </c>
      <c r="C258" s="2">
        <v>78</v>
      </c>
      <c r="D258" s="2">
        <v>79.400000000000006</v>
      </c>
      <c r="E258" s="2">
        <v>76.5</v>
      </c>
      <c r="F258" s="3">
        <v>77</v>
      </c>
      <c r="H258" s="23">
        <f t="shared" si="18"/>
        <v>77.474999999999994</v>
      </c>
      <c r="I258" s="23">
        <f t="shared" si="19"/>
        <v>75.582938707381075</v>
      </c>
      <c r="J258" s="23">
        <f t="shared" si="20"/>
        <v>74.576076348555759</v>
      </c>
      <c r="L258" s="24">
        <f t="shared" si="21"/>
        <v>1.0068623588253161</v>
      </c>
      <c r="M258" s="24">
        <f t="shared" si="22"/>
        <v>1.6466623044911344</v>
      </c>
      <c r="N258" s="25">
        <f t="shared" si="23"/>
        <v>-0.63979994566581833</v>
      </c>
    </row>
    <row r="259" spans="2:14">
      <c r="B259" s="1">
        <v>43041</v>
      </c>
      <c r="C259" s="2">
        <v>74.5</v>
      </c>
      <c r="D259" s="2">
        <v>80.900000000000006</v>
      </c>
      <c r="E259" s="2">
        <v>74.3</v>
      </c>
      <c r="F259" s="3">
        <v>76.5</v>
      </c>
      <c r="H259" s="23">
        <f t="shared" si="18"/>
        <v>77.05</v>
      </c>
      <c r="I259" s="23">
        <f t="shared" si="19"/>
        <v>75.238927563268547</v>
      </c>
      <c r="J259" s="23">
        <f t="shared" si="20"/>
        <v>74.344162456440216</v>
      </c>
      <c r="L259" s="24">
        <f t="shared" si="21"/>
        <v>0.89476510682833066</v>
      </c>
      <c r="M259" s="24">
        <f t="shared" si="22"/>
        <v>1.806612290907589</v>
      </c>
      <c r="N259" s="25">
        <f t="shared" si="23"/>
        <v>-0.91184718407925835</v>
      </c>
    </row>
    <row r="260" spans="2:14">
      <c r="B260" s="1">
        <v>43040</v>
      </c>
      <c r="C260" s="2">
        <v>73.599999999999994</v>
      </c>
      <c r="D260" s="2">
        <v>75.2</v>
      </c>
      <c r="E260" s="2">
        <v>72.400000000000006</v>
      </c>
      <c r="F260" s="3">
        <v>73.599999999999994</v>
      </c>
      <c r="H260" s="23">
        <f t="shared" si="18"/>
        <v>73.7</v>
      </c>
      <c r="I260" s="23">
        <f t="shared" si="19"/>
        <v>74.909641665681008</v>
      </c>
      <c r="J260" s="23">
        <f t="shared" si="20"/>
        <v>74.127695452955436</v>
      </c>
      <c r="L260" s="24">
        <f t="shared" si="21"/>
        <v>0.78194621272557185</v>
      </c>
      <c r="M260" s="24">
        <f t="shared" si="22"/>
        <v>2.0345740869274036</v>
      </c>
      <c r="N260" s="25">
        <f t="shared" si="23"/>
        <v>-1.2526278742018317</v>
      </c>
    </row>
    <row r="261" spans="2:14">
      <c r="B261" s="1">
        <v>43039</v>
      </c>
      <c r="C261" s="2">
        <v>73</v>
      </c>
      <c r="D261" s="2">
        <v>73.8</v>
      </c>
      <c r="E261" s="2">
        <v>70.8</v>
      </c>
      <c r="F261" s="3">
        <v>73.8</v>
      </c>
      <c r="H261" s="23">
        <f t="shared" ref="H261:H324" si="24">(D261+E261+F261*2)/4</f>
        <v>73.05</v>
      </c>
      <c r="I261" s="23">
        <f t="shared" ref="I261:I324" si="25">I262+(2/(1+12))*(H261-I262)</f>
        <v>75.129576513986649</v>
      </c>
      <c r="J261" s="23">
        <f t="shared" ref="J261:J324" si="26">J262+(2/(1+26))*(H261-J262)</f>
        <v>74.161911089191875</v>
      </c>
      <c r="L261" s="24">
        <f t="shared" ref="L261:L324" si="27">I261-J261</f>
        <v>0.9676654247947738</v>
      </c>
      <c r="M261" s="24">
        <f t="shared" ref="M261:M324" si="28">M262+(2/(1+9))*(L261-M262)</f>
        <v>2.3477310554778614</v>
      </c>
      <c r="N261" s="25">
        <f t="shared" ref="N261:N324" si="29">L261-M261</f>
        <v>-1.3800656306830876</v>
      </c>
    </row>
    <row r="262" spans="2:14">
      <c r="B262" s="1">
        <v>43038</v>
      </c>
      <c r="C262" s="2">
        <v>75.2</v>
      </c>
      <c r="D262" s="2">
        <v>75.2</v>
      </c>
      <c r="E262" s="2">
        <v>73</v>
      </c>
      <c r="F262" s="3">
        <v>74.5</v>
      </c>
      <c r="H262" s="23">
        <f t="shared" si="24"/>
        <v>74.3</v>
      </c>
      <c r="I262" s="23">
        <f t="shared" si="25"/>
        <v>75.507681334711492</v>
      </c>
      <c r="J262" s="23">
        <f t="shared" si="26"/>
        <v>74.250863976327224</v>
      </c>
      <c r="L262" s="24">
        <f t="shared" si="27"/>
        <v>1.2568173583842679</v>
      </c>
      <c r="M262" s="24">
        <f t="shared" si="28"/>
        <v>2.6927474631486334</v>
      </c>
      <c r="N262" s="25">
        <f t="shared" si="29"/>
        <v>-1.4359301047643656</v>
      </c>
    </row>
    <row r="263" spans="2:14">
      <c r="B263" s="1">
        <v>43035</v>
      </c>
      <c r="C263" s="2">
        <v>75.599999999999994</v>
      </c>
      <c r="D263" s="2">
        <v>75.900000000000006</v>
      </c>
      <c r="E263" s="2">
        <v>73.5</v>
      </c>
      <c r="F263" s="3">
        <v>73.599999999999994</v>
      </c>
      <c r="H263" s="23">
        <f t="shared" si="24"/>
        <v>74.150000000000006</v>
      </c>
      <c r="I263" s="23">
        <f t="shared" si="25"/>
        <v>75.727259759204486</v>
      </c>
      <c r="J263" s="23">
        <f t="shared" si="26"/>
        <v>74.246933094433402</v>
      </c>
      <c r="L263" s="24">
        <f t="shared" si="27"/>
        <v>1.4803266647710842</v>
      </c>
      <c r="M263" s="24">
        <f t="shared" si="28"/>
        <v>3.0517299893397247</v>
      </c>
      <c r="N263" s="25">
        <f t="shared" si="29"/>
        <v>-1.5714033245686405</v>
      </c>
    </row>
    <row r="264" spans="2:14">
      <c r="B264" s="1">
        <v>43034</v>
      </c>
      <c r="C264" s="2">
        <v>75</v>
      </c>
      <c r="D264" s="2">
        <v>77.400000000000006</v>
      </c>
      <c r="E264" s="2">
        <v>74.3</v>
      </c>
      <c r="F264" s="3">
        <v>74.8</v>
      </c>
      <c r="H264" s="23">
        <f t="shared" si="24"/>
        <v>75.324999999999989</v>
      </c>
      <c r="I264" s="23">
        <f t="shared" si="25"/>
        <v>76.01403426087802</v>
      </c>
      <c r="J264" s="23">
        <f t="shared" si="26"/>
        <v>74.254687741988079</v>
      </c>
      <c r="L264" s="24">
        <f t="shared" si="27"/>
        <v>1.7593465188899415</v>
      </c>
      <c r="M264" s="24">
        <f t="shared" si="28"/>
        <v>3.4445808204818849</v>
      </c>
      <c r="N264" s="25">
        <f t="shared" si="29"/>
        <v>-1.6852343015919433</v>
      </c>
    </row>
    <row r="265" spans="2:14">
      <c r="B265" s="1">
        <v>43033</v>
      </c>
      <c r="C265" s="2">
        <v>75</v>
      </c>
      <c r="D265" s="2">
        <v>76.3</v>
      </c>
      <c r="E265" s="2">
        <v>73.099999999999994</v>
      </c>
      <c r="F265" s="3">
        <v>73.099999999999994</v>
      </c>
      <c r="H265" s="23">
        <f t="shared" si="24"/>
        <v>73.899999999999991</v>
      </c>
      <c r="I265" s="23">
        <f t="shared" si="25"/>
        <v>76.139313217401295</v>
      </c>
      <c r="J265" s="23">
        <f t="shared" si="26"/>
        <v>74.169062761347121</v>
      </c>
      <c r="L265" s="24">
        <f t="shared" si="27"/>
        <v>1.970250456054174</v>
      </c>
      <c r="M265" s="24">
        <f t="shared" si="28"/>
        <v>3.8658893958798708</v>
      </c>
      <c r="N265" s="25">
        <f t="shared" si="29"/>
        <v>-1.8956389398256968</v>
      </c>
    </row>
    <row r="266" spans="2:14">
      <c r="B266" s="1">
        <v>43032</v>
      </c>
      <c r="C266" s="2">
        <v>72.3</v>
      </c>
      <c r="D266" s="2">
        <v>77.400000000000006</v>
      </c>
      <c r="E266" s="2">
        <v>72.3</v>
      </c>
      <c r="F266" s="3">
        <v>75.099999999999994</v>
      </c>
      <c r="H266" s="23">
        <f t="shared" si="24"/>
        <v>74.974999999999994</v>
      </c>
      <c r="I266" s="23">
        <f t="shared" si="25"/>
        <v>76.546461075110628</v>
      </c>
      <c r="J266" s="23">
        <f t="shared" si="26"/>
        <v>74.190587782254894</v>
      </c>
      <c r="L266" s="24">
        <f t="shared" si="27"/>
        <v>2.3558732928557333</v>
      </c>
      <c r="M266" s="24">
        <f t="shared" si="28"/>
        <v>4.3397991308362949</v>
      </c>
      <c r="N266" s="25">
        <f t="shared" si="29"/>
        <v>-1.9839258379805615</v>
      </c>
    </row>
    <row r="267" spans="2:14">
      <c r="B267" s="1">
        <v>43031</v>
      </c>
      <c r="C267" s="2">
        <v>71.5</v>
      </c>
      <c r="D267" s="2">
        <v>72.8</v>
      </c>
      <c r="E267" s="2">
        <v>67.900000000000006</v>
      </c>
      <c r="F267" s="3">
        <v>71.7</v>
      </c>
      <c r="H267" s="23">
        <f t="shared" si="24"/>
        <v>71.025000000000006</v>
      </c>
      <c r="I267" s="23">
        <f t="shared" si="25"/>
        <v>76.832181270585295</v>
      </c>
      <c r="J267" s="23">
        <f t="shared" si="26"/>
        <v>74.127834804835288</v>
      </c>
      <c r="L267" s="24">
        <f t="shared" si="27"/>
        <v>2.7043464657500067</v>
      </c>
      <c r="M267" s="24">
        <f t="shared" si="28"/>
        <v>4.835780590331435</v>
      </c>
      <c r="N267" s="25">
        <f t="shared" si="29"/>
        <v>-2.1314341245814283</v>
      </c>
    </row>
    <row r="268" spans="2:14">
      <c r="B268" s="1">
        <v>43028</v>
      </c>
      <c r="C268" s="2">
        <v>75</v>
      </c>
      <c r="D268" s="2">
        <v>75.2</v>
      </c>
      <c r="E268" s="2">
        <v>72.2</v>
      </c>
      <c r="F268" s="3">
        <v>72.900000000000006</v>
      </c>
      <c r="H268" s="23">
        <f t="shared" si="24"/>
        <v>73.300000000000011</v>
      </c>
      <c r="I268" s="23">
        <f t="shared" si="25"/>
        <v>77.888032410691707</v>
      </c>
      <c r="J268" s="23">
        <f t="shared" si="26"/>
        <v>74.376061589222118</v>
      </c>
      <c r="L268" s="24">
        <f t="shared" si="27"/>
        <v>3.5119708214695891</v>
      </c>
      <c r="M268" s="24">
        <f t="shared" si="28"/>
        <v>5.3686391214767921</v>
      </c>
      <c r="N268" s="25">
        <f t="shared" si="29"/>
        <v>-1.8566683000072031</v>
      </c>
    </row>
    <row r="269" spans="2:14">
      <c r="B269" s="1">
        <v>43027</v>
      </c>
      <c r="C269" s="2">
        <v>75.2</v>
      </c>
      <c r="D269" s="2">
        <v>76.7</v>
      </c>
      <c r="E269" s="2">
        <v>73.400000000000006</v>
      </c>
      <c r="F269" s="3">
        <v>75.900000000000006</v>
      </c>
      <c r="H269" s="23">
        <f t="shared" si="24"/>
        <v>75.475000000000009</v>
      </c>
      <c r="I269" s="23">
        <f t="shared" si="25"/>
        <v>78.722220121726565</v>
      </c>
      <c r="J269" s="23">
        <f t="shared" si="26"/>
        <v>74.46214651635988</v>
      </c>
      <c r="L269" s="24">
        <f t="shared" si="27"/>
        <v>4.260073605366685</v>
      </c>
      <c r="M269" s="24">
        <f t="shared" si="28"/>
        <v>5.8328061964785931</v>
      </c>
      <c r="N269" s="25">
        <f t="shared" si="29"/>
        <v>-1.5727325911119081</v>
      </c>
    </row>
    <row r="270" spans="2:14">
      <c r="B270" s="1">
        <v>43026</v>
      </c>
      <c r="C270" s="2">
        <v>79.7</v>
      </c>
      <c r="D270" s="2">
        <v>80.400000000000006</v>
      </c>
      <c r="E270" s="2">
        <v>75.7</v>
      </c>
      <c r="F270" s="3">
        <v>76.2</v>
      </c>
      <c r="H270" s="23">
        <f t="shared" si="24"/>
        <v>77.125</v>
      </c>
      <c r="I270" s="23">
        <f t="shared" si="25"/>
        <v>79.31262378022231</v>
      </c>
      <c r="J270" s="23">
        <f t="shared" si="26"/>
        <v>74.381118237668673</v>
      </c>
      <c r="L270" s="24">
        <f t="shared" si="27"/>
        <v>4.9315055425536372</v>
      </c>
      <c r="M270" s="24">
        <f t="shared" si="28"/>
        <v>6.2259893442565701</v>
      </c>
      <c r="N270" s="25">
        <f t="shared" si="29"/>
        <v>-1.294483801702933</v>
      </c>
    </row>
    <row r="271" spans="2:14">
      <c r="B271" s="1">
        <v>43025</v>
      </c>
      <c r="C271" s="2">
        <v>80.7</v>
      </c>
      <c r="D271" s="2">
        <v>81.099999999999994</v>
      </c>
      <c r="E271" s="2">
        <v>79.5</v>
      </c>
      <c r="F271" s="3">
        <v>79.8</v>
      </c>
      <c r="H271" s="23">
        <f t="shared" si="24"/>
        <v>80.05</v>
      </c>
      <c r="I271" s="23">
        <f t="shared" si="25"/>
        <v>79.710373558444545</v>
      </c>
      <c r="J271" s="23">
        <f t="shared" si="26"/>
        <v>74.161607696682168</v>
      </c>
      <c r="L271" s="24">
        <f t="shared" si="27"/>
        <v>5.5487658617623765</v>
      </c>
      <c r="M271" s="24">
        <f t="shared" si="28"/>
        <v>6.5496102946823029</v>
      </c>
      <c r="N271" s="25">
        <f t="shared" si="29"/>
        <v>-1.0008444329199264</v>
      </c>
    </row>
    <row r="272" spans="2:14">
      <c r="B272" s="1">
        <v>43024</v>
      </c>
      <c r="C272" s="2">
        <v>81.900000000000006</v>
      </c>
      <c r="D272" s="2">
        <v>82.4</v>
      </c>
      <c r="E272" s="2">
        <v>80.599999999999994</v>
      </c>
      <c r="F272" s="3">
        <v>81.3</v>
      </c>
      <c r="H272" s="23">
        <f t="shared" si="24"/>
        <v>81.400000000000006</v>
      </c>
      <c r="I272" s="23">
        <f t="shared" si="25"/>
        <v>79.648623296343558</v>
      </c>
      <c r="J272" s="23">
        <f t="shared" si="26"/>
        <v>73.690536312416739</v>
      </c>
      <c r="L272" s="24">
        <f t="shared" si="27"/>
        <v>5.9580869839268189</v>
      </c>
      <c r="M272" s="24">
        <f t="shared" si="28"/>
        <v>6.7998214029122845</v>
      </c>
      <c r="N272" s="25">
        <f t="shared" si="29"/>
        <v>-0.84173441898546564</v>
      </c>
    </row>
    <row r="273" spans="2:14">
      <c r="B273" s="1">
        <v>43021</v>
      </c>
      <c r="C273" s="2">
        <v>83.4</v>
      </c>
      <c r="D273" s="2">
        <v>83.9</v>
      </c>
      <c r="E273" s="2">
        <v>81</v>
      </c>
      <c r="F273" s="3">
        <v>81.099999999999994</v>
      </c>
      <c r="H273" s="23">
        <f t="shared" si="24"/>
        <v>81.775000000000006</v>
      </c>
      <c r="I273" s="23">
        <f t="shared" si="25"/>
        <v>79.330191168406017</v>
      </c>
      <c r="J273" s="23">
        <f t="shared" si="26"/>
        <v>73.073779217410078</v>
      </c>
      <c r="L273" s="24">
        <f t="shared" si="27"/>
        <v>6.2564119509959397</v>
      </c>
      <c r="M273" s="24">
        <f t="shared" si="28"/>
        <v>7.0102550076586514</v>
      </c>
      <c r="N273" s="25">
        <f t="shared" si="29"/>
        <v>-0.75384305666271167</v>
      </c>
    </row>
    <row r="274" spans="2:14">
      <c r="B274" s="1">
        <v>43020</v>
      </c>
      <c r="C274" s="2">
        <v>78.7</v>
      </c>
      <c r="D274" s="2">
        <v>82.3</v>
      </c>
      <c r="E274" s="2">
        <v>78.5</v>
      </c>
      <c r="F274" s="3">
        <v>82.3</v>
      </c>
      <c r="H274" s="23">
        <f t="shared" si="24"/>
        <v>81.349999999999994</v>
      </c>
      <c r="I274" s="23">
        <f t="shared" si="25"/>
        <v>78.885680471752565</v>
      </c>
      <c r="J274" s="23">
        <f t="shared" si="26"/>
        <v>72.377681554802876</v>
      </c>
      <c r="L274" s="24">
        <f t="shared" si="27"/>
        <v>6.5079989169496884</v>
      </c>
      <c r="M274" s="24">
        <f t="shared" si="28"/>
        <v>7.1987157718243298</v>
      </c>
      <c r="N274" s="25">
        <f t="shared" si="29"/>
        <v>-0.69071685487464141</v>
      </c>
    </row>
    <row r="275" spans="2:14">
      <c r="B275" s="1">
        <v>43019</v>
      </c>
      <c r="C275" s="2">
        <v>83</v>
      </c>
      <c r="D275" s="2">
        <v>84</v>
      </c>
      <c r="E275" s="2">
        <v>78.7</v>
      </c>
      <c r="F275" s="3">
        <v>79</v>
      </c>
      <c r="H275" s="23">
        <f t="shared" si="24"/>
        <v>80.174999999999997</v>
      </c>
      <c r="I275" s="23">
        <f t="shared" si="25"/>
        <v>78.437622375707576</v>
      </c>
      <c r="J275" s="23">
        <f t="shared" si="26"/>
        <v>71.659896079187106</v>
      </c>
      <c r="L275" s="24">
        <f t="shared" si="27"/>
        <v>6.7777262965204699</v>
      </c>
      <c r="M275" s="24">
        <f t="shared" si="28"/>
        <v>7.3713949855429899</v>
      </c>
      <c r="N275" s="25">
        <f t="shared" si="29"/>
        <v>-0.59366868902252001</v>
      </c>
    </row>
    <row r="276" spans="2:14">
      <c r="B276" s="1">
        <v>43014</v>
      </c>
      <c r="C276" s="2">
        <v>82.5</v>
      </c>
      <c r="D276" s="2">
        <v>84.6</v>
      </c>
      <c r="E276" s="2">
        <v>80.7</v>
      </c>
      <c r="F276" s="3">
        <v>82.3</v>
      </c>
      <c r="H276" s="23">
        <f t="shared" si="24"/>
        <v>82.474999999999994</v>
      </c>
      <c r="I276" s="23">
        <f t="shared" si="25"/>
        <v>78.12173553492714</v>
      </c>
      <c r="J276" s="23">
        <f t="shared" si="26"/>
        <v>70.978687765522068</v>
      </c>
      <c r="L276" s="24">
        <f t="shared" si="27"/>
        <v>7.1430477694050722</v>
      </c>
      <c r="M276" s="24">
        <f t="shared" si="28"/>
        <v>7.5198121577986203</v>
      </c>
      <c r="N276" s="25">
        <f t="shared" si="29"/>
        <v>-0.37676438839354809</v>
      </c>
    </row>
    <row r="277" spans="2:14">
      <c r="B277" s="1">
        <v>43013</v>
      </c>
      <c r="C277" s="2">
        <v>79</v>
      </c>
      <c r="D277" s="2">
        <v>82.9</v>
      </c>
      <c r="E277" s="2">
        <v>77</v>
      </c>
      <c r="F277" s="3">
        <v>81.5</v>
      </c>
      <c r="H277" s="23">
        <f t="shared" si="24"/>
        <v>80.724999999999994</v>
      </c>
      <c r="I277" s="23">
        <f t="shared" si="25"/>
        <v>77.330232904913899</v>
      </c>
      <c r="J277" s="23">
        <f t="shared" si="26"/>
        <v>70.058982786763835</v>
      </c>
      <c r="L277" s="24">
        <f t="shared" si="27"/>
        <v>7.2712501181500642</v>
      </c>
      <c r="M277" s="24">
        <f t="shared" si="28"/>
        <v>7.6140032548970069</v>
      </c>
      <c r="N277" s="25">
        <f t="shared" si="29"/>
        <v>-0.34275313674694274</v>
      </c>
    </row>
    <row r="278" spans="2:14">
      <c r="B278" s="1">
        <v>43011</v>
      </c>
      <c r="C278" s="2">
        <v>83.3</v>
      </c>
      <c r="D278" s="2">
        <v>84.1</v>
      </c>
      <c r="E278" s="2">
        <v>80.2</v>
      </c>
      <c r="F278" s="3">
        <v>82.4</v>
      </c>
      <c r="H278" s="23">
        <f t="shared" si="24"/>
        <v>82.275000000000006</v>
      </c>
      <c r="I278" s="23">
        <f t="shared" si="25"/>
        <v>76.713002523989147</v>
      </c>
      <c r="J278" s="23">
        <f t="shared" si="26"/>
        <v>69.205701409704943</v>
      </c>
      <c r="L278" s="24">
        <f t="shared" si="27"/>
        <v>7.5073011142842034</v>
      </c>
      <c r="M278" s="24">
        <f t="shared" si="28"/>
        <v>7.6996915390837426</v>
      </c>
      <c r="N278" s="25">
        <f t="shared" si="29"/>
        <v>-0.19239042479953916</v>
      </c>
    </row>
    <row r="279" spans="2:14">
      <c r="B279" s="1">
        <v>43010</v>
      </c>
      <c r="C279" s="2">
        <v>81</v>
      </c>
      <c r="D279" s="2">
        <v>83.7</v>
      </c>
      <c r="E279" s="2">
        <v>79.3</v>
      </c>
      <c r="F279" s="3">
        <v>83.7</v>
      </c>
      <c r="H279" s="23">
        <f t="shared" si="24"/>
        <v>82.6</v>
      </c>
      <c r="I279" s="23">
        <f t="shared" si="25"/>
        <v>75.701730255623531</v>
      </c>
      <c r="J279" s="23">
        <f t="shared" si="26"/>
        <v>68.160157522481342</v>
      </c>
      <c r="L279" s="24">
        <f t="shared" si="27"/>
        <v>7.5415727331421891</v>
      </c>
      <c r="M279" s="24">
        <f t="shared" si="28"/>
        <v>7.7477891452836269</v>
      </c>
      <c r="N279" s="25">
        <f t="shared" si="29"/>
        <v>-0.20621641214143782</v>
      </c>
    </row>
    <row r="280" spans="2:14">
      <c r="B280" s="1">
        <v>43008</v>
      </c>
      <c r="C280" s="2">
        <v>77.599999999999994</v>
      </c>
      <c r="D280" s="2">
        <v>80.2</v>
      </c>
      <c r="E280" s="2">
        <v>77.5</v>
      </c>
      <c r="F280" s="3">
        <v>79.2</v>
      </c>
      <c r="H280" s="23">
        <f t="shared" si="24"/>
        <v>79.025000000000006</v>
      </c>
      <c r="I280" s="23">
        <f t="shared" si="25"/>
        <v>74.447499393009636</v>
      </c>
      <c r="J280" s="23">
        <f t="shared" si="26"/>
        <v>67.004970124279851</v>
      </c>
      <c r="L280" s="24">
        <f t="shared" si="27"/>
        <v>7.4425292687297855</v>
      </c>
      <c r="M280" s="24">
        <f t="shared" si="28"/>
        <v>7.7993432483189862</v>
      </c>
      <c r="N280" s="25">
        <f t="shared" si="29"/>
        <v>-0.35681397958920069</v>
      </c>
    </row>
    <row r="281" spans="2:14">
      <c r="B281" s="1">
        <v>43007</v>
      </c>
      <c r="C281" s="2">
        <v>79.599999999999994</v>
      </c>
      <c r="D281" s="2">
        <v>79.599999999999994</v>
      </c>
      <c r="E281" s="2">
        <v>72.599999999999994</v>
      </c>
      <c r="F281" s="3">
        <v>76.900000000000006</v>
      </c>
      <c r="H281" s="23">
        <f t="shared" si="24"/>
        <v>76.5</v>
      </c>
      <c r="I281" s="23">
        <f t="shared" si="25"/>
        <v>73.615226555375031</v>
      </c>
      <c r="J281" s="23">
        <f t="shared" si="26"/>
        <v>66.043367734222244</v>
      </c>
      <c r="L281" s="24">
        <f t="shared" si="27"/>
        <v>7.5718588211527873</v>
      </c>
      <c r="M281" s="24">
        <f t="shared" si="28"/>
        <v>7.8885467432162866</v>
      </c>
      <c r="N281" s="25">
        <f t="shared" si="29"/>
        <v>-0.31668792206349927</v>
      </c>
    </row>
    <row r="282" spans="2:14">
      <c r="B282" s="1">
        <v>43006</v>
      </c>
      <c r="C282" s="2">
        <v>79.099999999999994</v>
      </c>
      <c r="D282" s="2">
        <v>82</v>
      </c>
      <c r="E282" s="2">
        <v>78</v>
      </c>
      <c r="F282" s="3">
        <v>80</v>
      </c>
      <c r="H282" s="23">
        <f t="shared" si="24"/>
        <v>80</v>
      </c>
      <c r="I282" s="23">
        <f t="shared" si="25"/>
        <v>73.090722292715952</v>
      </c>
      <c r="J282" s="23">
        <f t="shared" si="26"/>
        <v>65.20683715296002</v>
      </c>
      <c r="L282" s="24">
        <f t="shared" si="27"/>
        <v>7.8838851397559324</v>
      </c>
      <c r="M282" s="24">
        <f t="shared" si="28"/>
        <v>7.9677187237321618</v>
      </c>
      <c r="N282" s="25">
        <f t="shared" si="29"/>
        <v>-8.383358397622942E-2</v>
      </c>
    </row>
    <row r="283" spans="2:14">
      <c r="B283" s="1">
        <v>43005</v>
      </c>
      <c r="C283" s="2">
        <v>75.5</v>
      </c>
      <c r="D283" s="2">
        <v>76.3</v>
      </c>
      <c r="E283" s="2">
        <v>75.5</v>
      </c>
      <c r="F283" s="3">
        <v>76.3</v>
      </c>
      <c r="H283" s="23">
        <f t="shared" si="24"/>
        <v>76.099999999999994</v>
      </c>
      <c r="I283" s="23">
        <f t="shared" si="25"/>
        <v>71.834489982300667</v>
      </c>
      <c r="J283" s="23">
        <f t="shared" si="26"/>
        <v>64.023384125196827</v>
      </c>
      <c r="L283" s="24">
        <f t="shared" si="27"/>
        <v>7.8111058571038399</v>
      </c>
      <c r="M283" s="24">
        <f t="shared" si="28"/>
        <v>7.9886771197262192</v>
      </c>
      <c r="N283" s="25">
        <f t="shared" si="29"/>
        <v>-0.17757126262237932</v>
      </c>
    </row>
    <row r="284" spans="2:14">
      <c r="B284" s="1">
        <v>43004</v>
      </c>
      <c r="C284" s="2">
        <v>71</v>
      </c>
      <c r="D284" s="2">
        <v>74.3</v>
      </c>
      <c r="E284" s="2">
        <v>68.7</v>
      </c>
      <c r="F284" s="3">
        <v>69.400000000000006</v>
      </c>
      <c r="H284" s="23">
        <f t="shared" si="24"/>
        <v>70.45</v>
      </c>
      <c r="I284" s="23">
        <f t="shared" si="25"/>
        <v>71.058942706355339</v>
      </c>
      <c r="J284" s="23">
        <f t="shared" si="26"/>
        <v>63.05725485521257</v>
      </c>
      <c r="L284" s="24">
        <f t="shared" si="27"/>
        <v>8.0016878511427691</v>
      </c>
      <c r="M284" s="24">
        <f t="shared" si="28"/>
        <v>8.033069935381814</v>
      </c>
      <c r="N284" s="25">
        <f t="shared" si="29"/>
        <v>-3.1382084239044872E-2</v>
      </c>
    </row>
    <row r="285" spans="2:14">
      <c r="B285" s="1">
        <v>43003</v>
      </c>
      <c r="C285" s="2">
        <v>79.2</v>
      </c>
      <c r="D285" s="2">
        <v>79.400000000000006</v>
      </c>
      <c r="E285" s="2">
        <v>72.099999999999994</v>
      </c>
      <c r="F285" s="3">
        <v>72.099999999999994</v>
      </c>
      <c r="H285" s="23">
        <f t="shared" si="24"/>
        <v>73.924999999999997</v>
      </c>
      <c r="I285" s="23">
        <f t="shared" si="25"/>
        <v>71.16965956205631</v>
      </c>
      <c r="J285" s="23">
        <f t="shared" si="26"/>
        <v>62.465835243629577</v>
      </c>
      <c r="L285" s="24">
        <f t="shared" si="27"/>
        <v>8.703824318426733</v>
      </c>
      <c r="M285" s="24">
        <f t="shared" si="28"/>
        <v>8.0409154564415743</v>
      </c>
      <c r="N285" s="25">
        <f t="shared" si="29"/>
        <v>0.66290886198515864</v>
      </c>
    </row>
    <row r="286" spans="2:14">
      <c r="B286" s="1">
        <v>43000</v>
      </c>
      <c r="C286" s="2">
        <v>82.8</v>
      </c>
      <c r="D286" s="2">
        <v>83.9</v>
      </c>
      <c r="E286" s="2">
        <v>79</v>
      </c>
      <c r="F286" s="3">
        <v>80.099999999999994</v>
      </c>
      <c r="H286" s="23">
        <f t="shared" si="24"/>
        <v>80.775000000000006</v>
      </c>
      <c r="I286" s="23">
        <f t="shared" si="25"/>
        <v>70.668688573339281</v>
      </c>
      <c r="J286" s="23">
        <f t="shared" si="26"/>
        <v>61.549102063119946</v>
      </c>
      <c r="L286" s="24">
        <f t="shared" si="27"/>
        <v>9.1195865102193352</v>
      </c>
      <c r="M286" s="24">
        <f t="shared" si="28"/>
        <v>7.8751882409452847</v>
      </c>
      <c r="N286" s="25">
        <f t="shared" si="29"/>
        <v>1.2443982692740505</v>
      </c>
    </row>
    <row r="287" spans="2:14">
      <c r="B287" s="1">
        <v>42999</v>
      </c>
      <c r="C287" s="2">
        <v>80.2</v>
      </c>
      <c r="D287" s="2">
        <v>83.5</v>
      </c>
      <c r="E287" s="2">
        <v>75.7</v>
      </c>
      <c r="F287" s="3">
        <v>82.9</v>
      </c>
      <c r="H287" s="23">
        <f t="shared" si="24"/>
        <v>81.25</v>
      </c>
      <c r="I287" s="23">
        <f t="shared" si="25"/>
        <v>68.831177404855509</v>
      </c>
      <c r="J287" s="23">
        <f t="shared" si="26"/>
        <v>60.011030228169538</v>
      </c>
      <c r="L287" s="24">
        <f t="shared" si="27"/>
        <v>8.8201471766859711</v>
      </c>
      <c r="M287" s="24">
        <f t="shared" si="28"/>
        <v>7.5640886736267721</v>
      </c>
      <c r="N287" s="25">
        <f t="shared" si="29"/>
        <v>1.2560585030591991</v>
      </c>
    </row>
    <row r="288" spans="2:14">
      <c r="B288" s="1">
        <v>42998</v>
      </c>
      <c r="C288" s="2">
        <v>76.2</v>
      </c>
      <c r="D288" s="2">
        <v>78.099999999999994</v>
      </c>
      <c r="E288" s="2">
        <v>75</v>
      </c>
      <c r="F288" s="3">
        <v>76</v>
      </c>
      <c r="H288" s="23">
        <f t="shared" si="24"/>
        <v>76.275000000000006</v>
      </c>
      <c r="I288" s="23">
        <f t="shared" si="25"/>
        <v>66.57320966028378</v>
      </c>
      <c r="J288" s="23">
        <f t="shared" si="26"/>
        <v>58.311912646423103</v>
      </c>
      <c r="L288" s="24">
        <f t="shared" si="27"/>
        <v>8.2612970138606769</v>
      </c>
      <c r="M288" s="24">
        <f t="shared" si="28"/>
        <v>7.2500740478619727</v>
      </c>
      <c r="N288" s="25">
        <f t="shared" si="29"/>
        <v>1.0112229659987042</v>
      </c>
    </row>
    <row r="289" spans="2:14">
      <c r="B289" s="1">
        <v>42997</v>
      </c>
      <c r="C289" s="2">
        <v>75</v>
      </c>
      <c r="D289" s="2">
        <v>75</v>
      </c>
      <c r="E289" s="2">
        <v>72.599999999999994</v>
      </c>
      <c r="F289" s="3">
        <v>74.8</v>
      </c>
      <c r="H289" s="23">
        <f t="shared" si="24"/>
        <v>74.3</v>
      </c>
      <c r="I289" s="23">
        <f t="shared" si="25"/>
        <v>64.809247780335383</v>
      </c>
      <c r="J289" s="23">
        <f t="shared" si="26"/>
        <v>56.874865658136954</v>
      </c>
      <c r="L289" s="24">
        <f t="shared" si="27"/>
        <v>7.9343821221984285</v>
      </c>
      <c r="M289" s="24">
        <f t="shared" si="28"/>
        <v>6.9972683063622965</v>
      </c>
      <c r="N289" s="25">
        <f t="shared" si="29"/>
        <v>0.93711381583613207</v>
      </c>
    </row>
    <row r="290" spans="2:14">
      <c r="B290" s="1">
        <v>42996</v>
      </c>
      <c r="C290" s="2">
        <v>67.3</v>
      </c>
      <c r="D290" s="2">
        <v>74</v>
      </c>
      <c r="E290" s="2">
        <v>67.3</v>
      </c>
      <c r="F290" s="3">
        <v>74</v>
      </c>
      <c r="H290" s="23">
        <f t="shared" si="24"/>
        <v>72.325000000000003</v>
      </c>
      <c r="I290" s="23">
        <f t="shared" si="25"/>
        <v>63.083656467669094</v>
      </c>
      <c r="J290" s="23">
        <f t="shared" si="26"/>
        <v>55.480854910787912</v>
      </c>
      <c r="L290" s="24">
        <f t="shared" si="27"/>
        <v>7.6028015568811824</v>
      </c>
      <c r="M290" s="24">
        <f t="shared" si="28"/>
        <v>6.7629898524032637</v>
      </c>
      <c r="N290" s="25">
        <f t="shared" si="29"/>
        <v>0.83981170447791875</v>
      </c>
    </row>
    <row r="291" spans="2:14">
      <c r="B291" s="1">
        <v>42993</v>
      </c>
      <c r="C291" s="2">
        <v>67.5</v>
      </c>
      <c r="D291" s="2">
        <v>70</v>
      </c>
      <c r="E291" s="2">
        <v>67.3</v>
      </c>
      <c r="F291" s="3">
        <v>67.3</v>
      </c>
      <c r="H291" s="23">
        <f t="shared" si="24"/>
        <v>67.974999999999994</v>
      </c>
      <c r="I291" s="23">
        <f t="shared" si="25"/>
        <v>61.403412189063474</v>
      </c>
      <c r="J291" s="23">
        <f t="shared" si="26"/>
        <v>54.133323303650947</v>
      </c>
      <c r="L291" s="24">
        <f t="shared" si="27"/>
        <v>7.2700888854125267</v>
      </c>
      <c r="M291" s="24">
        <f t="shared" si="28"/>
        <v>6.5530369262837844</v>
      </c>
      <c r="N291" s="25">
        <f t="shared" si="29"/>
        <v>0.71705195912874231</v>
      </c>
    </row>
    <row r="292" spans="2:14">
      <c r="B292" s="1">
        <v>42992</v>
      </c>
      <c r="C292" s="2">
        <v>65</v>
      </c>
      <c r="D292" s="2">
        <v>67</v>
      </c>
      <c r="E292" s="2">
        <v>64.900000000000006</v>
      </c>
      <c r="F292" s="3">
        <v>66.599999999999994</v>
      </c>
      <c r="H292" s="23">
        <f t="shared" si="24"/>
        <v>66.275000000000006</v>
      </c>
      <c r="I292" s="23">
        <f t="shared" si="25"/>
        <v>60.20857804162047</v>
      </c>
      <c r="J292" s="23">
        <f t="shared" si="26"/>
        <v>53.025989167943024</v>
      </c>
      <c r="L292" s="24">
        <f t="shared" si="27"/>
        <v>7.1825888736774459</v>
      </c>
      <c r="M292" s="24">
        <f t="shared" si="28"/>
        <v>6.3737739365015988</v>
      </c>
      <c r="N292" s="25">
        <f t="shared" si="29"/>
        <v>0.80881493717584707</v>
      </c>
    </row>
    <row r="293" spans="2:14">
      <c r="B293" s="1">
        <v>42991</v>
      </c>
      <c r="C293" s="2">
        <v>64</v>
      </c>
      <c r="D293" s="2">
        <v>64</v>
      </c>
      <c r="E293" s="2">
        <v>61.2</v>
      </c>
      <c r="F293" s="3">
        <v>64</v>
      </c>
      <c r="H293" s="23">
        <f t="shared" si="24"/>
        <v>63.3</v>
      </c>
      <c r="I293" s="23">
        <f t="shared" si="25"/>
        <v>59.105592231006007</v>
      </c>
      <c r="J293" s="23">
        <f t="shared" si="26"/>
        <v>51.966068301378463</v>
      </c>
      <c r="L293" s="24">
        <f t="shared" si="27"/>
        <v>7.1395239296275435</v>
      </c>
      <c r="M293" s="24">
        <f t="shared" si="28"/>
        <v>6.1715702022076373</v>
      </c>
      <c r="N293" s="25">
        <f t="shared" si="29"/>
        <v>0.96795372741990615</v>
      </c>
    </row>
    <row r="294" spans="2:14">
      <c r="B294" s="1">
        <v>42990</v>
      </c>
      <c r="C294" s="2">
        <v>65</v>
      </c>
      <c r="D294" s="2">
        <v>65</v>
      </c>
      <c r="E294" s="2">
        <v>61.9</v>
      </c>
      <c r="F294" s="3">
        <v>63</v>
      </c>
      <c r="H294" s="23">
        <f t="shared" si="24"/>
        <v>63.225000000000001</v>
      </c>
      <c r="I294" s="23">
        <f t="shared" si="25"/>
        <v>58.342972636643459</v>
      </c>
      <c r="J294" s="23">
        <f t="shared" si="26"/>
        <v>51.059353765488744</v>
      </c>
      <c r="L294" s="24">
        <f t="shared" si="27"/>
        <v>7.2836188711547152</v>
      </c>
      <c r="M294" s="24">
        <f t="shared" si="28"/>
        <v>5.9295817703526605</v>
      </c>
      <c r="N294" s="25">
        <f t="shared" si="29"/>
        <v>1.3540371008020546</v>
      </c>
    </row>
    <row r="295" spans="2:14">
      <c r="B295" s="1">
        <v>42989</v>
      </c>
      <c r="C295" s="2">
        <v>65.400000000000006</v>
      </c>
      <c r="D295" s="2">
        <v>65.400000000000006</v>
      </c>
      <c r="E295" s="2">
        <v>63.5</v>
      </c>
      <c r="F295" s="3">
        <v>63.5</v>
      </c>
      <c r="H295" s="23">
        <f t="shared" si="24"/>
        <v>63.975000000000001</v>
      </c>
      <c r="I295" s="23">
        <f t="shared" si="25"/>
        <v>57.455331297851359</v>
      </c>
      <c r="J295" s="23">
        <f t="shared" si="26"/>
        <v>50.086102066727847</v>
      </c>
      <c r="L295" s="24">
        <f t="shared" si="27"/>
        <v>7.3692292311235121</v>
      </c>
      <c r="M295" s="24">
        <f t="shared" si="28"/>
        <v>5.5910724951521464</v>
      </c>
      <c r="N295" s="25">
        <f t="shared" si="29"/>
        <v>1.7781567359713657</v>
      </c>
    </row>
    <row r="296" spans="2:14">
      <c r="B296" s="1">
        <v>42986</v>
      </c>
      <c r="C296" s="2">
        <v>60.2</v>
      </c>
      <c r="D296" s="2">
        <v>64.5</v>
      </c>
      <c r="E296" s="2">
        <v>60.2</v>
      </c>
      <c r="F296" s="3">
        <v>64.5</v>
      </c>
      <c r="H296" s="23">
        <f t="shared" si="24"/>
        <v>63.424999999999997</v>
      </c>
      <c r="I296" s="23">
        <f t="shared" si="25"/>
        <v>56.269936988369786</v>
      </c>
      <c r="J296" s="23">
        <f t="shared" si="26"/>
        <v>48.974990232066077</v>
      </c>
      <c r="L296" s="24">
        <f t="shared" si="27"/>
        <v>7.2949467563037089</v>
      </c>
      <c r="M296" s="24">
        <f t="shared" si="28"/>
        <v>5.1465333111593052</v>
      </c>
      <c r="N296" s="25">
        <f t="shared" si="29"/>
        <v>2.1484134451444037</v>
      </c>
    </row>
    <row r="297" spans="2:14">
      <c r="B297" s="1">
        <v>42985</v>
      </c>
      <c r="C297" s="2">
        <v>67.5</v>
      </c>
      <c r="D297" s="2">
        <v>67.5</v>
      </c>
      <c r="E297" s="2">
        <v>63</v>
      </c>
      <c r="F297" s="3">
        <v>63</v>
      </c>
      <c r="H297" s="23">
        <f t="shared" si="24"/>
        <v>64.125</v>
      </c>
      <c r="I297" s="23">
        <f t="shared" si="25"/>
        <v>54.969016440800658</v>
      </c>
      <c r="J297" s="23">
        <f t="shared" si="26"/>
        <v>47.818989450631364</v>
      </c>
      <c r="L297" s="24">
        <f t="shared" si="27"/>
        <v>7.1500269901692945</v>
      </c>
      <c r="M297" s="24">
        <f t="shared" si="28"/>
        <v>4.6094299498732045</v>
      </c>
      <c r="N297" s="25">
        <f t="shared" si="29"/>
        <v>2.54059704029609</v>
      </c>
    </row>
    <row r="298" spans="2:14">
      <c r="B298" s="1">
        <v>42984</v>
      </c>
      <c r="C298" s="2">
        <v>71</v>
      </c>
      <c r="D298" s="2">
        <v>71</v>
      </c>
      <c r="E298" s="2">
        <v>62.1</v>
      </c>
      <c r="F298" s="3">
        <v>68</v>
      </c>
      <c r="H298" s="23">
        <f t="shared" si="24"/>
        <v>67.275000000000006</v>
      </c>
      <c r="I298" s="23">
        <f t="shared" si="25"/>
        <v>53.304292157309867</v>
      </c>
      <c r="J298" s="23">
        <f t="shared" si="26"/>
        <v>46.514508606681872</v>
      </c>
      <c r="L298" s="24">
        <f t="shared" si="27"/>
        <v>6.7897835506279947</v>
      </c>
      <c r="M298" s="24">
        <f t="shared" si="28"/>
        <v>3.9742806897991825</v>
      </c>
      <c r="N298" s="25">
        <f t="shared" si="29"/>
        <v>2.8155028608288122</v>
      </c>
    </row>
    <row r="299" spans="2:14">
      <c r="B299" s="1">
        <v>42983</v>
      </c>
      <c r="C299" s="2">
        <v>66.8</v>
      </c>
      <c r="D299" s="2">
        <v>66.8</v>
      </c>
      <c r="E299" s="2">
        <v>66.8</v>
      </c>
      <c r="F299" s="3">
        <v>66.8</v>
      </c>
      <c r="H299" s="23">
        <f t="shared" si="24"/>
        <v>66.8</v>
      </c>
      <c r="I299" s="23">
        <f t="shared" si="25"/>
        <v>50.764163458638933</v>
      </c>
      <c r="J299" s="23">
        <f t="shared" si="26"/>
        <v>44.85366929521642</v>
      </c>
      <c r="L299" s="24">
        <f t="shared" si="27"/>
        <v>5.9104941634225128</v>
      </c>
      <c r="M299" s="24">
        <f t="shared" si="28"/>
        <v>3.2704049745919792</v>
      </c>
      <c r="N299" s="25">
        <f t="shared" si="29"/>
        <v>2.6400891888305336</v>
      </c>
    </row>
    <row r="300" spans="2:14">
      <c r="B300" s="1">
        <v>42982</v>
      </c>
      <c r="C300" s="2">
        <v>59.5</v>
      </c>
      <c r="D300" s="2">
        <v>60.8</v>
      </c>
      <c r="E300" s="2">
        <v>59.5</v>
      </c>
      <c r="F300" s="3">
        <v>60.8</v>
      </c>
      <c r="H300" s="23">
        <f t="shared" si="24"/>
        <v>60.474999999999994</v>
      </c>
      <c r="I300" s="23">
        <f t="shared" si="25"/>
        <v>47.848556814755106</v>
      </c>
      <c r="J300" s="23">
        <f t="shared" si="26"/>
        <v>43.097962838833737</v>
      </c>
      <c r="L300" s="24">
        <f t="shared" si="27"/>
        <v>4.7505939759213689</v>
      </c>
      <c r="M300" s="24">
        <f t="shared" si="28"/>
        <v>2.6103826773843459</v>
      </c>
      <c r="N300" s="25">
        <f t="shared" si="29"/>
        <v>2.140211298537023</v>
      </c>
    </row>
    <row r="301" spans="2:14">
      <c r="B301" s="1">
        <v>42979</v>
      </c>
      <c r="C301" s="2">
        <v>51.2</v>
      </c>
      <c r="D301" s="2">
        <v>55.3</v>
      </c>
      <c r="E301" s="2">
        <v>51.2</v>
      </c>
      <c r="F301" s="3">
        <v>55.3</v>
      </c>
      <c r="H301" s="23">
        <f t="shared" si="24"/>
        <v>54.274999999999999</v>
      </c>
      <c r="I301" s="23">
        <f t="shared" si="25"/>
        <v>45.552839871983309</v>
      </c>
      <c r="J301" s="23">
        <f t="shared" si="26"/>
        <v>41.707799865940437</v>
      </c>
      <c r="L301" s="24">
        <f t="shared" si="27"/>
        <v>3.845040006042872</v>
      </c>
      <c r="M301" s="24">
        <f t="shared" si="28"/>
        <v>2.0753298527500901</v>
      </c>
      <c r="N301" s="25">
        <f t="shared" si="29"/>
        <v>1.7697101532927819</v>
      </c>
    </row>
    <row r="302" spans="2:14">
      <c r="B302" s="1">
        <v>42978</v>
      </c>
      <c r="C302" s="2">
        <v>50.7</v>
      </c>
      <c r="D302" s="2">
        <v>52.2</v>
      </c>
      <c r="E302" s="2">
        <v>49.1</v>
      </c>
      <c r="F302" s="3">
        <v>50.3</v>
      </c>
      <c r="H302" s="23">
        <f t="shared" si="24"/>
        <v>50.475000000000001</v>
      </c>
      <c r="I302" s="23">
        <f t="shared" si="25"/>
        <v>43.966992575980278</v>
      </c>
      <c r="J302" s="23">
        <f t="shared" si="26"/>
        <v>40.70242385521567</v>
      </c>
      <c r="L302" s="24">
        <f t="shared" si="27"/>
        <v>3.2645687207646077</v>
      </c>
      <c r="M302" s="24">
        <f t="shared" si="28"/>
        <v>1.6329023144268944</v>
      </c>
      <c r="N302" s="25">
        <f t="shared" si="29"/>
        <v>1.6316664063377133</v>
      </c>
    </row>
    <row r="303" spans="2:14">
      <c r="B303" s="1">
        <v>42977</v>
      </c>
      <c r="C303" s="2">
        <v>50.1</v>
      </c>
      <c r="D303" s="2">
        <v>51.7</v>
      </c>
      <c r="E303" s="2">
        <v>49</v>
      </c>
      <c r="F303" s="3">
        <v>51.3</v>
      </c>
      <c r="H303" s="23">
        <f t="shared" si="24"/>
        <v>50.825000000000003</v>
      </c>
      <c r="I303" s="23">
        <f t="shared" si="25"/>
        <v>42.783718498885783</v>
      </c>
      <c r="J303" s="23">
        <f t="shared" si="26"/>
        <v>39.920617763632926</v>
      </c>
      <c r="L303" s="24">
        <f t="shared" si="27"/>
        <v>2.863100735252857</v>
      </c>
      <c r="M303" s="24">
        <f t="shared" si="28"/>
        <v>1.2249857128424662</v>
      </c>
      <c r="N303" s="25">
        <f t="shared" si="29"/>
        <v>1.6381150224103909</v>
      </c>
    </row>
    <row r="304" spans="2:14">
      <c r="B304" s="1">
        <v>42976</v>
      </c>
      <c r="C304" s="2">
        <v>50</v>
      </c>
      <c r="D304" s="2">
        <v>50.7</v>
      </c>
      <c r="E304" s="2">
        <v>48</v>
      </c>
      <c r="F304" s="3">
        <v>49.5</v>
      </c>
      <c r="H304" s="23">
        <f t="shared" si="24"/>
        <v>49.424999999999997</v>
      </c>
      <c r="I304" s="23">
        <f t="shared" si="25"/>
        <v>41.321667316865017</v>
      </c>
      <c r="J304" s="23">
        <f t="shared" si="26"/>
        <v>39.048267184723557</v>
      </c>
      <c r="L304" s="24">
        <f t="shared" si="27"/>
        <v>2.273400132141461</v>
      </c>
      <c r="M304" s="24">
        <f t="shared" si="28"/>
        <v>0.81545695723986844</v>
      </c>
      <c r="N304" s="25">
        <f t="shared" si="29"/>
        <v>1.4579431749015925</v>
      </c>
    </row>
    <row r="305" spans="2:14">
      <c r="B305" s="1">
        <v>42975</v>
      </c>
      <c r="C305" s="2">
        <v>47</v>
      </c>
      <c r="D305" s="2">
        <v>48.95</v>
      </c>
      <c r="E305" s="2">
        <v>46.7</v>
      </c>
      <c r="F305" s="3">
        <v>48.95</v>
      </c>
      <c r="H305" s="23">
        <f t="shared" si="24"/>
        <v>48.387500000000003</v>
      </c>
      <c r="I305" s="23">
        <f t="shared" si="25"/>
        <v>39.848334101749565</v>
      </c>
      <c r="J305" s="23">
        <f t="shared" si="26"/>
        <v>38.218128559501444</v>
      </c>
      <c r="L305" s="24">
        <f t="shared" si="27"/>
        <v>1.6302055422481203</v>
      </c>
      <c r="M305" s="24">
        <f t="shared" si="28"/>
        <v>0.4509711635144702</v>
      </c>
      <c r="N305" s="25">
        <f t="shared" si="29"/>
        <v>1.1792343787336501</v>
      </c>
    </row>
    <row r="306" spans="2:14">
      <c r="B306" s="1">
        <v>42972</v>
      </c>
      <c r="C306" s="2">
        <v>43</v>
      </c>
      <c r="D306" s="2">
        <v>44.85</v>
      </c>
      <c r="E306" s="2">
        <v>42.25</v>
      </c>
      <c r="F306" s="3">
        <v>44.5</v>
      </c>
      <c r="H306" s="23">
        <f t="shared" si="24"/>
        <v>44.024999999999999</v>
      </c>
      <c r="I306" s="23">
        <f t="shared" si="25"/>
        <v>38.295758483885848</v>
      </c>
      <c r="J306" s="23">
        <f t="shared" si="26"/>
        <v>37.404578844261557</v>
      </c>
      <c r="L306" s="24">
        <f t="shared" si="27"/>
        <v>0.89117963962429059</v>
      </c>
      <c r="M306" s="24">
        <f t="shared" si="28"/>
        <v>0.1561625688310577</v>
      </c>
      <c r="N306" s="25">
        <f t="shared" si="29"/>
        <v>0.73501707079323286</v>
      </c>
    </row>
    <row r="307" spans="2:14">
      <c r="B307" s="1">
        <v>42971</v>
      </c>
      <c r="C307" s="2">
        <v>39.4</v>
      </c>
      <c r="D307" s="2">
        <v>42.5</v>
      </c>
      <c r="E307" s="2">
        <v>39.4</v>
      </c>
      <c r="F307" s="3">
        <v>41.8</v>
      </c>
      <c r="H307" s="23">
        <f t="shared" si="24"/>
        <v>41.375</v>
      </c>
      <c r="I307" s="23">
        <f t="shared" si="25"/>
        <v>37.254078208228734</v>
      </c>
      <c r="J307" s="23">
        <f t="shared" si="26"/>
        <v>36.874945151802478</v>
      </c>
      <c r="L307" s="24">
        <f t="shared" si="27"/>
        <v>0.37913305642625517</v>
      </c>
      <c r="M307" s="24">
        <f t="shared" si="28"/>
        <v>-2.7591698867250547E-2</v>
      </c>
      <c r="N307" s="25">
        <f t="shared" si="29"/>
        <v>0.40672475529350571</v>
      </c>
    </row>
    <row r="308" spans="2:14">
      <c r="B308" s="1">
        <v>42970</v>
      </c>
      <c r="C308" s="2">
        <v>36</v>
      </c>
      <c r="D308" s="2">
        <v>39.35</v>
      </c>
      <c r="E308" s="2">
        <v>35.75</v>
      </c>
      <c r="F308" s="3">
        <v>39.299999999999997</v>
      </c>
      <c r="H308" s="23">
        <f t="shared" si="24"/>
        <v>38.424999999999997</v>
      </c>
      <c r="I308" s="23">
        <f t="shared" si="25"/>
        <v>36.504819700633959</v>
      </c>
      <c r="J308" s="23">
        <f t="shared" si="26"/>
        <v>36.514940763946676</v>
      </c>
      <c r="L308" s="24">
        <f t="shared" si="27"/>
        <v>-1.0121063312716672E-2</v>
      </c>
      <c r="M308" s="24">
        <f t="shared" si="28"/>
        <v>-0.129272887690627</v>
      </c>
      <c r="N308" s="25">
        <f t="shared" si="29"/>
        <v>0.11915182437791033</v>
      </c>
    </row>
    <row r="309" spans="2:14">
      <c r="B309" s="1">
        <v>42969</v>
      </c>
      <c r="C309" s="2">
        <v>35.799999999999997</v>
      </c>
      <c r="D309" s="2">
        <v>35.9</v>
      </c>
      <c r="E309" s="2">
        <v>35.700000000000003</v>
      </c>
      <c r="F309" s="3">
        <v>35.799999999999997</v>
      </c>
      <c r="H309" s="23">
        <f t="shared" si="24"/>
        <v>35.799999999999997</v>
      </c>
      <c r="I309" s="23">
        <f t="shared" si="25"/>
        <v>36.155696009840135</v>
      </c>
      <c r="J309" s="23">
        <f t="shared" si="26"/>
        <v>36.362136025062412</v>
      </c>
      <c r="L309" s="24">
        <f t="shared" si="27"/>
        <v>-0.2064400152222774</v>
      </c>
      <c r="M309" s="24">
        <f t="shared" si="28"/>
        <v>-0.1590608437851046</v>
      </c>
      <c r="N309" s="25">
        <f t="shared" si="29"/>
        <v>-4.7379171437172796E-2</v>
      </c>
    </row>
    <row r="310" spans="2:14">
      <c r="B310" s="1">
        <v>42968</v>
      </c>
      <c r="C310" s="2">
        <v>35.950000000000003</v>
      </c>
      <c r="D310" s="2">
        <v>36</v>
      </c>
      <c r="E310" s="2">
        <v>35.700000000000003</v>
      </c>
      <c r="F310" s="3">
        <v>35.9</v>
      </c>
      <c r="H310" s="23">
        <f t="shared" si="24"/>
        <v>35.875</v>
      </c>
      <c r="I310" s="23">
        <f t="shared" si="25"/>
        <v>36.220368011629255</v>
      </c>
      <c r="J310" s="23">
        <f t="shared" si="26"/>
        <v>36.407106907067408</v>
      </c>
      <c r="L310" s="24">
        <f t="shared" si="27"/>
        <v>-0.18673889543815392</v>
      </c>
      <c r="M310" s="24">
        <f t="shared" si="28"/>
        <v>-0.14721605092581141</v>
      </c>
      <c r="N310" s="25">
        <f t="shared" si="29"/>
        <v>-3.9522844512342503E-2</v>
      </c>
    </row>
    <row r="311" spans="2:14">
      <c r="B311" s="1">
        <v>42965</v>
      </c>
      <c r="C311" s="2">
        <v>36</v>
      </c>
      <c r="D311" s="2">
        <v>36.299999999999997</v>
      </c>
      <c r="E311" s="2">
        <v>35.65</v>
      </c>
      <c r="F311" s="2">
        <v>36.299999999999997</v>
      </c>
      <c r="H311" s="23">
        <f t="shared" si="24"/>
        <v>36.137499999999996</v>
      </c>
      <c r="I311" s="23">
        <f t="shared" si="25"/>
        <v>36.283162195561843</v>
      </c>
      <c r="J311" s="23">
        <f t="shared" si="26"/>
        <v>36.4496754596328</v>
      </c>
      <c r="L311" s="24">
        <f t="shared" si="27"/>
        <v>-0.16651326407095723</v>
      </c>
      <c r="M311" s="24">
        <f t="shared" si="28"/>
        <v>-0.13733533979772578</v>
      </c>
      <c r="N311" s="25">
        <f t="shared" si="29"/>
        <v>-2.9177924273231459E-2</v>
      </c>
    </row>
    <row r="312" spans="2:14">
      <c r="B312" s="1">
        <v>42964</v>
      </c>
      <c r="C312" s="2">
        <v>37</v>
      </c>
      <c r="D312" s="2">
        <v>37.1</v>
      </c>
      <c r="E312" s="2">
        <v>36.25</v>
      </c>
      <c r="F312" s="3">
        <v>36.299999999999997</v>
      </c>
      <c r="H312" s="23">
        <f t="shared" si="24"/>
        <v>36.487499999999997</v>
      </c>
      <c r="I312" s="23">
        <f t="shared" si="25"/>
        <v>36.309646231118542</v>
      </c>
      <c r="J312" s="23">
        <f t="shared" si="26"/>
        <v>36.474649496403423</v>
      </c>
      <c r="L312" s="24">
        <f t="shared" si="27"/>
        <v>-0.16500326528488074</v>
      </c>
      <c r="M312" s="24">
        <f t="shared" si="28"/>
        <v>-0.1300408587294179</v>
      </c>
      <c r="N312" s="25">
        <f t="shared" si="29"/>
        <v>-3.4962406555462844E-2</v>
      </c>
    </row>
    <row r="313" spans="2:14">
      <c r="B313" s="1">
        <v>42963</v>
      </c>
      <c r="C313" s="2">
        <v>35.75</v>
      </c>
      <c r="D313" s="2">
        <v>36.6</v>
      </c>
      <c r="E313" s="2">
        <v>35.75</v>
      </c>
      <c r="F313" s="3">
        <v>36.6</v>
      </c>
      <c r="H313" s="23">
        <f t="shared" si="24"/>
        <v>36.387500000000003</v>
      </c>
      <c r="I313" s="23">
        <f t="shared" si="25"/>
        <v>36.277309182231001</v>
      </c>
      <c r="J313" s="23">
        <f t="shared" si="26"/>
        <v>36.473621456115694</v>
      </c>
      <c r="L313" s="24">
        <f t="shared" si="27"/>
        <v>-0.19631227388469341</v>
      </c>
      <c r="M313" s="24">
        <f t="shared" si="28"/>
        <v>-0.12130025709055217</v>
      </c>
      <c r="N313" s="25">
        <f t="shared" si="29"/>
        <v>-7.501201679414124E-2</v>
      </c>
    </row>
    <row r="314" spans="2:14">
      <c r="B314" s="1">
        <v>42962</v>
      </c>
      <c r="C314" s="2">
        <v>35.5</v>
      </c>
      <c r="D314" s="2">
        <v>36</v>
      </c>
      <c r="E314" s="2">
        <v>35.35</v>
      </c>
      <c r="F314" s="3">
        <v>35.75</v>
      </c>
      <c r="H314" s="23">
        <f t="shared" si="24"/>
        <v>35.712499999999999</v>
      </c>
      <c r="I314" s="23">
        <f t="shared" si="25"/>
        <v>36.257274488091184</v>
      </c>
      <c r="J314" s="23">
        <f t="shared" si="26"/>
        <v>36.480511172604949</v>
      </c>
      <c r="L314" s="24">
        <f t="shared" si="27"/>
        <v>-0.22323668451376477</v>
      </c>
      <c r="M314" s="24">
        <f t="shared" si="28"/>
        <v>-0.10254725289201685</v>
      </c>
      <c r="N314" s="25">
        <f t="shared" si="29"/>
        <v>-0.12068943162174792</v>
      </c>
    </row>
    <row r="315" spans="2:14">
      <c r="B315" s="1">
        <v>42961</v>
      </c>
      <c r="C315" s="2">
        <v>36.35</v>
      </c>
      <c r="D315" s="2">
        <v>36.35</v>
      </c>
      <c r="E315" s="2">
        <v>35.299999999999997</v>
      </c>
      <c r="F315" s="3">
        <v>35.5</v>
      </c>
      <c r="H315" s="23">
        <f t="shared" si="24"/>
        <v>35.662500000000001</v>
      </c>
      <c r="I315" s="23">
        <f t="shared" si="25"/>
        <v>36.356324395016856</v>
      </c>
      <c r="J315" s="23">
        <f t="shared" si="26"/>
        <v>36.541952066413344</v>
      </c>
      <c r="L315" s="24">
        <f t="shared" si="27"/>
        <v>-0.18562767139648884</v>
      </c>
      <c r="M315" s="24">
        <f t="shared" si="28"/>
        <v>-7.2374894986579882E-2</v>
      </c>
      <c r="N315" s="25">
        <f t="shared" si="29"/>
        <v>-0.11325277640990895</v>
      </c>
    </row>
    <row r="316" spans="2:14">
      <c r="B316" s="1">
        <v>42958</v>
      </c>
      <c r="C316" s="2">
        <v>36</v>
      </c>
      <c r="D316" s="2">
        <v>36.049999999999997</v>
      </c>
      <c r="E316" s="2">
        <v>35.299999999999997</v>
      </c>
      <c r="F316" s="3">
        <v>35.799999999999997</v>
      </c>
      <c r="H316" s="23">
        <f t="shared" si="24"/>
        <v>35.737499999999997</v>
      </c>
      <c r="I316" s="23">
        <f t="shared" si="25"/>
        <v>36.482474285019919</v>
      </c>
      <c r="J316" s="23">
        <f t="shared" si="26"/>
        <v>36.612308231726409</v>
      </c>
      <c r="L316" s="24">
        <f t="shared" si="27"/>
        <v>-0.12983394670649062</v>
      </c>
      <c r="M316" s="24">
        <f t="shared" si="28"/>
        <v>-4.4061700884102641E-2</v>
      </c>
      <c r="N316" s="25">
        <f t="shared" si="29"/>
        <v>-8.5772245822387988E-2</v>
      </c>
    </row>
    <row r="317" spans="2:14">
      <c r="B317" s="1">
        <v>42957</v>
      </c>
      <c r="C317" s="2">
        <v>36.25</v>
      </c>
      <c r="D317" s="2">
        <v>36.25</v>
      </c>
      <c r="E317" s="2">
        <v>35.5</v>
      </c>
      <c r="F317" s="3">
        <v>36.200000000000003</v>
      </c>
      <c r="H317" s="23">
        <f t="shared" si="24"/>
        <v>36.037500000000001</v>
      </c>
      <c r="I317" s="23">
        <f t="shared" si="25"/>
        <v>36.617924155023537</v>
      </c>
      <c r="J317" s="23">
        <f t="shared" si="26"/>
        <v>36.68229289026452</v>
      </c>
      <c r="L317" s="24">
        <f t="shared" si="27"/>
        <v>-6.4368735240982744E-2</v>
      </c>
      <c r="M317" s="24">
        <f t="shared" si="28"/>
        <v>-2.2618639428505644E-2</v>
      </c>
      <c r="N317" s="25">
        <f t="shared" si="29"/>
        <v>-4.17500958124771E-2</v>
      </c>
    </row>
    <row r="318" spans="2:14">
      <c r="B318" s="1">
        <v>42956</v>
      </c>
      <c r="C318" s="2">
        <v>36.950000000000003</v>
      </c>
      <c r="D318" s="2">
        <v>36.950000000000003</v>
      </c>
      <c r="E318" s="2">
        <v>36.200000000000003</v>
      </c>
      <c r="F318" s="3">
        <v>36.25</v>
      </c>
      <c r="H318" s="23">
        <f t="shared" si="24"/>
        <v>36.412500000000001</v>
      </c>
      <c r="I318" s="23">
        <f t="shared" si="25"/>
        <v>36.723455819573275</v>
      </c>
      <c r="J318" s="23">
        <f t="shared" si="26"/>
        <v>36.733876321485681</v>
      </c>
      <c r="L318" s="24">
        <f t="shared" si="27"/>
        <v>-1.0420501912406621E-2</v>
      </c>
      <c r="M318" s="24">
        <f t="shared" si="28"/>
        <v>-1.218111547538637E-2</v>
      </c>
      <c r="N318" s="25">
        <f t="shared" si="29"/>
        <v>1.760613562979749E-3</v>
      </c>
    </row>
    <row r="319" spans="2:14">
      <c r="B319" s="1">
        <v>42955</v>
      </c>
      <c r="C319" s="2">
        <v>37</v>
      </c>
      <c r="D319" s="2">
        <v>37</v>
      </c>
      <c r="E319" s="2">
        <v>36.200000000000003</v>
      </c>
      <c r="F319" s="3">
        <v>36.950000000000003</v>
      </c>
      <c r="H319" s="23">
        <f t="shared" si="24"/>
        <v>36.775000000000006</v>
      </c>
      <c r="I319" s="23">
        <f t="shared" si="25"/>
        <v>36.779993241313868</v>
      </c>
      <c r="J319" s="23">
        <f t="shared" si="26"/>
        <v>36.759586427204532</v>
      </c>
      <c r="L319" s="24">
        <f t="shared" si="27"/>
        <v>2.0406814109335869E-2</v>
      </c>
      <c r="M319" s="24">
        <f t="shared" si="28"/>
        <v>-1.2621268866131307E-2</v>
      </c>
      <c r="N319" s="25">
        <f t="shared" si="29"/>
        <v>3.302808297546718E-2</v>
      </c>
    </row>
    <row r="320" spans="2:14">
      <c r="B320" s="1">
        <v>42954</v>
      </c>
      <c r="C320" s="2">
        <v>37</v>
      </c>
      <c r="D320" s="2">
        <v>37.25</v>
      </c>
      <c r="E320" s="2">
        <v>36.75</v>
      </c>
      <c r="F320" s="3">
        <v>36.75</v>
      </c>
      <c r="H320" s="23">
        <f t="shared" si="24"/>
        <v>36.875</v>
      </c>
      <c r="I320" s="23">
        <f t="shared" si="25"/>
        <v>36.780901103370937</v>
      </c>
      <c r="J320" s="23">
        <f t="shared" si="26"/>
        <v>36.758353341380896</v>
      </c>
      <c r="L320" s="24">
        <f t="shared" si="27"/>
        <v>2.2547761990040271E-2</v>
      </c>
      <c r="M320" s="24">
        <f t="shared" si="28"/>
        <v>-2.0878289609998102E-2</v>
      </c>
      <c r="N320" s="25">
        <f t="shared" si="29"/>
        <v>4.3426051600038373E-2</v>
      </c>
    </row>
    <row r="321" spans="2:14">
      <c r="B321" s="1">
        <v>42951</v>
      </c>
      <c r="C321" s="2">
        <v>36.799999999999997</v>
      </c>
      <c r="D321" s="2">
        <v>37</v>
      </c>
      <c r="E321" s="2">
        <v>36.5</v>
      </c>
      <c r="F321" s="3">
        <v>37</v>
      </c>
      <c r="H321" s="23">
        <f t="shared" si="24"/>
        <v>36.875</v>
      </c>
      <c r="I321" s="23">
        <f t="shared" si="25"/>
        <v>36.763792213074744</v>
      </c>
      <c r="J321" s="23">
        <f t="shared" si="26"/>
        <v>36.749021608691365</v>
      </c>
      <c r="L321" s="24">
        <f t="shared" si="27"/>
        <v>1.4770604383379293E-2</v>
      </c>
      <c r="M321" s="24">
        <f t="shared" si="28"/>
        <v>-3.1734802510007695E-2</v>
      </c>
      <c r="N321" s="25">
        <f t="shared" si="29"/>
        <v>4.6505406893386989E-2</v>
      </c>
    </row>
    <row r="322" spans="2:14">
      <c r="B322" s="1">
        <v>42950</v>
      </c>
      <c r="C322" s="2">
        <v>37.15</v>
      </c>
      <c r="D322" s="2">
        <v>37.15</v>
      </c>
      <c r="E322" s="2">
        <v>36.75</v>
      </c>
      <c r="F322" s="3">
        <v>36.799999999999997</v>
      </c>
      <c r="H322" s="23">
        <f t="shared" si="24"/>
        <v>36.875</v>
      </c>
      <c r="I322" s="23">
        <f t="shared" si="25"/>
        <v>36.743572615451967</v>
      </c>
      <c r="J322" s="23">
        <f t="shared" si="26"/>
        <v>36.738943337386672</v>
      </c>
      <c r="L322" s="24">
        <f t="shared" si="27"/>
        <v>4.629278065294784E-3</v>
      </c>
      <c r="M322" s="24">
        <f t="shared" si="28"/>
        <v>-4.3361154233354439E-2</v>
      </c>
      <c r="N322" s="25">
        <f t="shared" si="29"/>
        <v>4.7990432298649223E-2</v>
      </c>
    </row>
    <row r="323" spans="2:14">
      <c r="B323" s="1">
        <v>42949</v>
      </c>
      <c r="C323" s="2">
        <v>37.5</v>
      </c>
      <c r="D323" s="2">
        <v>37.5</v>
      </c>
      <c r="E323" s="2">
        <v>37</v>
      </c>
      <c r="F323" s="3">
        <v>37.15</v>
      </c>
      <c r="H323" s="23">
        <f t="shared" si="24"/>
        <v>37.200000000000003</v>
      </c>
      <c r="I323" s="23">
        <f t="shared" si="25"/>
        <v>36.719676727352322</v>
      </c>
      <c r="J323" s="23">
        <f t="shared" si="26"/>
        <v>36.728058804377604</v>
      </c>
      <c r="L323" s="24">
        <f t="shared" si="27"/>
        <v>-8.3820770252813759E-3</v>
      </c>
      <c r="M323" s="24">
        <f t="shared" si="28"/>
        <v>-5.5358762308016743E-2</v>
      </c>
      <c r="N323" s="25">
        <f t="shared" si="29"/>
        <v>4.6976685282735367E-2</v>
      </c>
    </row>
    <row r="324" spans="2:14">
      <c r="B324" s="1">
        <v>42948</v>
      </c>
      <c r="C324" s="2">
        <v>36.549999999999997</v>
      </c>
      <c r="D324" s="2">
        <v>37.700000000000003</v>
      </c>
      <c r="E324" s="2">
        <v>36.549999999999997</v>
      </c>
      <c r="F324" s="3">
        <v>37.5</v>
      </c>
      <c r="H324" s="23">
        <f t="shared" si="24"/>
        <v>37.3125</v>
      </c>
      <c r="I324" s="23">
        <f t="shared" si="25"/>
        <v>36.632345223234559</v>
      </c>
      <c r="J324" s="23">
        <f t="shared" si="26"/>
        <v>36.690303508727808</v>
      </c>
      <c r="L324" s="24">
        <f t="shared" si="27"/>
        <v>-5.7958285493249662E-2</v>
      </c>
      <c r="M324" s="24">
        <f t="shared" si="28"/>
        <v>-6.7102933628700581E-2</v>
      </c>
      <c r="N324" s="25">
        <f t="shared" si="29"/>
        <v>9.1446481354509196E-3</v>
      </c>
    </row>
    <row r="325" spans="2:14">
      <c r="B325" s="1">
        <v>42947</v>
      </c>
      <c r="C325" s="2">
        <v>35.85</v>
      </c>
      <c r="D325" s="2">
        <v>36.450000000000003</v>
      </c>
      <c r="E325" s="2">
        <v>35.799999999999997</v>
      </c>
      <c r="F325" s="3">
        <v>36.450000000000003</v>
      </c>
      <c r="H325" s="23">
        <f t="shared" ref="H325:H388" si="30">(D325+E325+F325*2)/4</f>
        <v>36.287500000000001</v>
      </c>
      <c r="I325" s="23">
        <f t="shared" ref="I325:I388" si="31">I326+(2/(1+12))*(H325-I326)</f>
        <v>36.508680718368119</v>
      </c>
      <c r="J325" s="23">
        <f t="shared" ref="J325:J388" si="32">J326+(2/(1+26))*(H325-J326)</f>
        <v>36.640527789426031</v>
      </c>
      <c r="L325" s="24">
        <f t="shared" ref="L325:L388" si="33">I325-J325</f>
        <v>-0.13184707105791205</v>
      </c>
      <c r="M325" s="24">
        <f t="shared" ref="M325:M388" si="34">M326+(2/(1+9))*(L325-M326)</f>
        <v>-6.9389095662563308E-2</v>
      </c>
      <c r="N325" s="25">
        <f t="shared" ref="N325:N388" si="35">L325-M325</f>
        <v>-6.2457975395348739E-2</v>
      </c>
    </row>
    <row r="326" spans="2:14">
      <c r="B326" s="1">
        <v>42944</v>
      </c>
      <c r="C326" s="2">
        <v>36.200000000000003</v>
      </c>
      <c r="D326" s="2">
        <v>36.200000000000003</v>
      </c>
      <c r="E326" s="2">
        <v>35.799999999999997</v>
      </c>
      <c r="F326" s="3">
        <v>35.85</v>
      </c>
      <c r="H326" s="23">
        <f t="shared" si="30"/>
        <v>35.924999999999997</v>
      </c>
      <c r="I326" s="23">
        <f t="shared" si="31"/>
        <v>36.54889539443505</v>
      </c>
      <c r="J326" s="23">
        <f t="shared" si="32"/>
        <v>36.668770012580111</v>
      </c>
      <c r="L326" s="24">
        <f t="shared" si="33"/>
        <v>-0.11987461814506162</v>
      </c>
      <c r="M326" s="24">
        <f t="shared" si="34"/>
        <v>-5.3774601813726119E-2</v>
      </c>
      <c r="N326" s="25">
        <f t="shared" si="35"/>
        <v>-6.6100016331335498E-2</v>
      </c>
    </row>
    <row r="327" spans="2:14">
      <c r="B327" s="1">
        <v>42943</v>
      </c>
      <c r="C327" s="2">
        <v>36.4</v>
      </c>
      <c r="D327" s="2">
        <v>36.549999999999997</v>
      </c>
      <c r="E327" s="2">
        <v>35.799999999999997</v>
      </c>
      <c r="F327" s="2">
        <v>36.200000000000003</v>
      </c>
      <c r="H327" s="23">
        <f t="shared" si="30"/>
        <v>36.1875</v>
      </c>
      <c r="I327" s="23">
        <f t="shared" si="31"/>
        <v>36.662330920695972</v>
      </c>
      <c r="J327" s="23">
        <f t="shared" si="32"/>
        <v>36.728271613586521</v>
      </c>
      <c r="L327" s="24">
        <f t="shared" si="33"/>
        <v>-6.5940692890549713E-2</v>
      </c>
      <c r="M327" s="24">
        <f t="shared" si="34"/>
        <v>-3.7249597730892245E-2</v>
      </c>
      <c r="N327" s="25">
        <f t="shared" si="35"/>
        <v>-2.8691095159657468E-2</v>
      </c>
    </row>
    <row r="328" spans="2:14">
      <c r="B328" s="1">
        <v>42942</v>
      </c>
      <c r="C328" s="2">
        <v>36.4</v>
      </c>
      <c r="D328" s="2">
        <v>36.799999999999997</v>
      </c>
      <c r="E328" s="2">
        <v>36.1</v>
      </c>
      <c r="F328" s="3">
        <v>36.200000000000003</v>
      </c>
      <c r="H328" s="23">
        <f t="shared" si="30"/>
        <v>36.325000000000003</v>
      </c>
      <c r="I328" s="23">
        <f t="shared" si="31"/>
        <v>36.748663815367969</v>
      </c>
      <c r="J328" s="23">
        <f t="shared" si="32"/>
        <v>36.771533342673443</v>
      </c>
      <c r="L328" s="24">
        <f t="shared" si="33"/>
        <v>-2.286952730547398E-2</v>
      </c>
      <c r="M328" s="24">
        <f t="shared" si="34"/>
        <v>-3.0076823940977881E-2</v>
      </c>
      <c r="N328" s="25">
        <f t="shared" si="35"/>
        <v>7.2072966355039014E-3</v>
      </c>
    </row>
    <row r="329" spans="2:14">
      <c r="B329" s="1">
        <v>42941</v>
      </c>
      <c r="C329" s="2">
        <v>37.1</v>
      </c>
      <c r="D329" s="2">
        <v>37.1</v>
      </c>
      <c r="E329" s="2">
        <v>36.5</v>
      </c>
      <c r="F329" s="3">
        <v>36.549999999999997</v>
      </c>
      <c r="H329" s="23">
        <f t="shared" si="30"/>
        <v>36.674999999999997</v>
      </c>
      <c r="I329" s="23">
        <f t="shared" si="31"/>
        <v>36.825693599980326</v>
      </c>
      <c r="J329" s="23">
        <f t="shared" si="32"/>
        <v>36.807256010087315</v>
      </c>
      <c r="L329" s="24">
        <f t="shared" si="33"/>
        <v>1.8437589893011364E-2</v>
      </c>
      <c r="M329" s="24">
        <f t="shared" si="34"/>
        <v>-3.1878648099853857E-2</v>
      </c>
      <c r="N329" s="25">
        <f t="shared" si="35"/>
        <v>5.031623799286522E-2</v>
      </c>
    </row>
    <row r="330" spans="2:14">
      <c r="B330" s="1">
        <v>42940</v>
      </c>
      <c r="C330" s="2">
        <v>37.299999999999997</v>
      </c>
      <c r="D330" s="2">
        <v>37.35</v>
      </c>
      <c r="E330" s="2">
        <v>37</v>
      </c>
      <c r="F330" s="3">
        <v>37.1</v>
      </c>
      <c r="H330" s="23">
        <f t="shared" si="30"/>
        <v>37.137500000000003</v>
      </c>
      <c r="I330" s="23">
        <f t="shared" si="31"/>
        <v>36.853092436340383</v>
      </c>
      <c r="J330" s="23">
        <f t="shared" si="32"/>
        <v>36.817836490894301</v>
      </c>
      <c r="L330" s="24">
        <f t="shared" si="33"/>
        <v>3.5255945446081682E-2</v>
      </c>
      <c r="M330" s="24">
        <f t="shared" si="34"/>
        <v>-4.4457707598070162E-2</v>
      </c>
      <c r="N330" s="25">
        <f t="shared" si="35"/>
        <v>7.9713653044151844E-2</v>
      </c>
    </row>
    <row r="331" spans="2:14">
      <c r="B331" s="1">
        <v>42937</v>
      </c>
      <c r="C331" s="2">
        <v>37.5</v>
      </c>
      <c r="D331" s="2">
        <v>37.5</v>
      </c>
      <c r="E331" s="2">
        <v>37</v>
      </c>
      <c r="F331" s="3">
        <v>37.200000000000003</v>
      </c>
      <c r="H331" s="23">
        <f t="shared" si="30"/>
        <v>37.225000000000001</v>
      </c>
      <c r="I331" s="23">
        <f t="shared" si="31"/>
        <v>36.801381970220454</v>
      </c>
      <c r="J331" s="23">
        <f t="shared" si="32"/>
        <v>36.792263410165845</v>
      </c>
      <c r="L331" s="24">
        <f t="shared" si="33"/>
        <v>9.1185600546097589E-3</v>
      </c>
      <c r="M331" s="24">
        <f t="shared" si="34"/>
        <v>-6.4386120859108123E-2</v>
      </c>
      <c r="N331" s="25">
        <f t="shared" si="35"/>
        <v>7.3504680913717882E-2</v>
      </c>
    </row>
    <row r="332" spans="2:14">
      <c r="B332" s="1">
        <v>42936</v>
      </c>
      <c r="C332" s="2">
        <v>37</v>
      </c>
      <c r="D332" s="2">
        <v>37.6</v>
      </c>
      <c r="E332" s="2">
        <v>37</v>
      </c>
      <c r="F332" s="3">
        <v>37.450000000000003</v>
      </c>
      <c r="H332" s="23">
        <f t="shared" si="30"/>
        <v>37.375</v>
      </c>
      <c r="I332" s="23">
        <f t="shared" si="31"/>
        <v>36.724360510260539</v>
      </c>
      <c r="J332" s="23">
        <f t="shared" si="32"/>
        <v>36.75764448297911</v>
      </c>
      <c r="L332" s="24">
        <f t="shared" si="33"/>
        <v>-3.328397271857142E-2</v>
      </c>
      <c r="M332" s="24">
        <f t="shared" si="34"/>
        <v>-8.276229108753759E-2</v>
      </c>
      <c r="N332" s="25">
        <f t="shared" si="35"/>
        <v>4.947831836896617E-2</v>
      </c>
    </row>
    <row r="333" spans="2:14">
      <c r="B333" s="1">
        <v>42935</v>
      </c>
      <c r="C333" s="2">
        <v>37.799999999999997</v>
      </c>
      <c r="D333" s="2">
        <v>38.200000000000003</v>
      </c>
      <c r="E333" s="2">
        <v>37</v>
      </c>
      <c r="F333" s="3">
        <v>37</v>
      </c>
      <c r="H333" s="23">
        <f t="shared" si="30"/>
        <v>37.299999999999997</v>
      </c>
      <c r="I333" s="23">
        <f t="shared" si="31"/>
        <v>36.606062421217004</v>
      </c>
      <c r="J333" s="23">
        <f t="shared" si="32"/>
        <v>36.708256041617439</v>
      </c>
      <c r="L333" s="24">
        <f t="shared" si="33"/>
        <v>-0.10219362040043478</v>
      </c>
      <c r="M333" s="24">
        <f t="shared" si="34"/>
        <v>-9.5131870679779129E-2</v>
      </c>
      <c r="N333" s="25">
        <f t="shared" si="35"/>
        <v>-7.0617497206556523E-3</v>
      </c>
    </row>
    <row r="334" spans="2:14">
      <c r="B334" s="1">
        <v>42934</v>
      </c>
      <c r="C334" s="2">
        <v>36.950000000000003</v>
      </c>
      <c r="D334" s="2">
        <v>37.25</v>
      </c>
      <c r="E334" s="2">
        <v>36.700000000000003</v>
      </c>
      <c r="F334" s="3">
        <v>37.25</v>
      </c>
      <c r="H334" s="23">
        <f t="shared" si="30"/>
        <v>37.112499999999997</v>
      </c>
      <c r="I334" s="23">
        <f t="shared" si="31"/>
        <v>36.479891952347373</v>
      </c>
      <c r="J334" s="23">
        <f t="shared" si="32"/>
        <v>36.660916524946835</v>
      </c>
      <c r="L334" s="24">
        <f t="shared" si="33"/>
        <v>-0.18102457259946192</v>
      </c>
      <c r="M334" s="24">
        <f t="shared" si="34"/>
        <v>-9.3366433249615216E-2</v>
      </c>
      <c r="N334" s="25">
        <f t="shared" si="35"/>
        <v>-8.7658139349846703E-2</v>
      </c>
    </row>
    <row r="335" spans="2:14">
      <c r="B335" s="1">
        <v>42933</v>
      </c>
      <c r="C335" s="2">
        <v>36</v>
      </c>
      <c r="D335" s="2">
        <v>37</v>
      </c>
      <c r="E335" s="2">
        <v>36</v>
      </c>
      <c r="F335" s="3">
        <v>36.700000000000003</v>
      </c>
      <c r="H335" s="23">
        <f t="shared" si="30"/>
        <v>36.6</v>
      </c>
      <c r="I335" s="23">
        <f t="shared" si="31"/>
        <v>36.364872307319622</v>
      </c>
      <c r="J335" s="23">
        <f t="shared" si="32"/>
        <v>36.624789846942583</v>
      </c>
      <c r="L335" s="24">
        <f t="shared" si="33"/>
        <v>-0.25991753962296116</v>
      </c>
      <c r="M335" s="24">
        <f t="shared" si="34"/>
        <v>-7.1451898412153547E-2</v>
      </c>
      <c r="N335" s="25">
        <f t="shared" si="35"/>
        <v>-0.18846564121080761</v>
      </c>
    </row>
    <row r="336" spans="2:14">
      <c r="B336" s="1">
        <v>42930</v>
      </c>
      <c r="C336" s="2">
        <v>35.65</v>
      </c>
      <c r="D336" s="2">
        <v>35.85</v>
      </c>
      <c r="E336" s="2">
        <v>35.6</v>
      </c>
      <c r="F336" s="3">
        <v>35.799999999999997</v>
      </c>
      <c r="H336" s="23">
        <f t="shared" si="30"/>
        <v>35.762500000000003</v>
      </c>
      <c r="I336" s="23">
        <f t="shared" si="31"/>
        <v>36.322121817741369</v>
      </c>
      <c r="J336" s="23">
        <f t="shared" si="32"/>
        <v>36.62677303469799</v>
      </c>
      <c r="L336" s="24">
        <f t="shared" si="33"/>
        <v>-0.30465121695662134</v>
      </c>
      <c r="M336" s="24">
        <f t="shared" si="34"/>
        <v>-2.4335488109451645E-2</v>
      </c>
      <c r="N336" s="25">
        <f t="shared" si="35"/>
        <v>-0.28031572884716971</v>
      </c>
    </row>
    <row r="337" spans="2:14">
      <c r="B337" s="1">
        <v>42929</v>
      </c>
      <c r="C337" s="2">
        <v>35.75</v>
      </c>
      <c r="D337" s="2">
        <v>35.9</v>
      </c>
      <c r="E337" s="2">
        <v>35.450000000000003</v>
      </c>
      <c r="F337" s="3">
        <v>35.65</v>
      </c>
      <c r="H337" s="23">
        <f t="shared" si="30"/>
        <v>35.662499999999994</v>
      </c>
      <c r="I337" s="23">
        <f t="shared" si="31"/>
        <v>36.423871239148887</v>
      </c>
      <c r="J337" s="23">
        <f t="shared" si="32"/>
        <v>36.695914877473832</v>
      </c>
      <c r="L337" s="24">
        <f t="shared" si="33"/>
        <v>-0.27204363832494494</v>
      </c>
      <c r="M337" s="24">
        <f t="shared" si="34"/>
        <v>4.5743444102340783E-2</v>
      </c>
      <c r="N337" s="25">
        <f t="shared" si="35"/>
        <v>-0.31778708242728571</v>
      </c>
    </row>
    <row r="338" spans="2:14">
      <c r="B338" s="1">
        <v>42928</v>
      </c>
      <c r="C338" s="2">
        <v>35.799999999999997</v>
      </c>
      <c r="D338" s="2">
        <v>35.85</v>
      </c>
      <c r="E338" s="2">
        <v>35.450000000000003</v>
      </c>
      <c r="F338" s="3">
        <v>35.700000000000003</v>
      </c>
      <c r="H338" s="23">
        <f t="shared" si="30"/>
        <v>35.675000000000004</v>
      </c>
      <c r="I338" s="23">
        <f t="shared" si="31"/>
        <v>36.562302373539595</v>
      </c>
      <c r="J338" s="23">
        <f t="shared" si="32"/>
        <v>36.778588067671741</v>
      </c>
      <c r="L338" s="24">
        <f t="shared" si="33"/>
        <v>-0.21628569413214649</v>
      </c>
      <c r="M338" s="24">
        <f t="shared" si="34"/>
        <v>0.12519021470916222</v>
      </c>
      <c r="N338" s="25">
        <f t="shared" si="35"/>
        <v>-0.34147590884130874</v>
      </c>
    </row>
    <row r="339" spans="2:14">
      <c r="B339" s="1">
        <v>42927</v>
      </c>
      <c r="C339" s="2">
        <v>35.950000000000003</v>
      </c>
      <c r="D339" s="2">
        <v>36.299999999999997</v>
      </c>
      <c r="E339" s="2">
        <v>35.6</v>
      </c>
      <c r="F339" s="3">
        <v>35.6</v>
      </c>
      <c r="H339" s="23">
        <f t="shared" si="30"/>
        <v>35.775000000000006</v>
      </c>
      <c r="I339" s="23">
        <f t="shared" si="31"/>
        <v>36.723630077819521</v>
      </c>
      <c r="J339" s="23">
        <f t="shared" si="32"/>
        <v>36.866875113085477</v>
      </c>
      <c r="L339" s="24">
        <f t="shared" si="33"/>
        <v>-0.14324503526595578</v>
      </c>
      <c r="M339" s="24">
        <f t="shared" si="34"/>
        <v>0.21055919191948941</v>
      </c>
      <c r="N339" s="25">
        <f t="shared" si="35"/>
        <v>-0.35380422718544519</v>
      </c>
    </row>
    <row r="340" spans="2:14">
      <c r="B340" s="1">
        <v>42926</v>
      </c>
      <c r="C340" s="2">
        <v>36</v>
      </c>
      <c r="D340" s="2">
        <v>36</v>
      </c>
      <c r="E340" s="2">
        <v>35.4</v>
      </c>
      <c r="F340" s="3">
        <v>35.799999999999997</v>
      </c>
      <c r="H340" s="23">
        <f t="shared" si="30"/>
        <v>35.75</v>
      </c>
      <c r="I340" s="23">
        <f t="shared" si="31"/>
        <v>36.896108273786709</v>
      </c>
      <c r="J340" s="23">
        <f t="shared" si="32"/>
        <v>36.954225122132314</v>
      </c>
      <c r="L340" s="24">
        <f t="shared" si="33"/>
        <v>-5.8116848345605376E-2</v>
      </c>
      <c r="M340" s="24">
        <f t="shared" si="34"/>
        <v>0.29901024871585069</v>
      </c>
      <c r="N340" s="25">
        <f t="shared" si="35"/>
        <v>-0.35712709706145607</v>
      </c>
    </row>
    <row r="341" spans="2:14">
      <c r="B341" s="1">
        <v>42923</v>
      </c>
      <c r="C341" s="2">
        <v>37</v>
      </c>
      <c r="D341" s="2">
        <v>37.1</v>
      </c>
      <c r="E341" s="2">
        <v>36.1</v>
      </c>
      <c r="F341" s="3">
        <v>36.1</v>
      </c>
      <c r="H341" s="23">
        <f t="shared" si="30"/>
        <v>36.35</v>
      </c>
      <c r="I341" s="23">
        <f t="shared" si="31"/>
        <v>37.104491596293386</v>
      </c>
      <c r="J341" s="23">
        <f t="shared" si="32"/>
        <v>37.050563131902898</v>
      </c>
      <c r="L341" s="24">
        <f t="shared" si="33"/>
        <v>5.3928464390487818E-2</v>
      </c>
      <c r="M341" s="24">
        <f t="shared" si="34"/>
        <v>0.38829202298121474</v>
      </c>
      <c r="N341" s="25">
        <f t="shared" si="35"/>
        <v>-0.33436355859072692</v>
      </c>
    </row>
    <row r="342" spans="2:14">
      <c r="B342" s="1">
        <v>42922</v>
      </c>
      <c r="C342" s="2">
        <v>37.200000000000003</v>
      </c>
      <c r="D342" s="2">
        <v>37.25</v>
      </c>
      <c r="E342" s="2">
        <v>36.75</v>
      </c>
      <c r="F342" s="3">
        <v>37</v>
      </c>
      <c r="H342" s="23">
        <f t="shared" si="30"/>
        <v>37</v>
      </c>
      <c r="I342" s="23">
        <f t="shared" si="31"/>
        <v>37.24167188652855</v>
      </c>
      <c r="J342" s="23">
        <f t="shared" si="32"/>
        <v>37.106608182455126</v>
      </c>
      <c r="L342" s="24">
        <f t="shared" si="33"/>
        <v>0.13506370407342416</v>
      </c>
      <c r="M342" s="24">
        <f t="shared" si="34"/>
        <v>0.47188291262889648</v>
      </c>
      <c r="N342" s="25">
        <f t="shared" si="35"/>
        <v>-0.33681920855547232</v>
      </c>
    </row>
    <row r="343" spans="2:14">
      <c r="B343" s="1">
        <v>42921</v>
      </c>
      <c r="C343" s="2">
        <v>37.1</v>
      </c>
      <c r="D343" s="2">
        <v>37.25</v>
      </c>
      <c r="E343" s="2">
        <v>36.6</v>
      </c>
      <c r="F343" s="3">
        <v>36.9</v>
      </c>
      <c r="H343" s="23">
        <f t="shared" si="30"/>
        <v>36.912499999999994</v>
      </c>
      <c r="I343" s="23">
        <f t="shared" si="31"/>
        <v>37.28561222953374</v>
      </c>
      <c r="J343" s="23">
        <f t="shared" si="32"/>
        <v>37.115136837051537</v>
      </c>
      <c r="L343" s="24">
        <f t="shared" si="33"/>
        <v>0.17047539248220289</v>
      </c>
      <c r="M343" s="24">
        <f t="shared" si="34"/>
        <v>0.55608771476776453</v>
      </c>
      <c r="N343" s="25">
        <f t="shared" si="35"/>
        <v>-0.38561232228556164</v>
      </c>
    </row>
    <row r="344" spans="2:14">
      <c r="B344" s="1">
        <v>42920</v>
      </c>
      <c r="C344" s="2">
        <v>37.4</v>
      </c>
      <c r="D344" s="2">
        <v>37.549999999999997</v>
      </c>
      <c r="E344" s="2">
        <v>36.799999999999997</v>
      </c>
      <c r="F344" s="3">
        <v>37.049999999999997</v>
      </c>
      <c r="H344" s="23">
        <f t="shared" si="30"/>
        <v>37.112499999999997</v>
      </c>
      <c r="I344" s="23">
        <f t="shared" si="31"/>
        <v>37.353450816721697</v>
      </c>
      <c r="J344" s="23">
        <f t="shared" si="32"/>
        <v>37.131347784015659</v>
      </c>
      <c r="L344" s="24">
        <f t="shared" si="33"/>
        <v>0.2221030327060376</v>
      </c>
      <c r="M344" s="24">
        <f t="shared" si="34"/>
        <v>0.65249079533915499</v>
      </c>
      <c r="N344" s="25">
        <f t="shared" si="35"/>
        <v>-0.4303877626331174</v>
      </c>
    </row>
    <row r="345" spans="2:14">
      <c r="B345" s="1">
        <v>42919</v>
      </c>
      <c r="C345" s="2">
        <v>36.4</v>
      </c>
      <c r="D345" s="2">
        <v>37.4</v>
      </c>
      <c r="E345" s="2">
        <v>36.200000000000003</v>
      </c>
      <c r="F345" s="3">
        <v>37.299999999999997</v>
      </c>
      <c r="H345" s="23">
        <f t="shared" si="30"/>
        <v>37.049999999999997</v>
      </c>
      <c r="I345" s="23">
        <f t="shared" si="31"/>
        <v>37.397260056125639</v>
      </c>
      <c r="J345" s="23">
        <f t="shared" si="32"/>
        <v>37.132855606736911</v>
      </c>
      <c r="L345" s="24">
        <f t="shared" si="33"/>
        <v>0.26440444938872787</v>
      </c>
      <c r="M345" s="24">
        <f t="shared" si="34"/>
        <v>0.76008773599743429</v>
      </c>
      <c r="N345" s="25">
        <f t="shared" si="35"/>
        <v>-0.49568328660870642</v>
      </c>
    </row>
    <row r="346" spans="2:14">
      <c r="B346" s="1">
        <v>42916</v>
      </c>
      <c r="C346" s="2">
        <v>35.25</v>
      </c>
      <c r="D346" s="2">
        <v>36.4</v>
      </c>
      <c r="E346" s="2">
        <v>34.75</v>
      </c>
      <c r="F346" s="3">
        <v>36.4</v>
      </c>
      <c r="H346" s="23">
        <f t="shared" si="30"/>
        <v>35.987499999999997</v>
      </c>
      <c r="I346" s="23">
        <f t="shared" si="31"/>
        <v>37.460398248148486</v>
      </c>
      <c r="J346" s="23">
        <f t="shared" si="32"/>
        <v>37.139484055275865</v>
      </c>
      <c r="L346" s="24">
        <f t="shared" si="33"/>
        <v>0.32091419287262113</v>
      </c>
      <c r="M346" s="24">
        <f t="shared" si="34"/>
        <v>0.88400855764961084</v>
      </c>
      <c r="N346" s="25">
        <f t="shared" si="35"/>
        <v>-0.56309436477698971</v>
      </c>
    </row>
    <row r="347" spans="2:14">
      <c r="B347" s="1">
        <v>42915</v>
      </c>
      <c r="C347" s="2">
        <v>37.15</v>
      </c>
      <c r="D347" s="2">
        <v>37.200000000000003</v>
      </c>
      <c r="E347" s="2">
        <v>35.6</v>
      </c>
      <c r="F347" s="3">
        <v>35.6</v>
      </c>
      <c r="H347" s="23">
        <f t="shared" si="30"/>
        <v>36</v>
      </c>
      <c r="I347" s="23">
        <f t="shared" si="31"/>
        <v>37.728197929630028</v>
      </c>
      <c r="J347" s="23">
        <f t="shared" si="32"/>
        <v>37.231642779697935</v>
      </c>
      <c r="L347" s="24">
        <f t="shared" si="33"/>
        <v>0.49655514993209238</v>
      </c>
      <c r="M347" s="24">
        <f t="shared" si="34"/>
        <v>1.0247821488438582</v>
      </c>
      <c r="N347" s="25">
        <f t="shared" si="35"/>
        <v>-0.52822699891176583</v>
      </c>
    </row>
    <row r="348" spans="2:14">
      <c r="B348" s="1">
        <v>42914</v>
      </c>
      <c r="C348" s="2">
        <v>37.15</v>
      </c>
      <c r="D348" s="2">
        <v>37.15</v>
      </c>
      <c r="E348" s="2">
        <v>36.450000000000003</v>
      </c>
      <c r="F348" s="3">
        <v>36.799999999999997</v>
      </c>
      <c r="H348" s="23">
        <f t="shared" si="30"/>
        <v>36.799999999999997</v>
      </c>
      <c r="I348" s="23">
        <f t="shared" si="31"/>
        <v>38.042415735017308</v>
      </c>
      <c r="J348" s="23">
        <f t="shared" si="32"/>
        <v>37.330174202073771</v>
      </c>
      <c r="L348" s="24">
        <f t="shared" si="33"/>
        <v>0.71224153294353698</v>
      </c>
      <c r="M348" s="24">
        <f t="shared" si="34"/>
        <v>1.1568388985717997</v>
      </c>
      <c r="N348" s="25">
        <f t="shared" si="35"/>
        <v>-0.44459736562826269</v>
      </c>
    </row>
    <row r="349" spans="2:14">
      <c r="B349" s="1">
        <v>42913</v>
      </c>
      <c r="C349" s="2">
        <v>38.5</v>
      </c>
      <c r="D349" s="2">
        <v>38.5</v>
      </c>
      <c r="E349" s="2">
        <v>37.1</v>
      </c>
      <c r="F349" s="3">
        <v>37.15</v>
      </c>
      <c r="H349" s="23">
        <f t="shared" si="30"/>
        <v>37.474999999999994</v>
      </c>
      <c r="I349" s="23">
        <f t="shared" si="31"/>
        <v>38.268309505020454</v>
      </c>
      <c r="J349" s="23">
        <f t="shared" si="32"/>
        <v>37.372588138239671</v>
      </c>
      <c r="L349" s="24">
        <f t="shared" si="33"/>
        <v>0.89572136678078351</v>
      </c>
      <c r="M349" s="24">
        <f t="shared" si="34"/>
        <v>1.2679882399788653</v>
      </c>
      <c r="N349" s="25">
        <f t="shared" si="35"/>
        <v>-0.37226687319808183</v>
      </c>
    </row>
    <row r="350" spans="2:14">
      <c r="B350" s="1">
        <v>42912</v>
      </c>
      <c r="C350" s="2">
        <v>38.450000000000003</v>
      </c>
      <c r="D350" s="2">
        <v>38.65</v>
      </c>
      <c r="E350" s="2">
        <v>38</v>
      </c>
      <c r="F350" s="3">
        <v>38.299999999999997</v>
      </c>
      <c r="H350" s="23">
        <f t="shared" si="30"/>
        <v>38.3125</v>
      </c>
      <c r="I350" s="23">
        <f t="shared" si="31"/>
        <v>38.412547596842359</v>
      </c>
      <c r="J350" s="23">
        <f t="shared" si="32"/>
        <v>37.364395189298847</v>
      </c>
      <c r="L350" s="24">
        <f t="shared" si="33"/>
        <v>1.0481524075435118</v>
      </c>
      <c r="M350" s="24">
        <f t="shared" si="34"/>
        <v>1.3610549582783857</v>
      </c>
      <c r="N350" s="25">
        <f t="shared" si="35"/>
        <v>-0.31290255073487394</v>
      </c>
    </row>
    <row r="351" spans="2:14">
      <c r="B351" s="1">
        <v>42909</v>
      </c>
      <c r="C351" s="2">
        <v>38.4</v>
      </c>
      <c r="D351" s="2">
        <v>39.35</v>
      </c>
      <c r="E351" s="2">
        <v>38.200000000000003</v>
      </c>
      <c r="F351" s="3">
        <v>38.200000000000003</v>
      </c>
      <c r="H351" s="23">
        <f t="shared" si="30"/>
        <v>38.487500000000004</v>
      </c>
      <c r="I351" s="23">
        <f t="shared" si="31"/>
        <v>38.430738068995517</v>
      </c>
      <c r="J351" s="23">
        <f t="shared" si="32"/>
        <v>37.288546804442753</v>
      </c>
      <c r="L351" s="24">
        <f t="shared" si="33"/>
        <v>1.1421912645527641</v>
      </c>
      <c r="M351" s="24">
        <f t="shared" si="34"/>
        <v>1.4392805959621042</v>
      </c>
      <c r="N351" s="25">
        <f t="shared" si="35"/>
        <v>-0.29708933140934013</v>
      </c>
    </row>
    <row r="352" spans="2:14">
      <c r="B352" s="1">
        <v>42908</v>
      </c>
      <c r="C352" s="2">
        <v>39</v>
      </c>
      <c r="D352" s="2">
        <v>39.049999999999997</v>
      </c>
      <c r="E352" s="2">
        <v>38</v>
      </c>
      <c r="F352" s="3">
        <v>38.299999999999997</v>
      </c>
      <c r="H352" s="23">
        <f t="shared" si="30"/>
        <v>38.412499999999994</v>
      </c>
      <c r="I352" s="23">
        <f t="shared" si="31"/>
        <v>38.420417717903788</v>
      </c>
      <c r="J352" s="23">
        <f t="shared" si="32"/>
        <v>37.192630548798171</v>
      </c>
      <c r="L352" s="24">
        <f t="shared" si="33"/>
        <v>1.2277871691056177</v>
      </c>
      <c r="M352" s="24">
        <f t="shared" si="34"/>
        <v>1.5135529288144394</v>
      </c>
      <c r="N352" s="25">
        <f t="shared" si="35"/>
        <v>-0.28576575970882168</v>
      </c>
    </row>
    <row r="353" spans="2:14">
      <c r="B353" s="1">
        <v>42907</v>
      </c>
      <c r="C353" s="2">
        <v>39.299999999999997</v>
      </c>
      <c r="D353" s="2">
        <v>39.700000000000003</v>
      </c>
      <c r="E353" s="2">
        <v>38.5</v>
      </c>
      <c r="F353" s="3">
        <v>39</v>
      </c>
      <c r="H353" s="23">
        <f t="shared" si="30"/>
        <v>39.049999999999997</v>
      </c>
      <c r="I353" s="23">
        <f t="shared" si="31"/>
        <v>38.421857302977202</v>
      </c>
      <c r="J353" s="23">
        <f t="shared" si="32"/>
        <v>37.095040992702025</v>
      </c>
      <c r="L353" s="24">
        <f t="shared" si="33"/>
        <v>1.3268163102751771</v>
      </c>
      <c r="M353" s="24">
        <f t="shared" si="34"/>
        <v>1.5849943687416448</v>
      </c>
      <c r="N353" s="25">
        <f t="shared" si="35"/>
        <v>-0.25817805846646769</v>
      </c>
    </row>
    <row r="354" spans="2:14">
      <c r="B354" s="1">
        <v>42906</v>
      </c>
      <c r="C354" s="2">
        <v>38.799999999999997</v>
      </c>
      <c r="D354" s="2">
        <v>39.15</v>
      </c>
      <c r="E354" s="2">
        <v>38.450000000000003</v>
      </c>
      <c r="F354" s="3">
        <v>38.65</v>
      </c>
      <c r="H354" s="23">
        <f t="shared" si="30"/>
        <v>38.724999999999994</v>
      </c>
      <c r="I354" s="23">
        <f t="shared" si="31"/>
        <v>38.307649539882149</v>
      </c>
      <c r="J354" s="23">
        <f t="shared" si="32"/>
        <v>36.938644272118189</v>
      </c>
      <c r="L354" s="24">
        <f t="shared" si="33"/>
        <v>1.3690052677639599</v>
      </c>
      <c r="M354" s="24">
        <f t="shared" si="34"/>
        <v>1.6495388833582618</v>
      </c>
      <c r="N354" s="25">
        <f t="shared" si="35"/>
        <v>-0.2805336155943019</v>
      </c>
    </row>
    <row r="355" spans="2:14">
      <c r="B355" s="1">
        <v>42905</v>
      </c>
      <c r="C355" s="2">
        <v>38</v>
      </c>
      <c r="D355" s="2">
        <v>38.700000000000003</v>
      </c>
      <c r="E355" s="2">
        <v>37.9</v>
      </c>
      <c r="F355" s="3">
        <v>38.4</v>
      </c>
      <c r="H355" s="23">
        <f t="shared" si="30"/>
        <v>38.349999999999994</v>
      </c>
      <c r="I355" s="23">
        <f t="shared" si="31"/>
        <v>38.231767638042541</v>
      </c>
      <c r="J355" s="23">
        <f t="shared" si="32"/>
        <v>36.795735813887646</v>
      </c>
      <c r="L355" s="24">
        <f t="shared" si="33"/>
        <v>1.4360318241548953</v>
      </c>
      <c r="M355" s="24">
        <f t="shared" si="34"/>
        <v>1.7196722872568373</v>
      </c>
      <c r="N355" s="25">
        <f t="shared" si="35"/>
        <v>-0.28364046310194202</v>
      </c>
    </row>
    <row r="356" spans="2:14">
      <c r="B356" s="1">
        <v>42902</v>
      </c>
      <c r="C356" s="2">
        <v>38.4</v>
      </c>
      <c r="D356" s="2">
        <v>38.700000000000003</v>
      </c>
      <c r="E356" s="2">
        <v>38</v>
      </c>
      <c r="F356" s="3">
        <v>38</v>
      </c>
      <c r="H356" s="23">
        <f t="shared" si="30"/>
        <v>38.174999999999997</v>
      </c>
      <c r="I356" s="23">
        <f t="shared" si="31"/>
        <v>38.210270844959368</v>
      </c>
      <c r="J356" s="23">
        <f t="shared" si="32"/>
        <v>36.671394678998659</v>
      </c>
      <c r="L356" s="24">
        <f t="shared" si="33"/>
        <v>1.5388761659607084</v>
      </c>
      <c r="M356" s="24">
        <f t="shared" si="34"/>
        <v>1.7905824030323227</v>
      </c>
      <c r="N356" s="25">
        <f t="shared" si="35"/>
        <v>-0.25170623707161432</v>
      </c>
    </row>
    <row r="357" spans="2:14">
      <c r="B357" s="1">
        <v>42901</v>
      </c>
      <c r="C357" s="2">
        <v>37.700000000000003</v>
      </c>
      <c r="D357" s="2">
        <v>38.5</v>
      </c>
      <c r="E357" s="2">
        <v>37.5</v>
      </c>
      <c r="F357" s="3">
        <v>38.4</v>
      </c>
      <c r="H357" s="23">
        <f t="shared" si="30"/>
        <v>38.200000000000003</v>
      </c>
      <c r="I357" s="23">
        <f t="shared" si="31"/>
        <v>38.216683725861074</v>
      </c>
      <c r="J357" s="23">
        <f t="shared" si="32"/>
        <v>36.551106253318551</v>
      </c>
      <c r="L357" s="24">
        <f t="shared" si="33"/>
        <v>1.6655774725425232</v>
      </c>
      <c r="M357" s="24">
        <f t="shared" si="34"/>
        <v>1.8535089623002263</v>
      </c>
      <c r="N357" s="25">
        <f t="shared" si="35"/>
        <v>-0.18793148975770313</v>
      </c>
    </row>
    <row r="358" spans="2:14">
      <c r="B358" s="1">
        <v>42900</v>
      </c>
      <c r="C358" s="2">
        <v>39.299999999999997</v>
      </c>
      <c r="D358" s="2">
        <v>39.6</v>
      </c>
      <c r="E358" s="2">
        <v>37.5</v>
      </c>
      <c r="F358" s="3">
        <v>37.549999999999997</v>
      </c>
      <c r="H358" s="23">
        <f t="shared" si="30"/>
        <v>38.049999999999997</v>
      </c>
      <c r="I358" s="23">
        <f t="shared" si="31"/>
        <v>38.219717130563083</v>
      </c>
      <c r="J358" s="23">
        <f t="shared" si="32"/>
        <v>36.419194753584037</v>
      </c>
      <c r="L358" s="24">
        <f t="shared" si="33"/>
        <v>1.8005223769790462</v>
      </c>
      <c r="M358" s="24">
        <f t="shared" si="34"/>
        <v>1.9004918347396522</v>
      </c>
      <c r="N358" s="25">
        <f t="shared" si="35"/>
        <v>-9.9969457760606062E-2</v>
      </c>
    </row>
    <row r="359" spans="2:14">
      <c r="B359" s="1">
        <v>42899</v>
      </c>
      <c r="C359" s="2">
        <v>40.25</v>
      </c>
      <c r="D359" s="2">
        <v>40.4</v>
      </c>
      <c r="E359" s="2">
        <v>39.299999999999997</v>
      </c>
      <c r="F359" s="3">
        <v>39.299999999999997</v>
      </c>
      <c r="H359" s="23">
        <f t="shared" si="30"/>
        <v>39.574999999999996</v>
      </c>
      <c r="I359" s="23">
        <f t="shared" si="31"/>
        <v>38.250574790665461</v>
      </c>
      <c r="J359" s="23">
        <f t="shared" si="32"/>
        <v>36.28873033387076</v>
      </c>
      <c r="L359" s="24">
        <f t="shared" si="33"/>
        <v>1.9618444567947009</v>
      </c>
      <c r="M359" s="24">
        <f t="shared" si="34"/>
        <v>1.9254841991798037</v>
      </c>
      <c r="N359" s="25">
        <f t="shared" si="35"/>
        <v>3.636025761489714E-2</v>
      </c>
    </row>
    <row r="360" spans="2:14">
      <c r="B360" s="1">
        <v>42898</v>
      </c>
      <c r="C360" s="2">
        <v>39</v>
      </c>
      <c r="D360" s="2">
        <v>40.4</v>
      </c>
      <c r="E360" s="2">
        <v>38.85</v>
      </c>
      <c r="F360" s="3">
        <v>40.15</v>
      </c>
      <c r="H360" s="23">
        <f t="shared" si="30"/>
        <v>39.887500000000003</v>
      </c>
      <c r="I360" s="23">
        <f t="shared" si="31"/>
        <v>38.00977020715009</v>
      </c>
      <c r="J360" s="23">
        <f t="shared" si="32"/>
        <v>36.025828760580424</v>
      </c>
      <c r="L360" s="24">
        <f t="shared" si="33"/>
        <v>1.9839414465696663</v>
      </c>
      <c r="M360" s="24">
        <f t="shared" si="34"/>
        <v>1.9163941347760793</v>
      </c>
      <c r="N360" s="25">
        <f t="shared" si="35"/>
        <v>6.7547311793586973E-2</v>
      </c>
    </row>
    <row r="361" spans="2:14">
      <c r="B361" s="1">
        <v>42895</v>
      </c>
      <c r="C361" s="2">
        <v>38.950000000000003</v>
      </c>
      <c r="D361" s="2">
        <v>39.450000000000003</v>
      </c>
      <c r="E361" s="2">
        <v>38.799999999999997</v>
      </c>
      <c r="F361" s="3">
        <v>39.4</v>
      </c>
      <c r="H361" s="23">
        <f t="shared" si="30"/>
        <v>39.262500000000003</v>
      </c>
      <c r="I361" s="23">
        <f t="shared" si="31"/>
        <v>37.668364790268292</v>
      </c>
      <c r="J361" s="23">
        <f t="shared" si="32"/>
        <v>35.716895061426861</v>
      </c>
      <c r="L361" s="24">
        <f t="shared" si="33"/>
        <v>1.9514697288414311</v>
      </c>
      <c r="M361" s="24">
        <f t="shared" si="34"/>
        <v>1.8995073068276827</v>
      </c>
      <c r="N361" s="25">
        <f t="shared" si="35"/>
        <v>5.1962422013748455E-2</v>
      </c>
    </row>
    <row r="362" spans="2:14">
      <c r="B362" s="1">
        <v>42894</v>
      </c>
      <c r="C362" s="2">
        <v>39</v>
      </c>
      <c r="D362" s="2">
        <v>39.15</v>
      </c>
      <c r="E362" s="2">
        <v>38.6</v>
      </c>
      <c r="F362" s="3">
        <v>38.700000000000003</v>
      </c>
      <c r="H362" s="23">
        <f t="shared" si="30"/>
        <v>38.787500000000001</v>
      </c>
      <c r="I362" s="23">
        <f t="shared" si="31"/>
        <v>37.378522024862527</v>
      </c>
      <c r="J362" s="23">
        <f t="shared" si="32"/>
        <v>35.433246666341006</v>
      </c>
      <c r="L362" s="24">
        <f t="shared" si="33"/>
        <v>1.9452753585215206</v>
      </c>
      <c r="M362" s="24">
        <f t="shared" si="34"/>
        <v>1.8865167013242454</v>
      </c>
      <c r="N362" s="25">
        <f t="shared" si="35"/>
        <v>5.8758657197275133E-2</v>
      </c>
    </row>
    <row r="363" spans="2:14">
      <c r="B363" s="1">
        <v>42893</v>
      </c>
      <c r="C363" s="2">
        <v>38.35</v>
      </c>
      <c r="D363" s="2">
        <v>39.4</v>
      </c>
      <c r="E363" s="2">
        <v>37.950000000000003</v>
      </c>
      <c r="F363" s="3">
        <v>38.6</v>
      </c>
      <c r="H363" s="23">
        <f t="shared" si="30"/>
        <v>38.637500000000003</v>
      </c>
      <c r="I363" s="23">
        <f t="shared" si="31"/>
        <v>37.122344211201167</v>
      </c>
      <c r="J363" s="23">
        <f t="shared" si="32"/>
        <v>35.164906399648288</v>
      </c>
      <c r="L363" s="24">
        <f t="shared" si="33"/>
        <v>1.9574378115528788</v>
      </c>
      <c r="M363" s="24">
        <f t="shared" si="34"/>
        <v>1.8718270370249266</v>
      </c>
      <c r="N363" s="25">
        <f t="shared" si="35"/>
        <v>8.5610774527952183E-2</v>
      </c>
    </row>
    <row r="364" spans="2:14">
      <c r="B364" s="1">
        <v>42892</v>
      </c>
      <c r="C364" s="2">
        <v>38.5</v>
      </c>
      <c r="D364" s="2">
        <v>38.9</v>
      </c>
      <c r="E364" s="2">
        <v>38.15</v>
      </c>
      <c r="F364" s="3">
        <v>38.200000000000003</v>
      </c>
      <c r="H364" s="23">
        <f t="shared" si="30"/>
        <v>38.362499999999997</v>
      </c>
      <c r="I364" s="23">
        <f t="shared" si="31"/>
        <v>36.846861340510472</v>
      </c>
      <c r="J364" s="23">
        <f t="shared" si="32"/>
        <v>34.88709891162015</v>
      </c>
      <c r="L364" s="24">
        <f t="shared" si="33"/>
        <v>1.9597624288903219</v>
      </c>
      <c r="M364" s="24">
        <f t="shared" si="34"/>
        <v>1.8504243433929386</v>
      </c>
      <c r="N364" s="25">
        <f t="shared" si="35"/>
        <v>0.10933808549738333</v>
      </c>
    </row>
    <row r="365" spans="2:14">
      <c r="B365" s="1">
        <v>42891</v>
      </c>
      <c r="C365" s="2">
        <v>37.5</v>
      </c>
      <c r="D365" s="2">
        <v>38.1</v>
      </c>
      <c r="E365" s="2">
        <v>37</v>
      </c>
      <c r="F365" s="3">
        <v>38.1</v>
      </c>
      <c r="H365" s="23">
        <f t="shared" si="30"/>
        <v>37.825000000000003</v>
      </c>
      <c r="I365" s="23">
        <f t="shared" si="31"/>
        <v>36.571290675148738</v>
      </c>
      <c r="J365" s="23">
        <f t="shared" si="32"/>
        <v>34.609066824549764</v>
      </c>
      <c r="L365" s="24">
        <f t="shared" si="33"/>
        <v>1.9622238505989742</v>
      </c>
      <c r="M365" s="24">
        <f t="shared" si="34"/>
        <v>1.8230898220185927</v>
      </c>
      <c r="N365" s="25">
        <f t="shared" si="35"/>
        <v>0.13913402858038149</v>
      </c>
    </row>
    <row r="366" spans="2:14">
      <c r="B366" s="1">
        <v>42889</v>
      </c>
      <c r="C366" s="2">
        <v>37.5</v>
      </c>
      <c r="D366" s="2">
        <v>37.6</v>
      </c>
      <c r="E366" s="2">
        <v>36.6</v>
      </c>
      <c r="F366" s="3">
        <v>37.15</v>
      </c>
      <c r="H366" s="23">
        <f t="shared" si="30"/>
        <v>37.125</v>
      </c>
      <c r="I366" s="23">
        <f t="shared" si="31"/>
        <v>36.343343525175783</v>
      </c>
      <c r="J366" s="23">
        <f t="shared" si="32"/>
        <v>34.351792170513747</v>
      </c>
      <c r="L366" s="24">
        <f t="shared" si="33"/>
        <v>1.991551354662036</v>
      </c>
      <c r="M366" s="24">
        <f t="shared" si="34"/>
        <v>1.7883063148734974</v>
      </c>
      <c r="N366" s="25">
        <f t="shared" si="35"/>
        <v>0.20324503978853858</v>
      </c>
    </row>
    <row r="367" spans="2:14">
      <c r="B367" s="1">
        <v>42888</v>
      </c>
      <c r="C367" s="2">
        <v>38.5</v>
      </c>
      <c r="D367" s="2">
        <v>38.549999999999997</v>
      </c>
      <c r="E367" s="2">
        <v>37.450000000000003</v>
      </c>
      <c r="F367" s="3">
        <v>37.450000000000003</v>
      </c>
      <c r="H367" s="23">
        <f t="shared" si="30"/>
        <v>37.725000000000001</v>
      </c>
      <c r="I367" s="23">
        <f t="shared" si="31"/>
        <v>36.201224166116837</v>
      </c>
      <c r="J367" s="23">
        <f t="shared" si="32"/>
        <v>34.129935544154847</v>
      </c>
      <c r="L367" s="24">
        <f t="shared" si="33"/>
        <v>2.0712886219619904</v>
      </c>
      <c r="M367" s="24">
        <f t="shared" si="34"/>
        <v>1.7374950549263628</v>
      </c>
      <c r="N367" s="25">
        <f t="shared" si="35"/>
        <v>0.33379356703562757</v>
      </c>
    </row>
    <row r="368" spans="2:14">
      <c r="B368" s="1">
        <v>42887</v>
      </c>
      <c r="C368" s="2">
        <v>38.549999999999997</v>
      </c>
      <c r="D368" s="2">
        <v>38.700000000000003</v>
      </c>
      <c r="E368" s="2">
        <v>37.799999999999997</v>
      </c>
      <c r="F368" s="3">
        <v>38.299999999999997</v>
      </c>
      <c r="H368" s="23">
        <f t="shared" si="30"/>
        <v>38.274999999999999</v>
      </c>
      <c r="I368" s="23">
        <f t="shared" si="31"/>
        <v>35.924174014501716</v>
      </c>
      <c r="J368" s="23">
        <f t="shared" si="32"/>
        <v>33.842330387687234</v>
      </c>
      <c r="L368" s="24">
        <f t="shared" si="33"/>
        <v>2.0818436268144822</v>
      </c>
      <c r="M368" s="24">
        <f t="shared" si="34"/>
        <v>1.654046663167456</v>
      </c>
      <c r="N368" s="25">
        <f t="shared" si="35"/>
        <v>0.42779696364702624</v>
      </c>
    </row>
    <row r="369" spans="2:14">
      <c r="B369" s="1">
        <v>42886</v>
      </c>
      <c r="C369" s="2">
        <v>38.549999999999997</v>
      </c>
      <c r="D369" s="2">
        <v>39.35</v>
      </c>
      <c r="E369" s="2">
        <v>38</v>
      </c>
      <c r="F369" s="3">
        <v>38.200000000000003</v>
      </c>
      <c r="H369" s="23">
        <f t="shared" si="30"/>
        <v>38.4375</v>
      </c>
      <c r="I369" s="23">
        <f t="shared" si="31"/>
        <v>35.496751108047484</v>
      </c>
      <c r="J369" s="23">
        <f t="shared" si="32"/>
        <v>33.487716818702211</v>
      </c>
      <c r="L369" s="24">
        <f t="shared" si="33"/>
        <v>2.0090342893452728</v>
      </c>
      <c r="M369" s="24">
        <f t="shared" si="34"/>
        <v>1.5470974222556995</v>
      </c>
      <c r="N369" s="25">
        <f t="shared" si="35"/>
        <v>0.46193686708957338</v>
      </c>
    </row>
    <row r="370" spans="2:14">
      <c r="B370" s="1">
        <v>42881</v>
      </c>
      <c r="C370" s="2">
        <v>37.35</v>
      </c>
      <c r="D370" s="2">
        <v>38.4</v>
      </c>
      <c r="E370" s="2">
        <v>36.950000000000003</v>
      </c>
      <c r="F370" s="3">
        <v>38</v>
      </c>
      <c r="H370" s="23">
        <f t="shared" si="30"/>
        <v>37.837499999999999</v>
      </c>
      <c r="I370" s="23">
        <f t="shared" si="31"/>
        <v>34.962069491328847</v>
      </c>
      <c r="J370" s="23">
        <f t="shared" si="32"/>
        <v>33.091734164198385</v>
      </c>
      <c r="L370" s="24">
        <f t="shared" si="33"/>
        <v>1.8703353271304621</v>
      </c>
      <c r="M370" s="24">
        <f t="shared" si="34"/>
        <v>1.4316132054833062</v>
      </c>
      <c r="N370" s="25">
        <f t="shared" si="35"/>
        <v>0.43872212164715596</v>
      </c>
    </row>
    <row r="371" spans="2:14">
      <c r="B371" s="1">
        <v>42880</v>
      </c>
      <c r="C371" s="2">
        <v>37.450000000000003</v>
      </c>
      <c r="D371" s="2">
        <v>39.35</v>
      </c>
      <c r="E371" s="2">
        <v>36</v>
      </c>
      <c r="F371" s="2">
        <v>36.85</v>
      </c>
      <c r="H371" s="23">
        <f t="shared" si="30"/>
        <v>37.262500000000003</v>
      </c>
      <c r="I371" s="23">
        <f t="shared" si="31"/>
        <v>34.439263944297728</v>
      </c>
      <c r="J371" s="23">
        <f t="shared" si="32"/>
        <v>32.712072897334259</v>
      </c>
      <c r="L371" s="24">
        <f t="shared" si="33"/>
        <v>1.727191046963469</v>
      </c>
      <c r="M371" s="24">
        <f t="shared" si="34"/>
        <v>1.3219326750715172</v>
      </c>
      <c r="N371" s="25">
        <f t="shared" si="35"/>
        <v>0.4052583718919518</v>
      </c>
    </row>
    <row r="372" spans="2:14">
      <c r="B372" s="1">
        <v>42879</v>
      </c>
      <c r="C372" s="2">
        <v>36</v>
      </c>
      <c r="D372" s="2">
        <v>36.85</v>
      </c>
      <c r="E372" s="2">
        <v>36</v>
      </c>
      <c r="F372" s="3">
        <v>36.85</v>
      </c>
      <c r="H372" s="23">
        <f t="shared" si="30"/>
        <v>36.637500000000003</v>
      </c>
      <c r="I372" s="23">
        <f t="shared" si="31"/>
        <v>33.925948297806407</v>
      </c>
      <c r="J372" s="23">
        <f t="shared" si="32"/>
        <v>32.348038729121001</v>
      </c>
      <c r="L372" s="24">
        <f t="shared" si="33"/>
        <v>1.5779095686854063</v>
      </c>
      <c r="M372" s="24">
        <f t="shared" si="34"/>
        <v>1.2206180820985293</v>
      </c>
      <c r="N372" s="25">
        <f t="shared" si="35"/>
        <v>0.35729148658687704</v>
      </c>
    </row>
    <row r="373" spans="2:14">
      <c r="B373" s="1">
        <v>42878</v>
      </c>
      <c r="C373" s="2">
        <v>36.1</v>
      </c>
      <c r="D373" s="2">
        <v>37.450000000000003</v>
      </c>
      <c r="E373" s="2">
        <v>35.950000000000003</v>
      </c>
      <c r="F373" s="2">
        <v>35.950000000000003</v>
      </c>
      <c r="H373" s="23">
        <f t="shared" si="30"/>
        <v>36.325000000000003</v>
      </c>
      <c r="I373" s="23">
        <f t="shared" si="31"/>
        <v>33.432938897407574</v>
      </c>
      <c r="J373" s="23">
        <f t="shared" si="32"/>
        <v>32.004881827450681</v>
      </c>
      <c r="L373" s="24">
        <f t="shared" si="33"/>
        <v>1.4280570699568926</v>
      </c>
      <c r="M373" s="24">
        <f t="shared" si="34"/>
        <v>1.1312952104518101</v>
      </c>
      <c r="N373" s="25">
        <f t="shared" si="35"/>
        <v>0.29676185950508249</v>
      </c>
    </row>
    <row r="374" spans="2:14">
      <c r="B374" s="1">
        <v>42877</v>
      </c>
      <c r="C374" s="2">
        <v>34.700000000000003</v>
      </c>
      <c r="D374" s="2">
        <v>36</v>
      </c>
      <c r="E374" s="2">
        <v>34.65</v>
      </c>
      <c r="F374" s="3">
        <v>35.950000000000003</v>
      </c>
      <c r="H374" s="23">
        <f t="shared" si="30"/>
        <v>35.637500000000003</v>
      </c>
      <c r="I374" s="23">
        <f t="shared" si="31"/>
        <v>32.907109606027134</v>
      </c>
      <c r="J374" s="23">
        <f t="shared" si="32"/>
        <v>31.659272373646733</v>
      </c>
      <c r="L374" s="24">
        <f t="shared" si="33"/>
        <v>1.2478372323804017</v>
      </c>
      <c r="M374" s="24">
        <f t="shared" si="34"/>
        <v>1.0571047455755396</v>
      </c>
      <c r="N374" s="25">
        <f t="shared" si="35"/>
        <v>0.1907324868048621</v>
      </c>
    </row>
    <row r="375" spans="2:14">
      <c r="B375" s="1">
        <v>42874</v>
      </c>
      <c r="C375" s="2">
        <v>33.9</v>
      </c>
      <c r="D375" s="2">
        <v>34.799999999999997</v>
      </c>
      <c r="E375" s="2">
        <v>33.549999999999997</v>
      </c>
      <c r="F375" s="3">
        <v>34.4</v>
      </c>
      <c r="H375" s="23">
        <f t="shared" si="30"/>
        <v>34.287499999999994</v>
      </c>
      <c r="I375" s="23">
        <f t="shared" si="31"/>
        <v>32.41067498894116</v>
      </c>
      <c r="J375" s="23">
        <f t="shared" si="32"/>
        <v>31.341014163538471</v>
      </c>
      <c r="L375" s="24">
        <f t="shared" si="33"/>
        <v>1.0696608254026891</v>
      </c>
      <c r="M375" s="24">
        <f t="shared" si="34"/>
        <v>1.0094216238743241</v>
      </c>
      <c r="N375" s="25">
        <f t="shared" si="35"/>
        <v>6.0239201528365038E-2</v>
      </c>
    </row>
    <row r="376" spans="2:14">
      <c r="B376" s="1">
        <v>42873</v>
      </c>
      <c r="C376" s="2">
        <v>32.950000000000003</v>
      </c>
      <c r="D376" s="2">
        <v>34.35</v>
      </c>
      <c r="E376" s="2">
        <v>32.5</v>
      </c>
      <c r="F376" s="3">
        <v>33.549999999999997</v>
      </c>
      <c r="H376" s="23">
        <f t="shared" si="30"/>
        <v>33.487499999999997</v>
      </c>
      <c r="I376" s="23">
        <f t="shared" si="31"/>
        <v>32.069434077839553</v>
      </c>
      <c r="J376" s="23">
        <f t="shared" si="32"/>
        <v>31.105295296621549</v>
      </c>
      <c r="L376" s="24">
        <f t="shared" si="33"/>
        <v>0.96413878121800423</v>
      </c>
      <c r="M376" s="24">
        <f t="shared" si="34"/>
        <v>0.9943618234922329</v>
      </c>
      <c r="N376" s="25">
        <f t="shared" si="35"/>
        <v>-3.0223042274228673E-2</v>
      </c>
    </row>
    <row r="377" spans="2:14">
      <c r="B377" s="1">
        <v>42872</v>
      </c>
      <c r="C377" s="2">
        <v>32.1</v>
      </c>
      <c r="D377" s="2">
        <v>33.450000000000003</v>
      </c>
      <c r="E377" s="2">
        <v>31.85</v>
      </c>
      <c r="F377" s="3">
        <v>33.4</v>
      </c>
      <c r="H377" s="23">
        <f t="shared" si="30"/>
        <v>33.025000000000006</v>
      </c>
      <c r="I377" s="23">
        <f t="shared" si="31"/>
        <v>31.811603910174014</v>
      </c>
      <c r="J377" s="23">
        <f t="shared" si="32"/>
        <v>30.914718920351273</v>
      </c>
      <c r="L377" s="24">
        <f t="shared" si="33"/>
        <v>0.89688498982274112</v>
      </c>
      <c r="M377" s="24">
        <f t="shared" si="34"/>
        <v>1.0019175840607901</v>
      </c>
      <c r="N377" s="25">
        <f t="shared" si="35"/>
        <v>-0.105032594238049</v>
      </c>
    </row>
    <row r="378" spans="2:14">
      <c r="B378" s="1">
        <v>42871</v>
      </c>
      <c r="C378" s="2">
        <v>32.5</v>
      </c>
      <c r="D378" s="2">
        <v>32.6</v>
      </c>
      <c r="E378" s="2">
        <v>31.6</v>
      </c>
      <c r="F378" s="3">
        <v>32.049999999999997</v>
      </c>
      <c r="H378" s="23">
        <f t="shared" si="30"/>
        <v>32.075000000000003</v>
      </c>
      <c r="I378" s="23">
        <f t="shared" si="31"/>
        <v>31.590986439296561</v>
      </c>
      <c r="J378" s="23">
        <f t="shared" si="32"/>
        <v>30.745896433979375</v>
      </c>
      <c r="L378" s="24">
        <f t="shared" si="33"/>
        <v>0.8450900053171857</v>
      </c>
      <c r="M378" s="24">
        <f t="shared" si="34"/>
        <v>1.0281757326203025</v>
      </c>
      <c r="N378" s="25">
        <f t="shared" si="35"/>
        <v>-0.18308572730311679</v>
      </c>
    </row>
    <row r="379" spans="2:14">
      <c r="B379" s="1">
        <v>42870</v>
      </c>
      <c r="C379" s="2">
        <v>31.85</v>
      </c>
      <c r="D379" s="2">
        <v>32.299999999999997</v>
      </c>
      <c r="E379" s="2">
        <v>31.55</v>
      </c>
      <c r="F379" s="3">
        <v>32.299999999999997</v>
      </c>
      <c r="H379" s="23">
        <f t="shared" si="30"/>
        <v>32.112499999999997</v>
      </c>
      <c r="I379" s="23">
        <f t="shared" si="31"/>
        <v>31.502983973714116</v>
      </c>
      <c r="J379" s="23">
        <f t="shared" si="32"/>
        <v>30.639568148697723</v>
      </c>
      <c r="L379" s="24">
        <f t="shared" si="33"/>
        <v>0.8634158250163928</v>
      </c>
      <c r="M379" s="24">
        <f t="shared" si="34"/>
        <v>1.0739471644460816</v>
      </c>
      <c r="N379" s="25">
        <f t="shared" si="35"/>
        <v>-0.21053133942968882</v>
      </c>
    </row>
    <row r="380" spans="2:14">
      <c r="B380" s="1">
        <v>42867</v>
      </c>
      <c r="C380" s="2">
        <v>31.7</v>
      </c>
      <c r="D380" s="2">
        <v>31.95</v>
      </c>
      <c r="E380" s="2">
        <v>31.3</v>
      </c>
      <c r="F380" s="3">
        <v>31.6</v>
      </c>
      <c r="H380" s="23">
        <f t="shared" si="30"/>
        <v>31.612500000000001</v>
      </c>
      <c r="I380" s="23">
        <f t="shared" si="31"/>
        <v>31.392162878025772</v>
      </c>
      <c r="J380" s="23">
        <f t="shared" si="32"/>
        <v>30.521733600593542</v>
      </c>
      <c r="L380" s="24">
        <f t="shared" si="33"/>
        <v>0.87042927743222975</v>
      </c>
      <c r="M380" s="24">
        <f t="shared" si="34"/>
        <v>1.1265799993035039</v>
      </c>
      <c r="N380" s="25">
        <f t="shared" si="35"/>
        <v>-0.25615072187127419</v>
      </c>
    </row>
    <row r="381" spans="2:14">
      <c r="B381" s="1">
        <v>42866</v>
      </c>
      <c r="C381" s="2">
        <v>31.45</v>
      </c>
      <c r="D381" s="2">
        <v>31.9</v>
      </c>
      <c r="E381" s="2">
        <v>31.15</v>
      </c>
      <c r="F381" s="3">
        <v>31.7</v>
      </c>
      <c r="H381" s="23">
        <f t="shared" si="30"/>
        <v>31.612499999999997</v>
      </c>
      <c r="I381" s="23">
        <f t="shared" si="31"/>
        <v>31.352101583121367</v>
      </c>
      <c r="J381" s="23">
        <f t="shared" si="32"/>
        <v>30.434472288641025</v>
      </c>
      <c r="L381" s="24">
        <f t="shared" si="33"/>
        <v>0.91762929448034214</v>
      </c>
      <c r="M381" s="24">
        <f t="shared" si="34"/>
        <v>1.1906176797713226</v>
      </c>
      <c r="N381" s="25">
        <f t="shared" si="35"/>
        <v>-0.27298838529098046</v>
      </c>
    </row>
    <row r="382" spans="2:14">
      <c r="B382" s="1">
        <v>42865</v>
      </c>
      <c r="C382" s="2">
        <v>31</v>
      </c>
      <c r="D382" s="2">
        <v>31.6</v>
      </c>
      <c r="E382" s="2">
        <v>30.8</v>
      </c>
      <c r="F382" s="3">
        <v>31.45</v>
      </c>
      <c r="H382" s="23">
        <f t="shared" si="30"/>
        <v>31.325000000000003</v>
      </c>
      <c r="I382" s="23">
        <f t="shared" si="31"/>
        <v>31.304756416416161</v>
      </c>
      <c r="J382" s="23">
        <f t="shared" si="32"/>
        <v>30.340230071732307</v>
      </c>
      <c r="L382" s="24">
        <f t="shared" si="33"/>
        <v>0.96452634468385412</v>
      </c>
      <c r="M382" s="24">
        <f t="shared" si="34"/>
        <v>1.2588647760940677</v>
      </c>
      <c r="N382" s="25">
        <f t="shared" si="35"/>
        <v>-0.29433843141021354</v>
      </c>
    </row>
    <row r="383" spans="2:14">
      <c r="B383" s="1">
        <v>42864</v>
      </c>
      <c r="C383" s="2">
        <v>31.85</v>
      </c>
      <c r="D383" s="2">
        <v>32.15</v>
      </c>
      <c r="E383" s="2">
        <v>30.6</v>
      </c>
      <c r="F383" s="3">
        <v>30.65</v>
      </c>
      <c r="H383" s="23">
        <f t="shared" si="30"/>
        <v>31.012499999999999</v>
      </c>
      <c r="I383" s="23">
        <f t="shared" si="31"/>
        <v>31.301075764855462</v>
      </c>
      <c r="J383" s="23">
        <f t="shared" si="32"/>
        <v>30.261448477470893</v>
      </c>
      <c r="L383" s="24">
        <f t="shared" si="33"/>
        <v>1.0396272873845689</v>
      </c>
      <c r="M383" s="24">
        <f t="shared" si="34"/>
        <v>1.3324493839466209</v>
      </c>
      <c r="N383" s="25">
        <f t="shared" si="35"/>
        <v>-0.29282209656205205</v>
      </c>
    </row>
    <row r="384" spans="2:14">
      <c r="B384" s="1">
        <v>42863</v>
      </c>
      <c r="C384" s="2">
        <v>32</v>
      </c>
      <c r="D384" s="2">
        <v>32.450000000000003</v>
      </c>
      <c r="E384" s="2">
        <v>31.7</v>
      </c>
      <c r="F384" s="3">
        <v>31.85</v>
      </c>
      <c r="H384" s="23">
        <f t="shared" si="30"/>
        <v>31.962500000000002</v>
      </c>
      <c r="I384" s="23">
        <f t="shared" si="31"/>
        <v>31.353544085738271</v>
      </c>
      <c r="J384" s="23">
        <f t="shared" si="32"/>
        <v>30.201364355668563</v>
      </c>
      <c r="L384" s="24">
        <f t="shared" si="33"/>
        <v>1.1521797300697081</v>
      </c>
      <c r="M384" s="24">
        <f t="shared" si="34"/>
        <v>1.4056549080871339</v>
      </c>
      <c r="N384" s="25">
        <f t="shared" si="35"/>
        <v>-0.25347517801742581</v>
      </c>
    </row>
    <row r="385" spans="2:14">
      <c r="B385" s="1">
        <v>42860</v>
      </c>
      <c r="C385" s="2">
        <v>31.55</v>
      </c>
      <c r="D385" s="2">
        <v>32.200000000000003</v>
      </c>
      <c r="E385" s="2">
        <v>31.55</v>
      </c>
      <c r="F385" s="3">
        <v>31.75</v>
      </c>
      <c r="H385" s="23">
        <f t="shared" si="30"/>
        <v>31.8125</v>
      </c>
      <c r="I385" s="23">
        <f t="shared" si="31"/>
        <v>31.242824828599773</v>
      </c>
      <c r="J385" s="23">
        <f t="shared" si="32"/>
        <v>30.060473504122047</v>
      </c>
      <c r="L385" s="24">
        <f t="shared" si="33"/>
        <v>1.1823513244777253</v>
      </c>
      <c r="M385" s="24">
        <f t="shared" si="34"/>
        <v>1.4690237025914903</v>
      </c>
      <c r="N385" s="25">
        <f t="shared" si="35"/>
        <v>-0.286672378113765</v>
      </c>
    </row>
    <row r="386" spans="2:14">
      <c r="B386" s="1">
        <v>42859</v>
      </c>
      <c r="C386" s="2">
        <v>32</v>
      </c>
      <c r="D386" s="2">
        <v>32</v>
      </c>
      <c r="E386" s="2">
        <v>31.4</v>
      </c>
      <c r="F386" s="3">
        <v>31.55</v>
      </c>
      <c r="H386" s="23">
        <f t="shared" si="30"/>
        <v>31.625</v>
      </c>
      <c r="I386" s="23">
        <f t="shared" si="31"/>
        <v>31.139247524708821</v>
      </c>
      <c r="J386" s="23">
        <f t="shared" si="32"/>
        <v>29.920311384451811</v>
      </c>
      <c r="L386" s="24">
        <f t="shared" si="33"/>
        <v>1.2189361402570107</v>
      </c>
      <c r="M386" s="24">
        <f t="shared" si="34"/>
        <v>1.5406917971199316</v>
      </c>
      <c r="N386" s="25">
        <f t="shared" si="35"/>
        <v>-0.32175565686292096</v>
      </c>
    </row>
    <row r="387" spans="2:14">
      <c r="B387" s="1">
        <v>42858</v>
      </c>
      <c r="C387" s="2">
        <v>31.8</v>
      </c>
      <c r="D387" s="2">
        <v>32.200000000000003</v>
      </c>
      <c r="E387" s="2">
        <v>31.6</v>
      </c>
      <c r="F387" s="3">
        <v>31.85</v>
      </c>
      <c r="H387" s="23">
        <f t="shared" si="30"/>
        <v>31.875</v>
      </c>
      <c r="I387" s="23">
        <f t="shared" si="31"/>
        <v>31.050928892837696</v>
      </c>
      <c r="J387" s="23">
        <f t="shared" si="32"/>
        <v>29.783936295207955</v>
      </c>
      <c r="L387" s="24">
        <f t="shared" si="33"/>
        <v>1.2669925976297414</v>
      </c>
      <c r="M387" s="24">
        <f t="shared" si="34"/>
        <v>1.6211307113356619</v>
      </c>
      <c r="N387" s="25">
        <f t="shared" si="35"/>
        <v>-0.35413811370592052</v>
      </c>
    </row>
    <row r="388" spans="2:14">
      <c r="B388" s="1">
        <v>42857</v>
      </c>
      <c r="C388" s="2">
        <v>31.4</v>
      </c>
      <c r="D388" s="2">
        <v>32.200000000000003</v>
      </c>
      <c r="E388" s="2">
        <v>30.9</v>
      </c>
      <c r="F388" s="3">
        <v>31.8</v>
      </c>
      <c r="H388" s="23">
        <f t="shared" si="30"/>
        <v>31.675000000000001</v>
      </c>
      <c r="I388" s="23">
        <f t="shared" si="31"/>
        <v>30.901097782444552</v>
      </c>
      <c r="J388" s="23">
        <f t="shared" si="32"/>
        <v>29.616651198824592</v>
      </c>
      <c r="L388" s="24">
        <f t="shared" si="33"/>
        <v>1.2844465836199603</v>
      </c>
      <c r="M388" s="24">
        <f t="shared" si="34"/>
        <v>1.7096652397621421</v>
      </c>
      <c r="N388" s="25">
        <f t="shared" si="35"/>
        <v>-0.42521865614218179</v>
      </c>
    </row>
    <row r="389" spans="2:14">
      <c r="B389" s="1">
        <v>42853</v>
      </c>
      <c r="C389" s="2">
        <v>32.299999999999997</v>
      </c>
      <c r="D389" s="2">
        <v>32.299999999999997</v>
      </c>
      <c r="E389" s="2">
        <v>31.25</v>
      </c>
      <c r="F389" s="2">
        <v>31.25</v>
      </c>
      <c r="H389" s="23">
        <f t="shared" ref="H389:H430" si="36">(D389+E389+F389*2)/4</f>
        <v>31.512499999999999</v>
      </c>
      <c r="I389" s="23">
        <f t="shared" ref="I389:I430" si="37">I390+(2/(1+12))*(H389-I390)</f>
        <v>30.76038828834356</v>
      </c>
      <c r="J389" s="23">
        <f t="shared" ref="J389:J430" si="38">J390+(2/(1+26))*(H389-J390)</f>
        <v>29.45198329473056</v>
      </c>
      <c r="L389" s="24">
        <f t="shared" ref="L389:L430" si="39">I389-J389</f>
        <v>1.3084049936129993</v>
      </c>
      <c r="M389" s="24">
        <f t="shared" ref="M389:M430" si="40">M390+(2/(1+9))*(L389-M390)</f>
        <v>1.8159699037976875</v>
      </c>
      <c r="N389" s="25">
        <f t="shared" ref="N389:N430" si="41">L389-M389</f>
        <v>-0.50756491018468819</v>
      </c>
    </row>
    <row r="390" spans="2:14">
      <c r="B390" s="1">
        <v>42852</v>
      </c>
      <c r="C390" s="2">
        <v>30.75</v>
      </c>
      <c r="D390" s="2">
        <v>31.25</v>
      </c>
      <c r="E390" s="2">
        <v>30.5</v>
      </c>
      <c r="F390" s="3">
        <v>31.25</v>
      </c>
      <c r="H390" s="23">
        <f t="shared" si="36"/>
        <v>31.0625</v>
      </c>
      <c r="I390" s="23">
        <f t="shared" si="37"/>
        <v>30.623640704406025</v>
      </c>
      <c r="J390" s="23">
        <f t="shared" si="38"/>
        <v>29.287141958309004</v>
      </c>
      <c r="L390" s="24">
        <f t="shared" si="39"/>
        <v>1.3364987460970212</v>
      </c>
      <c r="M390" s="24">
        <f t="shared" si="40"/>
        <v>1.9428611313438595</v>
      </c>
      <c r="N390" s="25">
        <f t="shared" si="41"/>
        <v>-0.60636238524683828</v>
      </c>
    </row>
    <row r="391" spans="2:14">
      <c r="B391" s="1">
        <v>42851</v>
      </c>
      <c r="C391" s="2">
        <v>30.35</v>
      </c>
      <c r="D391" s="2">
        <v>30.65</v>
      </c>
      <c r="E391" s="2">
        <v>30.3</v>
      </c>
      <c r="F391" s="3">
        <v>30.4</v>
      </c>
      <c r="H391" s="23">
        <f t="shared" si="36"/>
        <v>30.4375</v>
      </c>
      <c r="I391" s="23">
        <f t="shared" si="37"/>
        <v>30.543848105207122</v>
      </c>
      <c r="J391" s="23">
        <f t="shared" si="38"/>
        <v>29.145113314973724</v>
      </c>
      <c r="L391" s="24">
        <f t="shared" si="39"/>
        <v>1.398734790233398</v>
      </c>
      <c r="M391" s="24">
        <f t="shared" si="40"/>
        <v>2.094451727655569</v>
      </c>
      <c r="N391" s="25">
        <f t="shared" si="41"/>
        <v>-0.695716937422171</v>
      </c>
    </row>
    <row r="392" spans="2:14">
      <c r="B392" s="1">
        <v>42850</v>
      </c>
      <c r="C392" s="2">
        <v>30.35</v>
      </c>
      <c r="D392" s="2">
        <v>30.6</v>
      </c>
      <c r="E392" s="2">
        <v>30.35</v>
      </c>
      <c r="F392" s="3">
        <v>30.35</v>
      </c>
      <c r="H392" s="23">
        <f t="shared" si="36"/>
        <v>30.412500000000001</v>
      </c>
      <c r="I392" s="23">
        <f t="shared" si="37"/>
        <v>30.563184124335688</v>
      </c>
      <c r="J392" s="23">
        <f t="shared" si="38"/>
        <v>29.04172238017162</v>
      </c>
      <c r="L392" s="24">
        <f t="shared" si="39"/>
        <v>1.5214617441640677</v>
      </c>
      <c r="M392" s="24">
        <f t="shared" si="40"/>
        <v>2.2683809620111117</v>
      </c>
      <c r="N392" s="25">
        <f t="shared" si="41"/>
        <v>-0.74691921784704407</v>
      </c>
    </row>
    <row r="393" spans="2:14">
      <c r="B393" s="1">
        <v>42849</v>
      </c>
      <c r="C393" s="2">
        <v>30.7</v>
      </c>
      <c r="D393" s="2">
        <v>30.7</v>
      </c>
      <c r="E393" s="2">
        <v>30.25</v>
      </c>
      <c r="F393" s="3">
        <v>30.3</v>
      </c>
      <c r="H393" s="23">
        <f t="shared" si="36"/>
        <v>30.387500000000003</v>
      </c>
      <c r="I393" s="23">
        <f t="shared" si="37"/>
        <v>30.590581237851268</v>
      </c>
      <c r="J393" s="23">
        <f t="shared" si="38"/>
        <v>28.932060170585348</v>
      </c>
      <c r="L393" s="24">
        <f t="shared" si="39"/>
        <v>1.6585210672659194</v>
      </c>
      <c r="M393" s="24">
        <f t="shared" si="40"/>
        <v>2.4551107664728726</v>
      </c>
      <c r="N393" s="25">
        <f t="shared" si="41"/>
        <v>-0.79658969920695322</v>
      </c>
    </row>
    <row r="394" spans="2:14">
      <c r="B394" s="1">
        <v>42846</v>
      </c>
      <c r="C394" s="2">
        <v>30.3</v>
      </c>
      <c r="D394" s="2">
        <v>30.6</v>
      </c>
      <c r="E394" s="2">
        <v>30.3</v>
      </c>
      <c r="F394" s="3">
        <v>30.4</v>
      </c>
      <c r="H394" s="23">
        <f t="shared" si="36"/>
        <v>30.425000000000001</v>
      </c>
      <c r="I394" s="23">
        <f t="shared" si="37"/>
        <v>30.627505099278771</v>
      </c>
      <c r="J394" s="23">
        <f t="shared" si="38"/>
        <v>28.815624984232176</v>
      </c>
      <c r="L394" s="24">
        <f t="shared" si="39"/>
        <v>1.8118801150465949</v>
      </c>
      <c r="M394" s="24">
        <f t="shared" si="40"/>
        <v>2.6542581912746108</v>
      </c>
      <c r="N394" s="25">
        <f t="shared" si="41"/>
        <v>-0.84237807622801597</v>
      </c>
    </row>
    <row r="395" spans="2:14">
      <c r="B395" s="1">
        <v>42845</v>
      </c>
      <c r="C395" s="2">
        <v>30.15</v>
      </c>
      <c r="D395" s="2">
        <v>30.8</v>
      </c>
      <c r="E395" s="2">
        <v>30</v>
      </c>
      <c r="F395" s="3">
        <v>30.15</v>
      </c>
      <c r="H395" s="23">
        <f t="shared" si="36"/>
        <v>30.274999999999999</v>
      </c>
      <c r="I395" s="23">
        <f t="shared" si="37"/>
        <v>30.664324208238547</v>
      </c>
      <c r="J395" s="23">
        <f t="shared" si="38"/>
        <v>28.68687498297075</v>
      </c>
      <c r="L395" s="24">
        <f t="shared" si="39"/>
        <v>1.9774492252677973</v>
      </c>
      <c r="M395" s="24">
        <f t="shared" si="40"/>
        <v>2.8648527103316148</v>
      </c>
      <c r="N395" s="25">
        <f t="shared" si="41"/>
        <v>-0.8874034850638175</v>
      </c>
    </row>
    <row r="396" spans="2:14">
      <c r="B396" s="1">
        <v>42844</v>
      </c>
      <c r="C396" s="2">
        <v>30</v>
      </c>
      <c r="D396" s="2">
        <v>30.3</v>
      </c>
      <c r="E396" s="2">
        <v>29.9</v>
      </c>
      <c r="F396" s="3">
        <v>30.1</v>
      </c>
      <c r="H396" s="23">
        <f t="shared" si="36"/>
        <v>30.1</v>
      </c>
      <c r="I396" s="23">
        <f t="shared" si="37"/>
        <v>30.735110427918283</v>
      </c>
      <c r="J396" s="23">
        <f t="shared" si="38"/>
        <v>28.559824981608411</v>
      </c>
      <c r="L396" s="24">
        <f t="shared" si="39"/>
        <v>2.1752854463098714</v>
      </c>
      <c r="M396" s="24">
        <f t="shared" si="40"/>
        <v>3.0867035815975692</v>
      </c>
      <c r="N396" s="25">
        <f t="shared" si="41"/>
        <v>-0.91141813528769777</v>
      </c>
    </row>
    <row r="397" spans="2:14">
      <c r="B397" s="1">
        <v>42843</v>
      </c>
      <c r="C397" s="2">
        <v>30.2</v>
      </c>
      <c r="D397" s="2">
        <v>30.8</v>
      </c>
      <c r="E397" s="2">
        <v>29.8</v>
      </c>
      <c r="F397" s="3">
        <v>30.3</v>
      </c>
      <c r="H397" s="23">
        <f t="shared" si="36"/>
        <v>30.3</v>
      </c>
      <c r="I397" s="23">
        <f t="shared" si="37"/>
        <v>30.850585051176154</v>
      </c>
      <c r="J397" s="23">
        <f t="shared" si="38"/>
        <v>28.436610980137083</v>
      </c>
      <c r="L397" s="24">
        <f t="shared" si="39"/>
        <v>2.4139740710390711</v>
      </c>
      <c r="M397" s="24">
        <f t="shared" si="40"/>
        <v>3.3145581154194934</v>
      </c>
      <c r="N397" s="25">
        <f t="shared" si="41"/>
        <v>-0.90058404438042228</v>
      </c>
    </row>
    <row r="398" spans="2:14">
      <c r="B398" s="1">
        <v>42842</v>
      </c>
      <c r="C398" s="2">
        <v>30.8</v>
      </c>
      <c r="D398" s="2">
        <v>31.3</v>
      </c>
      <c r="E398" s="2">
        <v>29</v>
      </c>
      <c r="F398" s="3">
        <v>29.75</v>
      </c>
      <c r="H398" s="23">
        <f t="shared" si="36"/>
        <v>29.95</v>
      </c>
      <c r="I398" s="23">
        <f t="shared" si="37"/>
        <v>30.950691424117274</v>
      </c>
      <c r="J398" s="23">
        <f t="shared" si="38"/>
        <v>28.287539858548048</v>
      </c>
      <c r="L398" s="24">
        <f t="shared" si="39"/>
        <v>2.6631515655692262</v>
      </c>
      <c r="M398" s="24">
        <f t="shared" si="40"/>
        <v>3.5397041265145988</v>
      </c>
      <c r="N398" s="25">
        <f t="shared" si="41"/>
        <v>-0.87655256094537259</v>
      </c>
    </row>
    <row r="399" spans="2:14">
      <c r="B399" s="1">
        <v>42839</v>
      </c>
      <c r="C399" s="2">
        <v>32</v>
      </c>
      <c r="D399" s="2">
        <v>32</v>
      </c>
      <c r="E399" s="2">
        <v>30.75</v>
      </c>
      <c r="F399" s="3">
        <v>30.8</v>
      </c>
      <c r="H399" s="23">
        <f t="shared" si="36"/>
        <v>31.087499999999999</v>
      </c>
      <c r="I399" s="23">
        <f t="shared" si="37"/>
        <v>31.132635319411325</v>
      </c>
      <c r="J399" s="23">
        <f t="shared" si="38"/>
        <v>28.15454304723189</v>
      </c>
      <c r="L399" s="24">
        <f t="shared" si="39"/>
        <v>2.9780922721794347</v>
      </c>
      <c r="M399" s="24">
        <f t="shared" si="40"/>
        <v>3.7588422667509418</v>
      </c>
      <c r="N399" s="25">
        <f t="shared" si="41"/>
        <v>-0.78074999457150707</v>
      </c>
    </row>
    <row r="400" spans="2:14">
      <c r="B400" s="1">
        <v>42838</v>
      </c>
      <c r="C400" s="2">
        <v>32.450000000000003</v>
      </c>
      <c r="D400" s="2">
        <v>32.549999999999997</v>
      </c>
      <c r="E400" s="2">
        <v>31.95</v>
      </c>
      <c r="F400" s="3">
        <v>32</v>
      </c>
      <c r="H400" s="23">
        <f t="shared" si="36"/>
        <v>32.125</v>
      </c>
      <c r="I400" s="23">
        <f t="shared" si="37"/>
        <v>31.140841741122475</v>
      </c>
      <c r="J400" s="23">
        <f t="shared" si="38"/>
        <v>27.91990649101044</v>
      </c>
      <c r="L400" s="24">
        <f t="shared" si="39"/>
        <v>3.220935250112035</v>
      </c>
      <c r="M400" s="24">
        <f t="shared" si="40"/>
        <v>3.9540297653938188</v>
      </c>
      <c r="N400" s="25">
        <f t="shared" si="41"/>
        <v>-0.73309451528178382</v>
      </c>
    </row>
    <row r="401" spans="2:14">
      <c r="B401" s="1">
        <v>42837</v>
      </c>
      <c r="C401" s="2">
        <v>32.200000000000003</v>
      </c>
      <c r="D401" s="2">
        <v>32.9</v>
      </c>
      <c r="E401" s="2">
        <v>31.6</v>
      </c>
      <c r="F401" s="3">
        <v>32.4</v>
      </c>
      <c r="H401" s="23">
        <f t="shared" si="36"/>
        <v>32.325000000000003</v>
      </c>
      <c r="I401" s="23">
        <f t="shared" si="37"/>
        <v>30.961903875872014</v>
      </c>
      <c r="J401" s="23">
        <f t="shared" si="38"/>
        <v>27.583499010291277</v>
      </c>
      <c r="L401" s="24">
        <f t="shared" si="39"/>
        <v>3.3784048655807375</v>
      </c>
      <c r="M401" s="24">
        <f t="shared" si="40"/>
        <v>4.137303394214265</v>
      </c>
      <c r="N401" s="25">
        <f t="shared" si="41"/>
        <v>-0.75889852863352747</v>
      </c>
    </row>
    <row r="402" spans="2:14">
      <c r="B402" s="1">
        <v>42836</v>
      </c>
      <c r="C402" s="2">
        <v>32.1</v>
      </c>
      <c r="D402" s="2">
        <v>32.799999999999997</v>
      </c>
      <c r="E402" s="2">
        <v>31.5</v>
      </c>
      <c r="F402" s="3">
        <v>31.5</v>
      </c>
      <c r="H402" s="23">
        <f t="shared" si="36"/>
        <v>31.824999999999999</v>
      </c>
      <c r="I402" s="23">
        <f t="shared" si="37"/>
        <v>30.714068216939651</v>
      </c>
      <c r="J402" s="23">
        <f t="shared" si="38"/>
        <v>27.20417893111458</v>
      </c>
      <c r="L402" s="24">
        <f t="shared" si="39"/>
        <v>3.5098892858250714</v>
      </c>
      <c r="M402" s="24">
        <f t="shared" si="40"/>
        <v>4.3270280263726466</v>
      </c>
      <c r="N402" s="25">
        <f t="shared" si="41"/>
        <v>-0.81713874054757518</v>
      </c>
    </row>
    <row r="403" spans="2:14">
      <c r="B403" s="1">
        <v>42835</v>
      </c>
      <c r="C403" s="2">
        <v>31</v>
      </c>
      <c r="D403" s="2">
        <v>32.4</v>
      </c>
      <c r="E403" s="2">
        <v>31</v>
      </c>
      <c r="F403" s="3">
        <v>32.200000000000003</v>
      </c>
      <c r="H403" s="23">
        <f t="shared" si="36"/>
        <v>31.950000000000003</v>
      </c>
      <c r="I403" s="23">
        <f t="shared" si="37"/>
        <v>30.512080620019589</v>
      </c>
      <c r="J403" s="23">
        <f t="shared" si="38"/>
        <v>26.834513245603745</v>
      </c>
      <c r="L403" s="24">
        <f t="shared" si="39"/>
        <v>3.6775673744158439</v>
      </c>
      <c r="M403" s="24">
        <f t="shared" si="40"/>
        <v>4.5313127115095408</v>
      </c>
      <c r="N403" s="25">
        <f t="shared" si="41"/>
        <v>-0.85374533709369693</v>
      </c>
    </row>
    <row r="404" spans="2:14">
      <c r="B404" s="1">
        <v>42832</v>
      </c>
      <c r="C404" s="2">
        <v>30.9</v>
      </c>
      <c r="D404" s="2">
        <v>31.2</v>
      </c>
      <c r="E404" s="2">
        <v>30.7</v>
      </c>
      <c r="F404" s="3">
        <v>31.2</v>
      </c>
      <c r="H404" s="23">
        <f t="shared" si="36"/>
        <v>31.074999999999999</v>
      </c>
      <c r="I404" s="23">
        <f t="shared" si="37"/>
        <v>30.250640732750423</v>
      </c>
      <c r="J404" s="23">
        <f t="shared" si="38"/>
        <v>26.425274305252046</v>
      </c>
      <c r="L404" s="24">
        <f t="shared" si="39"/>
        <v>3.825366427498377</v>
      </c>
      <c r="M404" s="24">
        <f t="shared" si="40"/>
        <v>4.7447490457829655</v>
      </c>
      <c r="N404" s="25">
        <f t="shared" si="41"/>
        <v>-0.91938261828458856</v>
      </c>
    </row>
    <row r="405" spans="2:14">
      <c r="B405" s="1">
        <v>42831</v>
      </c>
      <c r="C405" s="2">
        <v>30.8</v>
      </c>
      <c r="D405" s="2">
        <v>30.9</v>
      </c>
      <c r="E405" s="2">
        <v>30.55</v>
      </c>
      <c r="F405" s="3">
        <v>30.85</v>
      </c>
      <c r="H405" s="23">
        <f t="shared" si="36"/>
        <v>30.787500000000001</v>
      </c>
      <c r="I405" s="23">
        <f t="shared" si="37"/>
        <v>30.100757229614135</v>
      </c>
      <c r="J405" s="23">
        <f t="shared" si="38"/>
        <v>26.053296249672211</v>
      </c>
      <c r="L405" s="24">
        <f t="shared" si="39"/>
        <v>4.0474609799419241</v>
      </c>
      <c r="M405" s="24">
        <f t="shared" si="40"/>
        <v>4.9745947003541122</v>
      </c>
      <c r="N405" s="25">
        <f t="shared" si="41"/>
        <v>-0.92713372041218811</v>
      </c>
    </row>
    <row r="406" spans="2:14">
      <c r="B406" s="1">
        <v>42830</v>
      </c>
      <c r="C406" s="2">
        <v>30.9</v>
      </c>
      <c r="D406" s="2">
        <v>31.3</v>
      </c>
      <c r="E406" s="2">
        <v>30.8</v>
      </c>
      <c r="F406" s="3">
        <v>30.8</v>
      </c>
      <c r="H406" s="23">
        <f t="shared" si="36"/>
        <v>30.925000000000001</v>
      </c>
      <c r="I406" s="23">
        <f t="shared" si="37"/>
        <v>29.975894907725795</v>
      </c>
      <c r="J406" s="23">
        <f t="shared" si="38"/>
        <v>25.674559949645989</v>
      </c>
      <c r="L406" s="24">
        <f t="shared" si="39"/>
        <v>4.3013349580798064</v>
      </c>
      <c r="M406" s="24">
        <f t="shared" si="40"/>
        <v>5.2063781304571597</v>
      </c>
      <c r="N406" s="25">
        <f t="shared" si="41"/>
        <v>-0.90504317237735332</v>
      </c>
    </row>
    <row r="407" spans="2:14">
      <c r="B407" s="1">
        <v>42825</v>
      </c>
      <c r="C407" s="2">
        <v>30.8</v>
      </c>
      <c r="D407" s="2">
        <v>31.25</v>
      </c>
      <c r="E407" s="2">
        <v>30.75</v>
      </c>
      <c r="F407" s="3">
        <v>30.9</v>
      </c>
      <c r="H407" s="23">
        <f t="shared" si="36"/>
        <v>30.95</v>
      </c>
      <c r="I407" s="23">
        <f t="shared" si="37"/>
        <v>29.803330345494121</v>
      </c>
      <c r="J407" s="23">
        <f t="shared" si="38"/>
        <v>25.254524745617669</v>
      </c>
      <c r="L407" s="24">
        <f t="shared" si="39"/>
        <v>4.5488055998764523</v>
      </c>
      <c r="M407" s="24">
        <f t="shared" si="40"/>
        <v>5.4326389235514982</v>
      </c>
      <c r="N407" s="25">
        <f t="shared" si="41"/>
        <v>-0.88383332367504597</v>
      </c>
    </row>
    <row r="408" spans="2:14">
      <c r="B408" s="1">
        <v>42824</v>
      </c>
      <c r="C408" s="2">
        <v>31.15</v>
      </c>
      <c r="D408" s="2">
        <v>31.3</v>
      </c>
      <c r="E408" s="2">
        <v>30.5</v>
      </c>
      <c r="F408" s="3">
        <v>30.7</v>
      </c>
      <c r="H408" s="23">
        <f t="shared" si="36"/>
        <v>30.799999999999997</v>
      </c>
      <c r="I408" s="23">
        <f t="shared" si="37"/>
        <v>29.594844953765779</v>
      </c>
      <c r="J408" s="23">
        <f t="shared" si="38"/>
        <v>24.798886725267081</v>
      </c>
      <c r="L408" s="24">
        <f t="shared" si="39"/>
        <v>4.7959582284986979</v>
      </c>
      <c r="M408" s="24">
        <f t="shared" si="40"/>
        <v>5.6535972544702595</v>
      </c>
      <c r="N408" s="25">
        <f t="shared" si="41"/>
        <v>-0.85763902597156161</v>
      </c>
    </row>
    <row r="409" spans="2:14">
      <c r="B409" s="1">
        <v>42823</v>
      </c>
      <c r="C409" s="2">
        <v>30.6</v>
      </c>
      <c r="D409" s="2">
        <v>31.15</v>
      </c>
      <c r="E409" s="2">
        <v>30.6</v>
      </c>
      <c r="F409" s="3">
        <v>30.95</v>
      </c>
      <c r="H409" s="23">
        <f t="shared" si="36"/>
        <v>30.912500000000001</v>
      </c>
      <c r="I409" s="23">
        <f t="shared" si="37"/>
        <v>29.375725854450465</v>
      </c>
      <c r="J409" s="23">
        <f t="shared" si="38"/>
        <v>24.318797663288446</v>
      </c>
      <c r="L409" s="24">
        <f t="shared" si="39"/>
        <v>5.0569281911620187</v>
      </c>
      <c r="M409" s="24">
        <f t="shared" si="40"/>
        <v>5.8680070109631499</v>
      </c>
      <c r="N409" s="25">
        <f t="shared" si="41"/>
        <v>-0.81107881980113117</v>
      </c>
    </row>
    <row r="410" spans="2:14">
      <c r="B410" s="1">
        <v>42822</v>
      </c>
      <c r="C410" s="2">
        <v>31.15</v>
      </c>
      <c r="D410" s="2">
        <v>31.45</v>
      </c>
      <c r="E410" s="2">
        <v>30.5</v>
      </c>
      <c r="F410" s="3">
        <v>30.6</v>
      </c>
      <c r="H410" s="23">
        <f t="shared" si="36"/>
        <v>30.787500000000001</v>
      </c>
      <c r="I410" s="23">
        <f t="shared" si="37"/>
        <v>29.09631237344146</v>
      </c>
      <c r="J410" s="23">
        <f t="shared" si="38"/>
        <v>23.791301476351521</v>
      </c>
      <c r="L410" s="24">
        <f t="shared" si="39"/>
        <v>5.3050108970899394</v>
      </c>
      <c r="M410" s="24">
        <f t="shared" si="40"/>
        <v>6.0707767159134329</v>
      </c>
      <c r="N410" s="25">
        <f t="shared" si="41"/>
        <v>-0.76576581882349348</v>
      </c>
    </row>
    <row r="411" spans="2:14">
      <c r="B411" s="1">
        <v>42821</v>
      </c>
      <c r="C411" s="2">
        <v>31.5</v>
      </c>
      <c r="D411" s="2">
        <v>32.700000000000003</v>
      </c>
      <c r="E411" s="2">
        <v>30.5</v>
      </c>
      <c r="F411" s="3">
        <v>31.15</v>
      </c>
      <c r="H411" s="23">
        <f t="shared" si="36"/>
        <v>31.375</v>
      </c>
      <c r="I411" s="23">
        <f t="shared" si="37"/>
        <v>28.788823714067181</v>
      </c>
      <c r="J411" s="23">
        <f t="shared" si="38"/>
        <v>23.231605594459644</v>
      </c>
      <c r="L411" s="24">
        <f t="shared" si="39"/>
        <v>5.557218119607537</v>
      </c>
      <c r="M411" s="24">
        <f t="shared" si="40"/>
        <v>6.2622181706193061</v>
      </c>
      <c r="N411" s="25">
        <f t="shared" si="41"/>
        <v>-0.7050000510117691</v>
      </c>
    </row>
    <row r="412" spans="2:14">
      <c r="B412" s="1">
        <v>42818</v>
      </c>
      <c r="C412" s="2">
        <v>29.85</v>
      </c>
      <c r="D412" s="2">
        <v>32.1</v>
      </c>
      <c r="E412" s="2">
        <v>29.8</v>
      </c>
      <c r="F412" s="3">
        <v>31.8</v>
      </c>
      <c r="H412" s="23">
        <f t="shared" si="36"/>
        <v>31.375</v>
      </c>
      <c r="I412" s="23">
        <f t="shared" si="37"/>
        <v>28.31860984389758</v>
      </c>
      <c r="J412" s="23">
        <f t="shared" si="38"/>
        <v>22.580134042016414</v>
      </c>
      <c r="L412" s="24">
        <f t="shared" si="39"/>
        <v>5.7384758018811652</v>
      </c>
      <c r="M412" s="24">
        <f t="shared" si="40"/>
        <v>6.4384681833722484</v>
      </c>
      <c r="N412" s="25">
        <f t="shared" si="41"/>
        <v>-0.69999238149108312</v>
      </c>
    </row>
    <row r="413" spans="2:14">
      <c r="B413" s="1">
        <v>42817</v>
      </c>
      <c r="C413" s="2">
        <v>29.4</v>
      </c>
      <c r="D413" s="2">
        <v>29.45</v>
      </c>
      <c r="E413" s="2">
        <v>29.3</v>
      </c>
      <c r="F413" s="3">
        <v>29.4</v>
      </c>
      <c r="H413" s="23">
        <f t="shared" si="36"/>
        <v>29.387499999999999</v>
      </c>
      <c r="I413" s="23">
        <f t="shared" si="37"/>
        <v>27.762902542788048</v>
      </c>
      <c r="J413" s="23">
        <f t="shared" si="38"/>
        <v>21.876544765377727</v>
      </c>
      <c r="L413" s="24">
        <f t="shared" si="39"/>
        <v>5.8863577774103213</v>
      </c>
      <c r="M413" s="24">
        <f t="shared" si="40"/>
        <v>6.6134662787450189</v>
      </c>
      <c r="N413" s="25">
        <f t="shared" si="41"/>
        <v>-0.72710850133469762</v>
      </c>
    </row>
    <row r="414" spans="2:14">
      <c r="B414" s="1">
        <v>42816</v>
      </c>
      <c r="C414" s="2">
        <v>29.2</v>
      </c>
      <c r="D414" s="2">
        <v>29.25</v>
      </c>
      <c r="E414" s="2">
        <v>29</v>
      </c>
      <c r="F414" s="3">
        <v>29.25</v>
      </c>
      <c r="H414" s="23">
        <f t="shared" si="36"/>
        <v>29.1875</v>
      </c>
      <c r="I414" s="23">
        <f t="shared" si="37"/>
        <v>27.467521186931329</v>
      </c>
      <c r="J414" s="23">
        <f t="shared" si="38"/>
        <v>21.275668346607944</v>
      </c>
      <c r="L414" s="24">
        <f t="shared" si="39"/>
        <v>6.191852840323385</v>
      </c>
      <c r="M414" s="24">
        <f t="shared" si="40"/>
        <v>6.7952434040786933</v>
      </c>
      <c r="N414" s="25">
        <f t="shared" si="41"/>
        <v>-0.60339056375530831</v>
      </c>
    </row>
    <row r="415" spans="2:14">
      <c r="B415" s="1">
        <v>42815</v>
      </c>
      <c r="C415" s="2">
        <v>29</v>
      </c>
      <c r="D415" s="2">
        <v>29.4</v>
      </c>
      <c r="E415" s="2">
        <v>29</v>
      </c>
      <c r="F415" s="3">
        <v>29.2</v>
      </c>
      <c r="H415" s="23">
        <f t="shared" si="36"/>
        <v>29.2</v>
      </c>
      <c r="I415" s="23">
        <f t="shared" si="37"/>
        <v>27.154797766373388</v>
      </c>
      <c r="J415" s="23">
        <f t="shared" si="38"/>
        <v>20.642721814336578</v>
      </c>
      <c r="L415" s="24">
        <f t="shared" si="39"/>
        <v>6.5120759520368097</v>
      </c>
      <c r="M415" s="24">
        <f t="shared" si="40"/>
        <v>6.9460910450175204</v>
      </c>
      <c r="N415" s="25">
        <f t="shared" si="41"/>
        <v>-0.43401509298071073</v>
      </c>
    </row>
    <row r="416" spans="2:14">
      <c r="B416" s="1">
        <v>42814</v>
      </c>
      <c r="C416" s="2">
        <v>29</v>
      </c>
      <c r="D416" s="2">
        <v>29.2</v>
      </c>
      <c r="E416" s="2">
        <v>29</v>
      </c>
      <c r="F416" s="2">
        <v>29</v>
      </c>
      <c r="H416" s="23">
        <f t="shared" si="36"/>
        <v>29.05</v>
      </c>
      <c r="I416" s="23">
        <f t="shared" si="37"/>
        <v>26.782942814804915</v>
      </c>
      <c r="J416" s="23">
        <f t="shared" si="38"/>
        <v>19.958139559483506</v>
      </c>
      <c r="L416" s="24">
        <f t="shared" si="39"/>
        <v>6.8248032553214095</v>
      </c>
      <c r="M416" s="24">
        <f t="shared" si="40"/>
        <v>7.0545948182626983</v>
      </c>
      <c r="N416" s="25">
        <f t="shared" si="41"/>
        <v>-0.22979156294128877</v>
      </c>
    </row>
    <row r="417" spans="2:14">
      <c r="B417" s="1">
        <v>42811</v>
      </c>
      <c r="C417" s="2">
        <v>29</v>
      </c>
      <c r="D417" s="2">
        <v>29.1</v>
      </c>
      <c r="E417" s="2">
        <v>28.5</v>
      </c>
      <c r="F417" s="3">
        <v>29</v>
      </c>
      <c r="H417" s="23">
        <f t="shared" si="36"/>
        <v>28.9</v>
      </c>
      <c r="I417" s="23">
        <f t="shared" si="37"/>
        <v>26.370750599314899</v>
      </c>
      <c r="J417" s="23">
        <f t="shared" si="38"/>
        <v>19.230790724242187</v>
      </c>
      <c r="L417" s="24">
        <f t="shared" si="39"/>
        <v>7.1399598750727122</v>
      </c>
      <c r="M417" s="24">
        <f t="shared" si="40"/>
        <v>7.11204270899802</v>
      </c>
      <c r="N417" s="25">
        <f t="shared" si="41"/>
        <v>2.791716607469219E-2</v>
      </c>
    </row>
    <row r="418" spans="2:14">
      <c r="B418" s="1">
        <v>42810</v>
      </c>
      <c r="C418" s="2">
        <v>29.75</v>
      </c>
      <c r="D418" s="2">
        <v>29.8</v>
      </c>
      <c r="E418" s="2">
        <v>29.4</v>
      </c>
      <c r="F418" s="2">
        <v>29.5</v>
      </c>
      <c r="H418" s="23">
        <f t="shared" si="36"/>
        <v>29.55</v>
      </c>
      <c r="I418" s="23">
        <f t="shared" si="37"/>
        <v>25.91088707191761</v>
      </c>
      <c r="J418" s="23">
        <f t="shared" si="38"/>
        <v>18.457253982181562</v>
      </c>
      <c r="L418" s="24">
        <f t="shared" si="39"/>
        <v>7.4536330897360479</v>
      </c>
      <c r="M418" s="24">
        <f t="shared" si="40"/>
        <v>7.1050634174793466</v>
      </c>
      <c r="N418" s="25">
        <f t="shared" si="41"/>
        <v>0.34856967225670132</v>
      </c>
    </row>
    <row r="419" spans="2:14">
      <c r="B419" s="1">
        <v>42809</v>
      </c>
      <c r="C419" s="2">
        <v>29.45</v>
      </c>
      <c r="D419" s="2">
        <v>29.6</v>
      </c>
      <c r="E419" s="2">
        <v>29.35</v>
      </c>
      <c r="F419" s="3">
        <v>29.5</v>
      </c>
      <c r="H419" s="23">
        <f t="shared" si="36"/>
        <v>29.487500000000001</v>
      </c>
      <c r="I419" s="23">
        <f t="shared" si="37"/>
        <v>25.249230175902632</v>
      </c>
      <c r="J419" s="23">
        <f t="shared" si="38"/>
        <v>17.569834300756089</v>
      </c>
      <c r="L419" s="24">
        <f t="shared" si="39"/>
        <v>7.6793958751465432</v>
      </c>
      <c r="M419" s="24">
        <f t="shared" si="40"/>
        <v>7.0179209994151712</v>
      </c>
      <c r="N419" s="25">
        <f t="shared" si="41"/>
        <v>0.66147487573137198</v>
      </c>
    </row>
    <row r="420" spans="2:14">
      <c r="B420" s="1">
        <v>42808</v>
      </c>
      <c r="C420" s="2">
        <v>29</v>
      </c>
      <c r="D420" s="2">
        <v>29.75</v>
      </c>
      <c r="E420" s="2">
        <v>28.9</v>
      </c>
      <c r="F420" s="3">
        <v>29.35</v>
      </c>
      <c r="H420" s="23">
        <f t="shared" si="36"/>
        <v>29.337499999999999</v>
      </c>
      <c r="I420" s="23">
        <f t="shared" si="37"/>
        <v>24.478635662430385</v>
      </c>
      <c r="J420" s="23">
        <f t="shared" si="38"/>
        <v>16.616421044816576</v>
      </c>
      <c r="L420" s="24">
        <f t="shared" si="39"/>
        <v>7.8622146176138088</v>
      </c>
      <c r="M420" s="24">
        <f t="shared" si="40"/>
        <v>6.8525522804823282</v>
      </c>
      <c r="N420" s="25">
        <f t="shared" si="41"/>
        <v>1.0096623371314806</v>
      </c>
    </row>
    <row r="421" spans="2:14">
      <c r="B421" s="1">
        <v>42807</v>
      </c>
      <c r="C421" s="2">
        <v>29.15</v>
      </c>
      <c r="D421" s="2">
        <v>29.15</v>
      </c>
      <c r="E421" s="2">
        <v>28.85</v>
      </c>
      <c r="F421" s="3">
        <v>28.9</v>
      </c>
      <c r="H421" s="23">
        <f t="shared" si="36"/>
        <v>28.95</v>
      </c>
      <c r="I421" s="23">
        <f t="shared" si="37"/>
        <v>23.595205782872274</v>
      </c>
      <c r="J421" s="23">
        <f t="shared" si="38"/>
        <v>15.598734728401903</v>
      </c>
      <c r="L421" s="24">
        <f t="shared" si="39"/>
        <v>7.996471054470371</v>
      </c>
      <c r="M421" s="24">
        <f t="shared" si="40"/>
        <v>6.6001366961994581</v>
      </c>
      <c r="N421" s="25">
        <f t="shared" si="41"/>
        <v>1.3963343582709129</v>
      </c>
    </row>
    <row r="422" spans="2:14">
      <c r="B422" s="1">
        <v>42804</v>
      </c>
      <c r="C422" s="2">
        <v>29.3</v>
      </c>
      <c r="D422" s="2">
        <v>29.3</v>
      </c>
      <c r="E422" s="2">
        <v>28.85</v>
      </c>
      <c r="F422" s="2">
        <v>29.2</v>
      </c>
      <c r="H422" s="23">
        <f t="shared" si="36"/>
        <v>29.137500000000003</v>
      </c>
      <c r="I422" s="23">
        <f t="shared" si="37"/>
        <v>22.621606834303595</v>
      </c>
      <c r="J422" s="23">
        <f t="shared" si="38"/>
        <v>14.530633506674056</v>
      </c>
      <c r="L422" s="24">
        <f t="shared" si="39"/>
        <v>8.0909733276295395</v>
      </c>
      <c r="M422" s="24">
        <f t="shared" si="40"/>
        <v>6.2510531066317299</v>
      </c>
      <c r="N422" s="25">
        <f t="shared" si="41"/>
        <v>1.8399202209978096</v>
      </c>
    </row>
    <row r="423" spans="2:14">
      <c r="B423" s="1">
        <v>42803</v>
      </c>
      <c r="C423" s="2">
        <v>29.3</v>
      </c>
      <c r="D423" s="2">
        <v>29.3</v>
      </c>
      <c r="E423" s="2">
        <v>29.05</v>
      </c>
      <c r="F423" s="3">
        <v>29.2</v>
      </c>
      <c r="H423" s="23">
        <f t="shared" si="36"/>
        <v>29.1875</v>
      </c>
      <c r="I423" s="23">
        <f t="shared" si="37"/>
        <v>21.436898985995157</v>
      </c>
      <c r="J423" s="23">
        <f t="shared" si="38"/>
        <v>13.36208418720798</v>
      </c>
      <c r="L423" s="24">
        <f t="shared" si="39"/>
        <v>8.0748147987871768</v>
      </c>
      <c r="M423" s="24">
        <f t="shared" si="40"/>
        <v>5.791073051382277</v>
      </c>
      <c r="N423" s="25">
        <f t="shared" si="41"/>
        <v>2.2837417474048998</v>
      </c>
    </row>
    <row r="424" spans="2:14">
      <c r="B424" s="1">
        <v>42802</v>
      </c>
      <c r="C424" s="2">
        <v>29.4</v>
      </c>
      <c r="D424" s="2">
        <v>29.4</v>
      </c>
      <c r="E424" s="2">
        <v>29</v>
      </c>
      <c r="F424" s="3">
        <v>29.15</v>
      </c>
      <c r="H424" s="23">
        <f t="shared" si="36"/>
        <v>29.174999999999997</v>
      </c>
      <c r="I424" s="23">
        <f t="shared" si="37"/>
        <v>20.027698801630642</v>
      </c>
      <c r="J424" s="23">
        <f t="shared" si="38"/>
        <v>12.096050922184618</v>
      </c>
      <c r="L424" s="24">
        <f t="shared" si="39"/>
        <v>7.9316478794460235</v>
      </c>
      <c r="M424" s="24">
        <f t="shared" si="40"/>
        <v>5.2201376145310521</v>
      </c>
      <c r="N424" s="25">
        <f t="shared" si="41"/>
        <v>2.7115102649149714</v>
      </c>
    </row>
    <row r="425" spans="2:14">
      <c r="B425" s="1">
        <v>42801</v>
      </c>
      <c r="C425" s="2">
        <v>29</v>
      </c>
      <c r="D425" s="2">
        <v>29.3</v>
      </c>
      <c r="E425" s="2">
        <v>28.95</v>
      </c>
      <c r="F425" s="3">
        <v>29.3</v>
      </c>
      <c r="H425" s="23">
        <f t="shared" si="36"/>
        <v>29.212499999999999</v>
      </c>
      <c r="I425" s="23">
        <f t="shared" si="37"/>
        <v>18.364553129199852</v>
      </c>
      <c r="J425" s="23">
        <f t="shared" si="38"/>
        <v>10.729734995959388</v>
      </c>
      <c r="L425" s="24">
        <f t="shared" si="39"/>
        <v>7.6348181332404632</v>
      </c>
      <c r="M425" s="24">
        <f t="shared" si="40"/>
        <v>4.5422600483023094</v>
      </c>
      <c r="N425" s="25">
        <f t="shared" si="41"/>
        <v>3.0925580849381538</v>
      </c>
    </row>
    <row r="426" spans="2:14">
      <c r="B426" s="1">
        <v>42800</v>
      </c>
      <c r="C426" s="2">
        <v>28.75</v>
      </c>
      <c r="D426" s="2">
        <v>28.95</v>
      </c>
      <c r="E426" s="2">
        <v>28.75</v>
      </c>
      <c r="F426" s="2">
        <v>28.9</v>
      </c>
      <c r="H426" s="23">
        <f t="shared" si="36"/>
        <v>28.875</v>
      </c>
      <c r="I426" s="23">
        <f t="shared" si="37"/>
        <v>16.392199152690733</v>
      </c>
      <c r="J426" s="23">
        <f t="shared" si="38"/>
        <v>9.2511137956361402</v>
      </c>
      <c r="L426" s="24">
        <f t="shared" si="39"/>
        <v>7.1410853570545925</v>
      </c>
      <c r="M426" s="24">
        <f t="shared" si="40"/>
        <v>3.7691205270677712</v>
      </c>
      <c r="N426" s="25">
        <f t="shared" si="41"/>
        <v>3.3719648299868212</v>
      </c>
    </row>
    <row r="427" spans="2:14">
      <c r="B427" s="1">
        <v>42797</v>
      </c>
      <c r="C427" s="2">
        <v>29</v>
      </c>
      <c r="D427" s="2">
        <v>29</v>
      </c>
      <c r="E427" s="2">
        <v>28.8</v>
      </c>
      <c r="F427" s="3">
        <v>28.9</v>
      </c>
      <c r="H427" s="23">
        <f t="shared" si="36"/>
        <v>28.9</v>
      </c>
      <c r="I427" s="23">
        <f t="shared" si="37"/>
        <v>14.122598998634501</v>
      </c>
      <c r="J427" s="23">
        <f t="shared" si="38"/>
        <v>7.6812028992870314</v>
      </c>
      <c r="L427" s="24">
        <f t="shared" si="39"/>
        <v>6.4413960993474699</v>
      </c>
      <c r="M427" s="24">
        <f t="shared" si="40"/>
        <v>2.926129319571066</v>
      </c>
      <c r="N427" s="25">
        <f t="shared" si="41"/>
        <v>3.5152667797764039</v>
      </c>
    </row>
    <row r="428" spans="2:14">
      <c r="B428" s="1">
        <v>42796</v>
      </c>
      <c r="C428" s="2">
        <v>29.1</v>
      </c>
      <c r="D428" s="2">
        <v>29.15</v>
      </c>
      <c r="E428" s="2">
        <v>28.7</v>
      </c>
      <c r="F428" s="3">
        <v>28.8</v>
      </c>
      <c r="H428" s="23">
        <f t="shared" si="36"/>
        <v>28.862499999999997</v>
      </c>
      <c r="I428" s="23">
        <f t="shared" si="37"/>
        <v>11.435798816568047</v>
      </c>
      <c r="J428" s="23">
        <f t="shared" si="38"/>
        <v>5.9836991312299945</v>
      </c>
      <c r="L428" s="24">
        <f t="shared" si="39"/>
        <v>5.4520996853380526</v>
      </c>
      <c r="M428" s="24">
        <f t="shared" si="40"/>
        <v>2.0473126246269651</v>
      </c>
      <c r="N428" s="25">
        <f t="shared" si="41"/>
        <v>3.4047870607110875</v>
      </c>
    </row>
    <row r="429" spans="2:14">
      <c r="B429" s="1">
        <v>42795</v>
      </c>
      <c r="C429" s="2">
        <v>29.25</v>
      </c>
      <c r="D429" s="2">
        <v>29.4</v>
      </c>
      <c r="E429" s="2">
        <v>28.85</v>
      </c>
      <c r="F429" s="3">
        <v>28.85</v>
      </c>
      <c r="H429" s="23">
        <f t="shared" si="36"/>
        <v>28.987500000000001</v>
      </c>
      <c r="I429" s="23">
        <f t="shared" si="37"/>
        <v>8.2673076923076927</v>
      </c>
      <c r="J429" s="23">
        <f t="shared" si="38"/>
        <v>4.1533950617283946</v>
      </c>
      <c r="L429" s="24">
        <f t="shared" si="39"/>
        <v>4.1139126305792981</v>
      </c>
      <c r="M429" s="24">
        <f t="shared" si="40"/>
        <v>1.196115859449193</v>
      </c>
      <c r="N429" s="25">
        <f t="shared" si="41"/>
        <v>2.9177967711301052</v>
      </c>
    </row>
    <row r="430" spans="2:14">
      <c r="B430" s="1">
        <v>42790</v>
      </c>
      <c r="C430" s="2">
        <v>29.2</v>
      </c>
      <c r="D430" s="2">
        <v>29.4</v>
      </c>
      <c r="E430" s="2">
        <v>29.2</v>
      </c>
      <c r="F430" s="2">
        <v>29.2</v>
      </c>
      <c r="H430" s="23">
        <f t="shared" si="36"/>
        <v>29.25</v>
      </c>
      <c r="I430" s="23">
        <f t="shared" si="37"/>
        <v>4.5</v>
      </c>
      <c r="J430" s="23">
        <f t="shared" si="38"/>
        <v>2.1666666666666665</v>
      </c>
      <c r="L430" s="24">
        <f t="shared" si="39"/>
        <v>2.3333333333333335</v>
      </c>
      <c r="M430" s="24">
        <f t="shared" si="40"/>
        <v>0.46666666666666673</v>
      </c>
      <c r="N430" s="25">
        <f t="shared" si="41"/>
        <v>1.8666666666666667</v>
      </c>
    </row>
    <row r="431" spans="2:14">
      <c r="B431" s="1">
        <v>42789</v>
      </c>
      <c r="C431" s="2">
        <v>29.5</v>
      </c>
      <c r="D431" s="2">
        <v>29.6</v>
      </c>
      <c r="E431" s="2">
        <v>29.2</v>
      </c>
      <c r="F431" s="3">
        <v>29.2</v>
      </c>
    </row>
    <row r="432" spans="2:14">
      <c r="B432" s="1">
        <v>42788</v>
      </c>
      <c r="C432" s="2">
        <v>29.85</v>
      </c>
      <c r="D432" s="2">
        <v>29.85</v>
      </c>
      <c r="E432" s="2">
        <v>29.45</v>
      </c>
      <c r="F432" s="3">
        <v>29.5</v>
      </c>
    </row>
    <row r="433" spans="2:6">
      <c r="B433" s="1">
        <v>42787</v>
      </c>
      <c r="C433" s="2">
        <v>29.8</v>
      </c>
      <c r="D433" s="2">
        <v>30.35</v>
      </c>
      <c r="E433" s="2">
        <v>29.4</v>
      </c>
      <c r="F433" s="3">
        <v>29.55</v>
      </c>
    </row>
    <row r="434" spans="2:6">
      <c r="B434" s="1">
        <v>42786</v>
      </c>
      <c r="C434" s="2">
        <v>28.85</v>
      </c>
      <c r="D434" s="2">
        <v>29.2</v>
      </c>
      <c r="E434" s="2">
        <v>28.8</v>
      </c>
      <c r="F434" s="3">
        <v>29.1</v>
      </c>
    </row>
    <row r="435" spans="2:6">
      <c r="B435" s="1">
        <v>42784</v>
      </c>
      <c r="C435" s="2">
        <v>28.8</v>
      </c>
      <c r="D435" s="2">
        <v>28.9</v>
      </c>
      <c r="E435" s="2">
        <v>28.6</v>
      </c>
      <c r="F435" s="2">
        <v>28.8</v>
      </c>
    </row>
    <row r="436" spans="2:6">
      <c r="B436" s="1">
        <v>42783</v>
      </c>
      <c r="C436" s="2">
        <v>28.9</v>
      </c>
      <c r="D436" s="2">
        <v>28.95</v>
      </c>
      <c r="E436" s="2">
        <v>28.6</v>
      </c>
      <c r="F436" s="3">
        <v>28.8</v>
      </c>
    </row>
    <row r="437" spans="2:6">
      <c r="B437" s="1">
        <v>42782</v>
      </c>
      <c r="C437" s="2">
        <v>28.8</v>
      </c>
      <c r="D437" s="2">
        <v>28.8</v>
      </c>
      <c r="E437" s="2">
        <v>28.65</v>
      </c>
      <c r="F437" s="3">
        <v>28.7</v>
      </c>
    </row>
    <row r="438" spans="2:6">
      <c r="B438" s="1">
        <v>42781</v>
      </c>
      <c r="C438" s="2">
        <v>29.05</v>
      </c>
      <c r="D438" s="2">
        <v>29.05</v>
      </c>
      <c r="E438" s="2">
        <v>28.75</v>
      </c>
      <c r="F438" s="3">
        <v>28.8</v>
      </c>
    </row>
    <row r="439" spans="2:6">
      <c r="B439" s="1">
        <v>42780</v>
      </c>
      <c r="C439" s="2">
        <v>29.2</v>
      </c>
      <c r="D439" s="2">
        <v>29.2</v>
      </c>
      <c r="E439" s="2">
        <v>28.85</v>
      </c>
      <c r="F439" s="3">
        <v>29</v>
      </c>
    </row>
    <row r="440" spans="2:6">
      <c r="B440" s="1">
        <v>42779</v>
      </c>
      <c r="C440" s="2">
        <v>29.35</v>
      </c>
      <c r="D440" s="2">
        <v>29.35</v>
      </c>
      <c r="E440" s="2">
        <v>28.85</v>
      </c>
      <c r="F440" s="3">
        <v>29.1</v>
      </c>
    </row>
    <row r="441" spans="2:6">
      <c r="B441" s="1">
        <v>42776</v>
      </c>
      <c r="C441" s="2">
        <v>29.55</v>
      </c>
      <c r="D441" s="2">
        <v>29.7</v>
      </c>
      <c r="E441" s="2">
        <v>29</v>
      </c>
      <c r="F441" s="3">
        <v>29</v>
      </c>
    </row>
    <row r="442" spans="2:6">
      <c r="B442" s="1">
        <v>42775</v>
      </c>
      <c r="C442" s="2">
        <v>28.75</v>
      </c>
      <c r="D442" s="2">
        <v>29</v>
      </c>
      <c r="E442" s="2">
        <v>28.65</v>
      </c>
      <c r="F442" s="3">
        <v>28.9</v>
      </c>
    </row>
    <row r="443" spans="2:6">
      <c r="B443" s="1">
        <v>42774</v>
      </c>
      <c r="C443" s="2">
        <v>28.9</v>
      </c>
      <c r="D443" s="2">
        <v>28.9</v>
      </c>
      <c r="E443" s="2">
        <v>28.6</v>
      </c>
      <c r="F443" s="3">
        <v>28.7</v>
      </c>
    </row>
    <row r="444" spans="2:6">
      <c r="B444" s="1">
        <v>42773</v>
      </c>
      <c r="C444" s="2">
        <v>29.05</v>
      </c>
      <c r="D444" s="2">
        <v>29.1</v>
      </c>
      <c r="E444" s="2">
        <v>28.75</v>
      </c>
      <c r="F444" s="3">
        <v>28.75</v>
      </c>
    </row>
    <row r="445" spans="2:6">
      <c r="B445" s="1">
        <v>42772</v>
      </c>
      <c r="C445" s="2">
        <v>28.9</v>
      </c>
      <c r="D445" s="2">
        <v>29.15</v>
      </c>
      <c r="E445" s="2">
        <v>28.7</v>
      </c>
      <c r="F445" s="3">
        <v>29.05</v>
      </c>
    </row>
    <row r="446" spans="2:6">
      <c r="B446" s="1">
        <v>42769</v>
      </c>
      <c r="C446" s="2">
        <v>28.5</v>
      </c>
      <c r="D446" s="2">
        <v>28.95</v>
      </c>
      <c r="E446" s="2">
        <v>28.5</v>
      </c>
      <c r="F446" s="3">
        <v>28.7</v>
      </c>
    </row>
    <row r="447" spans="2:6">
      <c r="B447" s="1">
        <v>42768</v>
      </c>
      <c r="C447" s="2">
        <v>29</v>
      </c>
      <c r="D447" s="2">
        <v>29</v>
      </c>
      <c r="E447" s="2">
        <v>28.5</v>
      </c>
      <c r="F447" s="3">
        <v>28.5</v>
      </c>
    </row>
    <row r="448" spans="2:6">
      <c r="B448" s="1">
        <v>42759</v>
      </c>
      <c r="C448" s="2">
        <v>29.3</v>
      </c>
      <c r="D448" s="2">
        <v>29.3</v>
      </c>
      <c r="E448" s="2">
        <v>28.75</v>
      </c>
      <c r="F448" s="3">
        <v>28.75</v>
      </c>
    </row>
    <row r="449" spans="2:6">
      <c r="B449" s="1">
        <v>42758</v>
      </c>
      <c r="C449" s="2">
        <v>29.4</v>
      </c>
      <c r="D449" s="2">
        <v>29.4</v>
      </c>
      <c r="E449" s="2">
        <v>29</v>
      </c>
      <c r="F449" s="3">
        <v>29.05</v>
      </c>
    </row>
    <row r="450" spans="2:6">
      <c r="B450" s="1">
        <v>42755</v>
      </c>
      <c r="C450" s="2">
        <v>29.2</v>
      </c>
      <c r="D450" s="2">
        <v>29.3</v>
      </c>
      <c r="E450" s="2">
        <v>29.1</v>
      </c>
      <c r="F450" s="2">
        <v>29.15</v>
      </c>
    </row>
    <row r="451" spans="2:6">
      <c r="B451" s="1">
        <v>42754</v>
      </c>
      <c r="C451" s="2">
        <v>29.55</v>
      </c>
      <c r="D451" s="2">
        <v>29.55</v>
      </c>
      <c r="E451" s="2">
        <v>29.15</v>
      </c>
      <c r="F451" s="3">
        <v>29.15</v>
      </c>
    </row>
    <row r="452" spans="2:6">
      <c r="B452" s="1">
        <v>42753</v>
      </c>
      <c r="C452" s="2">
        <v>29.4</v>
      </c>
      <c r="D452" s="2">
        <v>29.95</v>
      </c>
      <c r="E452" s="2">
        <v>29.4</v>
      </c>
      <c r="F452" s="3">
        <v>29.55</v>
      </c>
    </row>
    <row r="453" spans="2:6">
      <c r="B453" s="1">
        <v>42752</v>
      </c>
      <c r="C453" s="2">
        <v>29.25</v>
      </c>
      <c r="D453" s="2">
        <v>29.4</v>
      </c>
      <c r="E453" s="2">
        <v>29.1</v>
      </c>
      <c r="F453" s="3">
        <v>29.2</v>
      </c>
    </row>
    <row r="454" spans="2:6">
      <c r="B454" s="1">
        <v>42751</v>
      </c>
      <c r="C454" s="2">
        <v>29.6</v>
      </c>
      <c r="D454" s="2">
        <v>29.6</v>
      </c>
      <c r="E454" s="2">
        <v>29.2</v>
      </c>
      <c r="F454" s="3">
        <v>29.25</v>
      </c>
    </row>
    <row r="455" spans="2:6">
      <c r="B455" s="1">
        <v>42748</v>
      </c>
      <c r="C455" s="2">
        <v>29.7</v>
      </c>
      <c r="D455" s="2">
        <v>29.9</v>
      </c>
      <c r="E455" s="2">
        <v>29.25</v>
      </c>
      <c r="F455" s="3">
        <v>29.35</v>
      </c>
    </row>
    <row r="456" spans="2:6">
      <c r="B456" s="1">
        <v>42747</v>
      </c>
      <c r="C456" s="2">
        <v>29.35</v>
      </c>
      <c r="D456" s="2">
        <v>29.7</v>
      </c>
      <c r="E456" s="2">
        <v>29.2</v>
      </c>
      <c r="F456" s="3">
        <v>29.55</v>
      </c>
    </row>
    <row r="457" spans="2:6">
      <c r="B457" s="1">
        <v>42746</v>
      </c>
      <c r="C457" s="2">
        <v>29.2</v>
      </c>
      <c r="D457" s="2">
        <v>29.3</v>
      </c>
      <c r="E457" s="2">
        <v>28.95</v>
      </c>
      <c r="F457" s="2">
        <v>29.15</v>
      </c>
    </row>
    <row r="458" spans="2:6">
      <c r="B458" s="1">
        <v>42745</v>
      </c>
      <c r="C458" s="2">
        <v>29.35</v>
      </c>
      <c r="D458" s="2">
        <v>29.4</v>
      </c>
      <c r="E458" s="2">
        <v>28.7</v>
      </c>
      <c r="F458" s="3">
        <v>29.15</v>
      </c>
    </row>
    <row r="459" spans="2:6">
      <c r="B459" s="1">
        <v>42744</v>
      </c>
      <c r="C459" s="2">
        <v>29.75</v>
      </c>
      <c r="D459" s="2">
        <v>29.75</v>
      </c>
      <c r="E459" s="2">
        <v>29.3</v>
      </c>
      <c r="F459" s="3">
        <v>29.35</v>
      </c>
    </row>
    <row r="460" spans="2:6">
      <c r="B460" s="1">
        <v>42741</v>
      </c>
      <c r="C460" s="2">
        <v>29.35</v>
      </c>
      <c r="D460" s="2">
        <v>29.5</v>
      </c>
      <c r="E460" s="2">
        <v>29.35</v>
      </c>
      <c r="F460" s="3">
        <v>29.5</v>
      </c>
    </row>
    <row r="461" spans="2:6">
      <c r="B461" s="1">
        <v>42740</v>
      </c>
      <c r="C461" s="2">
        <v>29.6</v>
      </c>
      <c r="D461" s="2">
        <v>29.6</v>
      </c>
      <c r="E461" s="2">
        <v>29.3</v>
      </c>
      <c r="F461" s="2">
        <v>29.35</v>
      </c>
    </row>
    <row r="462" spans="2:6">
      <c r="B462" s="1">
        <v>42739</v>
      </c>
      <c r="C462" s="2">
        <v>29.6</v>
      </c>
      <c r="D462" s="2">
        <v>29.65</v>
      </c>
      <c r="E462" s="2">
        <v>29.25</v>
      </c>
      <c r="F462" s="3">
        <v>29.35</v>
      </c>
    </row>
  </sheetData>
  <mergeCells count="2">
    <mergeCell ref="H2:J2"/>
    <mergeCell ref="L2:N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64"/>
  <sheetViews>
    <sheetView tabSelected="1" zoomScale="87" zoomScaleNormal="87" workbookViewId="0">
      <selection activeCell="X22" sqref="X22"/>
    </sheetView>
  </sheetViews>
  <sheetFormatPr defaultRowHeight="16.5"/>
  <cols>
    <col min="3" max="6" width="6.625" customWidth="1"/>
    <col min="7" max="7" width="5.25" customWidth="1"/>
    <col min="8" max="17" width="6.625" customWidth="1"/>
    <col min="18" max="19" width="8.625" customWidth="1"/>
    <col min="20" max="20" width="6.625" customWidth="1"/>
  </cols>
  <sheetData>
    <row r="1" spans="2:19">
      <c r="B1" s="22">
        <v>6180</v>
      </c>
      <c r="C1" s="7" t="s">
        <v>49</v>
      </c>
    </row>
    <row r="2" spans="2:19" ht="17.25" thickBot="1">
      <c r="B2" s="22" t="s">
        <v>31</v>
      </c>
      <c r="C2" s="22"/>
      <c r="D2" s="22"/>
      <c r="E2" s="22"/>
      <c r="F2" s="22"/>
      <c r="H2" s="33" t="s">
        <v>62</v>
      </c>
      <c r="I2" s="33"/>
      <c r="J2" s="35"/>
      <c r="K2" s="35"/>
      <c r="L2" s="35"/>
      <c r="M2" s="35"/>
      <c r="N2" s="35"/>
      <c r="P2" s="33" t="s">
        <v>63</v>
      </c>
      <c r="Q2" s="33"/>
      <c r="R2" s="35"/>
      <c r="S2" s="35"/>
    </row>
    <row r="3" spans="2:19" ht="17.25" thickBot="1"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H3" s="27" t="s">
        <v>58</v>
      </c>
      <c r="I3" s="27" t="s">
        <v>64</v>
      </c>
      <c r="J3" s="26" t="s">
        <v>65</v>
      </c>
      <c r="K3" s="26" t="s">
        <v>66</v>
      </c>
      <c r="L3" s="26" t="s">
        <v>67</v>
      </c>
      <c r="M3" s="26" t="s">
        <v>68</v>
      </c>
      <c r="N3" s="26" t="s">
        <v>61</v>
      </c>
      <c r="P3" s="26" t="s">
        <v>59</v>
      </c>
      <c r="Q3" s="26" t="s">
        <v>60</v>
      </c>
      <c r="R3" s="15" t="s">
        <v>70</v>
      </c>
      <c r="S3" s="15" t="s">
        <v>71</v>
      </c>
    </row>
    <row r="4" spans="2:19">
      <c r="B4" s="1">
        <v>43420</v>
      </c>
      <c r="C4" s="2">
        <v>67.599999999999994</v>
      </c>
      <c r="D4" s="2">
        <v>68.099999999999994</v>
      </c>
      <c r="E4" s="2">
        <v>66.400000000000006</v>
      </c>
      <c r="F4" s="3">
        <v>66.8</v>
      </c>
      <c r="H4" s="12">
        <f>MAX((D4-E4),ABS(D4-F5),ABS(E4-F5))</f>
        <v>1.6999999999999886</v>
      </c>
      <c r="I4" s="12">
        <f>I5*13/14+H4/14</f>
        <v>2.7897211813679497</v>
      </c>
      <c r="J4" s="12">
        <f>IF(IF((D4-D5)&gt;(E5-E4),(D4-D5),0) &gt;0,(D4-D5),0)</f>
        <v>0.69999999999998863</v>
      </c>
      <c r="K4" s="12">
        <f>IF(IF((D4-D5)&lt;(E5-E4),(E5-E4),0) &gt;0,(E5-E4),0)</f>
        <v>0</v>
      </c>
      <c r="L4" s="12">
        <f>L5*13/14+J4/14</f>
        <v>0.75552539113907746</v>
      </c>
      <c r="M4" s="12">
        <f>M5*13/14+K4/14</f>
        <v>0.49976836187346507</v>
      </c>
      <c r="N4" s="12">
        <f>ABS(P4-Q4)/(P4+Q4)*100</f>
        <v>20.374277228085354</v>
      </c>
      <c r="O4" s="12">
        <v>1</v>
      </c>
      <c r="P4" s="12">
        <f>L4/I4*100</f>
        <v>27.082469609690634</v>
      </c>
      <c r="Q4" s="12">
        <f>M4/I4*100</f>
        <v>17.914634810508261</v>
      </c>
      <c r="R4" s="12">
        <f>R5*13/14+N4/14</f>
        <v>20.665743116674463</v>
      </c>
      <c r="S4" s="12">
        <f>(R4+R18)/2</f>
        <v>24.788959461137711</v>
      </c>
    </row>
    <row r="5" spans="2:19">
      <c r="B5" s="1">
        <v>43419</v>
      </c>
      <c r="C5" s="2">
        <v>66.599999999999994</v>
      </c>
      <c r="D5" s="2">
        <v>67.400000000000006</v>
      </c>
      <c r="E5" s="2">
        <v>66.099999999999994</v>
      </c>
      <c r="F5" s="3">
        <v>67.099999999999994</v>
      </c>
      <c r="H5" s="12">
        <f t="shared" ref="H5:H68" si="0">MAX((D5-E5),ABS(D5-F6),ABS(E5-F6))</f>
        <v>1.9000000000000057</v>
      </c>
      <c r="I5" s="12">
        <f t="shared" ref="I5:I68" si="1">I6*13/14+H5/14</f>
        <v>2.8735458876270239</v>
      </c>
      <c r="J5" s="12">
        <f t="shared" ref="J5:J68" si="2">IF(IF((D5-D6)&gt;(E6-E5),(D5-D6),0) &gt;0,(D5-D6),0)</f>
        <v>0</v>
      </c>
      <c r="K5" s="12">
        <f t="shared" ref="K5:K68" si="3">IF(IF((D5-D6)&lt;(E6-E5),(E6-E5),0) &gt;0,(E6-E5),0)</f>
        <v>0</v>
      </c>
      <c r="L5" s="12">
        <f t="shared" ref="L5:L68" si="4">L6*13/14+J5/14</f>
        <v>0.75979657507285359</v>
      </c>
      <c r="M5" s="12">
        <f t="shared" ref="M5:M68" si="5">M6*13/14+K5/14</f>
        <v>0.53821208201757775</v>
      </c>
      <c r="N5" s="12">
        <f t="shared" ref="N5:N68" si="6">ABS(P5-Q5)/(P5+Q5)*100</f>
        <v>17.071110569629898</v>
      </c>
      <c r="O5" s="12">
        <v>2</v>
      </c>
      <c r="P5" s="12">
        <f t="shared" ref="P5:P68" si="7">L5/I5*100</f>
        <v>26.441080281487832</v>
      </c>
      <c r="Q5" s="12">
        <f t="shared" ref="Q5:Q68" si="8">M5/I5*100</f>
        <v>18.729893416180442</v>
      </c>
      <c r="R5" s="12">
        <f t="shared" ref="R5:R68" si="9">R6*13/14+N5/14</f>
        <v>20.688163569642857</v>
      </c>
      <c r="S5" s="12">
        <f t="shared" ref="S5:S68" si="10">(R5+R19)/2</f>
        <v>24.671818609885108</v>
      </c>
    </row>
    <row r="6" spans="2:19">
      <c r="B6" s="1">
        <v>43418</v>
      </c>
      <c r="C6" s="2">
        <v>66.8</v>
      </c>
      <c r="D6" s="2">
        <v>67.5</v>
      </c>
      <c r="E6" s="2">
        <v>65.5</v>
      </c>
      <c r="F6" s="3">
        <v>65.5</v>
      </c>
      <c r="H6" s="12">
        <f t="shared" si="0"/>
        <v>2</v>
      </c>
      <c r="I6" s="12">
        <f t="shared" si="1"/>
        <v>2.9484340328291023</v>
      </c>
      <c r="J6" s="12">
        <f t="shared" si="2"/>
        <v>1.2999999999999972</v>
      </c>
      <c r="K6" s="12">
        <f t="shared" si="3"/>
        <v>0</v>
      </c>
      <c r="L6" s="12">
        <f t="shared" si="4"/>
        <v>0.81824246546307311</v>
      </c>
      <c r="M6" s="12">
        <f t="shared" si="5"/>
        <v>0.57961301140354526</v>
      </c>
      <c r="N6" s="12">
        <f t="shared" si="6"/>
        <v>17.071110569629909</v>
      </c>
      <c r="O6" s="12">
        <v>3</v>
      </c>
      <c r="P6" s="12">
        <f t="shared" si="7"/>
        <v>27.751764372287731</v>
      </c>
      <c r="Q6" s="12">
        <f t="shared" si="8"/>
        <v>19.658334049529028</v>
      </c>
      <c r="R6" s="12">
        <f t="shared" si="9"/>
        <v>20.966398415797698</v>
      </c>
      <c r="S6" s="12">
        <f t="shared" si="10"/>
        <v>24.891017448613738</v>
      </c>
    </row>
    <row r="7" spans="2:19">
      <c r="B7" s="1">
        <v>43417</v>
      </c>
      <c r="C7" s="2">
        <v>63</v>
      </c>
      <c r="D7" s="2">
        <v>66.2</v>
      </c>
      <c r="E7" s="2">
        <v>62.8</v>
      </c>
      <c r="F7" s="3">
        <v>66.2</v>
      </c>
      <c r="H7" s="12">
        <f t="shared" si="0"/>
        <v>3.4000000000000057</v>
      </c>
      <c r="I7" s="12">
        <f t="shared" si="1"/>
        <v>3.0213904968928795</v>
      </c>
      <c r="J7" s="12">
        <f t="shared" si="2"/>
        <v>0</v>
      </c>
      <c r="K7" s="12">
        <f t="shared" si="3"/>
        <v>1.4000000000000057</v>
      </c>
      <c r="L7" s="12">
        <f t="shared" si="4"/>
        <v>0.78118419357561741</v>
      </c>
      <c r="M7" s="12">
        <f t="shared" si="5"/>
        <v>0.6241986276653565</v>
      </c>
      <c r="N7" s="12">
        <f t="shared" si="6"/>
        <v>11.170306306408412</v>
      </c>
      <c r="O7" s="12">
        <v>4</v>
      </c>
      <c r="P7" s="12">
        <f t="shared" si="7"/>
        <v>25.855121818214734</v>
      </c>
      <c r="Q7" s="12">
        <f t="shared" si="8"/>
        <v>20.659316573189276</v>
      </c>
      <c r="R7" s="12">
        <f t="shared" si="9"/>
        <v>21.26603594242599</v>
      </c>
      <c r="S7" s="12">
        <f t="shared" si="10"/>
        <v>24.844219259799395</v>
      </c>
    </row>
    <row r="8" spans="2:19">
      <c r="B8" s="1">
        <v>43416</v>
      </c>
      <c r="C8" s="2">
        <v>64.7</v>
      </c>
      <c r="D8" s="2">
        <v>65.3</v>
      </c>
      <c r="E8" s="2">
        <v>64.2</v>
      </c>
      <c r="F8" s="3">
        <v>64.400000000000006</v>
      </c>
      <c r="H8" s="12">
        <f t="shared" si="0"/>
        <v>1.0999999999999943</v>
      </c>
      <c r="I8" s="12">
        <f t="shared" si="1"/>
        <v>2.9922666889615619</v>
      </c>
      <c r="J8" s="12">
        <f t="shared" si="2"/>
        <v>0</v>
      </c>
      <c r="K8" s="12">
        <f t="shared" si="3"/>
        <v>9.9999999999994316E-2</v>
      </c>
      <c r="L8" s="12">
        <f t="shared" si="4"/>
        <v>0.84127528538912644</v>
      </c>
      <c r="M8" s="12">
        <f t="shared" si="5"/>
        <v>0.5645215990242296</v>
      </c>
      <c r="N8" s="12">
        <f t="shared" si="6"/>
        <v>19.686605471485809</v>
      </c>
      <c r="O8" s="12">
        <v>5</v>
      </c>
      <c r="P8" s="12">
        <f t="shared" si="7"/>
        <v>28.114983483677491</v>
      </c>
      <c r="Q8" s="12">
        <f t="shared" si="8"/>
        <v>18.866018898206615</v>
      </c>
      <c r="R8" s="12">
        <f t="shared" si="9"/>
        <v>22.042630529811955</v>
      </c>
      <c r="S8" s="12">
        <f t="shared" si="10"/>
        <v>25.285730107837011</v>
      </c>
    </row>
    <row r="9" spans="2:19">
      <c r="B9" s="1">
        <v>43413</v>
      </c>
      <c r="C9" s="2">
        <v>66</v>
      </c>
      <c r="D9" s="2">
        <v>66.400000000000006</v>
      </c>
      <c r="E9" s="2">
        <v>64.3</v>
      </c>
      <c r="F9" s="3">
        <v>65.3</v>
      </c>
      <c r="H9" s="12">
        <f t="shared" si="0"/>
        <v>3.2000000000000028</v>
      </c>
      <c r="I9" s="12">
        <f t="shared" si="1"/>
        <v>3.1378256650355283</v>
      </c>
      <c r="J9" s="12">
        <f t="shared" si="2"/>
        <v>1</v>
      </c>
      <c r="K9" s="12">
        <f t="shared" si="3"/>
        <v>0</v>
      </c>
      <c r="L9" s="12">
        <f t="shared" si="4"/>
        <v>0.90598876888059776</v>
      </c>
      <c r="M9" s="12">
        <f t="shared" si="5"/>
        <v>0.60025402971840147</v>
      </c>
      <c r="N9" s="12">
        <f t="shared" si="6"/>
        <v>20.297839063301691</v>
      </c>
      <c r="O9" s="12">
        <v>6</v>
      </c>
      <c r="P9" s="12">
        <f t="shared" si="7"/>
        <v>28.873139096793626</v>
      </c>
      <c r="Q9" s="12">
        <f t="shared" si="8"/>
        <v>19.129616932099541</v>
      </c>
      <c r="R9" s="12">
        <f t="shared" si="9"/>
        <v>22.223863226606273</v>
      </c>
      <c r="S9" s="12">
        <f t="shared" si="10"/>
        <v>25.657133101809368</v>
      </c>
    </row>
    <row r="10" spans="2:19">
      <c r="B10" s="1">
        <v>43412</v>
      </c>
      <c r="C10" s="2">
        <v>64.900000000000006</v>
      </c>
      <c r="D10" s="2">
        <v>65.400000000000006</v>
      </c>
      <c r="E10" s="2">
        <v>62.5</v>
      </c>
      <c r="F10" s="3">
        <v>63.2</v>
      </c>
      <c r="H10" s="12">
        <f t="shared" si="0"/>
        <v>2.9000000000000057</v>
      </c>
      <c r="I10" s="12">
        <f t="shared" si="1"/>
        <v>3.1330430238844147</v>
      </c>
      <c r="J10" s="12">
        <f t="shared" si="2"/>
        <v>0.5</v>
      </c>
      <c r="K10" s="12">
        <f t="shared" si="3"/>
        <v>0</v>
      </c>
      <c r="L10" s="12">
        <f t="shared" si="4"/>
        <v>0.89875713571756688</v>
      </c>
      <c r="M10" s="12">
        <f t="shared" si="5"/>
        <v>0.64642741661981695</v>
      </c>
      <c r="N10" s="12">
        <f t="shared" si="6"/>
        <v>16.330070004651123</v>
      </c>
      <c r="O10" s="12">
        <v>7</v>
      </c>
      <c r="P10" s="12">
        <f t="shared" si="7"/>
        <v>28.686396224564714</v>
      </c>
      <c r="Q10" s="12">
        <f t="shared" si="8"/>
        <v>20.632573880787703</v>
      </c>
      <c r="R10" s="12">
        <f t="shared" si="9"/>
        <v>22.372018931475861</v>
      </c>
      <c r="S10" s="12">
        <f t="shared" si="10"/>
        <v>26.033596572555915</v>
      </c>
    </row>
    <row r="11" spans="2:19">
      <c r="B11" s="1">
        <v>43411</v>
      </c>
      <c r="C11" s="2">
        <v>62.6</v>
      </c>
      <c r="D11" s="2">
        <v>64.900000000000006</v>
      </c>
      <c r="E11" s="2">
        <v>61.8</v>
      </c>
      <c r="F11" s="3">
        <v>64.2</v>
      </c>
      <c r="H11" s="12">
        <f t="shared" si="0"/>
        <v>3.4000000000000057</v>
      </c>
      <c r="I11" s="12">
        <f t="shared" si="1"/>
        <v>3.1509694103370616</v>
      </c>
      <c r="J11" s="12">
        <f t="shared" si="2"/>
        <v>0.10000000000000853</v>
      </c>
      <c r="K11" s="12">
        <f t="shared" si="3"/>
        <v>0</v>
      </c>
      <c r="L11" s="12">
        <f t="shared" si="4"/>
        <v>0.92943076154199511</v>
      </c>
      <c r="M11" s="12">
        <f t="shared" si="5"/>
        <v>0.69615260251364897</v>
      </c>
      <c r="N11" s="12">
        <f t="shared" si="6"/>
        <v>14.350427310374522</v>
      </c>
      <c r="O11" s="12">
        <v>8</v>
      </c>
      <c r="P11" s="12">
        <f t="shared" si="7"/>
        <v>29.496660884517222</v>
      </c>
      <c r="Q11" s="12">
        <f t="shared" si="8"/>
        <v>22.093283426676649</v>
      </c>
      <c r="R11" s="12">
        <f t="shared" si="9"/>
        <v>22.836784233539301</v>
      </c>
      <c r="S11" s="12">
        <f t="shared" si="10"/>
        <v>25.739602619024264</v>
      </c>
    </row>
    <row r="12" spans="2:19">
      <c r="B12" s="1">
        <v>43410</v>
      </c>
      <c r="C12" s="2">
        <v>61.6</v>
      </c>
      <c r="D12" s="2">
        <v>64.8</v>
      </c>
      <c r="E12" s="2">
        <v>61</v>
      </c>
      <c r="F12" s="3">
        <v>61.5</v>
      </c>
      <c r="H12" s="12">
        <f t="shared" si="0"/>
        <v>3.7999999999999972</v>
      </c>
      <c r="I12" s="12">
        <f t="shared" si="1"/>
        <v>3.1318132111322199</v>
      </c>
      <c r="J12" s="12">
        <f t="shared" si="2"/>
        <v>0.89999999999999858</v>
      </c>
      <c r="K12" s="12">
        <f t="shared" si="3"/>
        <v>0</v>
      </c>
      <c r="L12" s="12">
        <f t="shared" si="4"/>
        <v>0.9932331278144555</v>
      </c>
      <c r="M12" s="12">
        <f t="shared" si="5"/>
        <v>0.74970280270700651</v>
      </c>
      <c r="N12" s="12">
        <f t="shared" si="6"/>
        <v>13.972419802866076</v>
      </c>
      <c r="O12" s="12">
        <v>9</v>
      </c>
      <c r="P12" s="12">
        <f t="shared" si="7"/>
        <v>31.714315664930083</v>
      </c>
      <c r="Q12" s="12">
        <f t="shared" si="8"/>
        <v>23.938298747899221</v>
      </c>
      <c r="R12" s="12">
        <f t="shared" si="9"/>
        <v>23.489580919936593</v>
      </c>
      <c r="S12" s="12">
        <f t="shared" si="10"/>
        <v>25.701016059523525</v>
      </c>
    </row>
    <row r="13" spans="2:19">
      <c r="B13" s="1">
        <v>43409</v>
      </c>
      <c r="C13" s="2">
        <v>58.5</v>
      </c>
      <c r="D13" s="2">
        <v>63.9</v>
      </c>
      <c r="E13" s="2">
        <v>58.3</v>
      </c>
      <c r="F13" s="3">
        <v>61.6</v>
      </c>
      <c r="H13" s="12">
        <f t="shared" si="0"/>
        <v>5.6000000000000014</v>
      </c>
      <c r="I13" s="12">
        <f t="shared" si="1"/>
        <v>3.0804142273731596</v>
      </c>
      <c r="J13" s="12">
        <f t="shared" si="2"/>
        <v>2.3999999999999986</v>
      </c>
      <c r="K13" s="12">
        <f t="shared" si="3"/>
        <v>0</v>
      </c>
      <c r="L13" s="12">
        <f t="shared" si="4"/>
        <v>1.0004049068771061</v>
      </c>
      <c r="M13" s="12">
        <f t="shared" si="5"/>
        <v>0.80737224906908389</v>
      </c>
      <c r="N13" s="12">
        <f t="shared" si="6"/>
        <v>10.677901154635904</v>
      </c>
      <c r="O13" s="12">
        <v>10</v>
      </c>
      <c r="P13" s="12">
        <f t="shared" si="7"/>
        <v>32.476311074897453</v>
      </c>
      <c r="Q13" s="12">
        <f t="shared" si="8"/>
        <v>26.209859761541715</v>
      </c>
      <c r="R13" s="12">
        <f t="shared" si="9"/>
        <v>24.221670236634324</v>
      </c>
      <c r="S13" s="12">
        <f t="shared" si="10"/>
        <v>25.781027212221041</v>
      </c>
    </row>
    <row r="14" spans="2:19">
      <c r="B14" s="1">
        <v>43406</v>
      </c>
      <c r="C14" s="2">
        <v>60</v>
      </c>
      <c r="D14" s="2">
        <v>61.5</v>
      </c>
      <c r="E14" s="2">
        <v>58.3</v>
      </c>
      <c r="F14" s="2">
        <v>59.1</v>
      </c>
      <c r="H14" s="12">
        <f t="shared" si="0"/>
        <v>3.2000000000000028</v>
      </c>
      <c r="I14" s="12">
        <f t="shared" si="1"/>
        <v>2.8865999371710953</v>
      </c>
      <c r="J14" s="12">
        <f t="shared" si="2"/>
        <v>1.7000000000000028</v>
      </c>
      <c r="K14" s="12">
        <f t="shared" si="3"/>
        <v>0</v>
      </c>
      <c r="L14" s="12">
        <f t="shared" si="4"/>
        <v>0.89274374586765293</v>
      </c>
      <c r="M14" s="12">
        <f t="shared" si="5"/>
        <v>0.8694778066897827</v>
      </c>
      <c r="N14" s="12">
        <f t="shared" si="6"/>
        <v>1.3202618674198705</v>
      </c>
      <c r="O14" s="12">
        <v>11</v>
      </c>
      <c r="P14" s="12">
        <f t="shared" si="7"/>
        <v>30.927172635587084</v>
      </c>
      <c r="Q14" s="12">
        <f t="shared" si="8"/>
        <v>30.12117458652348</v>
      </c>
      <c r="R14" s="12">
        <f t="shared" si="9"/>
        <v>25.263498627557279</v>
      </c>
      <c r="S14" s="12">
        <f t="shared" si="10"/>
        <v>25.793191630739795</v>
      </c>
    </row>
    <row r="15" spans="2:19">
      <c r="B15" s="1">
        <v>43405</v>
      </c>
      <c r="C15" s="2">
        <v>56.5</v>
      </c>
      <c r="D15" s="2">
        <v>59.8</v>
      </c>
      <c r="E15" s="2">
        <v>56.2</v>
      </c>
      <c r="F15" s="3">
        <v>59.1</v>
      </c>
      <c r="H15" s="12">
        <f t="shared" si="0"/>
        <v>3.5999999999999943</v>
      </c>
      <c r="I15" s="12">
        <f t="shared" si="1"/>
        <v>2.8624922400304103</v>
      </c>
      <c r="J15" s="12">
        <f t="shared" si="2"/>
        <v>2.5999999999999943</v>
      </c>
      <c r="K15" s="12">
        <f t="shared" si="3"/>
        <v>0</v>
      </c>
      <c r="L15" s="12">
        <f t="shared" si="4"/>
        <v>0.83064711093439514</v>
      </c>
      <c r="M15" s="12">
        <f t="shared" si="5"/>
        <v>0.93636071489668915</v>
      </c>
      <c r="N15" s="12">
        <f t="shared" si="6"/>
        <v>5.9826336033669474</v>
      </c>
      <c r="O15" s="12">
        <v>12</v>
      </c>
      <c r="P15" s="12">
        <f t="shared" si="7"/>
        <v>29.018318349242776</v>
      </c>
      <c r="Q15" s="12">
        <f t="shared" si="8"/>
        <v>32.711380027592377</v>
      </c>
      <c r="R15" s="12">
        <f t="shared" si="9"/>
        <v>27.105286070644773</v>
      </c>
      <c r="S15" s="12">
        <f t="shared" si="10"/>
        <v>25.886271492818622</v>
      </c>
    </row>
    <row r="16" spans="2:19">
      <c r="B16" s="1">
        <v>43404</v>
      </c>
      <c r="C16" s="2">
        <v>53</v>
      </c>
      <c r="D16" s="2">
        <v>57.2</v>
      </c>
      <c r="E16" s="2">
        <v>52.8</v>
      </c>
      <c r="F16" s="3">
        <v>56.9</v>
      </c>
      <c r="H16" s="12">
        <f t="shared" si="0"/>
        <v>5.2000000000000028</v>
      </c>
      <c r="I16" s="12">
        <f t="shared" si="1"/>
        <v>2.8057608738789037</v>
      </c>
      <c r="J16" s="12">
        <f t="shared" si="2"/>
        <v>3.3000000000000043</v>
      </c>
      <c r="K16" s="12">
        <f t="shared" si="3"/>
        <v>0</v>
      </c>
      <c r="L16" s="12">
        <f t="shared" si="4"/>
        <v>0.69454304254473365</v>
      </c>
      <c r="M16" s="12">
        <f t="shared" si="5"/>
        <v>1.0083884621964345</v>
      </c>
      <c r="N16" s="12">
        <f t="shared" si="6"/>
        <v>18.429714805200145</v>
      </c>
      <c r="O16" s="12">
        <v>13</v>
      </c>
      <c r="P16" s="12">
        <f t="shared" si="7"/>
        <v>24.754178055970357</v>
      </c>
      <c r="Q16" s="12">
        <f t="shared" si="8"/>
        <v>35.9399288650839</v>
      </c>
      <c r="R16" s="12">
        <f t="shared" si="9"/>
        <v>28.730105491204608</v>
      </c>
      <c r="S16" s="12">
        <f t="shared" si="10"/>
        <v>25.574344666686937</v>
      </c>
    </row>
    <row r="17" spans="2:19">
      <c r="B17" s="1">
        <v>43403</v>
      </c>
      <c r="C17" s="2">
        <v>52.9</v>
      </c>
      <c r="D17" s="2">
        <v>53.9</v>
      </c>
      <c r="E17" s="2">
        <v>51.4</v>
      </c>
      <c r="F17" s="3">
        <v>52</v>
      </c>
      <c r="H17" s="12">
        <f t="shared" si="0"/>
        <v>2.5</v>
      </c>
      <c r="I17" s="12">
        <f t="shared" si="1"/>
        <v>2.62158863340805</v>
      </c>
      <c r="J17" s="12">
        <f t="shared" si="2"/>
        <v>0</v>
      </c>
      <c r="K17" s="12">
        <f t="shared" si="3"/>
        <v>1.7000000000000028</v>
      </c>
      <c r="L17" s="12">
        <f t="shared" si="4"/>
        <v>0.49412327658663585</v>
      </c>
      <c r="M17" s="12">
        <f t="shared" si="5"/>
        <v>1.0859568054423141</v>
      </c>
      <c r="N17" s="12">
        <f t="shared" si="6"/>
        <v>37.455919835133699</v>
      </c>
      <c r="O17" s="12">
        <v>14</v>
      </c>
      <c r="P17" s="12">
        <f t="shared" si="7"/>
        <v>18.84823844175272</v>
      </c>
      <c r="Q17" s="12">
        <f t="shared" si="8"/>
        <v>41.42361587945156</v>
      </c>
      <c r="R17" s="12">
        <f t="shared" si="9"/>
        <v>29.522443236281873</v>
      </c>
      <c r="S17" s="12">
        <f t="shared" si="10"/>
        <v>25.322102972250846</v>
      </c>
    </row>
    <row r="18" spans="2:19">
      <c r="B18" s="1">
        <v>43402</v>
      </c>
      <c r="C18" s="2">
        <v>56.4</v>
      </c>
      <c r="D18" s="2">
        <v>56.4</v>
      </c>
      <c r="E18" s="2">
        <v>53.1</v>
      </c>
      <c r="F18" s="3">
        <v>53.2</v>
      </c>
      <c r="H18" s="12">
        <f t="shared" si="0"/>
        <v>3.2999999999999972</v>
      </c>
      <c r="I18" s="12">
        <f t="shared" si="1"/>
        <v>2.6309416052086694</v>
      </c>
      <c r="J18" s="12">
        <f t="shared" si="2"/>
        <v>0</v>
      </c>
      <c r="K18" s="12">
        <f t="shared" si="3"/>
        <v>1.6999999999999957</v>
      </c>
      <c r="L18" s="12">
        <f t="shared" si="4"/>
        <v>0.53213275940099247</v>
      </c>
      <c r="M18" s="12">
        <f t="shared" si="5"/>
        <v>1.0387227135532613</v>
      </c>
      <c r="N18" s="12">
        <f t="shared" si="6"/>
        <v>32.249303826757689</v>
      </c>
      <c r="O18" s="12">
        <v>15</v>
      </c>
      <c r="P18" s="12">
        <f t="shared" si="7"/>
        <v>20.225943378883436</v>
      </c>
      <c r="Q18" s="12">
        <f t="shared" si="8"/>
        <v>39.481025025292283</v>
      </c>
      <c r="R18" s="12">
        <f t="shared" si="9"/>
        <v>28.91217580560096</v>
      </c>
      <c r="S18" s="12">
        <f t="shared" si="10"/>
        <v>24.946490698779218</v>
      </c>
    </row>
    <row r="19" spans="2:19">
      <c r="B19" s="1">
        <v>43399</v>
      </c>
      <c r="C19" s="2">
        <v>56.4</v>
      </c>
      <c r="D19" s="2">
        <v>57.1</v>
      </c>
      <c r="E19" s="2">
        <v>54.8</v>
      </c>
      <c r="F19" s="3">
        <v>55.4</v>
      </c>
      <c r="H19" s="12">
        <f t="shared" si="0"/>
        <v>2.3000000000000043</v>
      </c>
      <c r="I19" s="12">
        <f t="shared" si="1"/>
        <v>2.5794755748401057</v>
      </c>
      <c r="J19" s="12">
        <f t="shared" si="2"/>
        <v>1.2000000000000028</v>
      </c>
      <c r="K19" s="12">
        <f t="shared" si="3"/>
        <v>0</v>
      </c>
      <c r="L19" s="12">
        <f t="shared" si="4"/>
        <v>0.57306604858568422</v>
      </c>
      <c r="M19" s="12">
        <f t="shared" si="5"/>
        <v>0.98785522998043551</v>
      </c>
      <c r="N19" s="12">
        <f t="shared" si="6"/>
        <v>26.573356843195917</v>
      </c>
      <c r="O19" s="12"/>
      <c r="P19" s="12">
        <f t="shared" si="7"/>
        <v>22.216378172962813</v>
      </c>
      <c r="Q19" s="12">
        <f t="shared" si="8"/>
        <v>38.296746812253488</v>
      </c>
      <c r="R19" s="12">
        <f t="shared" si="9"/>
        <v>28.655473650127362</v>
      </c>
      <c r="S19" s="12">
        <f t="shared" si="10"/>
        <v>24.049005968009631</v>
      </c>
    </row>
    <row r="20" spans="2:19">
      <c r="B20" s="1">
        <v>43398</v>
      </c>
      <c r="C20" s="2">
        <v>53.8</v>
      </c>
      <c r="D20" s="2">
        <v>55.9</v>
      </c>
      <c r="E20" s="2">
        <v>53.7</v>
      </c>
      <c r="F20" s="3">
        <v>55.1</v>
      </c>
      <c r="H20" s="12">
        <f t="shared" si="0"/>
        <v>2.8999999999999986</v>
      </c>
      <c r="I20" s="12">
        <f t="shared" si="1"/>
        <v>2.6009736959816516</v>
      </c>
      <c r="J20" s="12">
        <f t="shared" si="2"/>
        <v>0</v>
      </c>
      <c r="K20" s="12">
        <f t="shared" si="3"/>
        <v>2.0999999999999943</v>
      </c>
      <c r="L20" s="12">
        <f t="shared" si="4"/>
        <v>0.52484036001535195</v>
      </c>
      <c r="M20" s="12">
        <f t="shared" si="5"/>
        <v>1.0638440938250844</v>
      </c>
      <c r="N20" s="12">
        <f t="shared" si="6"/>
        <v>33.927677236770428</v>
      </c>
      <c r="O20" s="12"/>
      <c r="P20" s="12">
        <f t="shared" si="7"/>
        <v>20.178610834327117</v>
      </c>
      <c r="Q20" s="12">
        <f t="shared" si="8"/>
        <v>40.901762884748109</v>
      </c>
      <c r="R20" s="12">
        <f t="shared" si="9"/>
        <v>28.815636481429777</v>
      </c>
      <c r="S20" s="12">
        <f t="shared" si="10"/>
        <v>23.458133062294348</v>
      </c>
    </row>
    <row r="21" spans="2:19">
      <c r="B21" s="1">
        <v>43397</v>
      </c>
      <c r="C21" s="2">
        <v>57.4</v>
      </c>
      <c r="D21" s="2">
        <v>58.2</v>
      </c>
      <c r="E21" s="2">
        <v>55.8</v>
      </c>
      <c r="F21" s="3">
        <v>56.6</v>
      </c>
      <c r="H21" s="12">
        <f t="shared" si="0"/>
        <v>2.4000000000000057</v>
      </c>
      <c r="I21" s="12">
        <f t="shared" si="1"/>
        <v>2.5779716725956252</v>
      </c>
      <c r="J21" s="12">
        <f t="shared" si="2"/>
        <v>0</v>
      </c>
      <c r="K21" s="12">
        <f t="shared" si="3"/>
        <v>1.6000000000000014</v>
      </c>
      <c r="L21" s="12">
        <f t="shared" si="4"/>
        <v>0.56521269540114827</v>
      </c>
      <c r="M21" s="12">
        <f t="shared" si="5"/>
        <v>0.98413979335009116</v>
      </c>
      <c r="N21" s="12">
        <f t="shared" si="6"/>
        <v>27.03885016421237</v>
      </c>
      <c r="O21" s="12"/>
      <c r="P21" s="12">
        <f t="shared" si="7"/>
        <v>21.924705434488544</v>
      </c>
      <c r="Q21" s="12">
        <f t="shared" si="8"/>
        <v>38.174965373425231</v>
      </c>
      <c r="R21" s="12">
        <f t="shared" si="9"/>
        <v>28.422402577172804</v>
      </c>
      <c r="S21" s="12">
        <f t="shared" si="10"/>
        <v>23.624102317352268</v>
      </c>
    </row>
    <row r="22" spans="2:19">
      <c r="B22" s="1">
        <v>43396</v>
      </c>
      <c r="C22" s="2">
        <v>58.5</v>
      </c>
      <c r="D22" s="2">
        <v>59.5</v>
      </c>
      <c r="E22" s="2">
        <v>57.4</v>
      </c>
      <c r="F22" s="3">
        <v>57.6</v>
      </c>
      <c r="H22" s="12">
        <f t="shared" si="0"/>
        <v>2.1000000000000014</v>
      </c>
      <c r="I22" s="12">
        <f t="shared" si="1"/>
        <v>2.5916618012568269</v>
      </c>
      <c r="J22" s="12">
        <f t="shared" si="2"/>
        <v>0</v>
      </c>
      <c r="K22" s="12">
        <f t="shared" si="3"/>
        <v>0</v>
      </c>
      <c r="L22" s="12">
        <f t="shared" si="4"/>
        <v>0.60869059504739043</v>
      </c>
      <c r="M22" s="12">
        <f t="shared" si="5"/>
        <v>0.936765931300098</v>
      </c>
      <c r="N22" s="12">
        <f t="shared" si="6"/>
        <v>21.228376900906849</v>
      </c>
      <c r="O22" s="12"/>
      <c r="P22" s="12">
        <f t="shared" si="7"/>
        <v>23.486497920068345</v>
      </c>
      <c r="Q22" s="12">
        <f t="shared" si="8"/>
        <v>36.145377103054621</v>
      </c>
      <c r="R22" s="12">
        <f t="shared" si="9"/>
        <v>28.528829685862064</v>
      </c>
      <c r="S22" s="12">
        <f t="shared" si="10"/>
        <v>24.400321358243033</v>
      </c>
    </row>
    <row r="23" spans="2:19">
      <c r="B23" s="1">
        <v>43395</v>
      </c>
      <c r="C23" s="2">
        <v>56.4</v>
      </c>
      <c r="D23" s="2">
        <v>59.5</v>
      </c>
      <c r="E23" s="2">
        <v>56.4</v>
      </c>
      <c r="F23" s="3">
        <v>59.5</v>
      </c>
      <c r="H23" s="12">
        <f t="shared" si="0"/>
        <v>3.6000000000000014</v>
      </c>
      <c r="I23" s="12">
        <f t="shared" si="1"/>
        <v>2.6294819398150442</v>
      </c>
      <c r="J23" s="12">
        <f t="shared" si="2"/>
        <v>3.6000000000000014</v>
      </c>
      <c r="K23" s="12">
        <f t="shared" si="3"/>
        <v>0</v>
      </c>
      <c r="L23" s="12">
        <f t="shared" si="4"/>
        <v>0.65551294851257436</v>
      </c>
      <c r="M23" s="12">
        <f t="shared" si="5"/>
        <v>1.0088248490924132</v>
      </c>
      <c r="N23" s="12">
        <f t="shared" si="6"/>
        <v>21.228376900906838</v>
      </c>
      <c r="O23" s="12"/>
      <c r="P23" s="12">
        <f t="shared" si="7"/>
        <v>24.929357322708317</v>
      </c>
      <c r="Q23" s="12">
        <f t="shared" si="8"/>
        <v>38.365916639966471</v>
      </c>
      <c r="R23" s="12">
        <f t="shared" si="9"/>
        <v>29.090402977012463</v>
      </c>
      <c r="S23" s="12">
        <f t="shared" si="10"/>
        <v>25.209737840650654</v>
      </c>
    </row>
    <row r="24" spans="2:19">
      <c r="B24" s="1">
        <v>43392</v>
      </c>
      <c r="C24" s="2">
        <v>54.8</v>
      </c>
      <c r="D24" s="2">
        <v>55.9</v>
      </c>
      <c r="E24" s="2">
        <v>53.9</v>
      </c>
      <c r="F24" s="2">
        <v>55.9</v>
      </c>
      <c r="H24" s="12">
        <f t="shared" si="0"/>
        <v>2</v>
      </c>
      <c r="I24" s="12">
        <f t="shared" si="1"/>
        <v>2.5548267044162012</v>
      </c>
      <c r="J24" s="12">
        <f t="shared" si="2"/>
        <v>0</v>
      </c>
      <c r="K24" s="12">
        <f t="shared" si="3"/>
        <v>1.8000000000000043</v>
      </c>
      <c r="L24" s="12">
        <f t="shared" si="4"/>
        <v>0.42901394455200309</v>
      </c>
      <c r="M24" s="12">
        <f t="shared" si="5"/>
        <v>1.0864267605610605</v>
      </c>
      <c r="N24" s="12">
        <f t="shared" si="6"/>
        <v>43.380965932283658</v>
      </c>
      <c r="O24" s="12"/>
      <c r="P24" s="12">
        <f t="shared" si="7"/>
        <v>16.792291383616028</v>
      </c>
      <c r="Q24" s="12">
        <f t="shared" si="8"/>
        <v>42.524479593198784</v>
      </c>
      <c r="R24" s="12">
        <f t="shared" si="9"/>
        <v>29.695174213635973</v>
      </c>
      <c r="S24" s="12">
        <f t="shared" si="10"/>
        <v>25.933729668570059</v>
      </c>
    </row>
    <row r="25" spans="2:19">
      <c r="B25" s="1">
        <v>43391</v>
      </c>
      <c r="C25" s="2">
        <v>56.7</v>
      </c>
      <c r="D25" s="2">
        <v>57.2</v>
      </c>
      <c r="E25" s="2">
        <v>55.7</v>
      </c>
      <c r="F25" s="3">
        <v>55.9</v>
      </c>
      <c r="H25" s="12">
        <f t="shared" si="0"/>
        <v>1.5</v>
      </c>
      <c r="I25" s="12">
        <f t="shared" si="1"/>
        <v>2.5975056816789861</v>
      </c>
      <c r="J25" s="12">
        <f t="shared" si="2"/>
        <v>0</v>
      </c>
      <c r="K25" s="12">
        <f t="shared" si="3"/>
        <v>0.89999999999999858</v>
      </c>
      <c r="L25" s="12">
        <f t="shared" si="4"/>
        <v>0.46201501720984944</v>
      </c>
      <c r="M25" s="12">
        <f t="shared" si="5"/>
        <v>1.0315365113734494</v>
      </c>
      <c r="N25" s="12">
        <f t="shared" si="6"/>
        <v>38.13202847469325</v>
      </c>
      <c r="O25" s="12"/>
      <c r="P25" s="12">
        <f t="shared" si="7"/>
        <v>17.786872247040105</v>
      </c>
      <c r="Q25" s="12">
        <f t="shared" si="8"/>
        <v>39.712579597003256</v>
      </c>
      <c r="R25" s="12">
        <f t="shared" si="9"/>
        <v>28.642421004509227</v>
      </c>
      <c r="S25" s="12">
        <f t="shared" si="10"/>
        <v>25.789140561599865</v>
      </c>
    </row>
    <row r="26" spans="2:19">
      <c r="B26" s="1">
        <v>43390</v>
      </c>
      <c r="C26" s="2">
        <v>57.5</v>
      </c>
      <c r="D26" s="2">
        <v>57.7</v>
      </c>
      <c r="E26" s="2">
        <v>56.6</v>
      </c>
      <c r="F26" s="3">
        <v>56.7</v>
      </c>
      <c r="H26" s="12">
        <f t="shared" si="0"/>
        <v>2</v>
      </c>
      <c r="I26" s="12">
        <f t="shared" si="1"/>
        <v>2.681929195654293</v>
      </c>
      <c r="J26" s="12">
        <f t="shared" si="2"/>
        <v>0.80000000000000426</v>
      </c>
      <c r="K26" s="12">
        <f t="shared" si="3"/>
        <v>0</v>
      </c>
      <c r="L26" s="12">
        <f t="shared" si="4"/>
        <v>0.49755463391829935</v>
      </c>
      <c r="M26" s="12">
        <f t="shared" si="5"/>
        <v>1.0416547045560225</v>
      </c>
      <c r="N26" s="12">
        <f t="shared" si="6"/>
        <v>35.349322346045525</v>
      </c>
      <c r="O26" s="12"/>
      <c r="P26" s="12">
        <f t="shared" si="7"/>
        <v>18.552116689900689</v>
      </c>
      <c r="Q26" s="12">
        <f t="shared" si="8"/>
        <v>38.839754093578769</v>
      </c>
      <c r="R26" s="12">
        <f t="shared" si="9"/>
        <v>27.912451199110457</v>
      </c>
      <c r="S26" s="12">
        <f t="shared" si="10"/>
        <v>25.800924117628725</v>
      </c>
    </row>
    <row r="27" spans="2:19">
      <c r="B27" s="1">
        <v>43389</v>
      </c>
      <c r="C27" s="2">
        <v>55</v>
      </c>
      <c r="D27" s="2">
        <v>56.9</v>
      </c>
      <c r="E27" s="2">
        <v>55</v>
      </c>
      <c r="F27" s="3">
        <v>55.7</v>
      </c>
      <c r="H27" s="12">
        <f t="shared" si="0"/>
        <v>2.3999999999999986</v>
      </c>
      <c r="I27" s="12">
        <f t="shared" si="1"/>
        <v>2.7343852876277004</v>
      </c>
      <c r="J27" s="12">
        <f t="shared" si="2"/>
        <v>1.1000000000000014</v>
      </c>
      <c r="K27" s="12">
        <f t="shared" si="3"/>
        <v>0</v>
      </c>
      <c r="L27" s="12">
        <f t="shared" si="4"/>
        <v>0.47428960575816825</v>
      </c>
      <c r="M27" s="12">
        <f t="shared" si="5"/>
        <v>1.1217819895218704</v>
      </c>
      <c r="N27" s="12">
        <f t="shared" si="6"/>
        <v>40.567878388318569</v>
      </c>
      <c r="O27" s="12"/>
      <c r="P27" s="12">
        <f t="shared" si="7"/>
        <v>17.345383180058459</v>
      </c>
      <c r="Q27" s="12">
        <f t="shared" si="8"/>
        <v>41.025015552768231</v>
      </c>
      <c r="R27" s="12">
        <f t="shared" si="9"/>
        <v>27.340384187807757</v>
      </c>
      <c r="S27" s="12">
        <f t="shared" si="10"/>
        <v>26.210384282897969</v>
      </c>
    </row>
    <row r="28" spans="2:19">
      <c r="B28" s="1">
        <v>43388</v>
      </c>
      <c r="C28" s="2">
        <v>54.6</v>
      </c>
      <c r="D28" s="2">
        <v>55.8</v>
      </c>
      <c r="E28" s="2">
        <v>53.5</v>
      </c>
      <c r="F28" s="3">
        <v>54.5</v>
      </c>
      <c r="H28" s="12">
        <f t="shared" si="0"/>
        <v>2.2999999999999972</v>
      </c>
      <c r="I28" s="12">
        <f t="shared" si="1"/>
        <v>2.7601072328298315</v>
      </c>
      <c r="J28" s="12">
        <f t="shared" si="2"/>
        <v>0.89999999999999858</v>
      </c>
      <c r="K28" s="12">
        <f t="shared" si="3"/>
        <v>0</v>
      </c>
      <c r="L28" s="12">
        <f t="shared" si="4"/>
        <v>0.42615803697033494</v>
      </c>
      <c r="M28" s="12">
        <f t="shared" si="5"/>
        <v>1.2080729117927835</v>
      </c>
      <c r="N28" s="12">
        <f t="shared" si="6"/>
        <v>47.846044980010177</v>
      </c>
      <c r="O28" s="12"/>
      <c r="P28" s="12">
        <f t="shared" si="7"/>
        <v>15.439908707221187</v>
      </c>
      <c r="Q28" s="12">
        <f t="shared" si="8"/>
        <v>43.769057137471904</v>
      </c>
      <c r="R28" s="12">
        <f t="shared" si="9"/>
        <v>26.32288463392231</v>
      </c>
      <c r="S28" s="12">
        <f t="shared" si="10"/>
        <v>26.450627690023573</v>
      </c>
    </row>
    <row r="29" spans="2:19">
      <c r="B29" s="1">
        <v>43385</v>
      </c>
      <c r="C29" s="2">
        <v>52.5</v>
      </c>
      <c r="D29" s="2">
        <v>54.9</v>
      </c>
      <c r="E29" s="2">
        <v>52</v>
      </c>
      <c r="F29" s="3">
        <v>54.2</v>
      </c>
      <c r="H29" s="12">
        <f t="shared" si="0"/>
        <v>5.7000000000000028</v>
      </c>
      <c r="I29" s="12">
        <f t="shared" si="1"/>
        <v>2.7955000968936652</v>
      </c>
      <c r="J29" s="12">
        <f t="shared" si="2"/>
        <v>0</v>
      </c>
      <c r="K29" s="12">
        <f t="shared" si="3"/>
        <v>5.7000000000000028</v>
      </c>
      <c r="L29" s="12">
        <f t="shared" si="4"/>
        <v>0.38970865519882236</v>
      </c>
      <c r="M29" s="12">
        <f t="shared" si="5"/>
        <v>1.3010015973153053</v>
      </c>
      <c r="N29" s="12">
        <f t="shared" si="6"/>
        <v>53.900006861694237</v>
      </c>
      <c r="O29" s="12"/>
      <c r="P29" s="12">
        <f t="shared" si="7"/>
        <v>13.940570262611086</v>
      </c>
      <c r="Q29" s="12">
        <f t="shared" si="8"/>
        <v>46.539136191086769</v>
      </c>
      <c r="R29" s="12">
        <f t="shared" si="9"/>
        <v>24.667256914992475</v>
      </c>
      <c r="S29" s="12">
        <f t="shared" si="10"/>
        <v>25.812724212896029</v>
      </c>
    </row>
    <row r="30" spans="2:19">
      <c r="B30" s="1">
        <v>43384</v>
      </c>
      <c r="C30" s="2">
        <v>57.7</v>
      </c>
      <c r="D30" s="2">
        <v>58.9</v>
      </c>
      <c r="E30" s="2">
        <v>57.7</v>
      </c>
      <c r="F30" s="3">
        <v>57.7</v>
      </c>
      <c r="H30" s="12">
        <f t="shared" si="0"/>
        <v>6.3999999999999915</v>
      </c>
      <c r="I30" s="12">
        <f t="shared" si="1"/>
        <v>2.5720770274239468</v>
      </c>
      <c r="J30" s="12">
        <f t="shared" si="2"/>
        <v>0</v>
      </c>
      <c r="K30" s="12">
        <f t="shared" si="3"/>
        <v>4.0999999999999943</v>
      </c>
      <c r="L30" s="12">
        <f t="shared" si="4"/>
        <v>0.41968624406027022</v>
      </c>
      <c r="M30" s="12">
        <f t="shared" si="5"/>
        <v>0.96261710480109786</v>
      </c>
      <c r="N30" s="12">
        <f t="shared" si="6"/>
        <v>39.277258583512157</v>
      </c>
      <c r="O30" s="12"/>
      <c r="P30" s="12">
        <f t="shared" si="7"/>
        <v>16.317016931666515</v>
      </c>
      <c r="Q30" s="12">
        <f t="shared" si="8"/>
        <v>37.425671725127266</v>
      </c>
      <c r="R30" s="12">
        <f t="shared" si="9"/>
        <v>22.418583842169266</v>
      </c>
      <c r="S30" s="12">
        <f t="shared" si="10"/>
        <v>24.892906549770828</v>
      </c>
    </row>
    <row r="31" spans="2:19">
      <c r="B31" s="1">
        <v>43382</v>
      </c>
      <c r="C31" s="2">
        <v>62.6</v>
      </c>
      <c r="D31" s="2">
        <v>65.3</v>
      </c>
      <c r="E31" s="2">
        <v>61.8</v>
      </c>
      <c r="F31" s="3">
        <v>64.099999999999994</v>
      </c>
      <c r="H31" s="12">
        <f t="shared" si="0"/>
        <v>3.5</v>
      </c>
      <c r="I31" s="12">
        <f t="shared" si="1"/>
        <v>2.2776214141488667</v>
      </c>
      <c r="J31" s="12">
        <f t="shared" si="2"/>
        <v>2.0999999999999943</v>
      </c>
      <c r="K31" s="12">
        <f t="shared" si="3"/>
        <v>0</v>
      </c>
      <c r="L31" s="12">
        <f t="shared" si="4"/>
        <v>0.45196980129567565</v>
      </c>
      <c r="M31" s="12">
        <f t="shared" si="5"/>
        <v>0.72127995901656727</v>
      </c>
      <c r="N31" s="12">
        <f t="shared" si="6"/>
        <v>22.954205219630197</v>
      </c>
      <c r="O31" s="12"/>
      <c r="P31" s="12">
        <f t="shared" si="7"/>
        <v>19.843938877988379</v>
      </c>
      <c r="Q31" s="12">
        <f t="shared" si="8"/>
        <v>31.668123356054117</v>
      </c>
      <c r="R31" s="12">
        <f t="shared" si="9"/>
        <v>21.121762708219816</v>
      </c>
      <c r="S31" s="12">
        <f t="shared" si="10"/>
        <v>24.68918170011095</v>
      </c>
    </row>
    <row r="32" spans="2:19">
      <c r="B32" s="1">
        <v>43381</v>
      </c>
      <c r="C32" s="2">
        <v>62</v>
      </c>
      <c r="D32" s="2">
        <v>63.2</v>
      </c>
      <c r="E32" s="2">
        <v>61</v>
      </c>
      <c r="F32" s="2">
        <v>62.8</v>
      </c>
      <c r="H32" s="12">
        <f t="shared" si="0"/>
        <v>2.2000000000000028</v>
      </c>
      <c r="I32" s="12">
        <f t="shared" si="1"/>
        <v>2.1835922921603177</v>
      </c>
      <c r="J32" s="12">
        <f t="shared" si="2"/>
        <v>0</v>
      </c>
      <c r="K32" s="12">
        <f t="shared" si="3"/>
        <v>1</v>
      </c>
      <c r="L32" s="12">
        <f t="shared" si="4"/>
        <v>0.32519824754918963</v>
      </c>
      <c r="M32" s="12">
        <f t="shared" si="5"/>
        <v>0.77676303278707237</v>
      </c>
      <c r="N32" s="12">
        <f t="shared" si="6"/>
        <v>40.978280570809922</v>
      </c>
      <c r="O32" s="12"/>
      <c r="P32" s="12">
        <f t="shared" si="7"/>
        <v>14.892809830696812</v>
      </c>
      <c r="Q32" s="12">
        <f t="shared" si="8"/>
        <v>35.572713623136522</v>
      </c>
      <c r="R32" s="12">
        <f t="shared" si="9"/>
        <v>20.980805591957477</v>
      </c>
      <c r="S32" s="12">
        <f t="shared" si="10"/>
        <v>24.956368524723068</v>
      </c>
    </row>
    <row r="33" spans="2:19">
      <c r="B33" s="1">
        <v>43378</v>
      </c>
      <c r="C33" s="2">
        <v>66.7</v>
      </c>
      <c r="D33" s="2">
        <v>67</v>
      </c>
      <c r="E33" s="2">
        <v>62</v>
      </c>
      <c r="F33" s="3">
        <v>62.8</v>
      </c>
      <c r="H33" s="12">
        <f t="shared" si="0"/>
        <v>5</v>
      </c>
      <c r="I33" s="12">
        <f t="shared" si="1"/>
        <v>2.1823301607880339</v>
      </c>
      <c r="J33" s="12">
        <f t="shared" si="2"/>
        <v>0</v>
      </c>
      <c r="K33" s="12">
        <f t="shared" si="3"/>
        <v>4.7999999999999972</v>
      </c>
      <c r="L33" s="12">
        <f t="shared" si="4"/>
        <v>0.35021349736066576</v>
      </c>
      <c r="M33" s="12">
        <f t="shared" si="5"/>
        <v>0.75959095838607793</v>
      </c>
      <c r="N33" s="12">
        <f t="shared" si="6"/>
        <v>36.88735064142071</v>
      </c>
      <c r="O33" s="12"/>
      <c r="P33" s="12">
        <f t="shared" si="7"/>
        <v>16.047686260002227</v>
      </c>
      <c r="Q33" s="12">
        <f t="shared" si="8"/>
        <v>34.80641802209211</v>
      </c>
      <c r="R33" s="12">
        <f t="shared" si="9"/>
        <v>19.442538285891903</v>
      </c>
      <c r="S33" s="12">
        <f t="shared" si="10"/>
        <v>24.823724607565765</v>
      </c>
    </row>
    <row r="34" spans="2:19">
      <c r="B34" s="1">
        <v>43377</v>
      </c>
      <c r="C34" s="2">
        <v>68.2</v>
      </c>
      <c r="D34" s="2">
        <v>68.5</v>
      </c>
      <c r="E34" s="2">
        <v>66.8</v>
      </c>
      <c r="F34" s="3">
        <v>67</v>
      </c>
      <c r="H34" s="12">
        <f t="shared" si="0"/>
        <v>1.7000000000000028</v>
      </c>
      <c r="I34" s="12">
        <f t="shared" si="1"/>
        <v>1.9655863270024982</v>
      </c>
      <c r="J34" s="12">
        <f t="shared" si="2"/>
        <v>0</v>
      </c>
      <c r="K34" s="12">
        <f t="shared" si="3"/>
        <v>1</v>
      </c>
      <c r="L34" s="12">
        <f t="shared" si="4"/>
        <v>0.37715299715764006</v>
      </c>
      <c r="M34" s="12">
        <f t="shared" si="5"/>
        <v>0.44879026287731494</v>
      </c>
      <c r="N34" s="12">
        <f t="shared" si="6"/>
        <v>8.6733882563123181</v>
      </c>
      <c r="O34" s="12"/>
      <c r="P34" s="12">
        <f t="shared" si="7"/>
        <v>19.187811391260286</v>
      </c>
      <c r="Q34" s="12">
        <f t="shared" si="8"/>
        <v>22.832386281487626</v>
      </c>
      <c r="R34" s="12">
        <f t="shared" si="9"/>
        <v>18.100629643158918</v>
      </c>
      <c r="S34" s="12">
        <f t="shared" si="10"/>
        <v>24.414666178304941</v>
      </c>
    </row>
    <row r="35" spans="2:19">
      <c r="B35" s="1">
        <v>43376</v>
      </c>
      <c r="C35" s="2">
        <v>69</v>
      </c>
      <c r="D35" s="2">
        <v>69.099999999999994</v>
      </c>
      <c r="E35" s="2">
        <v>67.8</v>
      </c>
      <c r="F35" s="3">
        <v>67.900000000000006</v>
      </c>
      <c r="H35" s="12">
        <f t="shared" si="0"/>
        <v>1.2999999999999972</v>
      </c>
      <c r="I35" s="12">
        <f t="shared" si="1"/>
        <v>1.9860160444642287</v>
      </c>
      <c r="J35" s="12">
        <f t="shared" si="2"/>
        <v>0</v>
      </c>
      <c r="K35" s="12">
        <f t="shared" si="3"/>
        <v>0.70000000000000284</v>
      </c>
      <c r="L35" s="12">
        <f t="shared" si="4"/>
        <v>0.40616476616976621</v>
      </c>
      <c r="M35" s="12">
        <f t="shared" si="5"/>
        <v>0.40638951386787758</v>
      </c>
      <c r="N35" s="12">
        <f t="shared" si="6"/>
        <v>2.7659407332270593E-2</v>
      </c>
      <c r="O35" s="12"/>
      <c r="P35" s="12">
        <f t="shared" si="7"/>
        <v>20.451232874069657</v>
      </c>
      <c r="Q35" s="12">
        <f t="shared" si="8"/>
        <v>20.462549383759388</v>
      </c>
      <c r="R35" s="12">
        <f t="shared" si="9"/>
        <v>18.825802057531732</v>
      </c>
      <c r="S35" s="12">
        <f t="shared" si="10"/>
        <v>23.949191825317389</v>
      </c>
    </row>
    <row r="36" spans="2:19">
      <c r="B36" s="1">
        <v>43375</v>
      </c>
      <c r="C36" s="2">
        <v>69.400000000000006</v>
      </c>
      <c r="D36" s="2">
        <v>69.8</v>
      </c>
      <c r="E36" s="2">
        <v>68.5</v>
      </c>
      <c r="F36" s="3">
        <v>68.5</v>
      </c>
      <c r="H36" s="12">
        <f t="shared" si="0"/>
        <v>1.2999999999999972</v>
      </c>
      <c r="I36" s="12">
        <f t="shared" si="1"/>
        <v>2.0387865094230158</v>
      </c>
      <c r="J36" s="12">
        <f t="shared" si="2"/>
        <v>0</v>
      </c>
      <c r="K36" s="12">
        <f t="shared" si="3"/>
        <v>0.40000000000000568</v>
      </c>
      <c r="L36" s="12">
        <f t="shared" si="4"/>
        <v>0.43740820972128669</v>
      </c>
      <c r="M36" s="12">
        <f t="shared" si="5"/>
        <v>0.38380409185771414</v>
      </c>
      <c r="N36" s="12">
        <f t="shared" si="6"/>
        <v>6.5274372729809684</v>
      </c>
      <c r="O36" s="12"/>
      <c r="P36" s="12">
        <f t="shared" si="7"/>
        <v>21.454340986642826</v>
      </c>
      <c r="Q36" s="12">
        <f t="shared" si="8"/>
        <v>18.825124164978515</v>
      </c>
      <c r="R36" s="12">
        <f t="shared" si="9"/>
        <v>20.271813030623999</v>
      </c>
      <c r="S36" s="12">
        <f t="shared" si="10"/>
        <v>23.729117138302954</v>
      </c>
    </row>
    <row r="37" spans="2:19">
      <c r="B37" s="1">
        <v>43374</v>
      </c>
      <c r="C37" s="2">
        <v>69.400000000000006</v>
      </c>
      <c r="D37" s="2">
        <v>69.8</v>
      </c>
      <c r="E37" s="2">
        <v>68.900000000000006</v>
      </c>
      <c r="F37" s="3">
        <v>69.099999999999994</v>
      </c>
      <c r="H37" s="12">
        <f t="shared" si="0"/>
        <v>0.89999999999999147</v>
      </c>
      <c r="I37" s="12">
        <f t="shared" si="1"/>
        <v>2.095616240917094</v>
      </c>
      <c r="J37" s="12">
        <f t="shared" si="2"/>
        <v>0</v>
      </c>
      <c r="K37" s="12">
        <f t="shared" si="3"/>
        <v>0.19999999999998863</v>
      </c>
      <c r="L37" s="12">
        <f t="shared" si="4"/>
        <v>0.47105499508446264</v>
      </c>
      <c r="M37" s="12">
        <f t="shared" si="5"/>
        <v>0.38255825276984562</v>
      </c>
      <c r="N37" s="12">
        <f t="shared" si="6"/>
        <v>10.367311254489962</v>
      </c>
      <c r="O37" s="12"/>
      <c r="P37" s="12">
        <f t="shared" si="7"/>
        <v>22.478113401064174</v>
      </c>
      <c r="Q37" s="12">
        <f t="shared" si="8"/>
        <v>18.255167396604474</v>
      </c>
      <c r="R37" s="12">
        <f t="shared" si="9"/>
        <v>21.329072704288848</v>
      </c>
      <c r="S37" s="12">
        <f t="shared" si="10"/>
        <v>23.400244827955177</v>
      </c>
    </row>
    <row r="38" spans="2:19">
      <c r="B38" s="1">
        <v>43371</v>
      </c>
      <c r="C38" s="2">
        <v>70</v>
      </c>
      <c r="D38" s="2">
        <v>71</v>
      </c>
      <c r="E38" s="2">
        <v>69.099999999999994</v>
      </c>
      <c r="F38" s="3">
        <v>69.400000000000006</v>
      </c>
      <c r="H38" s="12">
        <f t="shared" si="0"/>
        <v>1.9000000000000057</v>
      </c>
      <c r="I38" s="12">
        <f t="shared" si="1"/>
        <v>2.1875867209876403</v>
      </c>
      <c r="J38" s="12">
        <f t="shared" si="2"/>
        <v>0</v>
      </c>
      <c r="K38" s="12">
        <f t="shared" si="3"/>
        <v>0.10000000000000853</v>
      </c>
      <c r="L38" s="12">
        <f t="shared" si="4"/>
        <v>0.50728999470634439</v>
      </c>
      <c r="M38" s="12">
        <f t="shared" si="5"/>
        <v>0.39660119529060389</v>
      </c>
      <c r="N38" s="12">
        <f t="shared" si="6"/>
        <v>12.2458101860816</v>
      </c>
      <c r="O38" s="12"/>
      <c r="P38" s="12">
        <f t="shared" si="7"/>
        <v>23.189480437023118</v>
      </c>
      <c r="Q38" s="12">
        <f t="shared" si="8"/>
        <v>18.129621627596478</v>
      </c>
      <c r="R38" s="12">
        <f t="shared" si="9"/>
        <v>22.17228512350415</v>
      </c>
      <c r="S38" s="12">
        <f t="shared" si="10"/>
        <v>22.898387186753386</v>
      </c>
    </row>
    <row r="39" spans="2:19">
      <c r="B39" s="1">
        <v>43370</v>
      </c>
      <c r="C39" s="2">
        <v>69.400000000000006</v>
      </c>
      <c r="D39" s="2">
        <v>71.599999999999994</v>
      </c>
      <c r="E39" s="2">
        <v>69.2</v>
      </c>
      <c r="F39" s="3">
        <v>69.8</v>
      </c>
      <c r="H39" s="12">
        <f t="shared" si="0"/>
        <v>2.5999999999999943</v>
      </c>
      <c r="I39" s="12">
        <f t="shared" si="1"/>
        <v>2.2097087764482275</v>
      </c>
      <c r="J39" s="12">
        <f t="shared" si="2"/>
        <v>2.3999999999999915</v>
      </c>
      <c r="K39" s="12">
        <f t="shared" si="3"/>
        <v>0</v>
      </c>
      <c r="L39" s="12">
        <f t="shared" si="4"/>
        <v>0.54631230199144787</v>
      </c>
      <c r="M39" s="12">
        <f t="shared" si="5"/>
        <v>0.41941667185141895</v>
      </c>
      <c r="N39" s="12">
        <f t="shared" si="6"/>
        <v>13.139880191756168</v>
      </c>
      <c r="O39" s="12"/>
      <c r="P39" s="12">
        <f t="shared" si="7"/>
        <v>24.723271582853656</v>
      </c>
      <c r="Q39" s="12">
        <f t="shared" si="8"/>
        <v>18.980631127580882</v>
      </c>
      <c r="R39" s="12">
        <f t="shared" si="9"/>
        <v>22.935860118690503</v>
      </c>
      <c r="S39" s="12">
        <f t="shared" si="10"/>
        <v>22.463911970571036</v>
      </c>
    </row>
    <row r="40" spans="2:19">
      <c r="B40" s="1">
        <v>43369</v>
      </c>
      <c r="C40" s="2">
        <v>68</v>
      </c>
      <c r="D40" s="2">
        <v>69.2</v>
      </c>
      <c r="E40" s="2">
        <v>67.400000000000006</v>
      </c>
      <c r="F40" s="3">
        <v>69</v>
      </c>
      <c r="H40" s="12">
        <f t="shared" si="0"/>
        <v>1.7999999999999972</v>
      </c>
      <c r="I40" s="12">
        <f t="shared" si="1"/>
        <v>2.1796863746365531</v>
      </c>
      <c r="J40" s="12">
        <f t="shared" si="2"/>
        <v>0</v>
      </c>
      <c r="K40" s="12">
        <f t="shared" si="3"/>
        <v>0</v>
      </c>
      <c r="L40" s="12">
        <f t="shared" si="4"/>
        <v>0.4037209406061753</v>
      </c>
      <c r="M40" s="12">
        <f t="shared" si="5"/>
        <v>0.45167949276306657</v>
      </c>
      <c r="N40" s="12">
        <f t="shared" si="6"/>
        <v>5.6065615922115644</v>
      </c>
      <c r="O40" s="12"/>
      <c r="P40" s="12">
        <f t="shared" si="7"/>
        <v>18.521973863028478</v>
      </c>
      <c r="Q40" s="12">
        <f t="shared" si="8"/>
        <v>20.722223986851358</v>
      </c>
      <c r="R40" s="12">
        <f t="shared" si="9"/>
        <v>23.689397036146989</v>
      </c>
      <c r="S40" s="12">
        <f t="shared" si="10"/>
        <v>22.283205822556724</v>
      </c>
    </row>
    <row r="41" spans="2:19">
      <c r="B41" s="1">
        <v>43368</v>
      </c>
      <c r="C41" s="2">
        <v>67.599999999999994</v>
      </c>
      <c r="D41" s="2">
        <v>69.900000000000006</v>
      </c>
      <c r="E41" s="2">
        <v>67</v>
      </c>
      <c r="F41" s="3">
        <v>68</v>
      </c>
      <c r="H41" s="12">
        <f t="shared" si="0"/>
        <v>2.9000000000000057</v>
      </c>
      <c r="I41" s="12">
        <f t="shared" si="1"/>
        <v>2.208893018839365</v>
      </c>
      <c r="J41" s="12">
        <f t="shared" si="2"/>
        <v>1.7000000000000028</v>
      </c>
      <c r="K41" s="12">
        <f t="shared" si="3"/>
        <v>0</v>
      </c>
      <c r="L41" s="12">
        <f t="shared" si="4"/>
        <v>0.43477639757588105</v>
      </c>
      <c r="M41" s="12">
        <f t="shared" si="5"/>
        <v>0.48642406912945629</v>
      </c>
      <c r="N41" s="12">
        <f t="shared" si="6"/>
        <v>5.6065615922115741</v>
      </c>
      <c r="O41" s="12"/>
      <c r="P41" s="12">
        <f t="shared" si="7"/>
        <v>19.682999306337109</v>
      </c>
      <c r="Q41" s="12">
        <f t="shared" si="8"/>
        <v>22.021169200174377</v>
      </c>
      <c r="R41" s="12">
        <f t="shared" si="9"/>
        <v>25.080384377988178</v>
      </c>
      <c r="S41" s="12">
        <f t="shared" si="10"/>
        <v>22.440572107233997</v>
      </c>
    </row>
    <row r="42" spans="2:19">
      <c r="B42" s="1">
        <v>43364</v>
      </c>
      <c r="C42" s="2">
        <v>68.2</v>
      </c>
      <c r="D42" s="2">
        <v>68.2</v>
      </c>
      <c r="E42" s="2">
        <v>67.400000000000006</v>
      </c>
      <c r="F42" s="3">
        <v>67.5</v>
      </c>
      <c r="H42" s="12">
        <f t="shared" si="0"/>
        <v>0.90000000000000568</v>
      </c>
      <c r="I42" s="12">
        <f t="shared" si="1"/>
        <v>2.1557309433654694</v>
      </c>
      <c r="J42" s="12">
        <f t="shared" si="2"/>
        <v>0</v>
      </c>
      <c r="K42" s="12">
        <f t="shared" si="3"/>
        <v>0</v>
      </c>
      <c r="L42" s="12">
        <f t="shared" si="4"/>
        <v>0.33745150508171784</v>
      </c>
      <c r="M42" s="12">
        <f t="shared" si="5"/>
        <v>0.52384130521633754</v>
      </c>
      <c r="N42" s="12">
        <f t="shared" si="6"/>
        <v>21.640700805353109</v>
      </c>
      <c r="O42" s="12"/>
      <c r="P42" s="12">
        <f t="shared" si="7"/>
        <v>15.653693060363905</v>
      </c>
      <c r="Q42" s="12">
        <f t="shared" si="8"/>
        <v>24.299939045200627</v>
      </c>
      <c r="R42" s="12">
        <f t="shared" si="9"/>
        <v>26.578370746124836</v>
      </c>
      <c r="S42" s="12">
        <f t="shared" si="10"/>
        <v>22.61004349073259</v>
      </c>
    </row>
    <row r="43" spans="2:19">
      <c r="B43" s="1">
        <v>43363</v>
      </c>
      <c r="C43" s="2">
        <v>69.3</v>
      </c>
      <c r="D43" s="2">
        <v>69.599999999999994</v>
      </c>
      <c r="E43" s="2">
        <v>67</v>
      </c>
      <c r="F43" s="3">
        <v>67.3</v>
      </c>
      <c r="H43" s="12">
        <f t="shared" si="0"/>
        <v>2.5999999999999943</v>
      </c>
      <c r="I43" s="12">
        <f t="shared" si="1"/>
        <v>2.2523256313166593</v>
      </c>
      <c r="J43" s="12">
        <f t="shared" si="2"/>
        <v>0</v>
      </c>
      <c r="K43" s="12">
        <f t="shared" si="3"/>
        <v>0.90000000000000568</v>
      </c>
      <c r="L43" s="12">
        <f t="shared" si="4"/>
        <v>0.36340931316492692</v>
      </c>
      <c r="M43" s="12">
        <f t="shared" si="5"/>
        <v>0.56413679023297891</v>
      </c>
      <c r="N43" s="12">
        <f t="shared" si="6"/>
        <v>21.640700805353109</v>
      </c>
      <c r="O43" s="12"/>
      <c r="P43" s="12">
        <f t="shared" si="7"/>
        <v>16.134847826265954</v>
      </c>
      <c r="Q43" s="12">
        <f t="shared" si="8"/>
        <v>25.046857452099285</v>
      </c>
      <c r="R43" s="12">
        <f t="shared" si="9"/>
        <v>26.958191510799583</v>
      </c>
      <c r="S43" s="12">
        <f t="shared" si="10"/>
        <v>22.175853472456403</v>
      </c>
    </row>
    <row r="44" spans="2:19">
      <c r="B44" s="1">
        <v>43362</v>
      </c>
      <c r="C44" s="2">
        <v>68.400000000000006</v>
      </c>
      <c r="D44" s="2">
        <v>69.3</v>
      </c>
      <c r="E44" s="2">
        <v>67.900000000000006</v>
      </c>
      <c r="F44" s="3">
        <v>69</v>
      </c>
      <c r="H44" s="12">
        <f t="shared" si="0"/>
        <v>1.3999999999999915</v>
      </c>
      <c r="I44" s="12">
        <f t="shared" si="1"/>
        <v>2.2255814491102486</v>
      </c>
      <c r="J44" s="12">
        <f t="shared" si="2"/>
        <v>0.39999999999999147</v>
      </c>
      <c r="K44" s="12">
        <f t="shared" si="3"/>
        <v>0</v>
      </c>
      <c r="L44" s="12">
        <f t="shared" si="4"/>
        <v>0.39136387571607517</v>
      </c>
      <c r="M44" s="12">
        <f t="shared" si="5"/>
        <v>0.53830115871243844</v>
      </c>
      <c r="N44" s="12">
        <f t="shared" si="6"/>
        <v>15.805400607186323</v>
      </c>
      <c r="O44" s="12"/>
      <c r="P44" s="12">
        <f t="shared" si="7"/>
        <v>17.584792318993138</v>
      </c>
      <c r="Q44" s="12">
        <f t="shared" si="8"/>
        <v>24.186989828102785</v>
      </c>
      <c r="R44" s="12">
        <f t="shared" si="9"/>
        <v>27.367229257372387</v>
      </c>
      <c r="S44" s="12">
        <f t="shared" si="10"/>
        <v>21.891001363857811</v>
      </c>
    </row>
    <row r="45" spans="2:19">
      <c r="B45" s="1">
        <v>43361</v>
      </c>
      <c r="C45" s="2">
        <v>68.3</v>
      </c>
      <c r="D45" s="2">
        <v>68.900000000000006</v>
      </c>
      <c r="E45" s="2">
        <v>67.599999999999994</v>
      </c>
      <c r="F45" s="3">
        <v>68.2</v>
      </c>
      <c r="H45" s="12">
        <f t="shared" si="0"/>
        <v>1.3000000000000114</v>
      </c>
      <c r="I45" s="12">
        <f t="shared" si="1"/>
        <v>2.2890877144264223</v>
      </c>
      <c r="J45" s="12">
        <f t="shared" si="2"/>
        <v>0</v>
      </c>
      <c r="K45" s="12">
        <f t="shared" si="3"/>
        <v>1.1000000000000085</v>
      </c>
      <c r="L45" s="12">
        <f t="shared" si="4"/>
        <v>0.39069955846346621</v>
      </c>
      <c r="M45" s="12">
        <f t="shared" si="5"/>
        <v>0.57970894015185681</v>
      </c>
      <c r="N45" s="12">
        <f t="shared" si="6"/>
        <v>19.477300740676561</v>
      </c>
      <c r="O45" s="12"/>
      <c r="P45" s="12">
        <f t="shared" si="7"/>
        <v>17.067915571831374</v>
      </c>
      <c r="Q45" s="12">
        <f t="shared" si="8"/>
        <v>25.324889758412546</v>
      </c>
      <c r="R45" s="12">
        <f t="shared" si="9"/>
        <v>28.256600692002085</v>
      </c>
      <c r="S45" s="12">
        <f t="shared" si="10"/>
        <v>21.902894567582798</v>
      </c>
    </row>
    <row r="46" spans="2:19">
      <c r="B46" s="1">
        <v>43360</v>
      </c>
      <c r="C46" s="2">
        <v>69</v>
      </c>
      <c r="D46" s="2">
        <v>70.5</v>
      </c>
      <c r="E46" s="2">
        <v>68.7</v>
      </c>
      <c r="F46" s="3">
        <v>68.8</v>
      </c>
      <c r="H46" s="12">
        <f t="shared" si="0"/>
        <v>1.7999999999999972</v>
      </c>
      <c r="I46" s="12">
        <f t="shared" si="1"/>
        <v>2.3651713847669154</v>
      </c>
      <c r="J46" s="12">
        <f t="shared" si="2"/>
        <v>1.2000000000000028</v>
      </c>
      <c r="K46" s="12">
        <f t="shared" si="3"/>
        <v>0</v>
      </c>
      <c r="L46" s="12">
        <f t="shared" si="4"/>
        <v>0.42075337065296359</v>
      </c>
      <c r="M46" s="12">
        <f t="shared" si="5"/>
        <v>0.53968655093276818</v>
      </c>
      <c r="N46" s="12">
        <f t="shared" si="6"/>
        <v>12.383198324726065</v>
      </c>
      <c r="O46" s="12"/>
      <c r="P46" s="12">
        <f t="shared" si="7"/>
        <v>17.789551039001271</v>
      </c>
      <c r="Q46" s="12">
        <f t="shared" si="8"/>
        <v>22.818073751807784</v>
      </c>
      <c r="R46" s="12">
        <f t="shared" si="9"/>
        <v>28.931931457488663</v>
      </c>
      <c r="S46" s="12">
        <f t="shared" si="10"/>
        <v>21.77447570492162</v>
      </c>
    </row>
    <row r="47" spans="2:19">
      <c r="B47" s="1">
        <v>43357</v>
      </c>
      <c r="C47" s="2">
        <v>66</v>
      </c>
      <c r="D47" s="2">
        <v>69.3</v>
      </c>
      <c r="E47" s="2">
        <v>66</v>
      </c>
      <c r="F47" s="3">
        <v>68.7</v>
      </c>
      <c r="H47" s="12">
        <f t="shared" si="0"/>
        <v>3.7999999999999972</v>
      </c>
      <c r="I47" s="12">
        <f t="shared" si="1"/>
        <v>2.4086461066720628</v>
      </c>
      <c r="J47" s="12">
        <f t="shared" si="2"/>
        <v>2.5</v>
      </c>
      <c r="K47" s="12">
        <f t="shared" si="3"/>
        <v>0</v>
      </c>
      <c r="L47" s="12">
        <f t="shared" si="4"/>
        <v>0.36081132224165291</v>
      </c>
      <c r="M47" s="12">
        <f t="shared" si="5"/>
        <v>0.5812009010045196</v>
      </c>
      <c r="N47" s="12">
        <f t="shared" si="6"/>
        <v>23.395617734492305</v>
      </c>
      <c r="O47" s="12"/>
      <c r="P47" s="12">
        <f t="shared" si="7"/>
        <v>14.979839555598831</v>
      </c>
      <c r="Q47" s="12">
        <f t="shared" si="8"/>
        <v>24.129775619364167</v>
      </c>
      <c r="R47" s="12">
        <f t="shared" si="9"/>
        <v>30.204910929239631</v>
      </c>
      <c r="S47" s="12">
        <f t="shared" si="10"/>
        <v>22.93310450526155</v>
      </c>
    </row>
    <row r="48" spans="2:19">
      <c r="B48" s="1">
        <v>43356</v>
      </c>
      <c r="C48" s="2">
        <v>66</v>
      </c>
      <c r="D48" s="2">
        <v>66.8</v>
      </c>
      <c r="E48" s="2">
        <v>65.3</v>
      </c>
      <c r="F48" s="3">
        <v>65.5</v>
      </c>
      <c r="H48" s="12">
        <f t="shared" si="0"/>
        <v>1.5</v>
      </c>
      <c r="I48" s="12">
        <f t="shared" si="1"/>
        <v>2.3016188841083753</v>
      </c>
      <c r="J48" s="12">
        <f t="shared" si="2"/>
        <v>9.9999999999994316E-2</v>
      </c>
      <c r="K48" s="12">
        <f t="shared" si="3"/>
        <v>0</v>
      </c>
      <c r="L48" s="12">
        <f t="shared" si="4"/>
        <v>0.19625834702947237</v>
      </c>
      <c r="M48" s="12">
        <f t="shared" si="5"/>
        <v>0.6259086626202518</v>
      </c>
      <c r="N48" s="12">
        <f t="shared" si="6"/>
        <v>52.258277277973917</v>
      </c>
      <c r="O48" s="12"/>
      <c r="P48" s="12">
        <f t="shared" si="7"/>
        <v>8.5269697943715368</v>
      </c>
      <c r="Q48" s="12">
        <f t="shared" si="8"/>
        <v>27.194279076430274</v>
      </c>
      <c r="R48" s="12">
        <f t="shared" si="9"/>
        <v>30.728702713450964</v>
      </c>
      <c r="S48" s="12">
        <f t="shared" si="10"/>
        <v>23.682095177840257</v>
      </c>
    </row>
    <row r="49" spans="2:19">
      <c r="B49" s="1">
        <v>43355</v>
      </c>
      <c r="C49" s="2">
        <v>66.400000000000006</v>
      </c>
      <c r="D49" s="2">
        <v>66.7</v>
      </c>
      <c r="E49" s="2">
        <v>64</v>
      </c>
      <c r="F49" s="3">
        <v>66</v>
      </c>
      <c r="H49" s="12">
        <f t="shared" si="0"/>
        <v>2.7999999999999972</v>
      </c>
      <c r="I49" s="12">
        <f t="shared" si="1"/>
        <v>2.3632818751936351</v>
      </c>
      <c r="J49" s="12">
        <f t="shared" si="2"/>
        <v>0</v>
      </c>
      <c r="K49" s="12">
        <f t="shared" si="3"/>
        <v>1</v>
      </c>
      <c r="L49" s="12">
        <f t="shared" si="4"/>
        <v>0.20366283526250914</v>
      </c>
      <c r="M49" s="12">
        <f t="shared" si="5"/>
        <v>0.6740554828218096</v>
      </c>
      <c r="N49" s="12">
        <f t="shared" si="6"/>
        <v>53.592666105677857</v>
      </c>
      <c r="O49" s="12"/>
      <c r="P49" s="12">
        <f t="shared" si="7"/>
        <v>8.6177970304884628</v>
      </c>
      <c r="Q49" s="12">
        <f t="shared" si="8"/>
        <v>28.522009579013126</v>
      </c>
      <c r="R49" s="12">
        <f t="shared" si="9"/>
        <v>29.072581593103045</v>
      </c>
      <c r="S49" s="12">
        <f t="shared" si="10"/>
        <v>23.462183005110745</v>
      </c>
    </row>
    <row r="50" spans="2:19">
      <c r="B50" s="1">
        <v>43354</v>
      </c>
      <c r="C50" s="2">
        <v>65.900000000000006</v>
      </c>
      <c r="D50" s="2">
        <v>66.8</v>
      </c>
      <c r="E50" s="2">
        <v>65</v>
      </c>
      <c r="F50" s="3">
        <v>66.8</v>
      </c>
      <c r="H50" s="12">
        <f t="shared" si="0"/>
        <v>1.7999999999999972</v>
      </c>
      <c r="I50" s="12">
        <f t="shared" si="1"/>
        <v>2.3296881732854535</v>
      </c>
      <c r="J50" s="12">
        <f t="shared" si="2"/>
        <v>0</v>
      </c>
      <c r="K50" s="12">
        <f t="shared" si="3"/>
        <v>0</v>
      </c>
      <c r="L50" s="12">
        <f t="shared" si="4"/>
        <v>0.21932920720577906</v>
      </c>
      <c r="M50" s="12">
        <f t="shared" si="5"/>
        <v>0.64898282765425652</v>
      </c>
      <c r="N50" s="12">
        <f t="shared" si="6"/>
        <v>49.481477072667069</v>
      </c>
      <c r="O50" s="12"/>
      <c r="P50" s="12">
        <f t="shared" si="7"/>
        <v>9.4145306535367368</v>
      </c>
      <c r="Q50" s="12">
        <f t="shared" si="8"/>
        <v>27.857068387784512</v>
      </c>
      <c r="R50" s="12">
        <f t="shared" si="9"/>
        <v>27.186421245981908</v>
      </c>
      <c r="S50" s="12">
        <f t="shared" si="10"/>
        <v>23.174031864182663</v>
      </c>
    </row>
    <row r="51" spans="2:19">
      <c r="B51" s="1">
        <v>43353</v>
      </c>
      <c r="C51" s="2">
        <v>67.8</v>
      </c>
      <c r="D51" s="2">
        <v>68.099999999999994</v>
      </c>
      <c r="E51" s="2">
        <v>64.5</v>
      </c>
      <c r="F51" s="3">
        <v>65</v>
      </c>
      <c r="H51" s="12">
        <f t="shared" si="0"/>
        <v>3.5999999999999943</v>
      </c>
      <c r="I51" s="12">
        <f t="shared" si="1"/>
        <v>2.3704334173843344</v>
      </c>
      <c r="J51" s="12">
        <f t="shared" si="2"/>
        <v>0</v>
      </c>
      <c r="K51" s="12">
        <f t="shared" si="3"/>
        <v>1.0999999999999943</v>
      </c>
      <c r="L51" s="12">
        <f t="shared" si="4"/>
        <v>0.23620068468314667</v>
      </c>
      <c r="M51" s="12">
        <f t="shared" si="5"/>
        <v>0.69890458362766084</v>
      </c>
      <c r="N51" s="12">
        <f t="shared" si="6"/>
        <v>49.481477072667076</v>
      </c>
      <c r="O51" s="12"/>
      <c r="P51" s="12">
        <f t="shared" si="7"/>
        <v>9.964451351001598</v>
      </c>
      <c r="Q51" s="12">
        <f t="shared" si="8"/>
        <v>29.484252900841668</v>
      </c>
      <c r="R51" s="12">
        <f t="shared" si="9"/>
        <v>25.47141695162151</v>
      </c>
      <c r="S51" s="12">
        <f t="shared" si="10"/>
        <v>22.646287220336362</v>
      </c>
    </row>
    <row r="52" spans="2:19">
      <c r="B52" s="1">
        <v>43350</v>
      </c>
      <c r="C52" s="2">
        <v>67.5</v>
      </c>
      <c r="D52" s="2">
        <v>68</v>
      </c>
      <c r="E52" s="2">
        <v>65.599999999999994</v>
      </c>
      <c r="F52" s="3">
        <v>66.599999999999994</v>
      </c>
      <c r="H52" s="12">
        <f t="shared" si="0"/>
        <v>2.5</v>
      </c>
      <c r="I52" s="12">
        <f t="shared" si="1"/>
        <v>2.2758513725677454</v>
      </c>
      <c r="J52" s="12">
        <f t="shared" si="2"/>
        <v>0</v>
      </c>
      <c r="K52" s="12">
        <f t="shared" si="3"/>
        <v>1.7000000000000028</v>
      </c>
      <c r="L52" s="12">
        <f t="shared" si="4"/>
        <v>0.25436996812031182</v>
      </c>
      <c r="M52" s="12">
        <f t="shared" si="5"/>
        <v>0.66805109006055829</v>
      </c>
      <c r="N52" s="12">
        <f t="shared" si="6"/>
        <v>44.847319808166283</v>
      </c>
      <c r="O52" s="12"/>
      <c r="P52" s="12">
        <f t="shared" si="7"/>
        <v>11.176914766332791</v>
      </c>
      <c r="Q52" s="12">
        <f t="shared" si="8"/>
        <v>29.353897979147249</v>
      </c>
      <c r="R52" s="12">
        <f t="shared" si="9"/>
        <v>23.624489250002622</v>
      </c>
      <c r="S52" s="12">
        <f t="shared" si="10"/>
        <v>21.692909489049725</v>
      </c>
    </row>
    <row r="53" spans="2:19">
      <c r="B53" s="1">
        <v>43349</v>
      </c>
      <c r="C53" s="2">
        <v>67.599999999999994</v>
      </c>
      <c r="D53" s="2">
        <v>68.599999999999994</v>
      </c>
      <c r="E53" s="2">
        <v>67.3</v>
      </c>
      <c r="F53" s="3">
        <v>68.099999999999994</v>
      </c>
      <c r="H53" s="12">
        <f t="shared" si="0"/>
        <v>1.2999999999999972</v>
      </c>
      <c r="I53" s="12">
        <f t="shared" si="1"/>
        <v>2.2586091704575719</v>
      </c>
      <c r="J53" s="12">
        <f t="shared" si="2"/>
        <v>0</v>
      </c>
      <c r="K53" s="12">
        <f t="shared" si="3"/>
        <v>0.29999999999999716</v>
      </c>
      <c r="L53" s="12">
        <f t="shared" si="4"/>
        <v>0.2739368887449512</v>
      </c>
      <c r="M53" s="12">
        <f t="shared" si="5"/>
        <v>0.58867040468060094</v>
      </c>
      <c r="N53" s="12">
        <f t="shared" si="6"/>
        <v>36.48630359775796</v>
      </c>
      <c r="O53" s="12"/>
      <c r="P53" s="12">
        <f t="shared" si="7"/>
        <v>12.128565328079947</v>
      </c>
      <c r="Q53" s="12">
        <f t="shared" si="8"/>
        <v>26.063402751585485</v>
      </c>
      <c r="R53" s="12">
        <f t="shared" si="9"/>
        <v>21.99196382245157</v>
      </c>
      <c r="S53" s="12">
        <f t="shared" si="10"/>
        <v>20.865974939345069</v>
      </c>
    </row>
    <row r="54" spans="2:19">
      <c r="B54" s="1">
        <v>43348</v>
      </c>
      <c r="C54" s="2">
        <v>68.7</v>
      </c>
      <c r="D54" s="2">
        <v>68.7</v>
      </c>
      <c r="E54" s="2">
        <v>67.599999999999994</v>
      </c>
      <c r="F54" s="3">
        <v>67.599999999999994</v>
      </c>
      <c r="H54" s="12">
        <f t="shared" si="0"/>
        <v>1.3000000000000114</v>
      </c>
      <c r="I54" s="12">
        <f t="shared" si="1"/>
        <v>2.3323483374158474</v>
      </c>
      <c r="J54" s="12">
        <f t="shared" si="2"/>
        <v>0</v>
      </c>
      <c r="K54" s="12">
        <f t="shared" si="3"/>
        <v>0</v>
      </c>
      <c r="L54" s="12">
        <f t="shared" si="4"/>
        <v>0.29500895710994746</v>
      </c>
      <c r="M54" s="12">
        <f t="shared" si="5"/>
        <v>0.61087582042526278</v>
      </c>
      <c r="N54" s="12">
        <f t="shared" si="6"/>
        <v>34.868326651292932</v>
      </c>
      <c r="O54" s="12"/>
      <c r="P54" s="12">
        <f t="shared" si="7"/>
        <v>12.648580504780263</v>
      </c>
      <c r="Q54" s="12">
        <f t="shared" si="8"/>
        <v>26.1914487911394</v>
      </c>
      <c r="R54" s="12">
        <f t="shared" si="9"/>
        <v>20.877014608966462</v>
      </c>
      <c r="S54" s="12">
        <f t="shared" si="10"/>
        <v>19.973382832123953</v>
      </c>
    </row>
    <row r="55" spans="2:19">
      <c r="B55" s="1">
        <v>43347</v>
      </c>
      <c r="C55" s="2">
        <v>68</v>
      </c>
      <c r="D55" s="2">
        <v>69.3</v>
      </c>
      <c r="E55" s="2">
        <v>67.5</v>
      </c>
      <c r="F55" s="3">
        <v>68.900000000000006</v>
      </c>
      <c r="H55" s="12">
        <f t="shared" si="0"/>
        <v>1.7999999999999972</v>
      </c>
      <c r="I55" s="12">
        <f t="shared" si="1"/>
        <v>2.411759747986296</v>
      </c>
      <c r="J55" s="12">
        <f t="shared" si="2"/>
        <v>0</v>
      </c>
      <c r="K55" s="12">
        <f t="shared" si="3"/>
        <v>0</v>
      </c>
      <c r="L55" s="12">
        <f t="shared" si="4"/>
        <v>0.31770195381071265</v>
      </c>
      <c r="M55" s="12">
        <f t="shared" si="5"/>
        <v>0.65786626815028304</v>
      </c>
      <c r="N55" s="12">
        <f t="shared" si="6"/>
        <v>34.868326651292918</v>
      </c>
      <c r="O55" s="12"/>
      <c r="P55" s="12">
        <f t="shared" si="7"/>
        <v>13.173034920911114</v>
      </c>
      <c r="Q55" s="12">
        <f t="shared" si="8"/>
        <v>27.277437924717411</v>
      </c>
      <c r="R55" s="12">
        <f t="shared" si="9"/>
        <v>19.800759836479813</v>
      </c>
      <c r="S55" s="12">
        <f t="shared" si="10"/>
        <v>19.462699771206243</v>
      </c>
    </row>
    <row r="56" spans="2:19">
      <c r="B56" s="1">
        <v>43346</v>
      </c>
      <c r="C56" s="2">
        <v>69</v>
      </c>
      <c r="D56" s="2">
        <v>69.5</v>
      </c>
      <c r="E56" s="2">
        <v>67.5</v>
      </c>
      <c r="F56" s="3">
        <v>68</v>
      </c>
      <c r="H56" s="12">
        <f t="shared" si="0"/>
        <v>2.5</v>
      </c>
      <c r="I56" s="12">
        <f t="shared" si="1"/>
        <v>2.458818190139088</v>
      </c>
      <c r="J56" s="12">
        <f t="shared" si="2"/>
        <v>0</v>
      </c>
      <c r="K56" s="12">
        <f t="shared" si="3"/>
        <v>1</v>
      </c>
      <c r="L56" s="12">
        <f t="shared" si="4"/>
        <v>0.34214056564230594</v>
      </c>
      <c r="M56" s="12">
        <f t="shared" si="5"/>
        <v>0.70847136570030489</v>
      </c>
      <c r="N56" s="12">
        <f t="shared" si="6"/>
        <v>34.868326651292932</v>
      </c>
      <c r="O56" s="12"/>
      <c r="P56" s="12">
        <f t="shared" si="7"/>
        <v>13.914837909302763</v>
      </c>
      <c r="Q56" s="12">
        <f t="shared" si="8"/>
        <v>28.813491316339611</v>
      </c>
      <c r="R56" s="12">
        <f t="shared" si="9"/>
        <v>18.641716235340343</v>
      </c>
      <c r="S56" s="12">
        <f t="shared" si="10"/>
        <v>18.46438711246568</v>
      </c>
    </row>
    <row r="57" spans="2:19">
      <c r="B57" s="1">
        <v>43343</v>
      </c>
      <c r="C57" s="2">
        <v>69.3</v>
      </c>
      <c r="D57" s="2">
        <v>70.5</v>
      </c>
      <c r="E57" s="2">
        <v>68.5</v>
      </c>
      <c r="F57" s="3">
        <v>70</v>
      </c>
      <c r="H57" s="12">
        <f t="shared" si="0"/>
        <v>2</v>
      </c>
      <c r="I57" s="12">
        <f t="shared" si="1"/>
        <v>2.4556503586113259</v>
      </c>
      <c r="J57" s="12">
        <f t="shared" si="2"/>
        <v>0</v>
      </c>
      <c r="K57" s="12">
        <f t="shared" si="3"/>
        <v>0.5</v>
      </c>
      <c r="L57" s="12">
        <f t="shared" si="4"/>
        <v>0.36845907069171407</v>
      </c>
      <c r="M57" s="12">
        <f t="shared" si="5"/>
        <v>0.68604608613878981</v>
      </c>
      <c r="N57" s="12">
        <f t="shared" si="6"/>
        <v>30.11716096312303</v>
      </c>
      <c r="O57" s="12"/>
      <c r="P57" s="12">
        <f t="shared" si="7"/>
        <v>15.004541236891649</v>
      </c>
      <c r="Q57" s="12">
        <f t="shared" si="8"/>
        <v>27.937449797484604</v>
      </c>
      <c r="R57" s="12">
        <f t="shared" si="9"/>
        <v>17.393515434113223</v>
      </c>
      <c r="S57" s="12">
        <f t="shared" si="10"/>
        <v>17.48741805317831</v>
      </c>
    </row>
    <row r="58" spans="2:19">
      <c r="B58" s="1">
        <v>43342</v>
      </c>
      <c r="C58" s="2">
        <v>70.099999999999994</v>
      </c>
      <c r="D58" s="2">
        <v>70.7</v>
      </c>
      <c r="E58" s="2">
        <v>69</v>
      </c>
      <c r="F58" s="3">
        <v>69.400000000000006</v>
      </c>
      <c r="H58" s="12">
        <f t="shared" si="0"/>
        <v>1.7000000000000028</v>
      </c>
      <c r="I58" s="12">
        <f t="shared" si="1"/>
        <v>2.4907003861968127</v>
      </c>
      <c r="J58" s="12">
        <f t="shared" si="2"/>
        <v>0</v>
      </c>
      <c r="K58" s="12">
        <f t="shared" si="3"/>
        <v>0</v>
      </c>
      <c r="L58" s="12">
        <f t="shared" si="4"/>
        <v>0.39680207612953827</v>
      </c>
      <c r="M58" s="12">
        <f t="shared" si="5"/>
        <v>0.70035732353408131</v>
      </c>
      <c r="N58" s="12">
        <f t="shared" si="6"/>
        <v>27.667378823679652</v>
      </c>
      <c r="O58" s="12"/>
      <c r="P58" s="12">
        <f t="shared" si="7"/>
        <v>15.931345188227844</v>
      </c>
      <c r="Q58" s="12">
        <f t="shared" si="8"/>
        <v>28.118890871635323</v>
      </c>
      <c r="R58" s="12">
        <f t="shared" si="9"/>
        <v>16.414773470343238</v>
      </c>
      <c r="S58" s="12">
        <f t="shared" si="10"/>
        <v>16.820652106605465</v>
      </c>
    </row>
    <row r="59" spans="2:19">
      <c r="B59" s="1">
        <v>43341</v>
      </c>
      <c r="C59" s="2">
        <v>71.900000000000006</v>
      </c>
      <c r="D59" s="2">
        <v>72</v>
      </c>
      <c r="E59" s="2">
        <v>67</v>
      </c>
      <c r="F59" s="3">
        <v>69.2</v>
      </c>
      <c r="H59" s="12">
        <f t="shared" si="0"/>
        <v>5</v>
      </c>
      <c r="I59" s="12">
        <f t="shared" si="1"/>
        <v>2.5515234928273371</v>
      </c>
      <c r="J59" s="12">
        <f t="shared" si="2"/>
        <v>0</v>
      </c>
      <c r="K59" s="12">
        <f t="shared" si="3"/>
        <v>4.7000000000000028</v>
      </c>
      <c r="L59" s="12">
        <f t="shared" si="4"/>
        <v>0.42732531275488739</v>
      </c>
      <c r="M59" s="12">
        <f t="shared" si="5"/>
        <v>0.75423096380593369</v>
      </c>
      <c r="N59" s="12">
        <f t="shared" si="6"/>
        <v>27.667378823679638</v>
      </c>
      <c r="O59" s="12"/>
      <c r="P59" s="12">
        <f t="shared" si="7"/>
        <v>16.747849430199416</v>
      </c>
      <c r="Q59" s="12">
        <f t="shared" si="8"/>
        <v>29.560024272799158</v>
      </c>
      <c r="R59" s="12">
        <f t="shared" si="9"/>
        <v>15.549188443163512</v>
      </c>
      <c r="S59" s="12">
        <f t="shared" si="10"/>
        <v>15.893144657408838</v>
      </c>
    </row>
    <row r="60" spans="2:19">
      <c r="B60" s="1">
        <v>43340</v>
      </c>
      <c r="C60" s="2">
        <v>73.5</v>
      </c>
      <c r="D60" s="2">
        <v>73.8</v>
      </c>
      <c r="E60" s="2">
        <v>71.7</v>
      </c>
      <c r="F60" s="3">
        <v>71.7</v>
      </c>
      <c r="H60" s="12">
        <f t="shared" si="0"/>
        <v>2.0999999999999943</v>
      </c>
      <c r="I60" s="12">
        <f t="shared" si="1"/>
        <v>2.3631791461217477</v>
      </c>
      <c r="J60" s="12">
        <f t="shared" si="2"/>
        <v>0.5</v>
      </c>
      <c r="K60" s="12">
        <f t="shared" si="3"/>
        <v>0</v>
      </c>
      <c r="L60" s="12">
        <f t="shared" si="4"/>
        <v>0.46019649065910945</v>
      </c>
      <c r="M60" s="12">
        <f t="shared" si="5"/>
        <v>0.45071026871408215</v>
      </c>
      <c r="N60" s="12">
        <f t="shared" si="6"/>
        <v>1.041404276279045</v>
      </c>
      <c r="O60" s="12"/>
      <c r="P60" s="12">
        <f t="shared" si="7"/>
        <v>19.473618469185695</v>
      </c>
      <c r="Q60" s="12">
        <f t="shared" si="8"/>
        <v>19.072200660442956</v>
      </c>
      <c r="R60" s="12">
        <f t="shared" si="9"/>
        <v>14.61701995235458</v>
      </c>
      <c r="S60" s="12">
        <f t="shared" si="10"/>
        <v>15.432061871825582</v>
      </c>
    </row>
    <row r="61" spans="2:19">
      <c r="B61" s="1">
        <v>43339</v>
      </c>
      <c r="C61" s="2">
        <v>72.5</v>
      </c>
      <c r="D61" s="2">
        <v>73.3</v>
      </c>
      <c r="E61" s="2">
        <v>72</v>
      </c>
      <c r="F61" s="3">
        <v>73</v>
      </c>
      <c r="H61" s="12">
        <f t="shared" si="0"/>
        <v>1.2999999999999972</v>
      </c>
      <c r="I61" s="12">
        <f t="shared" si="1"/>
        <v>2.3834236958234212</v>
      </c>
      <c r="J61" s="12">
        <f t="shared" si="2"/>
        <v>0</v>
      </c>
      <c r="K61" s="12">
        <f t="shared" si="3"/>
        <v>0.5</v>
      </c>
      <c r="L61" s="12">
        <f t="shared" si="4"/>
        <v>0.45713468224827175</v>
      </c>
      <c r="M61" s="12">
        <f t="shared" si="5"/>
        <v>0.4853802893843962</v>
      </c>
      <c r="N61" s="12">
        <f t="shared" si="6"/>
        <v>2.9968337889843895</v>
      </c>
      <c r="O61" s="12"/>
      <c r="P61" s="12">
        <f t="shared" si="7"/>
        <v>19.179748990887735</v>
      </c>
      <c r="Q61" s="12">
        <f t="shared" si="8"/>
        <v>20.364834428513468</v>
      </c>
      <c r="R61" s="12">
        <f t="shared" si="9"/>
        <v>15.661298081283467</v>
      </c>
      <c r="S61" s="12">
        <f t="shared" si="10"/>
        <v>15.959587123789792</v>
      </c>
    </row>
    <row r="62" spans="2:19">
      <c r="B62" s="1">
        <v>43336</v>
      </c>
      <c r="C62" s="2">
        <v>73.400000000000006</v>
      </c>
      <c r="D62" s="2">
        <v>74</v>
      </c>
      <c r="E62" s="2">
        <v>72.5</v>
      </c>
      <c r="F62" s="3">
        <v>72.599999999999994</v>
      </c>
      <c r="H62" s="12">
        <f t="shared" si="0"/>
        <v>1.5</v>
      </c>
      <c r="I62" s="12">
        <f t="shared" si="1"/>
        <v>2.4667639801175305</v>
      </c>
      <c r="J62" s="12">
        <f t="shared" si="2"/>
        <v>0</v>
      </c>
      <c r="K62" s="12">
        <f t="shared" si="3"/>
        <v>0</v>
      </c>
      <c r="L62" s="12">
        <f t="shared" si="4"/>
        <v>0.49229888857506188</v>
      </c>
      <c r="M62" s="12">
        <f t="shared" si="5"/>
        <v>0.484255696260119</v>
      </c>
      <c r="N62" s="12">
        <f t="shared" si="6"/>
        <v>0.82362956867386639</v>
      </c>
      <c r="O62" s="12"/>
      <c r="P62" s="12">
        <f t="shared" si="7"/>
        <v>19.957275707893466</v>
      </c>
      <c r="Q62" s="12">
        <f t="shared" si="8"/>
        <v>19.631213207395966</v>
      </c>
      <c r="R62" s="12">
        <f t="shared" si="9"/>
        <v>16.635487642229549</v>
      </c>
      <c r="S62" s="12">
        <f t="shared" si="10"/>
        <v>16.666055323875305</v>
      </c>
    </row>
    <row r="63" spans="2:19">
      <c r="B63" s="1">
        <v>43335</v>
      </c>
      <c r="C63" s="2">
        <v>74.3</v>
      </c>
      <c r="D63" s="2">
        <v>75</v>
      </c>
      <c r="E63" s="2">
        <v>72.5</v>
      </c>
      <c r="F63" s="3">
        <v>72.7</v>
      </c>
      <c r="H63" s="12">
        <f t="shared" si="0"/>
        <v>2.5</v>
      </c>
      <c r="I63" s="12">
        <f t="shared" si="1"/>
        <v>2.5411304401265715</v>
      </c>
      <c r="J63" s="12">
        <f t="shared" si="2"/>
        <v>0</v>
      </c>
      <c r="K63" s="12">
        <f t="shared" si="3"/>
        <v>1.2999999999999972</v>
      </c>
      <c r="L63" s="12">
        <f t="shared" si="4"/>
        <v>0.53016803385006661</v>
      </c>
      <c r="M63" s="12">
        <f t="shared" si="5"/>
        <v>0.52150613443397431</v>
      </c>
      <c r="N63" s="12">
        <f t="shared" si="6"/>
        <v>0.82362956867386528</v>
      </c>
      <c r="O63" s="12"/>
      <c r="P63" s="12">
        <f t="shared" si="7"/>
        <v>20.863471842227014</v>
      </c>
      <c r="Q63" s="12">
        <f t="shared" si="8"/>
        <v>20.522603885221987</v>
      </c>
      <c r="R63" s="12">
        <f t="shared" si="9"/>
        <v>17.851784417118449</v>
      </c>
      <c r="S63" s="12">
        <f t="shared" si="10"/>
        <v>17.435891476592676</v>
      </c>
    </row>
    <row r="64" spans="2:19">
      <c r="B64" s="1">
        <v>43334</v>
      </c>
      <c r="C64" s="2">
        <v>77</v>
      </c>
      <c r="D64" s="2">
        <v>77.2</v>
      </c>
      <c r="E64" s="2">
        <v>73.8</v>
      </c>
      <c r="F64" s="3">
        <v>74</v>
      </c>
      <c r="H64" s="12">
        <f t="shared" si="0"/>
        <v>3.4000000000000057</v>
      </c>
      <c r="I64" s="12">
        <f t="shared" si="1"/>
        <v>2.544294320136308</v>
      </c>
      <c r="J64" s="12">
        <f t="shared" si="2"/>
        <v>0</v>
      </c>
      <c r="K64" s="12">
        <f t="shared" si="3"/>
        <v>1.2000000000000028</v>
      </c>
      <c r="L64" s="12">
        <f t="shared" si="4"/>
        <v>0.57095019030007177</v>
      </c>
      <c r="M64" s="12">
        <f t="shared" si="5"/>
        <v>0.46162199092889561</v>
      </c>
      <c r="N64" s="12">
        <f t="shared" si="6"/>
        <v>10.58794739570204</v>
      </c>
      <c r="O64" s="12"/>
      <c r="P64" s="12">
        <f t="shared" si="7"/>
        <v>22.44041445132353</v>
      </c>
      <c r="Q64" s="12">
        <f t="shared" si="8"/>
        <v>18.143419465094144</v>
      </c>
      <c r="R64" s="12">
        <f t="shared" si="9"/>
        <v>19.161642482383417</v>
      </c>
      <c r="S64" s="12">
        <f t="shared" si="10"/>
        <v>18.230162134066092</v>
      </c>
    </row>
    <row r="65" spans="2:19">
      <c r="B65" s="1">
        <v>43333</v>
      </c>
      <c r="C65" s="2">
        <v>76.2</v>
      </c>
      <c r="D65" s="2">
        <v>76.5</v>
      </c>
      <c r="E65" s="2">
        <v>75</v>
      </c>
      <c r="F65" s="3">
        <v>76.5</v>
      </c>
      <c r="H65" s="12">
        <f t="shared" si="0"/>
        <v>1.5</v>
      </c>
      <c r="I65" s="12">
        <f t="shared" si="1"/>
        <v>2.4784708063006389</v>
      </c>
      <c r="J65" s="12">
        <f t="shared" si="2"/>
        <v>9.9999999999994316E-2</v>
      </c>
      <c r="K65" s="12">
        <f t="shared" si="3"/>
        <v>0</v>
      </c>
      <c r="L65" s="12">
        <f t="shared" si="4"/>
        <v>0.61486943570776964</v>
      </c>
      <c r="M65" s="12">
        <f t="shared" si="5"/>
        <v>0.40482368253881046</v>
      </c>
      <c r="N65" s="12">
        <f t="shared" si="6"/>
        <v>20.598918381458208</v>
      </c>
      <c r="O65" s="12"/>
      <c r="P65" s="12">
        <f t="shared" si="7"/>
        <v>24.808419536138199</v>
      </c>
      <c r="Q65" s="12">
        <f t="shared" si="8"/>
        <v>16.333607057613463</v>
      </c>
      <c r="R65" s="12">
        <f t="shared" si="9"/>
        <v>19.821157489051217</v>
      </c>
      <c r="S65" s="12">
        <f t="shared" si="10"/>
        <v>18.469501940729543</v>
      </c>
    </row>
    <row r="66" spans="2:19">
      <c r="B66" s="1">
        <v>43332</v>
      </c>
      <c r="C66" s="2">
        <v>75.2</v>
      </c>
      <c r="D66" s="2">
        <v>76.400000000000006</v>
      </c>
      <c r="E66" s="2">
        <v>73.7</v>
      </c>
      <c r="F66" s="3">
        <v>75.599999999999994</v>
      </c>
      <c r="H66" s="12">
        <f t="shared" si="0"/>
        <v>2.7000000000000028</v>
      </c>
      <c r="I66" s="12">
        <f t="shared" si="1"/>
        <v>2.553737791400688</v>
      </c>
      <c r="J66" s="12">
        <f t="shared" si="2"/>
        <v>0</v>
      </c>
      <c r="K66" s="12">
        <f t="shared" si="3"/>
        <v>1</v>
      </c>
      <c r="L66" s="12">
        <f t="shared" si="4"/>
        <v>0.65447477691605993</v>
      </c>
      <c r="M66" s="12">
        <f t="shared" si="5"/>
        <v>0.4359639658110267</v>
      </c>
      <c r="N66" s="12">
        <f t="shared" si="6"/>
        <v>20.038797462254315</v>
      </c>
      <c r="O66" s="12"/>
      <c r="P66" s="12">
        <f t="shared" si="7"/>
        <v>25.628111825728595</v>
      </c>
      <c r="Q66" s="12">
        <f t="shared" si="8"/>
        <v>17.071602545847387</v>
      </c>
      <c r="R66" s="12">
        <f t="shared" si="9"/>
        <v>19.761329728096833</v>
      </c>
      <c r="S66" s="12">
        <f t="shared" si="10"/>
        <v>18.903031904075846</v>
      </c>
    </row>
    <row r="67" spans="2:19">
      <c r="B67" s="1">
        <v>43329</v>
      </c>
      <c r="C67" s="2">
        <v>75.900000000000006</v>
      </c>
      <c r="D67" s="2">
        <v>77.2</v>
      </c>
      <c r="E67" s="2">
        <v>74.7</v>
      </c>
      <c r="F67" s="2">
        <v>74.7</v>
      </c>
      <c r="H67" s="12">
        <f t="shared" si="0"/>
        <v>2.5</v>
      </c>
      <c r="I67" s="12">
        <f t="shared" si="1"/>
        <v>2.5424868522776638</v>
      </c>
      <c r="J67" s="12">
        <f t="shared" si="2"/>
        <v>1.9000000000000057</v>
      </c>
      <c r="K67" s="12">
        <f t="shared" si="3"/>
        <v>0</v>
      </c>
      <c r="L67" s="12">
        <f t="shared" si="4"/>
        <v>0.70481899052498764</v>
      </c>
      <c r="M67" s="12">
        <f t="shared" si="5"/>
        <v>0.39257657856572103</v>
      </c>
      <c r="N67" s="12">
        <f t="shared" si="6"/>
        <v>28.453041068681145</v>
      </c>
      <c r="O67" s="12"/>
      <c r="P67" s="12">
        <f t="shared" si="7"/>
        <v>27.721637572818985</v>
      </c>
      <c r="Q67" s="12">
        <f t="shared" si="8"/>
        <v>15.440653241295422</v>
      </c>
      <c r="R67" s="12">
        <f t="shared" si="9"/>
        <v>19.739986056238568</v>
      </c>
      <c r="S67" s="12">
        <f t="shared" si="10"/>
        <v>19.391453438418161</v>
      </c>
    </row>
    <row r="68" spans="2:19">
      <c r="B68" s="1">
        <v>43328</v>
      </c>
      <c r="C68" s="2">
        <v>74.599999999999994</v>
      </c>
      <c r="D68" s="2">
        <v>75.3</v>
      </c>
      <c r="E68" s="2">
        <v>73.2</v>
      </c>
      <c r="F68" s="3">
        <v>74.7</v>
      </c>
      <c r="H68" s="12">
        <f t="shared" si="0"/>
        <v>2.0999999999999943</v>
      </c>
      <c r="I68" s="12">
        <f t="shared" si="1"/>
        <v>2.5457550716836383</v>
      </c>
      <c r="J68" s="12">
        <f t="shared" si="2"/>
        <v>0</v>
      </c>
      <c r="K68" s="12">
        <f t="shared" si="3"/>
        <v>1.2999999999999972</v>
      </c>
      <c r="L68" s="12">
        <f t="shared" si="4"/>
        <v>0.61288198979614006</v>
      </c>
      <c r="M68" s="12">
        <f t="shared" si="5"/>
        <v>0.42277477691693033</v>
      </c>
      <c r="N68" s="12">
        <f t="shared" si="6"/>
        <v>18.356198596815535</v>
      </c>
      <c r="O68" s="12"/>
      <c r="P68" s="12">
        <f t="shared" si="7"/>
        <v>24.074664393806344</v>
      </c>
      <c r="Q68" s="12">
        <f t="shared" si="8"/>
        <v>16.607048400666748</v>
      </c>
      <c r="R68" s="12">
        <f t="shared" si="9"/>
        <v>19.069751055281447</v>
      </c>
      <c r="S68" s="12">
        <f t="shared" si="10"/>
        <v>19.563484726143233</v>
      </c>
    </row>
    <row r="69" spans="2:19">
      <c r="B69" s="1">
        <v>43327</v>
      </c>
      <c r="C69" s="2">
        <v>75.599999999999994</v>
      </c>
      <c r="D69" s="2">
        <v>76.400000000000006</v>
      </c>
      <c r="E69" s="2">
        <v>74.5</v>
      </c>
      <c r="F69" s="2">
        <v>75.3</v>
      </c>
      <c r="H69" s="12">
        <f t="shared" ref="H69:H132" si="11">MAX((D69-E69),ABS(D69-F70),ABS(E69-F70))</f>
        <v>1.9000000000000057</v>
      </c>
      <c r="I69" s="12">
        <f t="shared" ref="I69:I132" si="12">I70*13/14+H69/14</f>
        <v>2.5800439233516115</v>
      </c>
      <c r="J69" s="12">
        <f t="shared" ref="J69:J132" si="13">IF(IF((D69-D70)&gt;(E70-E69),(D69-D70),0) &gt;0,(D69-D70),0)</f>
        <v>0.5</v>
      </c>
      <c r="K69" s="12">
        <f t="shared" ref="K69:K132" si="14">IF(IF((D69-D70)&lt;(E70-E69),(E70-E69),0) &gt;0,(E70-E69),0)</f>
        <v>0</v>
      </c>
      <c r="L69" s="12">
        <f t="shared" ref="L69:L132" si="15">L70*13/14+J69/14</f>
        <v>0.66002675824199697</v>
      </c>
      <c r="M69" s="12">
        <f t="shared" ref="M69:M132" si="16">M70*13/14+K69/14</f>
        <v>0.35529591360284829</v>
      </c>
      <c r="N69" s="12">
        <f t="shared" ref="N69:N132" si="17">ABS(P69-Q69)/(P69+Q69)*100</f>
        <v>30.013202018374269</v>
      </c>
      <c r="O69" s="12"/>
      <c r="P69" s="12">
        <f t="shared" ref="P69:P132" si="18">L69/I69*100</f>
        <v>25.581996967888355</v>
      </c>
      <c r="Q69" s="12">
        <f t="shared" ref="Q69:Q132" si="19">M69/I69*100</f>
        <v>13.770924998102373</v>
      </c>
      <c r="R69" s="12">
        <f t="shared" ref="R69:R132" si="20">R70*13/14+N69/14</f>
        <v>19.124639705932672</v>
      </c>
      <c r="S69" s="12">
        <f t="shared" ref="S69:S132" si="21">(R69+R83)/2</f>
        <v>19.896632212209965</v>
      </c>
    </row>
    <row r="70" spans="2:19">
      <c r="B70" s="1">
        <v>43326</v>
      </c>
      <c r="C70" s="2">
        <v>74.8</v>
      </c>
      <c r="D70" s="2">
        <v>75.900000000000006</v>
      </c>
      <c r="E70" s="2">
        <v>73.7</v>
      </c>
      <c r="F70" s="3">
        <v>75.3</v>
      </c>
      <c r="H70" s="12">
        <f t="shared" si="11"/>
        <v>2.2000000000000028</v>
      </c>
      <c r="I70" s="12">
        <f t="shared" si="12"/>
        <v>2.6323549943786584</v>
      </c>
      <c r="J70" s="12">
        <f t="shared" si="13"/>
        <v>1</v>
      </c>
      <c r="K70" s="12">
        <f t="shared" si="14"/>
        <v>0</v>
      </c>
      <c r="L70" s="12">
        <f t="shared" si="15"/>
        <v>0.67233650887599683</v>
      </c>
      <c r="M70" s="12">
        <f t="shared" si="16"/>
        <v>0.38262636849537507</v>
      </c>
      <c r="N70" s="12">
        <f t="shared" si="17"/>
        <v>27.461643115110007</v>
      </c>
      <c r="O70" s="12"/>
      <c r="P70" s="12">
        <f t="shared" si="18"/>
        <v>25.541255275666014</v>
      </c>
      <c r="Q70" s="12">
        <f t="shared" si="19"/>
        <v>14.535515510349709</v>
      </c>
      <c r="R70" s="12">
        <f t="shared" si="20"/>
        <v>18.287057989591013</v>
      </c>
      <c r="S70" s="12">
        <f t="shared" si="21"/>
        <v>19.654021829686705</v>
      </c>
    </row>
    <row r="71" spans="2:19">
      <c r="B71" s="1">
        <v>43325</v>
      </c>
      <c r="C71" s="2">
        <v>72.5</v>
      </c>
      <c r="D71" s="2">
        <v>74.900000000000006</v>
      </c>
      <c r="E71" s="2">
        <v>71.2</v>
      </c>
      <c r="F71" s="3">
        <v>74.2</v>
      </c>
      <c r="H71" s="12">
        <f t="shared" si="11"/>
        <v>3.7000000000000028</v>
      </c>
      <c r="I71" s="12">
        <f t="shared" si="12"/>
        <v>2.6656130708693242</v>
      </c>
      <c r="J71" s="12">
        <f t="shared" si="13"/>
        <v>0</v>
      </c>
      <c r="K71" s="12">
        <f t="shared" si="14"/>
        <v>0.89999999999999147</v>
      </c>
      <c r="L71" s="12">
        <f t="shared" si="15"/>
        <v>0.64713162494338117</v>
      </c>
      <c r="M71" s="12">
        <f t="shared" si="16"/>
        <v>0.41205916607194237</v>
      </c>
      <c r="N71" s="12">
        <f t="shared" si="17"/>
        <v>22.19358975412749</v>
      </c>
      <c r="O71" s="12"/>
      <c r="P71" s="12">
        <f t="shared" si="18"/>
        <v>24.277027750780615</v>
      </c>
      <c r="Q71" s="12">
        <f t="shared" si="19"/>
        <v>15.45832628805198</v>
      </c>
      <c r="R71" s="12">
        <f t="shared" si="20"/>
        <v>17.581320672243393</v>
      </c>
      <c r="S71" s="12">
        <f t="shared" si="21"/>
        <v>19.490885990941049</v>
      </c>
    </row>
    <row r="72" spans="2:19">
      <c r="B72" s="1">
        <v>43322</v>
      </c>
      <c r="C72" s="2">
        <v>76.5</v>
      </c>
      <c r="D72" s="2">
        <v>78.400000000000006</v>
      </c>
      <c r="E72" s="2">
        <v>72.099999999999994</v>
      </c>
      <c r="F72" s="3">
        <v>72.099999999999994</v>
      </c>
      <c r="H72" s="12">
        <f t="shared" si="11"/>
        <v>6.3000000000000114</v>
      </c>
      <c r="I72" s="12">
        <f t="shared" si="12"/>
        <v>2.5860448455515792</v>
      </c>
      <c r="J72" s="12">
        <f t="shared" si="13"/>
        <v>2.5</v>
      </c>
      <c r="K72" s="12">
        <f t="shared" si="14"/>
        <v>0</v>
      </c>
      <c r="L72" s="12">
        <f t="shared" si="15"/>
        <v>0.69691098070825663</v>
      </c>
      <c r="M72" s="12">
        <f t="shared" si="16"/>
        <v>0.37452525576978479</v>
      </c>
      <c r="N72" s="12">
        <f t="shared" si="17"/>
        <v>30.089119068643612</v>
      </c>
      <c r="O72" s="12"/>
      <c r="P72" s="12">
        <f t="shared" si="18"/>
        <v>26.948913198742769</v>
      </c>
      <c r="Q72" s="12">
        <f t="shared" si="19"/>
        <v>14.482550695670634</v>
      </c>
      <c r="R72" s="12">
        <f t="shared" si="20"/>
        <v>17.226530742867695</v>
      </c>
      <c r="S72" s="12">
        <f t="shared" si="21"/>
        <v>19.163887592126855</v>
      </c>
    </row>
    <row r="73" spans="2:19">
      <c r="B73" s="1">
        <v>43321</v>
      </c>
      <c r="C73" s="2">
        <v>74.2</v>
      </c>
      <c r="D73" s="2">
        <v>75.900000000000006</v>
      </c>
      <c r="E73" s="2">
        <v>73.8</v>
      </c>
      <c r="F73" s="3">
        <v>75.7</v>
      </c>
      <c r="H73" s="12">
        <f t="shared" si="11"/>
        <v>2.1000000000000085</v>
      </c>
      <c r="I73" s="12">
        <f t="shared" si="12"/>
        <v>2.3003559875170847</v>
      </c>
      <c r="J73" s="12">
        <f t="shared" si="13"/>
        <v>0</v>
      </c>
      <c r="K73" s="12">
        <f t="shared" si="14"/>
        <v>0</v>
      </c>
      <c r="L73" s="12">
        <f t="shared" si="15"/>
        <v>0.55821182537812242</v>
      </c>
      <c r="M73" s="12">
        <f t="shared" si="16"/>
        <v>0.40333489082899904</v>
      </c>
      <c r="N73" s="12">
        <f t="shared" si="17"/>
        <v>16.107062916302674</v>
      </c>
      <c r="O73" s="12"/>
      <c r="P73" s="12">
        <f t="shared" si="18"/>
        <v>24.266323491114726</v>
      </c>
      <c r="Q73" s="12">
        <f t="shared" si="19"/>
        <v>17.533585802271549</v>
      </c>
      <c r="R73" s="12">
        <f t="shared" si="20"/>
        <v>16.237100871654164</v>
      </c>
      <c r="S73" s="12">
        <f t="shared" si="21"/>
        <v>18.159391737323034</v>
      </c>
    </row>
    <row r="74" spans="2:19">
      <c r="B74" s="1">
        <v>43320</v>
      </c>
      <c r="C74" s="2">
        <v>74</v>
      </c>
      <c r="D74" s="2">
        <v>76</v>
      </c>
      <c r="E74" s="2">
        <v>73.3</v>
      </c>
      <c r="F74" s="3">
        <v>74.5</v>
      </c>
      <c r="H74" s="12">
        <f t="shared" si="11"/>
        <v>2.7000000000000028</v>
      </c>
      <c r="I74" s="12">
        <f t="shared" si="12"/>
        <v>2.3157679865568599</v>
      </c>
      <c r="J74" s="12">
        <f t="shared" si="13"/>
        <v>0.90000000000000568</v>
      </c>
      <c r="K74" s="12">
        <f t="shared" si="14"/>
        <v>0</v>
      </c>
      <c r="L74" s="12">
        <f t="shared" si="15"/>
        <v>0.60115119656105487</v>
      </c>
      <c r="M74" s="12">
        <f t="shared" si="16"/>
        <v>0.43436065166199894</v>
      </c>
      <c r="N74" s="12">
        <f t="shared" si="17"/>
        <v>16.10706291630267</v>
      </c>
      <c r="O74" s="12"/>
      <c r="P74" s="12">
        <f t="shared" si="18"/>
        <v>25.959042531495612</v>
      </c>
      <c r="Q74" s="12">
        <f t="shared" si="19"/>
        <v>18.756656719649058</v>
      </c>
      <c r="R74" s="12">
        <f t="shared" si="20"/>
        <v>16.247103791296585</v>
      </c>
      <c r="S74" s="12">
        <f t="shared" si="21"/>
        <v>17.986893542434927</v>
      </c>
    </row>
    <row r="75" spans="2:19">
      <c r="B75" s="1">
        <v>43319</v>
      </c>
      <c r="C75" s="2">
        <v>72</v>
      </c>
      <c r="D75" s="2">
        <v>75.099999999999994</v>
      </c>
      <c r="E75" s="2">
        <v>71.5</v>
      </c>
      <c r="F75" s="3">
        <v>73.900000000000006</v>
      </c>
      <c r="H75" s="12">
        <f t="shared" si="11"/>
        <v>3.5999999999999943</v>
      </c>
      <c r="I75" s="12">
        <f t="shared" si="12"/>
        <v>2.2862116778304644</v>
      </c>
      <c r="J75" s="12">
        <f t="shared" si="13"/>
        <v>3</v>
      </c>
      <c r="K75" s="12">
        <f t="shared" si="14"/>
        <v>0</v>
      </c>
      <c r="L75" s="12">
        <f t="shared" si="15"/>
        <v>0.57816282706575095</v>
      </c>
      <c r="M75" s="12">
        <f t="shared" si="16"/>
        <v>0.46777300948215272</v>
      </c>
      <c r="N75" s="12">
        <f t="shared" si="17"/>
        <v>10.554167256371876</v>
      </c>
      <c r="O75" s="12"/>
      <c r="P75" s="12">
        <f t="shared" si="18"/>
        <v>25.289120542609044</v>
      </c>
      <c r="Q75" s="12">
        <f t="shared" si="19"/>
        <v>20.460616749453976</v>
      </c>
      <c r="R75" s="12">
        <f t="shared" si="20"/>
        <v>16.257876166296118</v>
      </c>
      <c r="S75" s="12">
        <f t="shared" si="21"/>
        <v>17.939325942746713</v>
      </c>
    </row>
    <row r="76" spans="2:19">
      <c r="B76" s="1">
        <v>43318</v>
      </c>
      <c r="C76" s="2">
        <v>72</v>
      </c>
      <c r="D76" s="2">
        <v>72.099999999999994</v>
      </c>
      <c r="E76" s="2">
        <v>70.599999999999994</v>
      </c>
      <c r="F76" s="3">
        <v>72</v>
      </c>
      <c r="H76" s="12">
        <f t="shared" si="11"/>
        <v>1.5</v>
      </c>
      <c r="I76" s="12">
        <f t="shared" si="12"/>
        <v>2.1851510376635774</v>
      </c>
      <c r="J76" s="12">
        <f t="shared" si="13"/>
        <v>9.9999999999994316E-2</v>
      </c>
      <c r="K76" s="12">
        <f t="shared" si="14"/>
        <v>0</v>
      </c>
      <c r="L76" s="12">
        <f t="shared" si="15"/>
        <v>0.3918676599169626</v>
      </c>
      <c r="M76" s="12">
        <f t="shared" si="16"/>
        <v>0.50375554867308758</v>
      </c>
      <c r="N76" s="12">
        <f t="shared" si="17"/>
        <v>12.492741108425085</v>
      </c>
      <c r="O76" s="12"/>
      <c r="P76" s="12">
        <f t="shared" si="18"/>
        <v>17.933207048971685</v>
      </c>
      <c r="Q76" s="12">
        <f t="shared" si="19"/>
        <v>23.053580278446866</v>
      </c>
      <c r="R76" s="12">
        <f t="shared" si="20"/>
        <v>16.696623005521058</v>
      </c>
      <c r="S76" s="12">
        <f t="shared" si="21"/>
        <v>18.101672206925972</v>
      </c>
    </row>
    <row r="77" spans="2:19">
      <c r="B77" s="1">
        <v>43315</v>
      </c>
      <c r="C77" s="2">
        <v>69.599999999999994</v>
      </c>
      <c r="D77" s="2">
        <v>72</v>
      </c>
      <c r="E77" s="2">
        <v>68.900000000000006</v>
      </c>
      <c r="F77" s="3">
        <v>71.599999999999994</v>
      </c>
      <c r="H77" s="12">
        <f t="shared" si="11"/>
        <v>3.0999999999999943</v>
      </c>
      <c r="I77" s="12">
        <f t="shared" si="12"/>
        <v>2.2378549636376985</v>
      </c>
      <c r="J77" s="12">
        <f t="shared" si="13"/>
        <v>0.70000000000000284</v>
      </c>
      <c r="K77" s="12">
        <f t="shared" si="14"/>
        <v>0</v>
      </c>
      <c r="L77" s="12">
        <f t="shared" si="15"/>
        <v>0.41431901837211405</v>
      </c>
      <c r="M77" s="12">
        <f t="shared" si="16"/>
        <v>0.54250597549409429</v>
      </c>
      <c r="N77" s="12">
        <f t="shared" si="17"/>
        <v>13.397116290202643</v>
      </c>
      <c r="O77" s="12"/>
      <c r="P77" s="12">
        <f t="shared" si="18"/>
        <v>18.514113966466638</v>
      </c>
      <c r="Q77" s="12">
        <f t="shared" si="19"/>
        <v>24.242231257571536</v>
      </c>
      <c r="R77" s="12">
        <f t="shared" si="20"/>
        <v>17.019998536066904</v>
      </c>
      <c r="S77" s="12">
        <f t="shared" si="21"/>
        <v>18.432212034706009</v>
      </c>
    </row>
    <row r="78" spans="2:19">
      <c r="B78" s="1">
        <v>43314</v>
      </c>
      <c r="C78" s="2">
        <v>71.3</v>
      </c>
      <c r="D78" s="2">
        <v>71.3</v>
      </c>
      <c r="E78" s="2">
        <v>68.8</v>
      </c>
      <c r="F78" s="3">
        <v>68.900000000000006</v>
      </c>
      <c r="H78" s="12">
        <f t="shared" si="11"/>
        <v>2.5</v>
      </c>
      <c r="I78" s="12">
        <f t="shared" si="12"/>
        <v>2.1715361146867527</v>
      </c>
      <c r="J78" s="12">
        <f t="shared" si="13"/>
        <v>0</v>
      </c>
      <c r="K78" s="12">
        <f t="shared" si="14"/>
        <v>2.1000000000000085</v>
      </c>
      <c r="L78" s="12">
        <f t="shared" si="15"/>
        <v>0.39234355824689182</v>
      </c>
      <c r="M78" s="12">
        <f t="shared" si="16"/>
        <v>0.58423720437825544</v>
      </c>
      <c r="N78" s="12">
        <f t="shared" si="17"/>
        <v>19.649541899180381</v>
      </c>
      <c r="O78" s="12"/>
      <c r="P78" s="12">
        <f t="shared" si="18"/>
        <v>18.067558517371836</v>
      </c>
      <c r="Q78" s="12">
        <f t="shared" si="19"/>
        <v>26.904328250719999</v>
      </c>
      <c r="R78" s="12">
        <f t="shared" si="20"/>
        <v>17.298681785748769</v>
      </c>
      <c r="S78" s="12">
        <f t="shared" si="21"/>
        <v>18.811936494759514</v>
      </c>
    </row>
    <row r="79" spans="2:19">
      <c r="B79" s="1">
        <v>43313</v>
      </c>
      <c r="C79" s="2">
        <v>72</v>
      </c>
      <c r="D79" s="2">
        <v>72</v>
      </c>
      <c r="E79" s="2">
        <v>70.900000000000006</v>
      </c>
      <c r="F79" s="3">
        <v>71</v>
      </c>
      <c r="H79" s="12">
        <f t="shared" si="11"/>
        <v>1.0999999999999943</v>
      </c>
      <c r="I79" s="12">
        <f t="shared" si="12"/>
        <v>2.146269661970349</v>
      </c>
      <c r="J79" s="12">
        <f t="shared" si="13"/>
        <v>0</v>
      </c>
      <c r="K79" s="12">
        <f t="shared" si="14"/>
        <v>0</v>
      </c>
      <c r="L79" s="12">
        <f t="shared" si="15"/>
        <v>0.42252383195819121</v>
      </c>
      <c r="M79" s="12">
        <f t="shared" si="16"/>
        <v>0.46764006625350518</v>
      </c>
      <c r="N79" s="12">
        <f t="shared" si="17"/>
        <v>5.0683064529971062</v>
      </c>
      <c r="O79" s="12"/>
      <c r="P79" s="12">
        <f t="shared" si="18"/>
        <v>19.686428012512643</v>
      </c>
      <c r="Q79" s="12">
        <f t="shared" si="19"/>
        <v>21.788504703747041</v>
      </c>
      <c r="R79" s="12">
        <f t="shared" si="20"/>
        <v>17.117846392407873</v>
      </c>
      <c r="S79" s="12">
        <f t="shared" si="21"/>
        <v>19.075250623064953</v>
      </c>
    </row>
    <row r="80" spans="2:19">
      <c r="B80" s="1">
        <v>43312</v>
      </c>
      <c r="C80" s="2">
        <v>70.599999999999994</v>
      </c>
      <c r="D80" s="2">
        <v>72</v>
      </c>
      <c r="E80" s="2">
        <v>70.599999999999994</v>
      </c>
      <c r="F80" s="3">
        <v>71.400000000000006</v>
      </c>
      <c r="H80" s="12">
        <f t="shared" si="11"/>
        <v>1.5999999999999943</v>
      </c>
      <c r="I80" s="12">
        <f t="shared" si="12"/>
        <v>2.2267519436603762</v>
      </c>
      <c r="J80" s="12">
        <f t="shared" si="13"/>
        <v>9.9999999999994316E-2</v>
      </c>
      <c r="K80" s="12">
        <f t="shared" si="14"/>
        <v>0</v>
      </c>
      <c r="L80" s="12">
        <f t="shared" si="15"/>
        <v>0.45502566518574439</v>
      </c>
      <c r="M80" s="12">
        <f t="shared" si="16"/>
        <v>0.50361237904223632</v>
      </c>
      <c r="N80" s="12">
        <f t="shared" si="17"/>
        <v>5.0683064529970991</v>
      </c>
      <c r="O80" s="12"/>
      <c r="P80" s="12">
        <f t="shared" si="18"/>
        <v>20.434501763037186</v>
      </c>
      <c r="Q80" s="12">
        <f t="shared" si="19"/>
        <v>22.616456245880219</v>
      </c>
      <c r="R80" s="12">
        <f t="shared" si="20"/>
        <v>18.044734080054855</v>
      </c>
      <c r="S80" s="12">
        <f t="shared" si="21"/>
        <v>19.603296155924365</v>
      </c>
    </row>
    <row r="81" spans="2:19">
      <c r="B81" s="1">
        <v>43311</v>
      </c>
      <c r="C81" s="2">
        <v>71</v>
      </c>
      <c r="D81" s="2">
        <v>71.900000000000006</v>
      </c>
      <c r="E81" s="2">
        <v>70.099999999999994</v>
      </c>
      <c r="F81" s="3">
        <v>70.400000000000006</v>
      </c>
      <c r="H81" s="12">
        <f t="shared" si="11"/>
        <v>1.8000000000000114</v>
      </c>
      <c r="I81" s="12">
        <f t="shared" si="12"/>
        <v>2.2749636316342521</v>
      </c>
      <c r="J81" s="12">
        <f t="shared" si="13"/>
        <v>0.80000000000001137</v>
      </c>
      <c r="K81" s="12">
        <f t="shared" si="14"/>
        <v>0</v>
      </c>
      <c r="L81" s="12">
        <f t="shared" si="15"/>
        <v>0.48233533173849441</v>
      </c>
      <c r="M81" s="12">
        <f t="shared" si="16"/>
        <v>0.54235179281471602</v>
      </c>
      <c r="N81" s="12">
        <f t="shared" si="17"/>
        <v>5.8570523273033519</v>
      </c>
      <c r="O81" s="12"/>
      <c r="P81" s="12">
        <f t="shared" si="18"/>
        <v>21.201891978906144</v>
      </c>
      <c r="Q81" s="12">
        <f t="shared" si="19"/>
        <v>23.840020353429122</v>
      </c>
      <c r="R81" s="12">
        <f t="shared" si="20"/>
        <v>19.042920820597757</v>
      </c>
      <c r="S81" s="12">
        <f t="shared" si="21"/>
        <v>20.171960575926811</v>
      </c>
    </row>
    <row r="82" spans="2:19">
      <c r="B82" s="1">
        <v>43308</v>
      </c>
      <c r="C82" s="2">
        <v>71</v>
      </c>
      <c r="D82" s="2">
        <v>71.099999999999994</v>
      </c>
      <c r="E82" s="2">
        <v>70.2</v>
      </c>
      <c r="F82" s="3">
        <v>70.3</v>
      </c>
      <c r="H82" s="12">
        <f t="shared" si="11"/>
        <v>0.89999999999999147</v>
      </c>
      <c r="I82" s="12">
        <f t="shared" si="12"/>
        <v>2.3114992956061164</v>
      </c>
      <c r="J82" s="12">
        <f t="shared" si="13"/>
        <v>0.5</v>
      </c>
      <c r="K82" s="12">
        <f t="shared" si="14"/>
        <v>0</v>
      </c>
      <c r="L82" s="12">
        <f t="shared" si="15"/>
        <v>0.45789958802607</v>
      </c>
      <c r="M82" s="12">
        <f t="shared" si="16"/>
        <v>0.58407116149277105</v>
      </c>
      <c r="N82" s="12">
        <f t="shared" si="17"/>
        <v>12.108936217735891</v>
      </c>
      <c r="O82" s="12"/>
      <c r="P82" s="12">
        <f t="shared" si="18"/>
        <v>19.809635628982551</v>
      </c>
      <c r="Q82" s="12">
        <f t="shared" si="19"/>
        <v>25.268065735647006</v>
      </c>
      <c r="R82" s="12">
        <f t="shared" si="20"/>
        <v>20.05721839700502</v>
      </c>
      <c r="S82" s="12">
        <f t="shared" si="21"/>
        <v>20.75403203307151</v>
      </c>
    </row>
    <row r="83" spans="2:19">
      <c r="B83" s="1">
        <v>43307</v>
      </c>
      <c r="C83" s="2">
        <v>70</v>
      </c>
      <c r="D83" s="2">
        <v>70.599999999999994</v>
      </c>
      <c r="E83" s="2">
        <v>69.3</v>
      </c>
      <c r="F83" s="3">
        <v>70.2</v>
      </c>
      <c r="H83" s="12">
        <f t="shared" si="11"/>
        <v>1.2999999999999972</v>
      </c>
      <c r="I83" s="12">
        <f t="shared" si="12"/>
        <v>2.4200761644988953</v>
      </c>
      <c r="J83" s="12">
        <f t="shared" si="13"/>
        <v>0</v>
      </c>
      <c r="K83" s="12">
        <f t="shared" si="14"/>
        <v>0</v>
      </c>
      <c r="L83" s="12">
        <f t="shared" si="15"/>
        <v>0.45466109479730615</v>
      </c>
      <c r="M83" s="12">
        <f t="shared" si="16"/>
        <v>0.62899971237683039</v>
      </c>
      <c r="N83" s="12">
        <f t="shared" si="17"/>
        <v>16.087932351650441</v>
      </c>
      <c r="O83" s="12"/>
      <c r="P83" s="12">
        <f t="shared" si="18"/>
        <v>18.787057261540731</v>
      </c>
      <c r="Q83" s="12">
        <f t="shared" si="19"/>
        <v>25.990905641892141</v>
      </c>
      <c r="R83" s="12">
        <f t="shared" si="20"/>
        <v>20.668624718487262</v>
      </c>
      <c r="S83" s="12">
        <f t="shared" si="21"/>
        <v>20.898095047780131</v>
      </c>
    </row>
    <row r="84" spans="2:19">
      <c r="B84" s="1">
        <v>43306</v>
      </c>
      <c r="C84" s="2">
        <v>69.5</v>
      </c>
      <c r="D84" s="2">
        <v>70.7</v>
      </c>
      <c r="E84" s="2">
        <v>68.599999999999994</v>
      </c>
      <c r="F84" s="3">
        <v>69.400000000000006</v>
      </c>
      <c r="H84" s="12">
        <f t="shared" si="11"/>
        <v>2.1000000000000085</v>
      </c>
      <c r="I84" s="12">
        <f t="shared" si="12"/>
        <v>2.5062358694603493</v>
      </c>
      <c r="J84" s="12">
        <f t="shared" si="13"/>
        <v>1.2000000000000028</v>
      </c>
      <c r="K84" s="12">
        <f t="shared" si="14"/>
        <v>0</v>
      </c>
      <c r="L84" s="12">
        <f t="shared" si="15"/>
        <v>0.48963502516632973</v>
      </c>
      <c r="M84" s="12">
        <f t="shared" si="16"/>
        <v>0.67738430563658647</v>
      </c>
      <c r="N84" s="12">
        <f t="shared" si="17"/>
        <v>16.087932351650434</v>
      </c>
      <c r="O84" s="12"/>
      <c r="P84" s="12">
        <f t="shared" si="18"/>
        <v>19.53666975773352</v>
      </c>
      <c r="Q84" s="12">
        <f t="shared" si="19"/>
        <v>27.02795510553614</v>
      </c>
      <c r="R84" s="12">
        <f t="shared" si="20"/>
        <v>21.020985669782402</v>
      </c>
      <c r="S84" s="12">
        <f t="shared" si="21"/>
        <v>20.554022775006395</v>
      </c>
    </row>
    <row r="85" spans="2:19">
      <c r="B85" s="1">
        <v>43305</v>
      </c>
      <c r="C85" s="2">
        <v>67.099999999999994</v>
      </c>
      <c r="D85" s="2">
        <v>69.5</v>
      </c>
      <c r="E85" s="2">
        <v>66.599999999999994</v>
      </c>
      <c r="F85" s="3">
        <v>68.900000000000006</v>
      </c>
      <c r="H85" s="12">
        <f t="shared" si="11"/>
        <v>3</v>
      </c>
      <c r="I85" s="12">
        <f t="shared" si="12"/>
        <v>2.5374847824957598</v>
      </c>
      <c r="J85" s="12">
        <f t="shared" si="13"/>
        <v>1.0999999999999943</v>
      </c>
      <c r="K85" s="12">
        <f t="shared" si="14"/>
        <v>0</v>
      </c>
      <c r="L85" s="12">
        <f t="shared" si="15"/>
        <v>0.43499156556373947</v>
      </c>
      <c r="M85" s="12">
        <f t="shared" si="16"/>
        <v>0.72949079068555467</v>
      </c>
      <c r="N85" s="12">
        <f t="shared" si="17"/>
        <v>25.2901405969236</v>
      </c>
      <c r="O85" s="12"/>
      <c r="P85" s="12">
        <f t="shared" si="18"/>
        <v>17.142627556406492</v>
      </c>
      <c r="Q85" s="12">
        <f t="shared" si="19"/>
        <v>28.74857795080289</v>
      </c>
      <c r="R85" s="12">
        <f t="shared" si="20"/>
        <v>21.400451309638704</v>
      </c>
      <c r="S85" s="12">
        <f t="shared" si="21"/>
        <v>20.183483404326985</v>
      </c>
    </row>
    <row r="86" spans="2:19">
      <c r="B86" s="1">
        <v>43304</v>
      </c>
      <c r="C86" s="2">
        <v>68.2</v>
      </c>
      <c r="D86" s="2">
        <v>68.400000000000006</v>
      </c>
      <c r="E86" s="2">
        <v>65.900000000000006</v>
      </c>
      <c r="F86" s="3">
        <v>66.5</v>
      </c>
      <c r="H86" s="12">
        <f t="shared" si="11"/>
        <v>2.5</v>
      </c>
      <c r="I86" s="12">
        <f t="shared" si="12"/>
        <v>2.5019066888415877</v>
      </c>
      <c r="J86" s="12">
        <f t="shared" si="13"/>
        <v>0</v>
      </c>
      <c r="K86" s="12">
        <f t="shared" si="14"/>
        <v>2.0999999999999943</v>
      </c>
      <c r="L86" s="12">
        <f t="shared" si="15"/>
        <v>0.38383707060710448</v>
      </c>
      <c r="M86" s="12">
        <f t="shared" si="16"/>
        <v>0.78560546689213584</v>
      </c>
      <c r="N86" s="12">
        <f t="shared" si="17"/>
        <v>34.355548340509408</v>
      </c>
      <c r="O86" s="12"/>
      <c r="P86" s="12">
        <f t="shared" si="18"/>
        <v>15.341782022447269</v>
      </c>
      <c r="Q86" s="12">
        <f t="shared" si="19"/>
        <v>31.400270457563721</v>
      </c>
      <c r="R86" s="12">
        <f t="shared" si="20"/>
        <v>21.101244441386019</v>
      </c>
      <c r="S86" s="12">
        <f t="shared" si="21"/>
        <v>19.956035672220803</v>
      </c>
    </row>
    <row r="87" spans="2:19">
      <c r="B87" s="1">
        <v>43301</v>
      </c>
      <c r="C87" s="2">
        <v>69.3</v>
      </c>
      <c r="D87" s="2">
        <v>69.8</v>
      </c>
      <c r="E87" s="2">
        <v>68</v>
      </c>
      <c r="F87" s="3">
        <v>68.099999999999994</v>
      </c>
      <c r="H87" s="12">
        <f t="shared" si="11"/>
        <v>1.7999999999999972</v>
      </c>
      <c r="I87" s="12">
        <f t="shared" si="12"/>
        <v>2.502053357214018</v>
      </c>
      <c r="J87" s="12">
        <f t="shared" si="13"/>
        <v>0</v>
      </c>
      <c r="K87" s="12">
        <f t="shared" si="14"/>
        <v>0.70000000000000284</v>
      </c>
      <c r="L87" s="12">
        <f t="shared" si="15"/>
        <v>0.4133629991153433</v>
      </c>
      <c r="M87" s="12">
        <f t="shared" si="16"/>
        <v>0.68449819511460819</v>
      </c>
      <c r="N87" s="12">
        <f t="shared" si="17"/>
        <v>24.696673625434162</v>
      </c>
      <c r="O87" s="12"/>
      <c r="P87" s="12">
        <f t="shared" si="18"/>
        <v>16.520950599375468</v>
      </c>
      <c r="Q87" s="12">
        <f t="shared" si="19"/>
        <v>27.357457951127873</v>
      </c>
      <c r="R87" s="12">
        <f t="shared" si="20"/>
        <v>20.081682602991908</v>
      </c>
      <c r="S87" s="12">
        <f t="shared" si="21"/>
        <v>19.638242064148251</v>
      </c>
    </row>
    <row r="88" spans="2:19">
      <c r="B88" s="1">
        <v>43300</v>
      </c>
      <c r="C88" s="2">
        <v>69.3</v>
      </c>
      <c r="D88" s="2">
        <v>69.8</v>
      </c>
      <c r="E88" s="2">
        <v>68.7</v>
      </c>
      <c r="F88" s="3">
        <v>69.099999999999994</v>
      </c>
      <c r="H88" s="12">
        <f t="shared" si="11"/>
        <v>1.0999999999999943</v>
      </c>
      <c r="I88" s="12">
        <f t="shared" si="12"/>
        <v>2.5560574616150964</v>
      </c>
      <c r="J88" s="12">
        <f t="shared" si="13"/>
        <v>0</v>
      </c>
      <c r="K88" s="12">
        <f t="shared" si="14"/>
        <v>0</v>
      </c>
      <c r="L88" s="12">
        <f t="shared" si="15"/>
        <v>0.44516015289344663</v>
      </c>
      <c r="M88" s="12">
        <f t="shared" si="16"/>
        <v>0.68330574858496251</v>
      </c>
      <c r="N88" s="12">
        <f t="shared" si="17"/>
        <v>21.10348176046082</v>
      </c>
      <c r="O88" s="12"/>
      <c r="P88" s="12">
        <f t="shared" si="18"/>
        <v>17.415889884265873</v>
      </c>
      <c r="Q88" s="12">
        <f t="shared" si="19"/>
        <v>26.732800762358526</v>
      </c>
      <c r="R88" s="12">
        <f t="shared" si="20"/>
        <v>19.726683293573274</v>
      </c>
      <c r="S88" s="12">
        <f t="shared" si="21"/>
        <v>20.167636211292749</v>
      </c>
    </row>
    <row r="89" spans="2:19">
      <c r="B89" s="1">
        <v>43299</v>
      </c>
      <c r="C89" s="2">
        <v>69.8</v>
      </c>
      <c r="D89" s="2">
        <v>70.3</v>
      </c>
      <c r="E89" s="2">
        <v>68.3</v>
      </c>
      <c r="F89" s="3">
        <v>68.7</v>
      </c>
      <c r="H89" s="12">
        <f t="shared" si="11"/>
        <v>2</v>
      </c>
      <c r="I89" s="12">
        <f t="shared" si="12"/>
        <v>2.6680618817393351</v>
      </c>
      <c r="J89" s="12">
        <f t="shared" si="13"/>
        <v>0</v>
      </c>
      <c r="K89" s="12">
        <f t="shared" si="14"/>
        <v>1.2000000000000028</v>
      </c>
      <c r="L89" s="12">
        <f t="shared" si="15"/>
        <v>0.47940324157755787</v>
      </c>
      <c r="M89" s="12">
        <f t="shared" si="16"/>
        <v>0.73586772924534416</v>
      </c>
      <c r="N89" s="12">
        <f t="shared" si="17"/>
        <v>21.103481760460824</v>
      </c>
      <c r="O89" s="12"/>
      <c r="P89" s="12">
        <f t="shared" si="18"/>
        <v>17.968220484639971</v>
      </c>
      <c r="Q89" s="12">
        <f t="shared" si="19"/>
        <v>27.580609515909167</v>
      </c>
      <c r="R89" s="12">
        <f t="shared" si="20"/>
        <v>19.620775719197308</v>
      </c>
      <c r="S89" s="12">
        <f t="shared" si="21"/>
        <v>20.716479690755527</v>
      </c>
    </row>
    <row r="90" spans="2:19">
      <c r="B90" s="1">
        <v>43298</v>
      </c>
      <c r="C90" s="2">
        <v>70.900000000000006</v>
      </c>
      <c r="D90" s="2">
        <v>71.099999999999994</v>
      </c>
      <c r="E90" s="2">
        <v>69.5</v>
      </c>
      <c r="F90" s="3">
        <v>69.5</v>
      </c>
      <c r="H90" s="12">
        <f t="shared" si="11"/>
        <v>1.5999999999999943</v>
      </c>
      <c r="I90" s="12">
        <f t="shared" si="12"/>
        <v>2.7194512572577456</v>
      </c>
      <c r="J90" s="12">
        <f t="shared" si="13"/>
        <v>0</v>
      </c>
      <c r="K90" s="12">
        <f t="shared" si="14"/>
        <v>0.29999999999999716</v>
      </c>
      <c r="L90" s="12">
        <f t="shared" si="15"/>
        <v>0.51628041400660074</v>
      </c>
      <c r="M90" s="12">
        <f t="shared" si="16"/>
        <v>0.70016524687960102</v>
      </c>
      <c r="N90" s="12">
        <f t="shared" si="17"/>
        <v>15.116567783145937</v>
      </c>
      <c r="O90" s="12"/>
      <c r="P90" s="12">
        <f t="shared" si="18"/>
        <v>18.984727622116317</v>
      </c>
      <c r="Q90" s="12">
        <f t="shared" si="19"/>
        <v>25.746563576419355</v>
      </c>
      <c r="R90" s="12">
        <f t="shared" si="20"/>
        <v>19.506721408330886</v>
      </c>
      <c r="S90" s="12">
        <f t="shared" si="21"/>
        <v>21.343846356698549</v>
      </c>
    </row>
    <row r="91" spans="2:19">
      <c r="B91" s="1">
        <v>43297</v>
      </c>
      <c r="C91" s="2">
        <v>71.2</v>
      </c>
      <c r="D91" s="2">
        <v>71.599999999999994</v>
      </c>
      <c r="E91" s="2">
        <v>69.8</v>
      </c>
      <c r="F91" s="3">
        <v>70.5</v>
      </c>
      <c r="H91" s="12">
        <f t="shared" si="11"/>
        <v>1.7999999999999972</v>
      </c>
      <c r="I91" s="12">
        <f t="shared" si="12"/>
        <v>2.8055628924314187</v>
      </c>
      <c r="J91" s="12">
        <f t="shared" si="13"/>
        <v>0</v>
      </c>
      <c r="K91" s="12">
        <f t="shared" si="14"/>
        <v>0.5</v>
      </c>
      <c r="L91" s="12">
        <f t="shared" si="15"/>
        <v>0.55599429200710848</v>
      </c>
      <c r="M91" s="12">
        <f t="shared" si="16"/>
        <v>0.73094718894726285</v>
      </c>
      <c r="N91" s="12">
        <f t="shared" si="17"/>
        <v>13.594471817818215</v>
      </c>
      <c r="O91" s="12"/>
      <c r="P91" s="12">
        <f t="shared" si="18"/>
        <v>19.817566503571072</v>
      </c>
      <c r="Q91" s="12">
        <f t="shared" si="19"/>
        <v>26.053495037275511</v>
      </c>
      <c r="R91" s="12">
        <f t="shared" si="20"/>
        <v>19.844425533345113</v>
      </c>
      <c r="S91" s="12">
        <f t="shared" si="21"/>
        <v>22.015391053722226</v>
      </c>
    </row>
    <row r="92" spans="2:19">
      <c r="B92" s="1">
        <v>43294</v>
      </c>
      <c r="C92" s="2">
        <v>70.5</v>
      </c>
      <c r="D92" s="2">
        <v>72</v>
      </c>
      <c r="E92" s="2">
        <v>70.3</v>
      </c>
      <c r="F92" s="3">
        <v>70.900000000000006</v>
      </c>
      <c r="H92" s="12">
        <f t="shared" si="11"/>
        <v>2.4000000000000057</v>
      </c>
      <c r="I92" s="12">
        <f t="shared" si="12"/>
        <v>2.882913884156912</v>
      </c>
      <c r="J92" s="12">
        <f t="shared" si="13"/>
        <v>1.2999999999999972</v>
      </c>
      <c r="K92" s="12">
        <f t="shared" si="14"/>
        <v>0</v>
      </c>
      <c r="L92" s="12">
        <f t="shared" si="15"/>
        <v>0.59876308369996301</v>
      </c>
      <c r="M92" s="12">
        <f t="shared" si="16"/>
        <v>0.74871235732782149</v>
      </c>
      <c r="N92" s="12">
        <f t="shared" si="17"/>
        <v>11.128163754397251</v>
      </c>
      <c r="O92" s="12"/>
      <c r="P92" s="12">
        <f t="shared" si="18"/>
        <v>20.769371121020047</v>
      </c>
      <c r="Q92" s="12">
        <f t="shared" si="19"/>
        <v>25.970680617356599</v>
      </c>
      <c r="R92" s="12">
        <f t="shared" si="20"/>
        <v>20.32519120377026</v>
      </c>
      <c r="S92" s="12">
        <f t="shared" si="21"/>
        <v>23.141796588218796</v>
      </c>
    </row>
    <row r="93" spans="2:19">
      <c r="B93" s="1">
        <v>43293</v>
      </c>
      <c r="C93" s="2">
        <v>69.2</v>
      </c>
      <c r="D93" s="2">
        <v>70.7</v>
      </c>
      <c r="E93" s="2">
        <v>69.2</v>
      </c>
      <c r="F93" s="3">
        <v>69.599999999999994</v>
      </c>
      <c r="H93" s="12">
        <f t="shared" si="11"/>
        <v>1.5</v>
      </c>
      <c r="I93" s="12">
        <f t="shared" si="12"/>
        <v>2.9200611060151358</v>
      </c>
      <c r="J93" s="12">
        <f t="shared" si="13"/>
        <v>0</v>
      </c>
      <c r="K93" s="12">
        <f t="shared" si="14"/>
        <v>0</v>
      </c>
      <c r="L93" s="12">
        <f t="shared" si="15"/>
        <v>0.54482178244611423</v>
      </c>
      <c r="M93" s="12">
        <f t="shared" si="16"/>
        <v>0.80630561558380764</v>
      </c>
      <c r="N93" s="12">
        <f t="shared" si="17"/>
        <v>19.353010938788064</v>
      </c>
      <c r="O93" s="12"/>
      <c r="P93" s="12">
        <f t="shared" si="18"/>
        <v>18.657889772368698</v>
      </c>
      <c r="Q93" s="12">
        <f t="shared" si="19"/>
        <v>27.612628171474579</v>
      </c>
      <c r="R93" s="12">
        <f t="shared" si="20"/>
        <v>21.032654853722033</v>
      </c>
      <c r="S93" s="12">
        <f t="shared" si="21"/>
        <v>24.394925687096638</v>
      </c>
    </row>
    <row r="94" spans="2:19">
      <c r="B94" s="1">
        <v>43292</v>
      </c>
      <c r="C94" s="2">
        <v>69.5</v>
      </c>
      <c r="D94" s="2">
        <v>70.8</v>
      </c>
      <c r="E94" s="2">
        <v>69.099999999999994</v>
      </c>
      <c r="F94" s="3">
        <v>69.3</v>
      </c>
      <c r="H94" s="12">
        <f t="shared" si="11"/>
        <v>1.7000000000000028</v>
      </c>
      <c r="I94" s="12">
        <f t="shared" si="12"/>
        <v>3.0292965757086079</v>
      </c>
      <c r="J94" s="12">
        <f t="shared" si="13"/>
        <v>0</v>
      </c>
      <c r="K94" s="12">
        <f t="shared" si="14"/>
        <v>0</v>
      </c>
      <c r="L94" s="12">
        <f t="shared" si="15"/>
        <v>0.58673115032658463</v>
      </c>
      <c r="M94" s="12">
        <f t="shared" si="16"/>
        <v>0.86832912447486976</v>
      </c>
      <c r="N94" s="12">
        <f t="shared" si="17"/>
        <v>19.353010938788064</v>
      </c>
      <c r="O94" s="12"/>
      <c r="P94" s="12">
        <f t="shared" si="18"/>
        <v>19.368560841202466</v>
      </c>
      <c r="Q94" s="12">
        <f t="shared" si="19"/>
        <v>28.664381409131316</v>
      </c>
      <c r="R94" s="12">
        <f t="shared" si="20"/>
        <v>21.161858231793875</v>
      </c>
      <c r="S94" s="12">
        <f t="shared" si="21"/>
        <v>25.41931736242541</v>
      </c>
    </row>
    <row r="95" spans="2:19">
      <c r="B95" s="1">
        <v>43291</v>
      </c>
      <c r="C95" s="2">
        <v>70.599999999999994</v>
      </c>
      <c r="D95" s="2">
        <v>71.3</v>
      </c>
      <c r="E95" s="2">
        <v>68.5</v>
      </c>
      <c r="F95" s="3">
        <v>70.2</v>
      </c>
      <c r="H95" s="12">
        <f t="shared" si="11"/>
        <v>2.7999999999999972</v>
      </c>
      <c r="I95" s="12">
        <f t="shared" si="12"/>
        <v>3.1315501584554237</v>
      </c>
      <c r="J95" s="12">
        <f t="shared" si="13"/>
        <v>1.0999999999999943</v>
      </c>
      <c r="K95" s="12">
        <f t="shared" si="14"/>
        <v>0</v>
      </c>
      <c r="L95" s="12">
        <f t="shared" si="15"/>
        <v>0.63186431573632196</v>
      </c>
      <c r="M95" s="12">
        <f t="shared" si="16"/>
        <v>0.93512367251139827</v>
      </c>
      <c r="N95" s="12">
        <f t="shared" si="17"/>
        <v>19.353010938788056</v>
      </c>
      <c r="O95" s="12"/>
      <c r="P95" s="12">
        <f t="shared" si="18"/>
        <v>20.177365322737696</v>
      </c>
      <c r="Q95" s="12">
        <f t="shared" si="19"/>
        <v>29.861366581866594</v>
      </c>
      <c r="R95" s="12">
        <f t="shared" si="20"/>
        <v>21.30100033125586</v>
      </c>
      <c r="S95" s="12">
        <f t="shared" si="21"/>
        <v>26.35045642175767</v>
      </c>
    </row>
    <row r="96" spans="2:19">
      <c r="B96" s="1">
        <v>43290</v>
      </c>
      <c r="C96" s="2">
        <v>68.599999999999994</v>
      </c>
      <c r="D96" s="2">
        <v>70.2</v>
      </c>
      <c r="E96" s="2">
        <v>67.2</v>
      </c>
      <c r="F96" s="3">
        <v>70</v>
      </c>
      <c r="H96" s="12">
        <f t="shared" si="11"/>
        <v>3</v>
      </c>
      <c r="I96" s="12">
        <f t="shared" si="12"/>
        <v>3.1570540167981491</v>
      </c>
      <c r="J96" s="12">
        <f t="shared" si="13"/>
        <v>1.5</v>
      </c>
      <c r="K96" s="12">
        <f t="shared" si="14"/>
        <v>0</v>
      </c>
      <c r="L96" s="12">
        <f t="shared" si="15"/>
        <v>0.59585387848527027</v>
      </c>
      <c r="M96" s="12">
        <f t="shared" si="16"/>
        <v>1.0070562627045827</v>
      </c>
      <c r="N96" s="12">
        <f t="shared" si="17"/>
        <v>25.653489465983014</v>
      </c>
      <c r="O96" s="12"/>
      <c r="P96" s="12">
        <f t="shared" si="18"/>
        <v>18.873730867917775</v>
      </c>
      <c r="Q96" s="12">
        <f t="shared" si="19"/>
        <v>31.898607288510334</v>
      </c>
      <c r="R96" s="12">
        <f t="shared" si="20"/>
        <v>21.450845669137998</v>
      </c>
      <c r="S96" s="12">
        <f t="shared" si="21"/>
        <v>27.353221562577023</v>
      </c>
    </row>
    <row r="97" spans="2:19">
      <c r="B97" s="1">
        <v>43287</v>
      </c>
      <c r="C97" s="2">
        <v>67.400000000000006</v>
      </c>
      <c r="D97" s="2">
        <v>68.7</v>
      </c>
      <c r="E97" s="2">
        <v>66</v>
      </c>
      <c r="F97" s="3">
        <v>68.5</v>
      </c>
      <c r="H97" s="12">
        <f t="shared" si="11"/>
        <v>2.7000000000000028</v>
      </c>
      <c r="I97" s="12">
        <f t="shared" si="12"/>
        <v>3.1691350950133916</v>
      </c>
      <c r="J97" s="12">
        <f t="shared" si="13"/>
        <v>0</v>
      </c>
      <c r="K97" s="12">
        <f t="shared" si="14"/>
        <v>0</v>
      </c>
      <c r="L97" s="12">
        <f t="shared" si="15"/>
        <v>0.52630417683029107</v>
      </c>
      <c r="M97" s="12">
        <f t="shared" si="16"/>
        <v>1.0845221290664737</v>
      </c>
      <c r="N97" s="12">
        <f t="shared" si="17"/>
        <v>34.654136836026929</v>
      </c>
      <c r="O97" s="12"/>
      <c r="P97" s="12">
        <f t="shared" si="18"/>
        <v>16.607186536743935</v>
      </c>
      <c r="Q97" s="12">
        <f t="shared" si="19"/>
        <v>34.221391532754801</v>
      </c>
      <c r="R97" s="12">
        <f t="shared" si="20"/>
        <v>21.127565377072997</v>
      </c>
      <c r="S97" s="12">
        <f t="shared" si="21"/>
        <v>27.164851918468464</v>
      </c>
    </row>
    <row r="98" spans="2:19">
      <c r="B98" s="1">
        <v>43286</v>
      </c>
      <c r="C98" s="2">
        <v>70.5</v>
      </c>
      <c r="D98" s="2">
        <v>70.599999999999994</v>
      </c>
      <c r="E98" s="2">
        <v>66</v>
      </c>
      <c r="F98" s="3">
        <v>66.099999999999994</v>
      </c>
      <c r="H98" s="12">
        <f t="shared" si="11"/>
        <v>4.5999999999999943</v>
      </c>
      <c r="I98" s="12">
        <f t="shared" si="12"/>
        <v>3.2052224100144215</v>
      </c>
      <c r="J98" s="12">
        <f t="shared" si="13"/>
        <v>0</v>
      </c>
      <c r="K98" s="12">
        <f t="shared" si="14"/>
        <v>4.2000000000000028</v>
      </c>
      <c r="L98" s="12">
        <f t="shared" si="15"/>
        <v>0.5667891135095442</v>
      </c>
      <c r="M98" s="12">
        <f t="shared" si="16"/>
        <v>1.1679469082254332</v>
      </c>
      <c r="N98" s="12">
        <f t="shared" si="17"/>
        <v>34.654136836026936</v>
      </c>
      <c r="O98" s="12"/>
      <c r="P98" s="12">
        <f t="shared" si="18"/>
        <v>17.68330059526178</v>
      </c>
      <c r="Q98" s="12">
        <f t="shared" si="19"/>
        <v>36.438872528043326</v>
      </c>
      <c r="R98" s="12">
        <f t="shared" si="20"/>
        <v>20.087059880230385</v>
      </c>
      <c r="S98" s="12">
        <f t="shared" si="21"/>
        <v>26.440082020633586</v>
      </c>
    </row>
    <row r="99" spans="2:19">
      <c r="B99" s="1">
        <v>43285</v>
      </c>
      <c r="C99" s="2">
        <v>73</v>
      </c>
      <c r="D99" s="2">
        <v>73.900000000000006</v>
      </c>
      <c r="E99" s="2">
        <v>70.2</v>
      </c>
      <c r="F99" s="3">
        <v>70.400000000000006</v>
      </c>
      <c r="H99" s="12">
        <f t="shared" si="11"/>
        <v>3.7000000000000028</v>
      </c>
      <c r="I99" s="12">
        <f t="shared" si="12"/>
        <v>3.0979318261693773</v>
      </c>
      <c r="J99" s="12">
        <f t="shared" si="13"/>
        <v>0</v>
      </c>
      <c r="K99" s="12">
        <f t="shared" si="14"/>
        <v>1.7999999999999972</v>
      </c>
      <c r="L99" s="12">
        <f t="shared" si="15"/>
        <v>0.61038827608720148</v>
      </c>
      <c r="M99" s="12">
        <f t="shared" si="16"/>
        <v>0.93471205501200483</v>
      </c>
      <c r="N99" s="12">
        <f t="shared" si="17"/>
        <v>20.990467246491029</v>
      </c>
      <c r="O99" s="12"/>
      <c r="P99" s="12">
        <f t="shared" si="18"/>
        <v>19.703089362103636</v>
      </c>
      <c r="Q99" s="12">
        <f t="shared" si="19"/>
        <v>30.172131197857421</v>
      </c>
      <c r="R99" s="12">
        <f t="shared" si="20"/>
        <v>18.966515499015262</v>
      </c>
      <c r="S99" s="12">
        <f t="shared" si="21"/>
        <v>25.45946578303025</v>
      </c>
    </row>
    <row r="100" spans="2:19">
      <c r="B100" s="1">
        <v>43284</v>
      </c>
      <c r="C100" s="2">
        <v>75.400000000000006</v>
      </c>
      <c r="D100" s="2">
        <v>76</v>
      </c>
      <c r="E100" s="2">
        <v>72</v>
      </c>
      <c r="F100" s="3">
        <v>72.400000000000006</v>
      </c>
      <c r="H100" s="12">
        <f t="shared" si="11"/>
        <v>4</v>
      </c>
      <c r="I100" s="12">
        <f t="shared" si="12"/>
        <v>3.0516188897208676</v>
      </c>
      <c r="J100" s="12">
        <f t="shared" si="13"/>
        <v>0</v>
      </c>
      <c r="K100" s="12">
        <f t="shared" si="14"/>
        <v>2.7999999999999972</v>
      </c>
      <c r="L100" s="12">
        <f t="shared" si="15"/>
        <v>0.65734122040160159</v>
      </c>
      <c r="M100" s="12">
        <f t="shared" si="16"/>
        <v>0.86815144385908227</v>
      </c>
      <c r="N100" s="12">
        <f t="shared" si="17"/>
        <v>13.81915681381844</v>
      </c>
      <c r="O100" s="12"/>
      <c r="P100" s="12">
        <f t="shared" si="18"/>
        <v>21.540737692239439</v>
      </c>
      <c r="Q100" s="12">
        <f t="shared" si="19"/>
        <v>28.448881568513702</v>
      </c>
      <c r="R100" s="12">
        <f t="shared" si="20"/>
        <v>18.810826903055588</v>
      </c>
      <c r="S100" s="12">
        <f t="shared" si="21"/>
        <v>25.017335342051801</v>
      </c>
    </row>
    <row r="101" spans="2:19">
      <c r="B101" s="1">
        <v>43283</v>
      </c>
      <c r="C101" s="2">
        <v>77.599999999999994</v>
      </c>
      <c r="D101" s="2">
        <v>77.8</v>
      </c>
      <c r="E101" s="2">
        <v>74.8</v>
      </c>
      <c r="F101" s="3">
        <v>75</v>
      </c>
      <c r="H101" s="12">
        <f t="shared" si="11"/>
        <v>3</v>
      </c>
      <c r="I101" s="12">
        <f t="shared" si="12"/>
        <v>2.978666496622473</v>
      </c>
      <c r="J101" s="12">
        <f t="shared" si="13"/>
        <v>0</v>
      </c>
      <c r="K101" s="12">
        <f t="shared" si="14"/>
        <v>1.1000000000000085</v>
      </c>
      <c r="L101" s="12">
        <f t="shared" si="15"/>
        <v>0.70790592966326327</v>
      </c>
      <c r="M101" s="12">
        <f t="shared" si="16"/>
        <v>0.71954770877131957</v>
      </c>
      <c r="N101" s="12">
        <f t="shared" si="17"/>
        <v>0.8155626771054546</v>
      </c>
      <c r="O101" s="12"/>
      <c r="P101" s="12">
        <f t="shared" si="18"/>
        <v>23.765867392874021</v>
      </c>
      <c r="Q101" s="12">
        <f t="shared" si="19"/>
        <v>24.156706015501193</v>
      </c>
      <c r="R101" s="12">
        <f t="shared" si="20"/>
        <v>19.194801525304598</v>
      </c>
      <c r="S101" s="12">
        <f t="shared" si="21"/>
        <v>25.358628238713777</v>
      </c>
    </row>
    <row r="102" spans="2:19">
      <c r="B102" s="1">
        <v>43280</v>
      </c>
      <c r="C102" s="2">
        <v>76.2</v>
      </c>
      <c r="D102" s="2">
        <v>77.400000000000006</v>
      </c>
      <c r="E102" s="2">
        <v>75.900000000000006</v>
      </c>
      <c r="F102" s="3">
        <v>77.3</v>
      </c>
      <c r="H102" s="12">
        <f t="shared" si="11"/>
        <v>2.2000000000000028</v>
      </c>
      <c r="I102" s="12">
        <f t="shared" si="12"/>
        <v>2.9770254579011248</v>
      </c>
      <c r="J102" s="12">
        <f t="shared" si="13"/>
        <v>0.20000000000000284</v>
      </c>
      <c r="K102" s="12">
        <f t="shared" si="14"/>
        <v>0</v>
      </c>
      <c r="L102" s="12">
        <f t="shared" si="15"/>
        <v>0.76236023194505276</v>
      </c>
      <c r="M102" s="12">
        <f t="shared" si="16"/>
        <v>0.69028214790757436</v>
      </c>
      <c r="N102" s="12">
        <f t="shared" si="17"/>
        <v>4.9618601960925108</v>
      </c>
      <c r="O102" s="12"/>
      <c r="P102" s="12">
        <f t="shared" si="18"/>
        <v>25.608119336760232</v>
      </c>
      <c r="Q102" s="12">
        <f t="shared" si="19"/>
        <v>23.186974974484766</v>
      </c>
      <c r="R102" s="12">
        <f t="shared" si="20"/>
        <v>20.608589129012223</v>
      </c>
      <c r="S102" s="12">
        <f t="shared" si="21"/>
        <v>26.226312671146403</v>
      </c>
    </row>
    <row r="103" spans="2:19">
      <c r="B103" s="1">
        <v>43279</v>
      </c>
      <c r="C103" s="2">
        <v>76.099999999999994</v>
      </c>
      <c r="D103" s="2">
        <v>77.2</v>
      </c>
      <c r="E103" s="2">
        <v>75.099999999999994</v>
      </c>
      <c r="F103" s="3">
        <v>75.2</v>
      </c>
      <c r="H103" s="12">
        <f t="shared" si="11"/>
        <v>2.1000000000000085</v>
      </c>
      <c r="I103" s="12">
        <f t="shared" si="12"/>
        <v>3.0367966469704419</v>
      </c>
      <c r="J103" s="12">
        <f t="shared" si="13"/>
        <v>0</v>
      </c>
      <c r="K103" s="12">
        <f t="shared" si="14"/>
        <v>1.2000000000000028</v>
      </c>
      <c r="L103" s="12">
        <f t="shared" si="15"/>
        <v>0.80561871132544127</v>
      </c>
      <c r="M103" s="12">
        <f t="shared" si="16"/>
        <v>0.74338077466969554</v>
      </c>
      <c r="N103" s="12">
        <f t="shared" si="17"/>
        <v>4.0179443065316232</v>
      </c>
      <c r="O103" s="12"/>
      <c r="P103" s="12">
        <f t="shared" si="18"/>
        <v>26.528569574427703</v>
      </c>
      <c r="Q103" s="12">
        <f t="shared" si="19"/>
        <v>24.479109439590051</v>
      </c>
      <c r="R103" s="12">
        <f t="shared" si="20"/>
        <v>21.812183662313743</v>
      </c>
      <c r="S103" s="12">
        <f t="shared" si="21"/>
        <v>26.646211260346753</v>
      </c>
    </row>
    <row r="104" spans="2:19">
      <c r="B104" s="1">
        <v>43278</v>
      </c>
      <c r="C104" s="2">
        <v>77.5</v>
      </c>
      <c r="D104" s="2">
        <v>79</v>
      </c>
      <c r="E104" s="2">
        <v>76.3</v>
      </c>
      <c r="F104" s="3">
        <v>76.3</v>
      </c>
      <c r="H104" s="12">
        <f t="shared" si="11"/>
        <v>2.7000000000000028</v>
      </c>
      <c r="I104" s="12">
        <f t="shared" si="12"/>
        <v>3.1088579275066288</v>
      </c>
      <c r="J104" s="12">
        <f t="shared" si="13"/>
        <v>2</v>
      </c>
      <c r="K104" s="12">
        <f t="shared" si="14"/>
        <v>0</v>
      </c>
      <c r="L104" s="12">
        <f t="shared" si="15"/>
        <v>0.86758938142739828</v>
      </c>
      <c r="M104" s="12">
        <f t="shared" si="16"/>
        <v>0.70825621887505652</v>
      </c>
      <c r="N104" s="12">
        <f t="shared" si="17"/>
        <v>10.110962807635508</v>
      </c>
      <c r="O104" s="12"/>
      <c r="P104" s="12">
        <f t="shared" si="18"/>
        <v>27.907012853534408</v>
      </c>
      <c r="Q104" s="12">
        <f t="shared" si="19"/>
        <v>22.781877956162937</v>
      </c>
      <c r="R104" s="12">
        <f t="shared" si="20"/>
        <v>23.180971305066208</v>
      </c>
      <c r="S104" s="12">
        <f t="shared" si="21"/>
        <v>27.038697954144489</v>
      </c>
    </row>
    <row r="105" spans="2:19">
      <c r="B105" s="1">
        <v>43277</v>
      </c>
      <c r="C105" s="2">
        <v>75.400000000000006</v>
      </c>
      <c r="D105" s="2">
        <v>77</v>
      </c>
      <c r="E105" s="2">
        <v>74.7</v>
      </c>
      <c r="F105" s="3">
        <v>77</v>
      </c>
      <c r="H105" s="12">
        <f t="shared" si="11"/>
        <v>2.2999999999999972</v>
      </c>
      <c r="I105" s="12">
        <f t="shared" si="12"/>
        <v>3.1403085373148305</v>
      </c>
      <c r="J105" s="12">
        <f t="shared" si="13"/>
        <v>0</v>
      </c>
      <c r="K105" s="12">
        <f t="shared" si="14"/>
        <v>0.29999999999999716</v>
      </c>
      <c r="L105" s="12">
        <f t="shared" si="15"/>
        <v>0.78048087230642904</v>
      </c>
      <c r="M105" s="12">
        <f t="shared" si="16"/>
        <v>0.76273746648083007</v>
      </c>
      <c r="N105" s="12">
        <f t="shared" si="17"/>
        <v>1.1497663927155395</v>
      </c>
      <c r="O105" s="12"/>
      <c r="P105" s="12">
        <f t="shared" si="18"/>
        <v>24.853636610299169</v>
      </c>
      <c r="Q105" s="12">
        <f t="shared" si="19"/>
        <v>24.288615510787377</v>
      </c>
      <c r="R105" s="12">
        <f t="shared" si="20"/>
        <v>24.186356574099342</v>
      </c>
      <c r="S105" s="12">
        <f t="shared" si="21"/>
        <v>27.277827437529339</v>
      </c>
    </row>
    <row r="106" spans="2:19">
      <c r="B106" s="1">
        <v>43276</v>
      </c>
      <c r="C106" s="2">
        <v>75</v>
      </c>
      <c r="D106" s="2">
        <v>76.900000000000006</v>
      </c>
      <c r="E106" s="2">
        <v>75</v>
      </c>
      <c r="F106" s="3">
        <v>76.3</v>
      </c>
      <c r="H106" s="12">
        <f t="shared" si="11"/>
        <v>2.3000000000000114</v>
      </c>
      <c r="I106" s="12">
        <f t="shared" si="12"/>
        <v>3.2049476555698178</v>
      </c>
      <c r="J106" s="12">
        <f t="shared" si="13"/>
        <v>1.2000000000000028</v>
      </c>
      <c r="K106" s="12">
        <f t="shared" si="14"/>
        <v>0</v>
      </c>
      <c r="L106" s="12">
        <f t="shared" si="15"/>
        <v>0.84051786248384674</v>
      </c>
      <c r="M106" s="12">
        <f t="shared" si="16"/>
        <v>0.79833265621012484</v>
      </c>
      <c r="N106" s="12">
        <f t="shared" si="17"/>
        <v>2.574072851216473</v>
      </c>
      <c r="O106" s="12"/>
      <c r="P106" s="12">
        <f t="shared" si="18"/>
        <v>26.225634637842731</v>
      </c>
      <c r="Q106" s="12">
        <f t="shared" si="19"/>
        <v>24.909382055670008</v>
      </c>
      <c r="R106" s="12">
        <f t="shared" si="20"/>
        <v>25.958401972667328</v>
      </c>
      <c r="S106" s="12">
        <f t="shared" si="21"/>
        <v>28.147939339833712</v>
      </c>
    </row>
    <row r="107" spans="2:19">
      <c r="B107" s="1">
        <v>43273</v>
      </c>
      <c r="C107" s="2">
        <v>75.7</v>
      </c>
      <c r="D107" s="2">
        <v>75.7</v>
      </c>
      <c r="E107" s="2">
        <v>73.5</v>
      </c>
      <c r="F107" s="3">
        <v>74.599999999999994</v>
      </c>
      <c r="H107" s="12">
        <f t="shared" si="11"/>
        <v>2.2999999999999972</v>
      </c>
      <c r="I107" s="12">
        <f t="shared" si="12"/>
        <v>3.2745590136905722</v>
      </c>
      <c r="J107" s="12">
        <f t="shared" si="13"/>
        <v>0</v>
      </c>
      <c r="K107" s="12">
        <f t="shared" si="14"/>
        <v>2.2000000000000028</v>
      </c>
      <c r="L107" s="12">
        <f t="shared" si="15"/>
        <v>0.81286539036721928</v>
      </c>
      <c r="M107" s="12">
        <f t="shared" si="16"/>
        <v>0.85974286053398064</v>
      </c>
      <c r="N107" s="12">
        <f t="shared" si="17"/>
        <v>2.8026568768570796</v>
      </c>
      <c r="O107" s="12"/>
      <c r="P107" s="12">
        <f t="shared" si="18"/>
        <v>24.823659826215323</v>
      </c>
      <c r="Q107" s="12">
        <f t="shared" si="19"/>
        <v>26.255225724730874</v>
      </c>
      <c r="R107" s="12">
        <f t="shared" si="20"/>
        <v>27.757196520471243</v>
      </c>
      <c r="S107" s="12">
        <f t="shared" si="21"/>
        <v>28.85719134441127</v>
      </c>
    </row>
    <row r="108" spans="2:19">
      <c r="B108" s="1">
        <v>43272</v>
      </c>
      <c r="C108" s="2">
        <v>76.2</v>
      </c>
      <c r="D108" s="2">
        <v>77.599999999999994</v>
      </c>
      <c r="E108" s="2">
        <v>75.7</v>
      </c>
      <c r="F108" s="3">
        <v>75.8</v>
      </c>
      <c r="H108" s="12">
        <f t="shared" si="11"/>
        <v>2.2999999999999972</v>
      </c>
      <c r="I108" s="12">
        <f t="shared" si="12"/>
        <v>3.34952509166677</v>
      </c>
      <c r="J108" s="12">
        <f t="shared" si="13"/>
        <v>0</v>
      </c>
      <c r="K108" s="12">
        <f t="shared" si="14"/>
        <v>0</v>
      </c>
      <c r="L108" s="12">
        <f t="shared" si="15"/>
        <v>0.87539349731854388</v>
      </c>
      <c r="M108" s="12">
        <f t="shared" si="16"/>
        <v>0.7566461574981328</v>
      </c>
      <c r="N108" s="12">
        <f t="shared" si="17"/>
        <v>7.2760082434240649</v>
      </c>
      <c r="O108" s="12"/>
      <c r="P108" s="12">
        <f t="shared" si="18"/>
        <v>26.134854146828797</v>
      </c>
      <c r="Q108" s="12">
        <f t="shared" si="19"/>
        <v>22.589654855268311</v>
      </c>
      <c r="R108" s="12">
        <f t="shared" si="20"/>
        <v>29.676776493056948</v>
      </c>
      <c r="S108" s="12">
        <f t="shared" si="21"/>
        <v>29.828205663396439</v>
      </c>
    </row>
    <row r="109" spans="2:19">
      <c r="B109" s="1">
        <v>43271</v>
      </c>
      <c r="C109" s="2">
        <v>77.5</v>
      </c>
      <c r="D109" s="2">
        <v>78</v>
      </c>
      <c r="E109" s="2">
        <v>72.599999999999994</v>
      </c>
      <c r="F109" s="3">
        <v>75.3</v>
      </c>
      <c r="H109" s="12">
        <f t="shared" si="11"/>
        <v>5.4000000000000057</v>
      </c>
      <c r="I109" s="12">
        <f t="shared" si="12"/>
        <v>3.4302577910257526</v>
      </c>
      <c r="J109" s="12">
        <f t="shared" si="13"/>
        <v>0</v>
      </c>
      <c r="K109" s="12">
        <f t="shared" si="14"/>
        <v>4.9000000000000057</v>
      </c>
      <c r="L109" s="12">
        <f t="shared" si="15"/>
        <v>0.9427314586507396</v>
      </c>
      <c r="M109" s="12">
        <f t="shared" si="16"/>
        <v>0.81484970807491219</v>
      </c>
      <c r="N109" s="12">
        <f t="shared" si="17"/>
        <v>7.2760082434240676</v>
      </c>
      <c r="O109" s="12"/>
      <c r="P109" s="12">
        <f t="shared" si="18"/>
        <v>27.482816630199501</v>
      </c>
      <c r="Q109" s="12">
        <f t="shared" si="19"/>
        <v>23.754765901464424</v>
      </c>
      <c r="R109" s="12">
        <f t="shared" si="20"/>
        <v>31.39991251225948</v>
      </c>
      <c r="S109" s="12">
        <f t="shared" si="21"/>
        <v>30.640847698872573</v>
      </c>
    </row>
    <row r="110" spans="2:19">
      <c r="B110" s="1">
        <v>43270</v>
      </c>
      <c r="C110" s="2">
        <v>79</v>
      </c>
      <c r="D110" s="2">
        <v>80</v>
      </c>
      <c r="E110" s="2">
        <v>77.5</v>
      </c>
      <c r="F110" s="3">
        <v>77.5</v>
      </c>
      <c r="H110" s="12">
        <f t="shared" si="11"/>
        <v>2.5</v>
      </c>
      <c r="I110" s="12">
        <f t="shared" si="12"/>
        <v>3.2787391595661948</v>
      </c>
      <c r="J110" s="12">
        <f t="shared" si="13"/>
        <v>0</v>
      </c>
      <c r="K110" s="12">
        <f t="shared" si="14"/>
        <v>0.70000000000000284</v>
      </c>
      <c r="L110" s="12">
        <f t="shared" si="15"/>
        <v>1.0152492631623349</v>
      </c>
      <c r="M110" s="12">
        <f t="shared" si="16"/>
        <v>0.50060737792682808</v>
      </c>
      <c r="N110" s="12">
        <f t="shared" si="17"/>
        <v>33.950564405993546</v>
      </c>
      <c r="O110" s="12"/>
      <c r="P110" s="12">
        <f t="shared" si="18"/>
        <v>30.9646243190831</v>
      </c>
      <c r="Q110" s="12">
        <f t="shared" si="19"/>
        <v>15.268289228383228</v>
      </c>
      <c r="R110" s="12">
        <f t="shared" si="20"/>
        <v>33.255597456016048</v>
      </c>
      <c r="S110" s="12">
        <f t="shared" si="21"/>
        <v>31.664028855311084</v>
      </c>
    </row>
    <row r="111" spans="2:19">
      <c r="B111" s="1">
        <v>43266</v>
      </c>
      <c r="C111" s="2">
        <v>79.400000000000006</v>
      </c>
      <c r="D111" s="2">
        <v>80.3</v>
      </c>
      <c r="E111" s="2">
        <v>78.2</v>
      </c>
      <c r="F111" s="3">
        <v>79.3</v>
      </c>
      <c r="H111" s="12">
        <f t="shared" si="11"/>
        <v>2.0999999999999943</v>
      </c>
      <c r="I111" s="12">
        <f t="shared" si="12"/>
        <v>3.3386421718405175</v>
      </c>
      <c r="J111" s="12">
        <f t="shared" si="13"/>
        <v>0</v>
      </c>
      <c r="K111" s="12">
        <f t="shared" si="14"/>
        <v>0.79999999999999716</v>
      </c>
      <c r="L111" s="12">
        <f t="shared" si="15"/>
        <v>1.0933453603286682</v>
      </c>
      <c r="M111" s="12">
        <f t="shared" si="16"/>
        <v>0.48526948392119923</v>
      </c>
      <c r="N111" s="12">
        <f t="shared" si="17"/>
        <v>38.519584344616817</v>
      </c>
      <c r="O111" s="12"/>
      <c r="P111" s="12">
        <f t="shared" si="18"/>
        <v>32.74820433140134</v>
      </c>
      <c r="Q111" s="12">
        <f t="shared" si="19"/>
        <v>14.534935430162651</v>
      </c>
      <c r="R111" s="12">
        <f t="shared" si="20"/>
        <v>33.202138459863932</v>
      </c>
      <c r="S111" s="12">
        <f t="shared" si="21"/>
        <v>31.389006385019332</v>
      </c>
    </row>
    <row r="112" spans="2:19">
      <c r="B112" s="1">
        <v>43265</v>
      </c>
      <c r="C112" s="2">
        <v>83.6</v>
      </c>
      <c r="D112" s="2">
        <v>84.8</v>
      </c>
      <c r="E112" s="2">
        <v>79</v>
      </c>
      <c r="F112" s="3">
        <v>79</v>
      </c>
      <c r="H112" s="12">
        <f t="shared" si="11"/>
        <v>5.7999999999999972</v>
      </c>
      <c r="I112" s="12">
        <f t="shared" si="12"/>
        <v>3.4339223389051736</v>
      </c>
      <c r="J112" s="12">
        <f t="shared" si="13"/>
        <v>0.89999999999999147</v>
      </c>
      <c r="K112" s="12">
        <f t="shared" si="14"/>
        <v>0</v>
      </c>
      <c r="L112" s="12">
        <f t="shared" si="15"/>
        <v>1.1774488495847197</v>
      </c>
      <c r="M112" s="12">
        <f t="shared" si="16"/>
        <v>0.46105944422283013</v>
      </c>
      <c r="N112" s="12">
        <f t="shared" si="17"/>
        <v>43.722049382926883</v>
      </c>
      <c r="O112" s="12"/>
      <c r="P112" s="12">
        <f t="shared" si="18"/>
        <v>34.288744280691041</v>
      </c>
      <c r="Q112" s="12">
        <f t="shared" si="19"/>
        <v>13.42661244837087</v>
      </c>
      <c r="R112" s="12">
        <f t="shared" si="20"/>
        <v>32.793104161036787</v>
      </c>
      <c r="S112" s="12">
        <f t="shared" si="21"/>
        <v>30.311147470484102</v>
      </c>
    </row>
    <row r="113" spans="2:19">
      <c r="B113" s="1">
        <v>43264</v>
      </c>
      <c r="C113" s="2">
        <v>78.7</v>
      </c>
      <c r="D113" s="2">
        <v>83.9</v>
      </c>
      <c r="E113" s="2">
        <v>77.7</v>
      </c>
      <c r="F113" s="3">
        <v>82.7</v>
      </c>
      <c r="H113" s="12">
        <f t="shared" si="11"/>
        <v>6.2000000000000028</v>
      </c>
      <c r="I113" s="12">
        <f t="shared" si="12"/>
        <v>3.2519163649748029</v>
      </c>
      <c r="J113" s="12">
        <f t="shared" si="13"/>
        <v>4.6000000000000085</v>
      </c>
      <c r="K113" s="12">
        <f t="shared" si="14"/>
        <v>0</v>
      </c>
      <c r="L113" s="12">
        <f t="shared" si="15"/>
        <v>1.198791068783545</v>
      </c>
      <c r="M113" s="12">
        <f t="shared" si="16"/>
        <v>0.49652555531689396</v>
      </c>
      <c r="N113" s="12">
        <f t="shared" si="17"/>
        <v>41.423855785009124</v>
      </c>
      <c r="O113" s="12"/>
      <c r="P113" s="12">
        <f t="shared" si="18"/>
        <v>36.86414207005086</v>
      </c>
      <c r="Q113" s="12">
        <f t="shared" si="19"/>
        <v>15.268706190134173</v>
      </c>
      <c r="R113" s="12">
        <f t="shared" si="20"/>
        <v>31.952416067045238</v>
      </c>
      <c r="S113" s="12">
        <f t="shared" si="21"/>
        <v>28.986083535068545</v>
      </c>
    </row>
    <row r="114" spans="2:19">
      <c r="B114" s="1">
        <v>43263</v>
      </c>
      <c r="C114" s="2">
        <v>77.900000000000006</v>
      </c>
      <c r="D114" s="2">
        <v>79.3</v>
      </c>
      <c r="E114" s="2">
        <v>77.5</v>
      </c>
      <c r="F114" s="2">
        <v>77.7</v>
      </c>
      <c r="H114" s="12">
        <f t="shared" si="11"/>
        <v>1.7999999999999972</v>
      </c>
      <c r="I114" s="12">
        <f t="shared" si="12"/>
        <v>3.025140700742095</v>
      </c>
      <c r="J114" s="12">
        <f t="shared" si="13"/>
        <v>0</v>
      </c>
      <c r="K114" s="12">
        <f t="shared" si="14"/>
        <v>0</v>
      </c>
      <c r="L114" s="12">
        <f t="shared" si="15"/>
        <v>0.93715961253612468</v>
      </c>
      <c r="M114" s="12">
        <f t="shared" si="16"/>
        <v>0.53471982880280888</v>
      </c>
      <c r="N114" s="12">
        <f t="shared" si="17"/>
        <v>27.341898557073808</v>
      </c>
      <c r="O114" s="12"/>
      <c r="P114" s="12">
        <f t="shared" si="18"/>
        <v>30.979042141948334</v>
      </c>
      <c r="Q114" s="12">
        <f t="shared" si="19"/>
        <v>17.675866404218393</v>
      </c>
      <c r="R114" s="12">
        <f t="shared" si="20"/>
        <v>31.223843781048018</v>
      </c>
      <c r="S114" s="12">
        <f t="shared" si="21"/>
        <v>28.011939619784222</v>
      </c>
    </row>
    <row r="115" spans="2:19">
      <c r="B115" s="1">
        <v>43262</v>
      </c>
      <c r="C115" s="2">
        <v>79.8</v>
      </c>
      <c r="D115" s="2">
        <v>79.8</v>
      </c>
      <c r="E115" s="2">
        <v>77.099999999999994</v>
      </c>
      <c r="F115" s="3">
        <v>77.7</v>
      </c>
      <c r="H115" s="12">
        <f t="shared" si="11"/>
        <v>2.7000000000000028</v>
      </c>
      <c r="I115" s="12">
        <f t="shared" si="12"/>
        <v>3.1193822931068715</v>
      </c>
      <c r="J115" s="12">
        <f t="shared" si="13"/>
        <v>0</v>
      </c>
      <c r="K115" s="12">
        <f t="shared" si="14"/>
        <v>1.5</v>
      </c>
      <c r="L115" s="12">
        <f t="shared" si="15"/>
        <v>1.009248813500442</v>
      </c>
      <c r="M115" s="12">
        <f t="shared" si="16"/>
        <v>0.57585212332610192</v>
      </c>
      <c r="N115" s="12">
        <f t="shared" si="17"/>
        <v>27.341898557073812</v>
      </c>
      <c r="O115" s="12"/>
      <c r="P115" s="12">
        <f t="shared" si="18"/>
        <v>32.354123947252425</v>
      </c>
      <c r="Q115" s="12">
        <f t="shared" si="19"/>
        <v>18.460453680159841</v>
      </c>
      <c r="R115" s="12">
        <f t="shared" si="20"/>
        <v>31.52245495212296</v>
      </c>
      <c r="S115" s="12">
        <f t="shared" si="21"/>
        <v>27.637771506142037</v>
      </c>
    </row>
    <row r="116" spans="2:19">
      <c r="B116" s="1">
        <v>43259</v>
      </c>
      <c r="C116" s="2">
        <v>79.400000000000006</v>
      </c>
      <c r="D116" s="2">
        <v>80.5</v>
      </c>
      <c r="E116" s="2">
        <v>78.599999999999994</v>
      </c>
      <c r="F116" s="3">
        <v>79.3</v>
      </c>
      <c r="H116" s="12">
        <f t="shared" si="11"/>
        <v>1.9000000000000057</v>
      </c>
      <c r="I116" s="12">
        <f t="shared" si="12"/>
        <v>3.1516424694997078</v>
      </c>
      <c r="J116" s="12">
        <f t="shared" si="13"/>
        <v>0</v>
      </c>
      <c r="K116" s="12">
        <f t="shared" si="14"/>
        <v>0.40000000000000568</v>
      </c>
      <c r="L116" s="12">
        <f t="shared" si="15"/>
        <v>1.0868833376158606</v>
      </c>
      <c r="M116" s="12">
        <f t="shared" si="16"/>
        <v>0.50476382512041751</v>
      </c>
      <c r="N116" s="12">
        <f t="shared" si="17"/>
        <v>36.573401826991173</v>
      </c>
      <c r="O116" s="12"/>
      <c r="P116" s="12">
        <f t="shared" si="18"/>
        <v>34.486251157428796</v>
      </c>
      <c r="Q116" s="12">
        <f t="shared" si="19"/>
        <v>16.015897425082731</v>
      </c>
      <c r="R116" s="12">
        <f t="shared" si="20"/>
        <v>31.844036213280585</v>
      </c>
      <c r="S116" s="12">
        <f t="shared" si="21"/>
        <v>27.234821229911987</v>
      </c>
    </row>
    <row r="117" spans="2:19">
      <c r="B117" s="1">
        <v>43258</v>
      </c>
      <c r="C117" s="2">
        <v>81.5</v>
      </c>
      <c r="D117" s="2">
        <v>81.5</v>
      </c>
      <c r="E117" s="2">
        <v>79</v>
      </c>
      <c r="F117" s="3">
        <v>79</v>
      </c>
      <c r="H117" s="12">
        <f t="shared" si="11"/>
        <v>2.5</v>
      </c>
      <c r="I117" s="12">
        <f t="shared" si="12"/>
        <v>3.2479226594612229</v>
      </c>
      <c r="J117" s="12">
        <f t="shared" si="13"/>
        <v>0.5</v>
      </c>
      <c r="K117" s="12">
        <f t="shared" si="14"/>
        <v>0</v>
      </c>
      <c r="L117" s="12">
        <f t="shared" si="15"/>
        <v>1.170489748201696</v>
      </c>
      <c r="M117" s="12">
        <f t="shared" si="16"/>
        <v>0.51282258089891075</v>
      </c>
      <c r="N117" s="12">
        <f t="shared" si="17"/>
        <v>39.069824175420656</v>
      </c>
      <c r="O117" s="12"/>
      <c r="P117" s="12">
        <f t="shared" si="18"/>
        <v>36.038104072215226</v>
      </c>
      <c r="Q117" s="12">
        <f t="shared" si="19"/>
        <v>15.789248534137803</v>
      </c>
      <c r="R117" s="12">
        <f t="shared" si="20"/>
        <v>31.480238858379767</v>
      </c>
      <c r="S117" s="12">
        <f t="shared" si="21"/>
        <v>26.346241504943698</v>
      </c>
    </row>
    <row r="118" spans="2:19">
      <c r="B118" s="1">
        <v>43257</v>
      </c>
      <c r="C118" s="2">
        <v>78.3</v>
      </c>
      <c r="D118" s="2">
        <v>81</v>
      </c>
      <c r="E118" s="2">
        <v>77.900000000000006</v>
      </c>
      <c r="F118" s="3">
        <v>81</v>
      </c>
      <c r="H118" s="12">
        <f t="shared" si="11"/>
        <v>3.7999999999999972</v>
      </c>
      <c r="I118" s="12">
        <f t="shared" si="12"/>
        <v>3.3054551717274712</v>
      </c>
      <c r="J118" s="12">
        <f t="shared" si="13"/>
        <v>2.5</v>
      </c>
      <c r="K118" s="12">
        <f t="shared" si="14"/>
        <v>0</v>
      </c>
      <c r="L118" s="12">
        <f t="shared" si="15"/>
        <v>1.2220658826787496</v>
      </c>
      <c r="M118" s="12">
        <f t="shared" si="16"/>
        <v>0.55227047173728849</v>
      </c>
      <c r="N118" s="12">
        <f t="shared" si="17"/>
        <v>37.749066532647426</v>
      </c>
      <c r="O118" s="12"/>
      <c r="P118" s="12">
        <f t="shared" si="18"/>
        <v>36.971183065238279</v>
      </c>
      <c r="Q118" s="12">
        <f t="shared" si="19"/>
        <v>16.707849389730651</v>
      </c>
      <c r="R118" s="12">
        <f t="shared" si="20"/>
        <v>30.896424603222773</v>
      </c>
      <c r="S118" s="12">
        <f t="shared" si="21"/>
        <v>25.341597448226374</v>
      </c>
    </row>
    <row r="119" spans="2:19">
      <c r="B119" s="1">
        <v>43256</v>
      </c>
      <c r="C119" s="2">
        <v>78.400000000000006</v>
      </c>
      <c r="D119" s="2">
        <v>78.5</v>
      </c>
      <c r="E119" s="2">
        <v>77</v>
      </c>
      <c r="F119" s="3">
        <v>77.2</v>
      </c>
      <c r="H119" s="12">
        <f t="shared" si="11"/>
        <v>1.5</v>
      </c>
      <c r="I119" s="12">
        <f t="shared" si="12"/>
        <v>3.2674132618603533</v>
      </c>
      <c r="J119" s="12">
        <f t="shared" si="13"/>
        <v>0</v>
      </c>
      <c r="K119" s="12">
        <f t="shared" si="14"/>
        <v>0.79999999999999716</v>
      </c>
      <c r="L119" s="12">
        <f t="shared" si="15"/>
        <v>1.1237632582694226</v>
      </c>
      <c r="M119" s="12">
        <f t="shared" si="16"/>
        <v>0.59475281571707994</v>
      </c>
      <c r="N119" s="12">
        <f t="shared" si="17"/>
        <v>30.782979022429419</v>
      </c>
      <c r="O119" s="12"/>
      <c r="P119" s="12">
        <f t="shared" si="18"/>
        <v>34.39305555213393</v>
      </c>
      <c r="Q119" s="12">
        <f t="shared" si="19"/>
        <v>18.202558661907617</v>
      </c>
      <c r="R119" s="12">
        <f t="shared" si="20"/>
        <v>30.369298300959336</v>
      </c>
      <c r="S119" s="12">
        <f t="shared" si="21"/>
        <v>24.756588500086387</v>
      </c>
    </row>
    <row r="120" spans="2:19">
      <c r="B120" s="1">
        <v>43255</v>
      </c>
      <c r="C120" s="2">
        <v>79.5</v>
      </c>
      <c r="D120" s="2">
        <v>79.8</v>
      </c>
      <c r="E120" s="2">
        <v>77.8</v>
      </c>
      <c r="F120" s="3">
        <v>77.900000000000006</v>
      </c>
      <c r="H120" s="12">
        <f t="shared" si="11"/>
        <v>2.2999999999999972</v>
      </c>
      <c r="I120" s="12">
        <f t="shared" si="12"/>
        <v>3.4033681281573034</v>
      </c>
      <c r="J120" s="12">
        <f t="shared" si="13"/>
        <v>2</v>
      </c>
      <c r="K120" s="12">
        <f t="shared" si="14"/>
        <v>0</v>
      </c>
      <c r="L120" s="12">
        <f t="shared" si="15"/>
        <v>1.2102065858286088</v>
      </c>
      <c r="M120" s="12">
        <f t="shared" si="16"/>
        <v>0.57896457077224017</v>
      </c>
      <c r="N120" s="12">
        <f t="shared" si="17"/>
        <v>35.28125370943448</v>
      </c>
      <c r="O120" s="12"/>
      <c r="P120" s="12">
        <f t="shared" si="18"/>
        <v>35.559085595711181</v>
      </c>
      <c r="Q120" s="12">
        <f t="shared" si="19"/>
        <v>17.011517678098219</v>
      </c>
      <c r="R120" s="12">
        <f t="shared" si="20"/>
        <v>30.3374767070001</v>
      </c>
      <c r="S120" s="12">
        <f t="shared" si="21"/>
        <v>25.088154806172774</v>
      </c>
    </row>
    <row r="121" spans="2:19">
      <c r="B121" s="1">
        <v>43252</v>
      </c>
      <c r="C121" s="2">
        <v>76.599999999999994</v>
      </c>
      <c r="D121" s="2">
        <v>77.8</v>
      </c>
      <c r="E121" s="2">
        <v>76.3</v>
      </c>
      <c r="F121" s="3">
        <v>77.5</v>
      </c>
      <c r="H121" s="12">
        <f t="shared" si="11"/>
        <v>1.5</v>
      </c>
      <c r="I121" s="12">
        <f t="shared" si="12"/>
        <v>3.4882425995540194</v>
      </c>
      <c r="J121" s="12">
        <f t="shared" si="13"/>
        <v>0</v>
      </c>
      <c r="K121" s="12">
        <f t="shared" si="14"/>
        <v>0.29999999999999716</v>
      </c>
      <c r="L121" s="12">
        <f t="shared" si="15"/>
        <v>1.1494532462769633</v>
      </c>
      <c r="M121" s="12">
        <f t="shared" si="16"/>
        <v>0.62350030698548942</v>
      </c>
      <c r="N121" s="12">
        <f t="shared" si="17"/>
        <v>29.665353518351107</v>
      </c>
      <c r="O121" s="12"/>
      <c r="P121" s="12">
        <f t="shared" si="18"/>
        <v>32.952216294357619</v>
      </c>
      <c r="Q121" s="12">
        <f t="shared" si="19"/>
        <v>17.874338988498263</v>
      </c>
      <c r="R121" s="12">
        <f t="shared" si="20"/>
        <v>29.957186168351299</v>
      </c>
      <c r="S121" s="12">
        <f t="shared" si="21"/>
        <v>25.621798319943217</v>
      </c>
    </row>
    <row r="122" spans="2:19">
      <c r="B122" s="1">
        <v>43251</v>
      </c>
      <c r="C122" s="2">
        <v>79.5</v>
      </c>
      <c r="D122" s="2">
        <v>80.400000000000006</v>
      </c>
      <c r="E122" s="2">
        <v>76.599999999999994</v>
      </c>
      <c r="F122" s="3">
        <v>76.599999999999994</v>
      </c>
      <c r="H122" s="12">
        <f t="shared" si="11"/>
        <v>3.8000000000000114</v>
      </c>
      <c r="I122" s="12">
        <f t="shared" si="12"/>
        <v>3.6411843379812514</v>
      </c>
      <c r="J122" s="12">
        <f t="shared" si="13"/>
        <v>1.4000000000000057</v>
      </c>
      <c r="K122" s="12">
        <f t="shared" si="14"/>
        <v>0</v>
      </c>
      <c r="L122" s="12">
        <f t="shared" si="15"/>
        <v>1.2378727267598069</v>
      </c>
      <c r="M122" s="12">
        <f t="shared" si="16"/>
        <v>0.64838494598437346</v>
      </c>
      <c r="N122" s="12">
        <f t="shared" si="17"/>
        <v>31.251710160989305</v>
      </c>
      <c r="O122" s="12"/>
      <c r="P122" s="12">
        <f t="shared" si="18"/>
        <v>33.996431156960028</v>
      </c>
      <c r="Q122" s="12">
        <f t="shared" si="19"/>
        <v>17.806979427574152</v>
      </c>
      <c r="R122" s="12">
        <f t="shared" si="20"/>
        <v>29.979634833735929</v>
      </c>
      <c r="S122" s="12">
        <f t="shared" si="21"/>
        <v>26.269998094428612</v>
      </c>
    </row>
    <row r="123" spans="2:19">
      <c r="B123" s="1">
        <v>43250</v>
      </c>
      <c r="C123" s="2">
        <v>76.7</v>
      </c>
      <c r="D123" s="2">
        <v>79</v>
      </c>
      <c r="E123" s="2">
        <v>75.599999999999994</v>
      </c>
      <c r="F123" s="3">
        <v>78.3</v>
      </c>
      <c r="H123" s="12">
        <f t="shared" si="11"/>
        <v>3.4000000000000057</v>
      </c>
      <c r="I123" s="12">
        <f t="shared" si="12"/>
        <v>3.6289677485951928</v>
      </c>
      <c r="J123" s="12">
        <f t="shared" si="13"/>
        <v>0</v>
      </c>
      <c r="K123" s="12">
        <f t="shared" si="14"/>
        <v>1.8000000000000114</v>
      </c>
      <c r="L123" s="12">
        <f t="shared" si="15"/>
        <v>1.2254013980490226</v>
      </c>
      <c r="M123" s="12">
        <f t="shared" si="16"/>
        <v>0.69826071106009446</v>
      </c>
      <c r="N123" s="12">
        <f t="shared" si="17"/>
        <v>27.402977086919734</v>
      </c>
      <c r="O123" s="12"/>
      <c r="P123" s="12">
        <f t="shared" si="18"/>
        <v>33.767216545900332</v>
      </c>
      <c r="Q123" s="12">
        <f t="shared" si="19"/>
        <v>19.241303848192029</v>
      </c>
      <c r="R123" s="12">
        <f t="shared" si="20"/>
        <v>29.881782885485666</v>
      </c>
      <c r="S123" s="12">
        <f t="shared" si="21"/>
        <v>27.055854339785917</v>
      </c>
    </row>
    <row r="124" spans="2:19">
      <c r="B124" s="1">
        <v>43249</v>
      </c>
      <c r="C124" s="2">
        <v>80.7</v>
      </c>
      <c r="D124" s="2">
        <v>81.099999999999994</v>
      </c>
      <c r="E124" s="2">
        <v>77.400000000000006</v>
      </c>
      <c r="F124" s="3">
        <v>77.7</v>
      </c>
      <c r="H124" s="12">
        <f t="shared" si="11"/>
        <v>3.6999999999999886</v>
      </c>
      <c r="I124" s="12">
        <f t="shared" si="12"/>
        <v>3.646580652333284</v>
      </c>
      <c r="J124" s="12">
        <f t="shared" si="13"/>
        <v>0</v>
      </c>
      <c r="K124" s="12">
        <f t="shared" si="14"/>
        <v>2.7999999999999972</v>
      </c>
      <c r="L124" s="12">
        <f t="shared" si="15"/>
        <v>1.3196630440527934</v>
      </c>
      <c r="M124" s="12">
        <f t="shared" si="16"/>
        <v>0.61351153498779309</v>
      </c>
      <c r="N124" s="12">
        <f t="shared" si="17"/>
        <v>36.528077532214176</v>
      </c>
      <c r="O124" s="12"/>
      <c r="P124" s="12">
        <f t="shared" si="18"/>
        <v>36.189054072022238</v>
      </c>
      <c r="Q124" s="12">
        <f t="shared" si="19"/>
        <v>16.824296333477072</v>
      </c>
      <c r="R124" s="12">
        <f t="shared" si="20"/>
        <v>30.072460254606121</v>
      </c>
      <c r="S124" s="12">
        <f t="shared" si="21"/>
        <v>28.05018926071185</v>
      </c>
    </row>
    <row r="125" spans="2:19">
      <c r="B125" s="1">
        <v>43248</v>
      </c>
      <c r="C125" s="2">
        <v>83</v>
      </c>
      <c r="D125" s="2">
        <v>84.9</v>
      </c>
      <c r="E125" s="2">
        <v>80.2</v>
      </c>
      <c r="F125" s="3">
        <v>80.7</v>
      </c>
      <c r="H125" s="12">
        <f t="shared" si="11"/>
        <v>4.7000000000000028</v>
      </c>
      <c r="I125" s="12">
        <f t="shared" si="12"/>
        <v>3.6424714717435376</v>
      </c>
      <c r="J125" s="12">
        <f t="shared" si="13"/>
        <v>0.5</v>
      </c>
      <c r="K125" s="12">
        <f t="shared" si="14"/>
        <v>0</v>
      </c>
      <c r="L125" s="12">
        <f t="shared" si="15"/>
        <v>1.4211755859030084</v>
      </c>
      <c r="M125" s="12">
        <f t="shared" si="16"/>
        <v>0.44532011460223891</v>
      </c>
      <c r="N125" s="12">
        <f t="shared" si="17"/>
        <v>52.282760203337851</v>
      </c>
      <c r="O125" s="12"/>
      <c r="P125" s="12">
        <f t="shared" si="18"/>
        <v>39.016793869980155</v>
      </c>
      <c r="Q125" s="12">
        <f t="shared" si="19"/>
        <v>12.225768082380561</v>
      </c>
      <c r="R125" s="12">
        <f t="shared" si="20"/>
        <v>29.575874310174733</v>
      </c>
      <c r="S125" s="12">
        <f t="shared" si="21"/>
        <v>27.870422561990701</v>
      </c>
    </row>
    <row r="126" spans="2:19">
      <c r="B126" s="1">
        <v>43245</v>
      </c>
      <c r="C126" s="2">
        <v>80.599999999999994</v>
      </c>
      <c r="D126" s="2">
        <v>84.4</v>
      </c>
      <c r="E126" s="2">
        <v>80.5</v>
      </c>
      <c r="F126" s="3">
        <v>82</v>
      </c>
      <c r="H126" s="12">
        <f t="shared" si="11"/>
        <v>5.5</v>
      </c>
      <c r="I126" s="12">
        <f t="shared" si="12"/>
        <v>3.5611231234161171</v>
      </c>
      <c r="J126" s="12">
        <f t="shared" si="13"/>
        <v>4.5</v>
      </c>
      <c r="K126" s="12">
        <f t="shared" si="14"/>
        <v>0</v>
      </c>
      <c r="L126" s="12">
        <f t="shared" si="15"/>
        <v>1.4920352463570858</v>
      </c>
      <c r="M126" s="12">
        <f t="shared" si="16"/>
        <v>0.47957550803318033</v>
      </c>
      <c r="N126" s="12">
        <f t="shared" si="17"/>
        <v>51.351907878845758</v>
      </c>
      <c r="O126" s="12"/>
      <c r="P126" s="12">
        <f t="shared" si="18"/>
        <v>41.897884309200883</v>
      </c>
      <c r="Q126" s="12">
        <f t="shared" si="19"/>
        <v>13.466973519666817</v>
      </c>
      <c r="R126" s="12">
        <f t="shared" si="20"/>
        <v>27.829190779931416</v>
      </c>
      <c r="S126" s="12">
        <f t="shared" si="21"/>
        <v>27.005169972028359</v>
      </c>
    </row>
    <row r="127" spans="2:19">
      <c r="B127" s="1">
        <v>43244</v>
      </c>
      <c r="C127" s="2">
        <v>78.3</v>
      </c>
      <c r="D127" s="2">
        <v>79.900000000000006</v>
      </c>
      <c r="E127" s="2">
        <v>77.2</v>
      </c>
      <c r="F127" s="3">
        <v>78.900000000000006</v>
      </c>
      <c r="H127" s="12">
        <f t="shared" si="11"/>
        <v>2.7000000000000028</v>
      </c>
      <c r="I127" s="12">
        <f t="shared" si="12"/>
        <v>3.4119787482942803</v>
      </c>
      <c r="J127" s="12">
        <f t="shared" si="13"/>
        <v>1.4000000000000057</v>
      </c>
      <c r="K127" s="12">
        <f t="shared" si="14"/>
        <v>0</v>
      </c>
      <c r="L127" s="12">
        <f t="shared" si="15"/>
        <v>1.2606533422307078</v>
      </c>
      <c r="M127" s="12">
        <f t="shared" si="16"/>
        <v>0.51646593172804034</v>
      </c>
      <c r="N127" s="12">
        <f t="shared" si="17"/>
        <v>41.876053082520457</v>
      </c>
      <c r="O127" s="12"/>
      <c r="P127" s="12">
        <f t="shared" si="18"/>
        <v>36.947866186474194</v>
      </c>
      <c r="Q127" s="12">
        <f t="shared" si="19"/>
        <v>15.136844916933685</v>
      </c>
      <c r="R127" s="12">
        <f t="shared" si="20"/>
        <v>26.019751003091852</v>
      </c>
      <c r="S127" s="12">
        <f t="shared" si="21"/>
        <v>26.109161503010917</v>
      </c>
    </row>
    <row r="128" spans="2:19">
      <c r="B128" s="1">
        <v>43243</v>
      </c>
      <c r="C128" s="2">
        <v>78.2</v>
      </c>
      <c r="D128" s="2">
        <v>78.5</v>
      </c>
      <c r="E128" s="2">
        <v>76</v>
      </c>
      <c r="F128" s="3">
        <v>77.7</v>
      </c>
      <c r="H128" s="12">
        <f t="shared" si="11"/>
        <v>2.5</v>
      </c>
      <c r="I128" s="12">
        <f t="shared" si="12"/>
        <v>3.4667463443169169</v>
      </c>
      <c r="J128" s="12">
        <f t="shared" si="13"/>
        <v>0</v>
      </c>
      <c r="K128" s="12">
        <f t="shared" si="14"/>
        <v>0</v>
      </c>
      <c r="L128" s="12">
        <f t="shared" si="15"/>
        <v>1.2499343685561466</v>
      </c>
      <c r="M128" s="12">
        <f t="shared" si="16"/>
        <v>0.55619408032250495</v>
      </c>
      <c r="N128" s="12">
        <f t="shared" si="17"/>
        <v>38.410351637191454</v>
      </c>
      <c r="O128" s="12"/>
      <c r="P128" s="12">
        <f t="shared" si="18"/>
        <v>36.05497040777675</v>
      </c>
      <c r="Q128" s="12">
        <f t="shared" si="19"/>
        <v>16.04369126210463</v>
      </c>
      <c r="R128" s="12">
        <f t="shared" si="20"/>
        <v>24.800035458520423</v>
      </c>
      <c r="S128" s="12">
        <f t="shared" si="21"/>
        <v>25.700920332161203</v>
      </c>
    </row>
    <row r="129" spans="2:19">
      <c r="B129" s="1">
        <v>43242</v>
      </c>
      <c r="C129" s="2">
        <v>77.3</v>
      </c>
      <c r="D129" s="2">
        <v>79.400000000000006</v>
      </c>
      <c r="E129" s="2">
        <v>75.5</v>
      </c>
      <c r="F129" s="3">
        <v>77.8</v>
      </c>
      <c r="H129" s="12">
        <f t="shared" si="11"/>
        <v>3.9000000000000057</v>
      </c>
      <c r="I129" s="12">
        <f t="shared" si="12"/>
        <v>3.5411114477259105</v>
      </c>
      <c r="J129" s="12">
        <f t="shared" si="13"/>
        <v>0</v>
      </c>
      <c r="K129" s="12">
        <f t="shared" si="14"/>
        <v>0.5</v>
      </c>
      <c r="L129" s="12">
        <f t="shared" si="15"/>
        <v>1.3460831661373884</v>
      </c>
      <c r="M129" s="12">
        <f t="shared" si="16"/>
        <v>0.59897824034731306</v>
      </c>
      <c r="N129" s="12">
        <f t="shared" si="17"/>
        <v>38.41035163719144</v>
      </c>
      <c r="O129" s="12"/>
      <c r="P129" s="12">
        <f t="shared" si="18"/>
        <v>38.01301331540521</v>
      </c>
      <c r="Q129" s="12">
        <f t="shared" si="19"/>
        <v>16.914978508568964</v>
      </c>
      <c r="R129" s="12">
        <f t="shared" si="20"/>
        <v>23.753088060161112</v>
      </c>
      <c r="S129" s="12">
        <f t="shared" si="21"/>
        <v>25.544536804843489</v>
      </c>
    </row>
    <row r="130" spans="2:19">
      <c r="B130" s="1">
        <v>43241</v>
      </c>
      <c r="C130" s="2">
        <v>79.3</v>
      </c>
      <c r="D130" s="2">
        <v>80.5</v>
      </c>
      <c r="E130" s="2">
        <v>76</v>
      </c>
      <c r="F130" s="3">
        <v>76</v>
      </c>
      <c r="H130" s="12">
        <f t="shared" si="11"/>
        <v>4.5</v>
      </c>
      <c r="I130" s="12">
        <f t="shared" si="12"/>
        <v>3.5135046360125184</v>
      </c>
      <c r="J130" s="12">
        <f t="shared" si="13"/>
        <v>0.59999999999999432</v>
      </c>
      <c r="K130" s="12">
        <f t="shared" si="14"/>
        <v>0</v>
      </c>
      <c r="L130" s="12">
        <f t="shared" si="15"/>
        <v>1.4496280250710336</v>
      </c>
      <c r="M130" s="12">
        <f t="shared" si="16"/>
        <v>0.60659195114326026</v>
      </c>
      <c r="N130" s="12">
        <f t="shared" si="17"/>
        <v>40.999313482008233</v>
      </c>
      <c r="O130" s="12"/>
      <c r="P130" s="12">
        <f t="shared" si="18"/>
        <v>41.258748037862802</v>
      </c>
      <c r="Q130" s="12">
        <f t="shared" si="19"/>
        <v>17.264583769887444</v>
      </c>
      <c r="R130" s="12">
        <f t="shared" si="20"/>
        <v>22.625606246543391</v>
      </c>
      <c r="S130" s="12">
        <f t="shared" si="21"/>
        <v>25.597494674863743</v>
      </c>
    </row>
    <row r="131" spans="2:19">
      <c r="B131" s="1">
        <v>43238</v>
      </c>
      <c r="C131" s="2">
        <v>77</v>
      </c>
      <c r="D131" s="2">
        <v>79.900000000000006</v>
      </c>
      <c r="E131" s="2">
        <v>76.099999999999994</v>
      </c>
      <c r="F131" s="3">
        <v>77</v>
      </c>
      <c r="H131" s="12">
        <f t="shared" si="11"/>
        <v>4.9000000000000057</v>
      </c>
      <c r="I131" s="12">
        <f t="shared" si="12"/>
        <v>3.4376203772442504</v>
      </c>
      <c r="J131" s="12">
        <f t="shared" si="13"/>
        <v>4.9000000000000057</v>
      </c>
      <c r="K131" s="12">
        <f t="shared" si="14"/>
        <v>0</v>
      </c>
      <c r="L131" s="12">
        <f t="shared" si="15"/>
        <v>1.5149840269995751</v>
      </c>
      <c r="M131" s="12">
        <f t="shared" si="16"/>
        <v>0.65325287046197267</v>
      </c>
      <c r="N131" s="12">
        <f t="shared" si="17"/>
        <v>39.743404309117224</v>
      </c>
      <c r="O131" s="12"/>
      <c r="P131" s="12">
        <f t="shared" si="18"/>
        <v>44.070719298390173</v>
      </c>
      <c r="Q131" s="12">
        <f t="shared" si="19"/>
        <v>19.00305440316389</v>
      </c>
      <c r="R131" s="12">
        <f t="shared" si="20"/>
        <v>21.212244151507633</v>
      </c>
      <c r="S131" s="12">
        <f t="shared" si="21"/>
        <v>25.260110026766377</v>
      </c>
    </row>
    <row r="132" spans="2:19">
      <c r="B132" s="1">
        <v>43237</v>
      </c>
      <c r="C132" s="2">
        <v>69.8</v>
      </c>
      <c r="D132" s="2">
        <v>75</v>
      </c>
      <c r="E132" s="2">
        <v>69.599999999999994</v>
      </c>
      <c r="F132" s="3">
        <v>75</v>
      </c>
      <c r="H132" s="12">
        <f t="shared" si="11"/>
        <v>6.7999999999999972</v>
      </c>
      <c r="I132" s="12">
        <f t="shared" si="12"/>
        <v>3.3251296370322692</v>
      </c>
      <c r="J132" s="12">
        <f t="shared" si="13"/>
        <v>5.5</v>
      </c>
      <c r="K132" s="12">
        <f t="shared" si="14"/>
        <v>0</v>
      </c>
      <c r="L132" s="12">
        <f t="shared" si="15"/>
        <v>1.2545981829226187</v>
      </c>
      <c r="M132" s="12">
        <f t="shared" si="16"/>
        <v>0.70350309126673971</v>
      </c>
      <c r="N132" s="12">
        <f t="shared" si="17"/>
        <v>28.144361015444868</v>
      </c>
      <c r="O132" s="12"/>
      <c r="P132" s="12">
        <f t="shared" si="18"/>
        <v>37.730805107567697</v>
      </c>
      <c r="Q132" s="12">
        <f t="shared" si="19"/>
        <v>21.157162819511221</v>
      </c>
      <c r="R132" s="12">
        <f t="shared" si="20"/>
        <v>19.786770293229971</v>
      </c>
      <c r="S132" s="12">
        <f t="shared" si="21"/>
        <v>23.910964216007152</v>
      </c>
    </row>
    <row r="133" spans="2:19">
      <c r="B133" s="1">
        <v>43236</v>
      </c>
      <c r="C133" s="2">
        <v>65.5</v>
      </c>
      <c r="D133" s="2">
        <v>69.5</v>
      </c>
      <c r="E133" s="2">
        <v>65.400000000000006</v>
      </c>
      <c r="F133" s="3">
        <v>68.2</v>
      </c>
      <c r="H133" s="12">
        <f t="shared" ref="H133:H196" si="22">MAX((D133-E133),ABS(D133-F134),ABS(E133-F134))</f>
        <v>4.2000000000000028</v>
      </c>
      <c r="I133" s="12">
        <f t="shared" ref="I133:I196" si="23">I134*13/14+H133/14</f>
        <v>3.0578319168039823</v>
      </c>
      <c r="J133" s="12">
        <f t="shared" ref="J133:J196" si="24">IF(IF((D133-D134)&gt;(E134-E133),(D133-D134),0) &gt;0,(D133-D134),0)</f>
        <v>2.5999999999999943</v>
      </c>
      <c r="K133" s="12">
        <f t="shared" ref="K133:K196" si="25">IF(IF((D133-D134)&lt;(E134-E133),(E134-E133),0) &gt;0,(E134-E133),0)</f>
        <v>0</v>
      </c>
      <c r="L133" s="12">
        <f t="shared" ref="L133:L196" si="26">L134*13/14+J133/14</f>
        <v>0.92802881237820467</v>
      </c>
      <c r="M133" s="12">
        <f t="shared" ref="M133:M196" si="27">M134*13/14+K133/14</f>
        <v>0.7576187136718735</v>
      </c>
      <c r="N133" s="12">
        <f t="shared" ref="N133:N196" si="28">ABS(P133-Q133)/(P133+Q133)*100</f>
        <v>10.10947401949727</v>
      </c>
      <c r="O133" s="12"/>
      <c r="P133" s="12">
        <f t="shared" ref="P133:P196" si="29">L133/I133*100</f>
        <v>30.349242130619519</v>
      </c>
      <c r="Q133" s="12">
        <f t="shared" ref="Q133:Q196" si="30">M133/I133*100</f>
        <v>24.77633611934202</v>
      </c>
      <c r="R133" s="12">
        <f t="shared" ref="R133:R196" si="31">R134*13/14+N133/14</f>
        <v>19.143878699213438</v>
      </c>
      <c r="S133" s="12">
        <f t="shared" ref="S133:S196" si="32">(R133+R147)/2</f>
        <v>23.099247411499185</v>
      </c>
    </row>
    <row r="134" spans="2:19">
      <c r="B134" s="1">
        <v>43235</v>
      </c>
      <c r="C134" s="2">
        <v>65.099999999999994</v>
      </c>
      <c r="D134" s="2">
        <v>66.900000000000006</v>
      </c>
      <c r="E134" s="2">
        <v>64.099999999999994</v>
      </c>
      <c r="F134" s="3">
        <v>65.3</v>
      </c>
      <c r="H134" s="12">
        <f t="shared" si="22"/>
        <v>2.8000000000000114</v>
      </c>
      <c r="I134" s="12">
        <f t="shared" si="23"/>
        <v>2.9699728334812114</v>
      </c>
      <c r="J134" s="12">
        <f t="shared" si="24"/>
        <v>0.80000000000001137</v>
      </c>
      <c r="K134" s="12">
        <f t="shared" si="25"/>
        <v>0</v>
      </c>
      <c r="L134" s="12">
        <f t="shared" si="26"/>
        <v>0.79941564409960553</v>
      </c>
      <c r="M134" s="12">
        <f t="shared" si="27"/>
        <v>0.81589707626201757</v>
      </c>
      <c r="N134" s="12">
        <f t="shared" si="28"/>
        <v>1.0203245448795939</v>
      </c>
      <c r="O134" s="12"/>
      <c r="P134" s="12">
        <f t="shared" si="29"/>
        <v>26.916597858660609</v>
      </c>
      <c r="Q134" s="12">
        <f t="shared" si="30"/>
        <v>27.471533310480666</v>
      </c>
      <c r="R134" s="12">
        <f t="shared" si="31"/>
        <v>19.838832905345448</v>
      </c>
      <c r="S134" s="12">
        <f t="shared" si="32"/>
        <v>22.723539038197316</v>
      </c>
    </row>
    <row r="135" spans="2:19">
      <c r="B135" s="1">
        <v>43234</v>
      </c>
      <c r="C135" s="2">
        <v>66</v>
      </c>
      <c r="D135" s="2">
        <v>66.099999999999994</v>
      </c>
      <c r="E135" s="2">
        <v>63.7</v>
      </c>
      <c r="F135" s="3">
        <v>64.3</v>
      </c>
      <c r="H135" s="12">
        <f t="shared" si="22"/>
        <v>2.3999999999999915</v>
      </c>
      <c r="I135" s="12">
        <f t="shared" si="23"/>
        <v>2.9830476668259194</v>
      </c>
      <c r="J135" s="12">
        <f t="shared" si="24"/>
        <v>0</v>
      </c>
      <c r="K135" s="12">
        <f t="shared" si="25"/>
        <v>1.2999999999999972</v>
      </c>
      <c r="L135" s="12">
        <f t="shared" si="26"/>
        <v>0.79937069364572821</v>
      </c>
      <c r="M135" s="12">
        <f t="shared" si="27"/>
        <v>0.87865838982063427</v>
      </c>
      <c r="N135" s="12">
        <f t="shared" si="28"/>
        <v>4.7250489849150084</v>
      </c>
      <c r="O135" s="12"/>
      <c r="P135" s="12">
        <f t="shared" si="29"/>
        <v>26.797114324904175</v>
      </c>
      <c r="Q135" s="12">
        <f t="shared" si="30"/>
        <v>29.455056973848542</v>
      </c>
      <c r="R135" s="12">
        <f t="shared" si="31"/>
        <v>21.286410471535131</v>
      </c>
      <c r="S135" s="12">
        <f t="shared" si="32"/>
        <v>22.668512692895987</v>
      </c>
    </row>
    <row r="136" spans="2:19">
      <c r="B136" s="1">
        <v>43231</v>
      </c>
      <c r="C136" s="2">
        <v>66</v>
      </c>
      <c r="D136" s="2">
        <v>66.7</v>
      </c>
      <c r="E136" s="2">
        <v>65</v>
      </c>
      <c r="F136" s="2">
        <v>65.3</v>
      </c>
      <c r="H136" s="12">
        <f t="shared" si="22"/>
        <v>1.7000000000000028</v>
      </c>
      <c r="I136" s="12">
        <f t="shared" si="23"/>
        <v>3.027897487350991</v>
      </c>
      <c r="J136" s="12">
        <f t="shared" si="24"/>
        <v>0</v>
      </c>
      <c r="K136" s="12">
        <f t="shared" si="25"/>
        <v>0</v>
      </c>
      <c r="L136" s="12">
        <f t="shared" si="26"/>
        <v>0.8608607470030919</v>
      </c>
      <c r="M136" s="12">
        <f t="shared" si="27"/>
        <v>0.84624749672991406</v>
      </c>
      <c r="N136" s="12">
        <f t="shared" si="28"/>
        <v>0.85602364857792668</v>
      </c>
      <c r="O136" s="12"/>
      <c r="P136" s="12">
        <f t="shared" si="29"/>
        <v>28.430973987703624</v>
      </c>
      <c r="Q136" s="12">
        <f t="shared" si="30"/>
        <v>27.948353610553323</v>
      </c>
      <c r="R136" s="12">
        <f t="shared" si="31"/>
        <v>22.560361355121294</v>
      </c>
      <c r="S136" s="12">
        <f t="shared" si="32"/>
        <v>22.908022718504398</v>
      </c>
    </row>
    <row r="137" spans="2:19">
      <c r="B137" s="1">
        <v>43230</v>
      </c>
      <c r="C137" s="2">
        <v>63.1</v>
      </c>
      <c r="D137" s="2">
        <v>67.5</v>
      </c>
      <c r="E137" s="2">
        <v>62.3</v>
      </c>
      <c r="F137" s="3">
        <v>65.3</v>
      </c>
      <c r="H137" s="12">
        <f t="shared" si="22"/>
        <v>5.6000000000000014</v>
      </c>
      <c r="I137" s="12">
        <f t="shared" si="23"/>
        <v>3.1300434479164516</v>
      </c>
      <c r="J137" s="12">
        <f t="shared" si="24"/>
        <v>5.2000000000000028</v>
      </c>
      <c r="K137" s="12">
        <f t="shared" si="25"/>
        <v>0</v>
      </c>
      <c r="L137" s="12">
        <f t="shared" si="26"/>
        <v>0.92708080446486818</v>
      </c>
      <c r="M137" s="12">
        <f t="shared" si="27"/>
        <v>0.91134345801683059</v>
      </c>
      <c r="N137" s="12">
        <f t="shared" si="28"/>
        <v>0.85602364857792557</v>
      </c>
      <c r="O137" s="12"/>
      <c r="P137" s="12">
        <f t="shared" si="29"/>
        <v>29.618783888830357</v>
      </c>
      <c r="Q137" s="12">
        <f t="shared" si="30"/>
        <v>29.116000246689115</v>
      </c>
      <c r="R137" s="12">
        <f t="shared" si="31"/>
        <v>24.229925794086171</v>
      </c>
      <c r="S137" s="12">
        <f t="shared" si="32"/>
        <v>23.314765259018735</v>
      </c>
    </row>
    <row r="138" spans="2:19">
      <c r="B138" s="1">
        <v>43229</v>
      </c>
      <c r="C138" s="2">
        <v>61</v>
      </c>
      <c r="D138" s="2">
        <v>62.3</v>
      </c>
      <c r="E138" s="2">
        <v>60.8</v>
      </c>
      <c r="F138" s="3">
        <v>61.9</v>
      </c>
      <c r="H138" s="12">
        <f t="shared" si="22"/>
        <v>1.5</v>
      </c>
      <c r="I138" s="12">
        <f t="shared" si="23"/>
        <v>2.9400467900638709</v>
      </c>
      <c r="J138" s="12">
        <f t="shared" si="24"/>
        <v>0.29999999999999716</v>
      </c>
      <c r="K138" s="12">
        <f t="shared" si="25"/>
        <v>0</v>
      </c>
      <c r="L138" s="12">
        <f t="shared" si="26"/>
        <v>0.59839471250062704</v>
      </c>
      <c r="M138" s="12">
        <f t="shared" si="27"/>
        <v>0.98144680094120218</v>
      </c>
      <c r="N138" s="12">
        <f t="shared" si="28"/>
        <v>24.246235155959472</v>
      </c>
      <c r="O138" s="12"/>
      <c r="P138" s="12">
        <f t="shared" si="29"/>
        <v>20.353237728152866</v>
      </c>
      <c r="Q138" s="12">
        <f t="shared" si="30"/>
        <v>33.382012975374472</v>
      </c>
      <c r="R138" s="12">
        <f t="shared" si="31"/>
        <v>26.027918266817579</v>
      </c>
      <c r="S138" s="12">
        <f t="shared" si="32"/>
        <v>23.417596427240987</v>
      </c>
    </row>
    <row r="139" spans="2:19">
      <c r="B139" s="1">
        <v>43228</v>
      </c>
      <c r="C139" s="2">
        <v>60.9</v>
      </c>
      <c r="D139" s="2">
        <v>62</v>
      </c>
      <c r="E139" s="2">
        <v>60.4</v>
      </c>
      <c r="F139" s="3">
        <v>61</v>
      </c>
      <c r="H139" s="12">
        <f t="shared" si="22"/>
        <v>1.6000000000000014</v>
      </c>
      <c r="I139" s="12">
        <f t="shared" si="23"/>
        <v>3.050819620068784</v>
      </c>
      <c r="J139" s="12">
        <f t="shared" si="24"/>
        <v>0</v>
      </c>
      <c r="K139" s="12">
        <f t="shared" si="25"/>
        <v>0</v>
      </c>
      <c r="L139" s="12">
        <f t="shared" si="26"/>
        <v>0.62134815192375237</v>
      </c>
      <c r="M139" s="12">
        <f t="shared" si="27"/>
        <v>1.05694270870591</v>
      </c>
      <c r="N139" s="12">
        <f t="shared" si="28"/>
        <v>25.954652259664389</v>
      </c>
      <c r="O139" s="12"/>
      <c r="P139" s="12">
        <f t="shared" si="29"/>
        <v>20.366597482080682</v>
      </c>
      <c r="Q139" s="12">
        <f t="shared" si="30"/>
        <v>34.644549345138934</v>
      </c>
      <c r="R139" s="12">
        <f t="shared" si="31"/>
        <v>26.164970813806665</v>
      </c>
      <c r="S139" s="12">
        <f t="shared" si="32"/>
        <v>22.469568713677813</v>
      </c>
    </row>
    <row r="140" spans="2:19">
      <c r="B140" s="1">
        <v>43227</v>
      </c>
      <c r="C140" s="2">
        <v>62</v>
      </c>
      <c r="D140" s="2">
        <v>62</v>
      </c>
      <c r="E140" s="2">
        <v>59.7</v>
      </c>
      <c r="F140" s="3">
        <v>60.5</v>
      </c>
      <c r="H140" s="12">
        <f t="shared" si="22"/>
        <v>2.2999999999999972</v>
      </c>
      <c r="I140" s="12">
        <f t="shared" si="23"/>
        <v>3.1624211293048443</v>
      </c>
      <c r="J140" s="12">
        <f t="shared" si="24"/>
        <v>0</v>
      </c>
      <c r="K140" s="12">
        <f t="shared" si="25"/>
        <v>1.5999999999999943</v>
      </c>
      <c r="L140" s="12">
        <f t="shared" si="26"/>
        <v>0.66914416361019491</v>
      </c>
      <c r="M140" s="12">
        <f t="shared" si="27"/>
        <v>1.1382459939909799</v>
      </c>
      <c r="N140" s="12">
        <f t="shared" si="28"/>
        <v>25.954652259664389</v>
      </c>
      <c r="O140" s="12"/>
      <c r="P140" s="12">
        <f t="shared" si="29"/>
        <v>21.159236428365393</v>
      </c>
      <c r="Q140" s="12">
        <f t="shared" si="30"/>
        <v>35.992865828125375</v>
      </c>
      <c r="R140" s="12">
        <f t="shared" si="31"/>
        <v>26.181149164125301</v>
      </c>
      <c r="S140" s="12">
        <f t="shared" si="32"/>
        <v>21.382907441236512</v>
      </c>
    </row>
    <row r="141" spans="2:19">
      <c r="B141" s="1">
        <v>43224</v>
      </c>
      <c r="C141" s="2">
        <v>63.2</v>
      </c>
      <c r="D141" s="2">
        <v>63.7</v>
      </c>
      <c r="E141" s="2">
        <v>61.3</v>
      </c>
      <c r="F141" s="3">
        <v>61.3</v>
      </c>
      <c r="H141" s="12">
        <f t="shared" si="22"/>
        <v>2.4000000000000057</v>
      </c>
      <c r="I141" s="12">
        <f t="shared" si="23"/>
        <v>3.2287612161744477</v>
      </c>
      <c r="J141" s="12">
        <f t="shared" si="24"/>
        <v>0</v>
      </c>
      <c r="K141" s="12">
        <f t="shared" si="25"/>
        <v>1.2000000000000028</v>
      </c>
      <c r="L141" s="12">
        <f t="shared" si="26"/>
        <v>0.72061679158020997</v>
      </c>
      <c r="M141" s="12">
        <f t="shared" si="27"/>
        <v>1.1027264550672096</v>
      </c>
      <c r="N141" s="12">
        <f t="shared" si="28"/>
        <v>20.956540365594051</v>
      </c>
      <c r="O141" s="12"/>
      <c r="P141" s="12">
        <f t="shared" si="29"/>
        <v>22.318677143738199</v>
      </c>
      <c r="Q141" s="12">
        <f t="shared" si="30"/>
        <v>34.153236527467939</v>
      </c>
      <c r="R141" s="12">
        <f t="shared" si="31"/>
        <v>26.198572002929986</v>
      </c>
      <c r="S141" s="12">
        <f t="shared" si="32"/>
        <v>20.811821671735842</v>
      </c>
    </row>
    <row r="142" spans="2:19">
      <c r="B142" s="1">
        <v>43223</v>
      </c>
      <c r="C142" s="2">
        <v>63.2</v>
      </c>
      <c r="D142" s="2">
        <v>66.3</v>
      </c>
      <c r="E142" s="2">
        <v>62.5</v>
      </c>
      <c r="F142" s="3">
        <v>62.5</v>
      </c>
      <c r="H142" s="12">
        <f t="shared" si="22"/>
        <v>3.7999999999999972</v>
      </c>
      <c r="I142" s="12">
        <f t="shared" si="23"/>
        <v>3.2925120789570972</v>
      </c>
      <c r="J142" s="12">
        <f t="shared" si="24"/>
        <v>0</v>
      </c>
      <c r="K142" s="12">
        <f t="shared" si="25"/>
        <v>1.7000000000000028</v>
      </c>
      <c r="L142" s="12">
        <f t="shared" si="26"/>
        <v>0.77604885247099531</v>
      </c>
      <c r="M142" s="12">
        <f t="shared" si="27"/>
        <v>1.095243874687764</v>
      </c>
      <c r="N142" s="12">
        <f t="shared" si="28"/>
        <v>17.057460737391537</v>
      </c>
      <c r="O142" s="12"/>
      <c r="P142" s="12">
        <f t="shared" si="29"/>
        <v>23.570114060653914</v>
      </c>
      <c r="Q142" s="12">
        <f t="shared" si="30"/>
        <v>33.264688129395786</v>
      </c>
      <c r="R142" s="12">
        <f t="shared" si="31"/>
        <v>26.60180520580198</v>
      </c>
      <c r="S142" s="12">
        <f t="shared" si="32"/>
        <v>20.676325743031757</v>
      </c>
    </row>
    <row r="143" spans="2:19">
      <c r="B143" s="1">
        <v>43222</v>
      </c>
      <c r="C143" s="2">
        <v>66</v>
      </c>
      <c r="D143" s="2">
        <v>67.3</v>
      </c>
      <c r="E143" s="2">
        <v>64.2</v>
      </c>
      <c r="F143" s="3">
        <v>64.400000000000006</v>
      </c>
      <c r="H143" s="12">
        <f t="shared" si="22"/>
        <v>3.0999999999999943</v>
      </c>
      <c r="I143" s="12">
        <f t="shared" si="23"/>
        <v>3.2534745465691817</v>
      </c>
      <c r="J143" s="12">
        <f t="shared" si="24"/>
        <v>1.7000000000000028</v>
      </c>
      <c r="K143" s="12">
        <f t="shared" si="25"/>
        <v>0</v>
      </c>
      <c r="L143" s="12">
        <f t="shared" si="26"/>
        <v>0.83574491804568729</v>
      </c>
      <c r="M143" s="12">
        <f t="shared" si="27"/>
        <v>1.0487241727406686</v>
      </c>
      <c r="N143" s="12">
        <f t="shared" si="28"/>
        <v>11.301817351968822</v>
      </c>
      <c r="O143" s="12"/>
      <c r="P143" s="12">
        <f t="shared" si="29"/>
        <v>25.687765681984136</v>
      </c>
      <c r="Q143" s="12">
        <f t="shared" si="30"/>
        <v>32.233975023611535</v>
      </c>
      <c r="R143" s="12">
        <f t="shared" si="31"/>
        <v>27.335985549525862</v>
      </c>
      <c r="S143" s="12">
        <f t="shared" si="32"/>
        <v>20.706332985829636</v>
      </c>
    </row>
    <row r="144" spans="2:19">
      <c r="B144" s="1">
        <v>43220</v>
      </c>
      <c r="C144" s="2">
        <v>61.2</v>
      </c>
      <c r="D144" s="2">
        <v>65.599999999999994</v>
      </c>
      <c r="E144" s="2">
        <v>60.4</v>
      </c>
      <c r="F144" s="3">
        <v>65.599999999999994</v>
      </c>
      <c r="H144" s="12">
        <f t="shared" si="22"/>
        <v>5.8999999999999915</v>
      </c>
      <c r="I144" s="12">
        <f t="shared" si="23"/>
        <v>3.2652802809206576</v>
      </c>
      <c r="J144" s="12">
        <f t="shared" si="24"/>
        <v>4.8999999999999915</v>
      </c>
      <c r="K144" s="12">
        <f t="shared" si="25"/>
        <v>0</v>
      </c>
      <c r="L144" s="12">
        <f t="shared" si="26"/>
        <v>0.76926375789535528</v>
      </c>
      <c r="M144" s="12">
        <f t="shared" si="27"/>
        <v>1.1293952629514894</v>
      </c>
      <c r="N144" s="12">
        <f t="shared" si="28"/>
        <v>18.967676718250722</v>
      </c>
      <c r="O144" s="12"/>
      <c r="P144" s="12">
        <f t="shared" si="29"/>
        <v>23.558889029840298</v>
      </c>
      <c r="Q144" s="12">
        <f t="shared" si="30"/>
        <v>34.588003656245164</v>
      </c>
      <c r="R144" s="12">
        <f t="shared" si="31"/>
        <v>28.569383103184094</v>
      </c>
      <c r="S144" s="12">
        <f t="shared" si="32"/>
        <v>21.284024148230444</v>
      </c>
    </row>
    <row r="145" spans="2:19">
      <c r="B145" s="1">
        <v>43217</v>
      </c>
      <c r="C145" s="2">
        <v>59.8</v>
      </c>
      <c r="D145" s="2">
        <v>60.7</v>
      </c>
      <c r="E145" s="2">
        <v>57.6</v>
      </c>
      <c r="F145" s="2">
        <v>59.7</v>
      </c>
      <c r="H145" s="12">
        <f t="shared" si="22"/>
        <v>3.1000000000000014</v>
      </c>
      <c r="I145" s="12">
        <f t="shared" si="23"/>
        <v>3.0626095332991707</v>
      </c>
      <c r="J145" s="12">
        <f t="shared" si="24"/>
        <v>0</v>
      </c>
      <c r="K145" s="12">
        <f t="shared" si="25"/>
        <v>2</v>
      </c>
      <c r="L145" s="12">
        <f t="shared" si="26"/>
        <v>0.45151481619499867</v>
      </c>
      <c r="M145" s="12">
        <f t="shared" si="27"/>
        <v>1.2162718216400656</v>
      </c>
      <c r="N145" s="12">
        <f t="shared" si="28"/>
        <v>45.854606824155262</v>
      </c>
      <c r="O145" s="12"/>
      <c r="P145" s="12">
        <f t="shared" si="29"/>
        <v>14.742813645871729</v>
      </c>
      <c r="Q145" s="12">
        <f t="shared" si="30"/>
        <v>39.713577862792285</v>
      </c>
      <c r="R145" s="12">
        <f t="shared" si="31"/>
        <v>29.30797590202512</v>
      </c>
      <c r="S145" s="12">
        <f t="shared" si="32"/>
        <v>21.611312347497396</v>
      </c>
    </row>
    <row r="146" spans="2:19">
      <c r="B146" s="1">
        <v>43216</v>
      </c>
      <c r="C146" s="2">
        <v>62.8</v>
      </c>
      <c r="D146" s="2">
        <v>63.2</v>
      </c>
      <c r="E146" s="2">
        <v>59.6</v>
      </c>
      <c r="F146" s="3">
        <v>59.7</v>
      </c>
      <c r="H146" s="12">
        <f t="shared" si="22"/>
        <v>3.6000000000000014</v>
      </c>
      <c r="I146" s="12">
        <f t="shared" si="23"/>
        <v>3.0597333435529532</v>
      </c>
      <c r="J146" s="12">
        <f t="shared" si="24"/>
        <v>0.80000000000000426</v>
      </c>
      <c r="K146" s="12">
        <f t="shared" si="25"/>
        <v>0</v>
      </c>
      <c r="L146" s="12">
        <f t="shared" si="26"/>
        <v>0.48624672513307549</v>
      </c>
      <c r="M146" s="12">
        <f t="shared" si="27"/>
        <v>1.1559850386893016</v>
      </c>
      <c r="N146" s="12">
        <f t="shared" si="28"/>
        <v>40.782204333776647</v>
      </c>
      <c r="O146" s="12"/>
      <c r="P146" s="12">
        <f t="shared" si="29"/>
        <v>15.891800707327237</v>
      </c>
      <c r="Q146" s="12">
        <f t="shared" si="30"/>
        <v>37.780581145250231</v>
      </c>
      <c r="R146" s="12">
        <f t="shared" si="31"/>
        <v>28.035158138784336</v>
      </c>
      <c r="S146" s="12">
        <f t="shared" si="32"/>
        <v>21.285003981476979</v>
      </c>
    </row>
    <row r="147" spans="2:19">
      <c r="B147" s="1">
        <v>43215</v>
      </c>
      <c r="C147" s="2">
        <v>61.1</v>
      </c>
      <c r="D147" s="2">
        <v>62.4</v>
      </c>
      <c r="E147" s="2">
        <v>60.4</v>
      </c>
      <c r="F147" s="3">
        <v>61.9</v>
      </c>
      <c r="H147" s="12">
        <f t="shared" si="22"/>
        <v>2</v>
      </c>
      <c r="I147" s="12">
        <f t="shared" si="23"/>
        <v>3.0181743699801036</v>
      </c>
      <c r="J147" s="12">
        <f t="shared" si="24"/>
        <v>0</v>
      </c>
      <c r="K147" s="12">
        <f t="shared" si="25"/>
        <v>0</v>
      </c>
      <c r="L147" s="12">
        <f t="shared" si="26"/>
        <v>0.46211185783561948</v>
      </c>
      <c r="M147" s="12">
        <f t="shared" si="27"/>
        <v>1.2449069647423248</v>
      </c>
      <c r="N147" s="12">
        <f t="shared" si="28"/>
        <v>45.857438509349649</v>
      </c>
      <c r="O147" s="12"/>
      <c r="P147" s="12">
        <f t="shared" si="29"/>
        <v>15.310972832847488</v>
      </c>
      <c r="Q147" s="12">
        <f t="shared" si="30"/>
        <v>41.247019294996242</v>
      </c>
      <c r="R147" s="12">
        <f t="shared" si="31"/>
        <v>27.054616123784928</v>
      </c>
      <c r="S147" s="12">
        <f t="shared" si="32"/>
        <v>21.253450114204686</v>
      </c>
    </row>
    <row r="148" spans="2:19">
      <c r="B148" s="1">
        <v>43214</v>
      </c>
      <c r="C148" s="2">
        <v>64.5</v>
      </c>
      <c r="D148" s="2">
        <v>65</v>
      </c>
      <c r="E148" s="2">
        <v>60.2</v>
      </c>
      <c r="F148" s="3">
        <v>60.9</v>
      </c>
      <c r="H148" s="12">
        <f t="shared" si="22"/>
        <v>4.7999999999999972</v>
      </c>
      <c r="I148" s="12">
        <f t="shared" si="23"/>
        <v>3.0964954753631888</v>
      </c>
      <c r="J148" s="12">
        <f t="shared" si="24"/>
        <v>0</v>
      </c>
      <c r="K148" s="12">
        <f t="shared" si="25"/>
        <v>4.5</v>
      </c>
      <c r="L148" s="12">
        <f t="shared" si="26"/>
        <v>0.49765892382297483</v>
      </c>
      <c r="M148" s="12">
        <f t="shared" si="27"/>
        <v>1.3406690389532727</v>
      </c>
      <c r="N148" s="12">
        <f t="shared" si="28"/>
        <v>45.857438509349649</v>
      </c>
      <c r="O148" s="12"/>
      <c r="P148" s="12">
        <f t="shared" si="29"/>
        <v>16.071682577369316</v>
      </c>
      <c r="Q148" s="12">
        <f t="shared" si="30"/>
        <v>43.296334505253078</v>
      </c>
      <c r="R148" s="12">
        <f t="shared" si="31"/>
        <v>25.60824517104918</v>
      </c>
      <c r="S148" s="12">
        <f t="shared" si="32"/>
        <v>20.984683291628102</v>
      </c>
    </row>
    <row r="149" spans="2:19">
      <c r="B149" s="1">
        <v>43213</v>
      </c>
      <c r="C149" s="2">
        <v>66.2</v>
      </c>
      <c r="D149" s="2">
        <v>67.099999999999994</v>
      </c>
      <c r="E149" s="2">
        <v>64.7</v>
      </c>
      <c r="F149" s="3">
        <v>64.8</v>
      </c>
      <c r="H149" s="12">
        <f t="shared" si="22"/>
        <v>2.3999999999999915</v>
      </c>
      <c r="I149" s="12">
        <f t="shared" si="23"/>
        <v>2.9654566657757422</v>
      </c>
      <c r="J149" s="12">
        <f t="shared" si="24"/>
        <v>0</v>
      </c>
      <c r="K149" s="12">
        <f t="shared" si="25"/>
        <v>0</v>
      </c>
      <c r="L149" s="12">
        <f t="shared" si="26"/>
        <v>0.53594037950166518</v>
      </c>
      <c r="M149" s="12">
        <f t="shared" si="27"/>
        <v>1.0976435804112168</v>
      </c>
      <c r="N149" s="12">
        <f t="shared" si="28"/>
        <v>34.384715735058208</v>
      </c>
      <c r="O149" s="12"/>
      <c r="P149" s="12">
        <f t="shared" si="29"/>
        <v>18.072777312409894</v>
      </c>
      <c r="Q149" s="12">
        <f t="shared" si="30"/>
        <v>37.014318674054245</v>
      </c>
      <c r="R149" s="12">
        <f t="shared" si="31"/>
        <v>24.05061491425684</v>
      </c>
      <c r="S149" s="12">
        <f t="shared" si="32"/>
        <v>20.156337449564035</v>
      </c>
    </row>
    <row r="150" spans="2:19">
      <c r="B150" s="1">
        <v>43210</v>
      </c>
      <c r="C150" s="2">
        <v>64.3</v>
      </c>
      <c r="D150" s="2">
        <v>67.599999999999994</v>
      </c>
      <c r="E150" s="2">
        <v>64.2</v>
      </c>
      <c r="F150" s="3">
        <v>66.5</v>
      </c>
      <c r="H150" s="12">
        <f t="shared" si="22"/>
        <v>3.3999999999999915</v>
      </c>
      <c r="I150" s="12">
        <f t="shared" si="23"/>
        <v>3.0089533323738764</v>
      </c>
      <c r="J150" s="12">
        <f t="shared" si="24"/>
        <v>1.5</v>
      </c>
      <c r="K150" s="12">
        <f t="shared" si="25"/>
        <v>0</v>
      </c>
      <c r="L150" s="12">
        <f t="shared" si="26"/>
        <v>0.57716656254025478</v>
      </c>
      <c r="M150" s="12">
        <f t="shared" si="27"/>
        <v>1.1820777019813105</v>
      </c>
      <c r="N150" s="12">
        <f t="shared" si="28"/>
        <v>34.384715735058208</v>
      </c>
      <c r="O150" s="12"/>
      <c r="P150" s="12">
        <f t="shared" si="29"/>
        <v>19.18163888852694</v>
      </c>
      <c r="Q150" s="12">
        <f t="shared" si="30"/>
        <v>39.285345148531263</v>
      </c>
      <c r="R150" s="12">
        <f t="shared" si="31"/>
        <v>23.255684081887505</v>
      </c>
      <c r="S150" s="12">
        <f t="shared" si="32"/>
        <v>19.917662194204077</v>
      </c>
    </row>
    <row r="151" spans="2:19">
      <c r="B151" s="1">
        <v>43209</v>
      </c>
      <c r="C151" s="2">
        <v>64.8</v>
      </c>
      <c r="D151" s="2">
        <v>66.099999999999994</v>
      </c>
      <c r="E151" s="2">
        <v>64.099999999999994</v>
      </c>
      <c r="F151" s="3">
        <v>65</v>
      </c>
      <c r="H151" s="12">
        <f t="shared" si="22"/>
        <v>2</v>
      </c>
      <c r="I151" s="12">
        <f t="shared" si="23"/>
        <v>2.9788728194795597</v>
      </c>
      <c r="J151" s="12">
        <f t="shared" si="24"/>
        <v>0.69999999999998863</v>
      </c>
      <c r="K151" s="12">
        <f t="shared" si="25"/>
        <v>0</v>
      </c>
      <c r="L151" s="12">
        <f t="shared" si="26"/>
        <v>0.50617937504335131</v>
      </c>
      <c r="M151" s="12">
        <f t="shared" si="27"/>
        <v>1.2730067559798728</v>
      </c>
      <c r="N151" s="12">
        <f t="shared" si="28"/>
        <v>43.09989649568103</v>
      </c>
      <c r="O151" s="12"/>
      <c r="P151" s="12">
        <f t="shared" si="29"/>
        <v>16.992312385185553</v>
      </c>
      <c r="Q151" s="12">
        <f t="shared" si="30"/>
        <v>42.734511780945397</v>
      </c>
      <c r="R151" s="12">
        <f t="shared" si="31"/>
        <v>22.399604723951299</v>
      </c>
      <c r="S151" s="12">
        <f t="shared" si="32"/>
        <v>20.098962301871826</v>
      </c>
    </row>
    <row r="152" spans="2:19">
      <c r="B152" s="1">
        <v>43208</v>
      </c>
      <c r="C152" s="2">
        <v>64</v>
      </c>
      <c r="D152" s="2">
        <v>65.400000000000006</v>
      </c>
      <c r="E152" s="2">
        <v>62.7</v>
      </c>
      <c r="F152" s="3">
        <v>65.3</v>
      </c>
      <c r="H152" s="12">
        <f t="shared" si="22"/>
        <v>2.7000000000000028</v>
      </c>
      <c r="I152" s="12">
        <f t="shared" si="23"/>
        <v>3.0541707286702953</v>
      </c>
      <c r="J152" s="12">
        <f t="shared" si="24"/>
        <v>0</v>
      </c>
      <c r="K152" s="12">
        <f t="shared" si="25"/>
        <v>0</v>
      </c>
      <c r="L152" s="12">
        <f t="shared" si="26"/>
        <v>0.49127009620053308</v>
      </c>
      <c r="M152" s="12">
        <f t="shared" si="27"/>
        <v>1.3709303525937091</v>
      </c>
      <c r="N152" s="12">
        <f t="shared" si="28"/>
        <v>47.237678251165065</v>
      </c>
      <c r="O152" s="12"/>
      <c r="P152" s="12">
        <f t="shared" si="29"/>
        <v>16.08522050155392</v>
      </c>
      <c r="Q152" s="12">
        <f t="shared" si="30"/>
        <v>44.887155119536345</v>
      </c>
      <c r="R152" s="12">
        <f t="shared" si="31"/>
        <v>20.807274587664399</v>
      </c>
      <c r="S152" s="12">
        <f t="shared" si="32"/>
        <v>19.959009311643911</v>
      </c>
    </row>
    <row r="153" spans="2:19">
      <c r="B153" s="1">
        <v>43207</v>
      </c>
      <c r="C153" s="2">
        <v>67.599999999999994</v>
      </c>
      <c r="D153" s="2">
        <v>67.900000000000006</v>
      </c>
      <c r="E153" s="2">
        <v>61.9</v>
      </c>
      <c r="F153" s="3">
        <v>62.7</v>
      </c>
      <c r="H153" s="12">
        <f t="shared" si="22"/>
        <v>6.6999999999999957</v>
      </c>
      <c r="I153" s="12">
        <f t="shared" si="23"/>
        <v>3.081414630875702</v>
      </c>
      <c r="J153" s="12">
        <f t="shared" si="24"/>
        <v>0</v>
      </c>
      <c r="K153" s="12">
        <f t="shared" si="25"/>
        <v>6.3999999999999986</v>
      </c>
      <c r="L153" s="12">
        <f t="shared" si="26"/>
        <v>0.52906010360057409</v>
      </c>
      <c r="M153" s="12">
        <f t="shared" si="27"/>
        <v>1.476386533562456</v>
      </c>
      <c r="N153" s="12">
        <f t="shared" si="28"/>
        <v>47.237678251165065</v>
      </c>
      <c r="O153" s="12"/>
      <c r="P153" s="12">
        <f t="shared" si="29"/>
        <v>17.169390263140972</v>
      </c>
      <c r="Q153" s="12">
        <f t="shared" si="30"/>
        <v>47.912621650105045</v>
      </c>
      <c r="R153" s="12">
        <f t="shared" si="31"/>
        <v>18.77416661354896</v>
      </c>
      <c r="S153" s="12">
        <f t="shared" si="32"/>
        <v>19.53770110266354</v>
      </c>
    </row>
    <row r="154" spans="2:19">
      <c r="B154" s="1">
        <v>43206</v>
      </c>
      <c r="C154" s="2">
        <v>70.5</v>
      </c>
      <c r="D154" s="2">
        <v>70.7</v>
      </c>
      <c r="E154" s="2">
        <v>68.3</v>
      </c>
      <c r="F154" s="3">
        <v>68.599999999999994</v>
      </c>
      <c r="H154" s="12">
        <f t="shared" si="22"/>
        <v>2.7000000000000028</v>
      </c>
      <c r="I154" s="12">
        <f t="shared" si="23"/>
        <v>2.8030619101738332</v>
      </c>
      <c r="J154" s="12">
        <f t="shared" si="24"/>
        <v>0</v>
      </c>
      <c r="K154" s="12">
        <f t="shared" si="25"/>
        <v>2.2999999999999972</v>
      </c>
      <c r="L154" s="12">
        <f t="shared" si="26"/>
        <v>0.56975703464677219</v>
      </c>
      <c r="M154" s="12">
        <f t="shared" si="27"/>
        <v>1.0976470361441835</v>
      </c>
      <c r="N154" s="12">
        <f t="shared" si="28"/>
        <v>31.659392629826051</v>
      </c>
      <c r="O154" s="12"/>
      <c r="P154" s="12">
        <f t="shared" si="29"/>
        <v>20.326237982072911</v>
      </c>
      <c r="Q154" s="12">
        <f t="shared" si="30"/>
        <v>39.158858110134013</v>
      </c>
      <c r="R154" s="12">
        <f t="shared" si="31"/>
        <v>16.584665718347722</v>
      </c>
      <c r="S154" s="12">
        <f t="shared" si="32"/>
        <v>19.021107543070507</v>
      </c>
    </row>
    <row r="155" spans="2:19">
      <c r="B155" s="1">
        <v>43203</v>
      </c>
      <c r="C155" s="2">
        <v>71.599999999999994</v>
      </c>
      <c r="D155" s="2">
        <v>72</v>
      </c>
      <c r="E155" s="2">
        <v>70.599999999999994</v>
      </c>
      <c r="F155" s="3">
        <v>71</v>
      </c>
      <c r="H155" s="12">
        <f t="shared" si="22"/>
        <v>1.4000000000000057</v>
      </c>
      <c r="I155" s="12">
        <f t="shared" si="23"/>
        <v>2.8109897494179736</v>
      </c>
      <c r="J155" s="12">
        <f t="shared" si="24"/>
        <v>0</v>
      </c>
      <c r="K155" s="12">
        <f t="shared" si="25"/>
        <v>0.20000000000000284</v>
      </c>
      <c r="L155" s="12">
        <f t="shared" si="26"/>
        <v>0.61358449885037003</v>
      </c>
      <c r="M155" s="12">
        <f t="shared" si="27"/>
        <v>1.0051583466168132</v>
      </c>
      <c r="N155" s="12">
        <f t="shared" si="28"/>
        <v>24.189997124183833</v>
      </c>
      <c r="O155" s="12"/>
      <c r="P155" s="12">
        <f t="shared" si="29"/>
        <v>21.828058923993414</v>
      </c>
      <c r="Q155" s="12">
        <f t="shared" si="30"/>
        <v>35.758164782526698</v>
      </c>
      <c r="R155" s="12">
        <f t="shared" si="31"/>
        <v>15.425071340541697</v>
      </c>
      <c r="S155" s="12">
        <f t="shared" si="32"/>
        <v>18.571838472998774</v>
      </c>
    </row>
    <row r="156" spans="2:19">
      <c r="B156" s="1">
        <v>43202</v>
      </c>
      <c r="C156" s="2">
        <v>73</v>
      </c>
      <c r="D156" s="2">
        <v>73</v>
      </c>
      <c r="E156" s="2">
        <v>70.8</v>
      </c>
      <c r="F156" s="3">
        <v>71.2</v>
      </c>
      <c r="H156" s="12">
        <f t="shared" si="22"/>
        <v>2.6000000000000085</v>
      </c>
      <c r="I156" s="12">
        <f t="shared" si="23"/>
        <v>2.9195274224501251</v>
      </c>
      <c r="J156" s="12">
        <f t="shared" si="24"/>
        <v>0</v>
      </c>
      <c r="K156" s="12">
        <f t="shared" si="25"/>
        <v>2.4000000000000057</v>
      </c>
      <c r="L156" s="12">
        <f t="shared" si="26"/>
        <v>0.66078330645424455</v>
      </c>
      <c r="M156" s="12">
        <f t="shared" si="27"/>
        <v>1.0670936040488757</v>
      </c>
      <c r="N156" s="12">
        <f t="shared" si="28"/>
        <v>23.515002435927126</v>
      </c>
      <c r="O156" s="12"/>
      <c r="P156" s="12">
        <f t="shared" si="29"/>
        <v>22.633228288011836</v>
      </c>
      <c r="Q156" s="12">
        <f t="shared" si="30"/>
        <v>36.550216855074083</v>
      </c>
      <c r="R156" s="12">
        <f t="shared" si="31"/>
        <v>14.750846280261534</v>
      </c>
      <c r="S156" s="12">
        <f t="shared" si="32"/>
        <v>18.913100266452965</v>
      </c>
    </row>
    <row r="157" spans="2:19">
      <c r="B157" s="1">
        <v>43201</v>
      </c>
      <c r="C157" s="2">
        <v>74</v>
      </c>
      <c r="D157" s="2">
        <v>74.3</v>
      </c>
      <c r="E157" s="2">
        <v>73.2</v>
      </c>
      <c r="F157" s="3">
        <v>73.400000000000006</v>
      </c>
      <c r="H157" s="12">
        <f t="shared" si="22"/>
        <v>1.2999999999999972</v>
      </c>
      <c r="I157" s="12">
        <f t="shared" si="23"/>
        <v>2.9441064549462879</v>
      </c>
      <c r="J157" s="12">
        <f t="shared" si="24"/>
        <v>0</v>
      </c>
      <c r="K157" s="12">
        <f t="shared" si="25"/>
        <v>0</v>
      </c>
      <c r="L157" s="12">
        <f t="shared" si="26"/>
        <v>0.71161279156610946</v>
      </c>
      <c r="M157" s="12">
        <f t="shared" si="27"/>
        <v>0.9645623428218657</v>
      </c>
      <c r="N157" s="12">
        <f t="shared" si="28"/>
        <v>15.090878397269405</v>
      </c>
      <c r="O157" s="12"/>
      <c r="P157" s="12">
        <f t="shared" si="29"/>
        <v>24.170756134532915</v>
      </c>
      <c r="Q157" s="12">
        <f t="shared" si="30"/>
        <v>32.76248184576815</v>
      </c>
      <c r="R157" s="12">
        <f t="shared" si="31"/>
        <v>14.076680422133412</v>
      </c>
      <c r="S157" s="12">
        <f t="shared" si="32"/>
        <v>19.336116656571239</v>
      </c>
    </row>
    <row r="158" spans="2:19">
      <c r="B158" s="1">
        <v>43200</v>
      </c>
      <c r="C158" s="2">
        <v>78</v>
      </c>
      <c r="D158" s="2">
        <v>78.2</v>
      </c>
      <c r="E158" s="2">
        <v>73</v>
      </c>
      <c r="F158" s="3">
        <v>73</v>
      </c>
      <c r="H158" s="12">
        <f t="shared" si="22"/>
        <v>5.5999999999999943</v>
      </c>
      <c r="I158" s="12">
        <f t="shared" si="23"/>
        <v>3.070576182249849</v>
      </c>
      <c r="J158" s="12">
        <f t="shared" si="24"/>
        <v>0</v>
      </c>
      <c r="K158" s="12">
        <f t="shared" si="25"/>
        <v>5</v>
      </c>
      <c r="L158" s="12">
        <f t="shared" si="26"/>
        <v>0.76635223707119482</v>
      </c>
      <c r="M158" s="12">
        <f t="shared" si="27"/>
        <v>1.0387594461158554</v>
      </c>
      <c r="N158" s="12">
        <f t="shared" si="28"/>
        <v>15.090878397269394</v>
      </c>
      <c r="O158" s="12"/>
      <c r="P158" s="12">
        <f t="shared" si="29"/>
        <v>24.957929443381506</v>
      </c>
      <c r="Q158" s="12">
        <f t="shared" si="30"/>
        <v>33.8294634121321</v>
      </c>
      <c r="R158" s="12">
        <f t="shared" si="31"/>
        <v>13.998665193276796</v>
      </c>
      <c r="S158" s="12">
        <f t="shared" si="32"/>
        <v>19.85596113917363</v>
      </c>
    </row>
    <row r="159" spans="2:19">
      <c r="B159" s="1">
        <v>43199</v>
      </c>
      <c r="C159" s="2">
        <v>79.5</v>
      </c>
      <c r="D159" s="2">
        <v>79.599999999999994</v>
      </c>
      <c r="E159" s="2">
        <v>78</v>
      </c>
      <c r="F159" s="3">
        <v>78.599999999999994</v>
      </c>
      <c r="H159" s="12">
        <f t="shared" si="22"/>
        <v>2</v>
      </c>
      <c r="I159" s="12">
        <f t="shared" si="23"/>
        <v>2.8760051193459919</v>
      </c>
      <c r="J159" s="12">
        <f t="shared" si="24"/>
        <v>1.7999999999999972</v>
      </c>
      <c r="K159" s="12">
        <f t="shared" si="25"/>
        <v>0</v>
      </c>
      <c r="L159" s="12">
        <f t="shared" si="26"/>
        <v>0.82530240915359443</v>
      </c>
      <c r="M159" s="12">
        <f t="shared" si="27"/>
        <v>0.73404863427861333</v>
      </c>
      <c r="N159" s="12">
        <f t="shared" si="28"/>
        <v>5.8520353873703153</v>
      </c>
      <c r="O159" s="12"/>
      <c r="P159" s="12">
        <f t="shared" si="29"/>
        <v>28.696138390089843</v>
      </c>
      <c r="Q159" s="12">
        <f t="shared" si="30"/>
        <v>25.523203326061434</v>
      </c>
      <c r="R159" s="12">
        <f t="shared" si="31"/>
        <v>13.914648792969674</v>
      </c>
      <c r="S159" s="12">
        <f t="shared" si="32"/>
        <v>20.190281232421892</v>
      </c>
    </row>
    <row r="160" spans="2:19">
      <c r="B160" s="1">
        <v>43193</v>
      </c>
      <c r="C160" s="2">
        <v>75.099999999999994</v>
      </c>
      <c r="D160" s="2">
        <v>77.8</v>
      </c>
      <c r="E160" s="2">
        <v>73.5</v>
      </c>
      <c r="F160" s="3">
        <v>77.599999999999994</v>
      </c>
      <c r="H160" s="12">
        <f t="shared" si="22"/>
        <v>4.2999999999999972</v>
      </c>
      <c r="I160" s="12">
        <f t="shared" si="23"/>
        <v>2.943390128526453</v>
      </c>
      <c r="J160" s="12">
        <f t="shared" si="24"/>
        <v>0</v>
      </c>
      <c r="K160" s="12">
        <f t="shared" si="25"/>
        <v>1.2999999999999972</v>
      </c>
      <c r="L160" s="12">
        <f t="shared" si="26"/>
        <v>0.75032567139617889</v>
      </c>
      <c r="M160" s="12">
        <f t="shared" si="27"/>
        <v>0.79051391383850667</v>
      </c>
      <c r="N160" s="12">
        <f t="shared" si="28"/>
        <v>2.608204178256933</v>
      </c>
      <c r="O160" s="12"/>
      <c r="P160" s="12">
        <f t="shared" si="29"/>
        <v>25.491886519705552</v>
      </c>
      <c r="Q160" s="12">
        <f t="shared" si="30"/>
        <v>26.857259123657556</v>
      </c>
      <c r="R160" s="12">
        <f t="shared" si="31"/>
        <v>14.534849824169623</v>
      </c>
      <c r="S160" s="12">
        <f t="shared" si="32"/>
        <v>20.905658371685373</v>
      </c>
    </row>
    <row r="161" spans="2:19">
      <c r="B161" s="1">
        <v>43192</v>
      </c>
      <c r="C161" s="2">
        <v>78.599999999999994</v>
      </c>
      <c r="D161" s="2">
        <v>78.599999999999994</v>
      </c>
      <c r="E161" s="2">
        <v>74.8</v>
      </c>
      <c r="F161" s="3">
        <v>75.2</v>
      </c>
      <c r="H161" s="12">
        <f t="shared" si="22"/>
        <v>3.7999999999999972</v>
      </c>
      <c r="I161" s="12">
        <f t="shared" si="23"/>
        <v>2.8390355230284881</v>
      </c>
      <c r="J161" s="12">
        <f t="shared" si="24"/>
        <v>0</v>
      </c>
      <c r="K161" s="12">
        <f t="shared" si="25"/>
        <v>2.6000000000000085</v>
      </c>
      <c r="L161" s="12">
        <f t="shared" si="26"/>
        <v>0.80804303073434658</v>
      </c>
      <c r="M161" s="12">
        <f t="shared" si="27"/>
        <v>0.75132267644146888</v>
      </c>
      <c r="N161" s="12">
        <f t="shared" si="28"/>
        <v>3.6373991060509274</v>
      </c>
      <c r="O161" s="12"/>
      <c r="P161" s="12">
        <f t="shared" si="29"/>
        <v>28.461885178258772</v>
      </c>
      <c r="Q161" s="12">
        <f t="shared" si="30"/>
        <v>26.464011117409669</v>
      </c>
      <c r="R161" s="12">
        <f t="shared" si="31"/>
        <v>15.452284104624445</v>
      </c>
      <c r="S161" s="12">
        <f t="shared" si="32"/>
        <v>22.18360968612031</v>
      </c>
    </row>
    <row r="162" spans="2:19">
      <c r="B162" s="1">
        <v>43190</v>
      </c>
      <c r="C162" s="2">
        <v>78.8</v>
      </c>
      <c r="D162" s="2">
        <v>79.8</v>
      </c>
      <c r="E162" s="2">
        <v>77.400000000000006</v>
      </c>
      <c r="F162" s="3">
        <v>77.8</v>
      </c>
      <c r="H162" s="12">
        <f t="shared" si="22"/>
        <v>2.3999999999999915</v>
      </c>
      <c r="I162" s="12">
        <f t="shared" si="23"/>
        <v>2.7651151786460644</v>
      </c>
      <c r="J162" s="12">
        <f t="shared" si="24"/>
        <v>1.2999999999999972</v>
      </c>
      <c r="K162" s="12">
        <f t="shared" si="25"/>
        <v>0</v>
      </c>
      <c r="L162" s="12">
        <f t="shared" si="26"/>
        <v>0.87020018694468104</v>
      </c>
      <c r="M162" s="12">
        <f t="shared" si="27"/>
        <v>0.60911672847542742</v>
      </c>
      <c r="N162" s="12">
        <f t="shared" si="28"/>
        <v>17.648919967572269</v>
      </c>
      <c r="O162" s="12"/>
      <c r="P162" s="12">
        <f t="shared" si="29"/>
        <v>31.470666888124843</v>
      </c>
      <c r="Q162" s="12">
        <f t="shared" si="30"/>
        <v>22.028620477707577</v>
      </c>
      <c r="R162" s="12">
        <f t="shared" si="31"/>
        <v>16.361121412207023</v>
      </c>
      <c r="S162" s="12">
        <f t="shared" si="32"/>
        <v>23.520280527519702</v>
      </c>
    </row>
    <row r="163" spans="2:19">
      <c r="B163" s="1">
        <v>43189</v>
      </c>
      <c r="C163" s="2">
        <v>76.599999999999994</v>
      </c>
      <c r="D163" s="2">
        <v>78.5</v>
      </c>
      <c r="E163" s="2">
        <v>76.2</v>
      </c>
      <c r="F163" s="3">
        <v>77.900000000000006</v>
      </c>
      <c r="H163" s="12">
        <f t="shared" si="22"/>
        <v>3.0999999999999943</v>
      </c>
      <c r="I163" s="12">
        <f t="shared" si="23"/>
        <v>2.7932009616188394</v>
      </c>
      <c r="J163" s="12">
        <f t="shared" si="24"/>
        <v>2.4000000000000057</v>
      </c>
      <c r="K163" s="12">
        <f t="shared" si="25"/>
        <v>0</v>
      </c>
      <c r="L163" s="12">
        <f t="shared" si="26"/>
        <v>0.83713866286350291</v>
      </c>
      <c r="M163" s="12">
        <f t="shared" si="27"/>
        <v>0.65597186143507558</v>
      </c>
      <c r="N163" s="12">
        <f t="shared" si="28"/>
        <v>12.133515803428843</v>
      </c>
      <c r="O163" s="12"/>
      <c r="P163" s="12">
        <f t="shared" si="29"/>
        <v>29.970584800970684</v>
      </c>
      <c r="Q163" s="12">
        <f t="shared" si="30"/>
        <v>23.48459242456002</v>
      </c>
      <c r="R163" s="12">
        <f t="shared" si="31"/>
        <v>16.262059984871232</v>
      </c>
      <c r="S163" s="12">
        <f t="shared" si="32"/>
        <v>24.420867554352846</v>
      </c>
    </row>
    <row r="164" spans="2:19">
      <c r="B164" s="1">
        <v>43188</v>
      </c>
      <c r="C164" s="2">
        <v>76</v>
      </c>
      <c r="D164" s="2">
        <v>76.099999999999994</v>
      </c>
      <c r="E164" s="2">
        <v>74.900000000000006</v>
      </c>
      <c r="F164" s="3">
        <v>75.400000000000006</v>
      </c>
      <c r="H164" s="12">
        <f t="shared" si="22"/>
        <v>1.1999999999999886</v>
      </c>
      <c r="I164" s="12">
        <f t="shared" si="23"/>
        <v>2.7696010355895195</v>
      </c>
      <c r="J164" s="12">
        <f t="shared" si="24"/>
        <v>0</v>
      </c>
      <c r="K164" s="12">
        <f t="shared" si="25"/>
        <v>0</v>
      </c>
      <c r="L164" s="12">
        <f t="shared" si="26"/>
        <v>0.71691856000684884</v>
      </c>
      <c r="M164" s="12">
        <f t="shared" si="27"/>
        <v>0.70643123539161989</v>
      </c>
      <c r="N164" s="12">
        <f t="shared" si="28"/>
        <v>0.73680585398848319</v>
      </c>
      <c r="O164" s="12"/>
      <c r="P164" s="12">
        <f t="shared" si="29"/>
        <v>25.885264729266328</v>
      </c>
      <c r="Q164" s="12">
        <f t="shared" si="30"/>
        <v>25.506606414206999</v>
      </c>
      <c r="R164" s="12">
        <f t="shared" si="31"/>
        <v>16.579640306520648</v>
      </c>
      <c r="S164" s="12">
        <f t="shared" si="32"/>
        <v>25.602861435717131</v>
      </c>
    </row>
    <row r="165" spans="2:19">
      <c r="B165" s="1">
        <v>43187</v>
      </c>
      <c r="C165" s="2">
        <v>75.900000000000006</v>
      </c>
      <c r="D165" s="2">
        <v>76.7</v>
      </c>
      <c r="E165" s="2">
        <v>74.599999999999994</v>
      </c>
      <c r="F165" s="3">
        <v>75.3</v>
      </c>
      <c r="H165" s="12">
        <f t="shared" si="22"/>
        <v>2.1000000000000085</v>
      </c>
      <c r="I165" s="12">
        <f t="shared" si="23"/>
        <v>2.8903395767887141</v>
      </c>
      <c r="J165" s="12">
        <f t="shared" si="24"/>
        <v>0</v>
      </c>
      <c r="K165" s="12">
        <f t="shared" si="25"/>
        <v>0.60000000000000853</v>
      </c>
      <c r="L165" s="12">
        <f t="shared" si="26"/>
        <v>0.7720661415458373</v>
      </c>
      <c r="M165" s="12">
        <f t="shared" si="27"/>
        <v>0.76077209965251369</v>
      </c>
      <c r="N165" s="12">
        <f t="shared" si="28"/>
        <v>0.73680585398848264</v>
      </c>
      <c r="O165" s="12"/>
      <c r="P165" s="12">
        <f t="shared" si="29"/>
        <v>26.71195273199125</v>
      </c>
      <c r="Q165" s="12">
        <f t="shared" si="30"/>
        <v>26.321201348173862</v>
      </c>
      <c r="R165" s="12">
        <f t="shared" si="31"/>
        <v>17.798319879792352</v>
      </c>
      <c r="S165" s="12">
        <f t="shared" si="32"/>
        <v>26.019423576354612</v>
      </c>
    </row>
    <row r="166" spans="2:19">
      <c r="B166" s="1">
        <v>43186</v>
      </c>
      <c r="C166" s="2">
        <v>77.2</v>
      </c>
      <c r="D166" s="2">
        <v>77.3</v>
      </c>
      <c r="E166" s="2">
        <v>75.2</v>
      </c>
      <c r="F166" s="3">
        <v>75.5</v>
      </c>
      <c r="H166" s="12">
        <f t="shared" si="22"/>
        <v>2.0999999999999943</v>
      </c>
      <c r="I166" s="12">
        <f t="shared" si="23"/>
        <v>2.9511349288493833</v>
      </c>
      <c r="J166" s="12">
        <f t="shared" si="24"/>
        <v>1.8999999999999915</v>
      </c>
      <c r="K166" s="12">
        <f t="shared" si="25"/>
        <v>0</v>
      </c>
      <c r="L166" s="12">
        <f t="shared" si="26"/>
        <v>0.831455844741671</v>
      </c>
      <c r="M166" s="12">
        <f t="shared" si="27"/>
        <v>0.7731391842411679</v>
      </c>
      <c r="N166" s="12">
        <f t="shared" si="28"/>
        <v>3.6343538056122631</v>
      </c>
      <c r="O166" s="12"/>
      <c r="P166" s="12">
        <f t="shared" si="29"/>
        <v>28.174104701673091</v>
      </c>
      <c r="Q166" s="12">
        <f t="shared" si="30"/>
        <v>26.198028991599067</v>
      </c>
      <c r="R166" s="12">
        <f t="shared" si="31"/>
        <v>19.110744035623419</v>
      </c>
      <c r="S166" s="12">
        <f t="shared" si="32"/>
        <v>26.200776727716697</v>
      </c>
    </row>
    <row r="167" spans="2:19">
      <c r="B167" s="1">
        <v>43185</v>
      </c>
      <c r="C167" s="2">
        <v>73</v>
      </c>
      <c r="D167" s="2">
        <v>75.400000000000006</v>
      </c>
      <c r="E167" s="2">
        <v>72.400000000000006</v>
      </c>
      <c r="F167" s="3">
        <v>75.400000000000006</v>
      </c>
      <c r="H167" s="12">
        <f t="shared" si="22"/>
        <v>3.2000000000000028</v>
      </c>
      <c r="I167" s="12">
        <f t="shared" si="23"/>
        <v>3.016606846453183</v>
      </c>
      <c r="J167" s="12">
        <f t="shared" si="24"/>
        <v>2.4000000000000057</v>
      </c>
      <c r="K167" s="12">
        <f t="shared" si="25"/>
        <v>0</v>
      </c>
      <c r="L167" s="12">
        <f t="shared" si="26"/>
        <v>0.74926014049103085</v>
      </c>
      <c r="M167" s="12">
        <f t="shared" si="27"/>
        <v>0.83261142918279629</v>
      </c>
      <c r="N167" s="12">
        <f t="shared" si="28"/>
        <v>5.2691565035808843</v>
      </c>
      <c r="O167" s="12"/>
      <c r="P167" s="12">
        <f t="shared" si="29"/>
        <v>24.83784525557196</v>
      </c>
      <c r="Q167" s="12">
        <f t="shared" si="30"/>
        <v>27.600926191682905</v>
      </c>
      <c r="R167" s="12">
        <f t="shared" si="31"/>
        <v>20.301235591778124</v>
      </c>
      <c r="S167" s="12">
        <f t="shared" si="32"/>
        <v>26.284635969505722</v>
      </c>
    </row>
    <row r="168" spans="2:19">
      <c r="B168" s="1">
        <v>43182</v>
      </c>
      <c r="C168" s="2">
        <v>71.3</v>
      </c>
      <c r="D168" s="2">
        <v>73</v>
      </c>
      <c r="E168" s="2">
        <v>70.5</v>
      </c>
      <c r="F168" s="3">
        <v>72.2</v>
      </c>
      <c r="H168" s="12">
        <f t="shared" si="22"/>
        <v>3.4000000000000057</v>
      </c>
      <c r="I168" s="12">
        <f t="shared" si="23"/>
        <v>3.0024996807957351</v>
      </c>
      <c r="J168" s="12">
        <f t="shared" si="24"/>
        <v>0</v>
      </c>
      <c r="K168" s="12">
        <f t="shared" si="25"/>
        <v>3.0999999999999943</v>
      </c>
      <c r="L168" s="12">
        <f t="shared" si="26"/>
        <v>0.62228015129803282</v>
      </c>
      <c r="M168" s="12">
        <f t="shared" si="27"/>
        <v>0.89665846219685763</v>
      </c>
      <c r="N168" s="12">
        <f t="shared" si="28"/>
        <v>18.063818278180062</v>
      </c>
      <c r="O168" s="12"/>
      <c r="P168" s="12">
        <f t="shared" si="29"/>
        <v>20.725402746191584</v>
      </c>
      <c r="Q168" s="12">
        <f t="shared" si="30"/>
        <v>29.863732140654932</v>
      </c>
      <c r="R168" s="12">
        <f t="shared" si="31"/>
        <v>21.457549367793295</v>
      </c>
      <c r="S168" s="12">
        <f t="shared" si="32"/>
        <v>26.312068895356646</v>
      </c>
    </row>
    <row r="169" spans="2:19">
      <c r="B169" s="1">
        <v>43181</v>
      </c>
      <c r="C169" s="2">
        <v>76.3</v>
      </c>
      <c r="D169" s="2">
        <v>76.400000000000006</v>
      </c>
      <c r="E169" s="2">
        <v>73.599999999999994</v>
      </c>
      <c r="F169" s="3">
        <v>73.900000000000006</v>
      </c>
      <c r="H169" s="12">
        <f t="shared" si="22"/>
        <v>2.8000000000000114</v>
      </c>
      <c r="I169" s="12">
        <f t="shared" si="23"/>
        <v>2.9719227331646372</v>
      </c>
      <c r="J169" s="12">
        <f t="shared" si="24"/>
        <v>0</v>
      </c>
      <c r="K169" s="12">
        <f t="shared" si="25"/>
        <v>1.4000000000000057</v>
      </c>
      <c r="L169" s="12">
        <f t="shared" si="26"/>
        <v>0.67014785524403542</v>
      </c>
      <c r="M169" s="12">
        <f t="shared" si="27"/>
        <v>0.72717065159661631</v>
      </c>
      <c r="N169" s="12">
        <f t="shared" si="28"/>
        <v>4.080873192004729</v>
      </c>
      <c r="O169" s="12"/>
      <c r="P169" s="12">
        <f t="shared" si="29"/>
        <v>22.549302771759201</v>
      </c>
      <c r="Q169" s="12">
        <f t="shared" si="30"/>
        <v>24.468020096279293</v>
      </c>
      <c r="R169" s="12">
        <f t="shared" si="31"/>
        <v>21.718605605455849</v>
      </c>
      <c r="S169" s="12">
        <f t="shared" si="32"/>
        <v>25.896010326193377</v>
      </c>
    </row>
    <row r="170" spans="2:19">
      <c r="B170" s="1">
        <v>43180</v>
      </c>
      <c r="C170" s="2">
        <v>76.5</v>
      </c>
      <c r="D170" s="2">
        <v>76.7</v>
      </c>
      <c r="E170" s="2">
        <v>75</v>
      </c>
      <c r="F170" s="3">
        <v>75</v>
      </c>
      <c r="H170" s="12">
        <f t="shared" si="22"/>
        <v>1.7000000000000028</v>
      </c>
      <c r="I170" s="12">
        <f t="shared" si="23"/>
        <v>2.9851475587926855</v>
      </c>
      <c r="J170" s="12">
        <f t="shared" si="24"/>
        <v>0</v>
      </c>
      <c r="K170" s="12">
        <f t="shared" si="25"/>
        <v>1.2000000000000028</v>
      </c>
      <c r="L170" s="12">
        <f t="shared" si="26"/>
        <v>0.72169769026280728</v>
      </c>
      <c r="M170" s="12">
        <f t="shared" si="27"/>
        <v>0.67541454787327859</v>
      </c>
      <c r="N170" s="12">
        <f t="shared" si="28"/>
        <v>3.3127719539037077</v>
      </c>
      <c r="O170" s="12"/>
      <c r="P170" s="12">
        <f t="shared" si="29"/>
        <v>24.176281944155921</v>
      </c>
      <c r="Q170" s="12">
        <f t="shared" si="30"/>
        <v>22.625834554940514</v>
      </c>
      <c r="R170" s="12">
        <f t="shared" si="31"/>
        <v>23.075354252644395</v>
      </c>
      <c r="S170" s="12">
        <f t="shared" si="32"/>
        <v>26.127137520594722</v>
      </c>
    </row>
    <row r="171" spans="2:19">
      <c r="B171" s="1">
        <v>43179</v>
      </c>
      <c r="C171" s="2">
        <v>77</v>
      </c>
      <c r="D171" s="2">
        <v>77.400000000000006</v>
      </c>
      <c r="E171" s="2">
        <v>76.2</v>
      </c>
      <c r="F171" s="3">
        <v>76.2</v>
      </c>
      <c r="H171" s="12">
        <f t="shared" si="22"/>
        <v>1.3999999999999915</v>
      </c>
      <c r="I171" s="12">
        <f t="shared" si="23"/>
        <v>3.0840050633152001</v>
      </c>
      <c r="J171" s="12">
        <f t="shared" si="24"/>
        <v>0</v>
      </c>
      <c r="K171" s="12">
        <f t="shared" si="25"/>
        <v>1</v>
      </c>
      <c r="L171" s="12">
        <f t="shared" si="26"/>
        <v>0.7772128972061001</v>
      </c>
      <c r="M171" s="12">
        <f t="shared" si="27"/>
        <v>0.63506182078660744</v>
      </c>
      <c r="N171" s="12">
        <f t="shared" si="28"/>
        <v>10.06539836821087</v>
      </c>
      <c r="O171" s="12"/>
      <c r="P171" s="12">
        <f t="shared" si="29"/>
        <v>25.20141443511843</v>
      </c>
      <c r="Q171" s="12">
        <f t="shared" si="30"/>
        <v>20.592113428761291</v>
      </c>
      <c r="R171" s="12">
        <f t="shared" si="31"/>
        <v>24.595552891009064</v>
      </c>
      <c r="S171" s="12">
        <f t="shared" si="32"/>
        <v>26.042299631246998</v>
      </c>
    </row>
    <row r="172" spans="2:19">
      <c r="B172" s="1">
        <v>43178</v>
      </c>
      <c r="C172" s="2">
        <v>78</v>
      </c>
      <c r="D172" s="2">
        <v>78.599999999999994</v>
      </c>
      <c r="E172" s="2">
        <v>77.2</v>
      </c>
      <c r="F172" s="3">
        <v>77.599999999999994</v>
      </c>
      <c r="H172" s="12">
        <f t="shared" si="22"/>
        <v>1.5</v>
      </c>
      <c r="I172" s="12">
        <f t="shared" si="23"/>
        <v>3.2135439143394469</v>
      </c>
      <c r="J172" s="12">
        <f t="shared" si="24"/>
        <v>0</v>
      </c>
      <c r="K172" s="12">
        <f t="shared" si="25"/>
        <v>0</v>
      </c>
      <c r="L172" s="12">
        <f t="shared" si="26"/>
        <v>0.83699850468349246</v>
      </c>
      <c r="M172" s="12">
        <f t="shared" si="27"/>
        <v>0.60698965315480802</v>
      </c>
      <c r="N172" s="12">
        <f t="shared" si="28"/>
        <v>15.928721456622988</v>
      </c>
      <c r="O172" s="12"/>
      <c r="P172" s="12">
        <f t="shared" si="29"/>
        <v>26.04596442415631</v>
      </c>
      <c r="Q172" s="12">
        <f t="shared" si="30"/>
        <v>18.88848166805203</v>
      </c>
      <c r="R172" s="12">
        <f t="shared" si="31"/>
        <v>25.71325708507046</v>
      </c>
      <c r="S172" s="12">
        <f t="shared" si="32"/>
        <v>25.797725547669693</v>
      </c>
    </row>
    <row r="173" spans="2:19">
      <c r="B173" s="1">
        <v>43175</v>
      </c>
      <c r="C173" s="2">
        <v>77</v>
      </c>
      <c r="D173" s="2">
        <v>80</v>
      </c>
      <c r="E173" s="2">
        <v>76.7</v>
      </c>
      <c r="F173" s="3">
        <v>77.099999999999994</v>
      </c>
      <c r="H173" s="12">
        <f t="shared" si="22"/>
        <v>5.4000000000000057</v>
      </c>
      <c r="I173" s="12">
        <f t="shared" si="23"/>
        <v>3.3453549846732504</v>
      </c>
      <c r="J173" s="12">
        <f t="shared" si="24"/>
        <v>4.5</v>
      </c>
      <c r="K173" s="12">
        <f t="shared" si="25"/>
        <v>0</v>
      </c>
      <c r="L173" s="12">
        <f t="shared" si="26"/>
        <v>0.90138300504376101</v>
      </c>
      <c r="M173" s="12">
        <f t="shared" si="27"/>
        <v>0.65368116493594708</v>
      </c>
      <c r="N173" s="12">
        <f t="shared" si="28"/>
        <v>15.928721456622991</v>
      </c>
      <c r="O173" s="12"/>
      <c r="P173" s="12">
        <f t="shared" si="29"/>
        <v>26.944315600988499</v>
      </c>
      <c r="Q173" s="12">
        <f t="shared" si="30"/>
        <v>19.539964157190745</v>
      </c>
      <c r="R173" s="12">
        <f t="shared" si="31"/>
        <v>26.465913671874112</v>
      </c>
      <c r="S173" s="12">
        <f t="shared" si="32"/>
        <v>25.333238618865483</v>
      </c>
    </row>
    <row r="174" spans="2:19">
      <c r="B174" s="1">
        <v>43174</v>
      </c>
      <c r="C174" s="2">
        <v>75</v>
      </c>
      <c r="D174" s="2">
        <v>75.5</v>
      </c>
      <c r="E174" s="2">
        <v>74.5</v>
      </c>
      <c r="F174" s="3">
        <v>74.599999999999994</v>
      </c>
      <c r="H174" s="12">
        <f t="shared" si="22"/>
        <v>1</v>
      </c>
      <c r="I174" s="12">
        <f t="shared" si="23"/>
        <v>3.1873053681096541</v>
      </c>
      <c r="J174" s="12">
        <f t="shared" si="24"/>
        <v>0</v>
      </c>
      <c r="K174" s="12">
        <f t="shared" si="25"/>
        <v>0</v>
      </c>
      <c r="L174" s="12">
        <f t="shared" si="26"/>
        <v>0.62456631312405031</v>
      </c>
      <c r="M174" s="12">
        <f t="shared" si="27"/>
        <v>0.70396433146948145</v>
      </c>
      <c r="N174" s="12">
        <f t="shared" si="28"/>
        <v>5.9763783898054745</v>
      </c>
      <c r="O174" s="12"/>
      <c r="P174" s="12">
        <f t="shared" si="29"/>
        <v>19.595433790972834</v>
      </c>
      <c r="Q174" s="12">
        <f t="shared" si="30"/>
        <v>22.086504120783154</v>
      </c>
      <c r="R174" s="12">
        <f t="shared" si="31"/>
        <v>27.276466919201123</v>
      </c>
      <c r="S174" s="12">
        <f t="shared" si="32"/>
        <v>24.833021926307101</v>
      </c>
    </row>
    <row r="175" spans="2:19">
      <c r="B175" s="1">
        <v>43173</v>
      </c>
      <c r="C175" s="2">
        <v>74.5</v>
      </c>
      <c r="D175" s="2">
        <v>75.7</v>
      </c>
      <c r="E175" s="2">
        <v>74</v>
      </c>
      <c r="F175" s="3">
        <v>74.5</v>
      </c>
      <c r="H175" s="12">
        <f t="shared" si="22"/>
        <v>1.7000000000000028</v>
      </c>
      <c r="I175" s="12">
        <f t="shared" si="23"/>
        <v>3.3555596271950119</v>
      </c>
      <c r="J175" s="12">
        <f t="shared" si="24"/>
        <v>0</v>
      </c>
      <c r="K175" s="12">
        <f t="shared" si="25"/>
        <v>0</v>
      </c>
      <c r="L175" s="12">
        <f t="shared" si="26"/>
        <v>0.67260987567205421</v>
      </c>
      <c r="M175" s="12">
        <f t="shared" si="27"/>
        <v>0.75811543389021085</v>
      </c>
      <c r="N175" s="12">
        <f t="shared" si="28"/>
        <v>5.976378389805463</v>
      </c>
      <c r="O175" s="12"/>
      <c r="P175" s="12">
        <f t="shared" si="29"/>
        <v>20.044640846817675</v>
      </c>
      <c r="Q175" s="12">
        <f t="shared" si="30"/>
        <v>22.592816642150883</v>
      </c>
      <c r="R175" s="12">
        <f t="shared" si="31"/>
        <v>28.914935267616176</v>
      </c>
      <c r="S175" s="12">
        <f t="shared" si="32"/>
        <v>24.447274104366766</v>
      </c>
    </row>
    <row r="176" spans="2:19">
      <c r="B176" s="1">
        <v>43172</v>
      </c>
      <c r="C176" s="2">
        <v>75</v>
      </c>
      <c r="D176" s="2">
        <v>75.8</v>
      </c>
      <c r="E176" s="2">
        <v>73.8</v>
      </c>
      <c r="F176" s="3">
        <v>74</v>
      </c>
      <c r="H176" s="12">
        <f t="shared" si="22"/>
        <v>2</v>
      </c>
      <c r="I176" s="12">
        <f t="shared" si="23"/>
        <v>3.4829103677484743</v>
      </c>
      <c r="J176" s="12">
        <f t="shared" si="24"/>
        <v>0</v>
      </c>
      <c r="K176" s="12">
        <f t="shared" si="25"/>
        <v>0</v>
      </c>
      <c r="L176" s="12">
        <f t="shared" si="26"/>
        <v>0.72434909687759685</v>
      </c>
      <c r="M176" s="12">
        <f t="shared" si="27"/>
        <v>0.81643200572791941</v>
      </c>
      <c r="N176" s="12">
        <f t="shared" si="28"/>
        <v>5.9763783898054745</v>
      </c>
      <c r="O176" s="12"/>
      <c r="P176" s="12">
        <f t="shared" si="29"/>
        <v>20.797236230510634</v>
      </c>
      <c r="Q176" s="12">
        <f t="shared" si="30"/>
        <v>23.441085745071916</v>
      </c>
      <c r="R176" s="12">
        <f t="shared" si="31"/>
        <v>30.679439642832385</v>
      </c>
      <c r="S176" s="12">
        <f t="shared" si="32"/>
        <v>24.205265555039645</v>
      </c>
    </row>
    <row r="177" spans="2:19">
      <c r="B177" s="1">
        <v>43171</v>
      </c>
      <c r="C177" s="2">
        <v>75</v>
      </c>
      <c r="D177" s="2">
        <v>77.5</v>
      </c>
      <c r="E177" s="2">
        <v>73.7</v>
      </c>
      <c r="F177" s="3">
        <v>74.3</v>
      </c>
      <c r="H177" s="12">
        <f t="shared" si="22"/>
        <v>6.4000000000000057</v>
      </c>
      <c r="I177" s="12">
        <f t="shared" si="23"/>
        <v>3.5969803960368187</v>
      </c>
      <c r="J177" s="12">
        <f t="shared" si="24"/>
        <v>5.5999999999999943</v>
      </c>
      <c r="K177" s="12">
        <f t="shared" si="25"/>
        <v>0</v>
      </c>
      <c r="L177" s="12">
        <f t="shared" si="26"/>
        <v>0.78006825817587355</v>
      </c>
      <c r="M177" s="12">
        <f t="shared" si="27"/>
        <v>0.8792344677069901</v>
      </c>
      <c r="N177" s="12">
        <f t="shared" si="28"/>
        <v>5.9763783898054772</v>
      </c>
      <c r="O177" s="12"/>
      <c r="P177" s="12">
        <f t="shared" si="29"/>
        <v>21.68675311756936</v>
      </c>
      <c r="Q177" s="12">
        <f t="shared" si="30"/>
        <v>24.443682503127835</v>
      </c>
      <c r="R177" s="12">
        <f t="shared" si="31"/>
        <v>32.579675123834456</v>
      </c>
      <c r="S177" s="12">
        <f t="shared" si="32"/>
        <v>24.269669358126695</v>
      </c>
    </row>
    <row r="178" spans="2:19">
      <c r="B178" s="1">
        <v>43168</v>
      </c>
      <c r="C178" s="2">
        <v>71.099999999999994</v>
      </c>
      <c r="D178" s="2">
        <v>71.900000000000006</v>
      </c>
      <c r="E178" s="2">
        <v>70.8</v>
      </c>
      <c r="F178" s="3">
        <v>71.099999999999994</v>
      </c>
      <c r="H178" s="12">
        <f t="shared" si="22"/>
        <v>1.1000000000000085</v>
      </c>
      <c r="I178" s="12">
        <f t="shared" si="23"/>
        <v>3.3813635034242657</v>
      </c>
      <c r="J178" s="12">
        <f t="shared" si="24"/>
        <v>0.90000000000000568</v>
      </c>
      <c r="K178" s="12">
        <f t="shared" si="25"/>
        <v>0</v>
      </c>
      <c r="L178" s="12">
        <f t="shared" si="26"/>
        <v>0.40930427803555658</v>
      </c>
      <c r="M178" s="12">
        <f t="shared" si="27"/>
        <v>0.94686788829983559</v>
      </c>
      <c r="N178" s="12">
        <f t="shared" si="28"/>
        <v>39.63830136087126</v>
      </c>
      <c r="O178" s="12"/>
      <c r="P178" s="12">
        <f t="shared" si="29"/>
        <v>12.104710943412595</v>
      </c>
      <c r="Q178" s="12">
        <f t="shared" si="30"/>
        <v>28.002546527190997</v>
      </c>
      <c r="R178" s="12">
        <f t="shared" si="31"/>
        <v>34.626082564913609</v>
      </c>
      <c r="S178" s="12">
        <f t="shared" si="32"/>
        <v>24.277123824524644</v>
      </c>
    </row>
    <row r="179" spans="2:19">
      <c r="B179" s="1">
        <v>43167</v>
      </c>
      <c r="C179" s="2">
        <v>70</v>
      </c>
      <c r="D179" s="2">
        <v>71</v>
      </c>
      <c r="E179" s="2">
        <v>69.7</v>
      </c>
      <c r="F179" s="3">
        <v>70.8</v>
      </c>
      <c r="H179" s="12">
        <f t="shared" si="22"/>
        <v>1.5999999999999943</v>
      </c>
      <c r="I179" s="12">
        <f t="shared" si="23"/>
        <v>3.5568530036876704</v>
      </c>
      <c r="J179" s="12">
        <f t="shared" si="24"/>
        <v>0</v>
      </c>
      <c r="K179" s="12">
        <f t="shared" si="25"/>
        <v>0</v>
      </c>
      <c r="L179" s="12">
        <f t="shared" si="26"/>
        <v>0.37155845326906051</v>
      </c>
      <c r="M179" s="12">
        <f t="shared" si="27"/>
        <v>1.0197038797075153</v>
      </c>
      <c r="N179" s="12">
        <f t="shared" si="28"/>
        <v>46.58685936330653</v>
      </c>
      <c r="O179" s="12"/>
      <c r="P179" s="12">
        <f t="shared" si="29"/>
        <v>10.446269578299596</v>
      </c>
      <c r="Q179" s="12">
        <f t="shared" si="30"/>
        <v>28.668710195510126</v>
      </c>
      <c r="R179" s="12">
        <f t="shared" si="31"/>
        <v>34.240527272916871</v>
      </c>
      <c r="S179" s="12">
        <f t="shared" si="32"/>
        <v>23.377474995207027</v>
      </c>
    </row>
    <row r="180" spans="2:19">
      <c r="B180" s="1">
        <v>43166</v>
      </c>
      <c r="C180" s="2">
        <v>69.7</v>
      </c>
      <c r="D180" s="2">
        <v>71.2</v>
      </c>
      <c r="E180" s="2">
        <v>69.400000000000006</v>
      </c>
      <c r="F180" s="3">
        <v>69.400000000000006</v>
      </c>
      <c r="H180" s="12">
        <f t="shared" si="22"/>
        <v>1.7999999999999972</v>
      </c>
      <c r="I180" s="12">
        <f t="shared" si="23"/>
        <v>3.7073801578174916</v>
      </c>
      <c r="J180" s="12">
        <f t="shared" si="24"/>
        <v>0</v>
      </c>
      <c r="K180" s="12">
        <f t="shared" si="25"/>
        <v>0</v>
      </c>
      <c r="L180" s="12">
        <f t="shared" si="26"/>
        <v>0.40013987275129598</v>
      </c>
      <c r="M180" s="12">
        <f t="shared" si="27"/>
        <v>1.0981426396850165</v>
      </c>
      <c r="N180" s="12">
        <f t="shared" si="28"/>
        <v>46.586859363306516</v>
      </c>
      <c r="O180" s="12"/>
      <c r="P180" s="12">
        <f t="shared" si="29"/>
        <v>10.793062910140176</v>
      </c>
      <c r="Q180" s="12">
        <f t="shared" si="30"/>
        <v>29.620448751915561</v>
      </c>
      <c r="R180" s="12">
        <f t="shared" si="31"/>
        <v>33.290809419809975</v>
      </c>
      <c r="S180" s="12">
        <f t="shared" si="32"/>
        <v>22.630913456062174</v>
      </c>
    </row>
    <row r="181" spans="2:19">
      <c r="B181" s="1">
        <v>43165</v>
      </c>
      <c r="C181" s="2">
        <v>71.3</v>
      </c>
      <c r="D181" s="2">
        <v>71.599999999999994</v>
      </c>
      <c r="E181" s="2">
        <v>69.2</v>
      </c>
      <c r="F181" s="3">
        <v>70.3</v>
      </c>
      <c r="H181" s="12">
        <f t="shared" si="22"/>
        <v>2.3999999999999915</v>
      </c>
      <c r="I181" s="12">
        <f t="shared" si="23"/>
        <v>3.8541017084188369</v>
      </c>
      <c r="J181" s="12">
        <f t="shared" si="24"/>
        <v>0</v>
      </c>
      <c r="K181" s="12">
        <f t="shared" si="25"/>
        <v>0.5</v>
      </c>
      <c r="L181" s="12">
        <f t="shared" si="26"/>
        <v>0.43091986296293416</v>
      </c>
      <c r="M181" s="12">
        <f t="shared" si="27"/>
        <v>1.1826151504300177</v>
      </c>
      <c r="N181" s="12">
        <f t="shared" si="28"/>
        <v>46.586859363306523</v>
      </c>
      <c r="O181" s="12"/>
      <c r="P181" s="12">
        <f t="shared" si="29"/>
        <v>11.180811913231036</v>
      </c>
      <c r="Q181" s="12">
        <f t="shared" si="30"/>
        <v>30.684585926903086</v>
      </c>
      <c r="R181" s="12">
        <f t="shared" si="31"/>
        <v>32.26803634723332</v>
      </c>
      <c r="S181" s="12">
        <f t="shared" si="32"/>
        <v>21.826924106213877</v>
      </c>
    </row>
    <row r="182" spans="2:19">
      <c r="B182" s="1">
        <v>43164</v>
      </c>
      <c r="C182" s="2">
        <v>72.7</v>
      </c>
      <c r="D182" s="2">
        <v>72.8</v>
      </c>
      <c r="E182" s="2">
        <v>69.7</v>
      </c>
      <c r="F182" s="3">
        <v>70.7</v>
      </c>
      <c r="H182" s="12">
        <f t="shared" si="22"/>
        <v>3.0999999999999943</v>
      </c>
      <c r="I182" s="12">
        <f t="shared" si="23"/>
        <v>3.9659556859895173</v>
      </c>
      <c r="J182" s="12">
        <f t="shared" si="24"/>
        <v>0</v>
      </c>
      <c r="K182" s="12">
        <f t="shared" si="25"/>
        <v>1.5</v>
      </c>
      <c r="L182" s="12">
        <f t="shared" si="26"/>
        <v>0.46406754472931372</v>
      </c>
      <c r="M182" s="12">
        <f t="shared" si="27"/>
        <v>1.2351240081554036</v>
      </c>
      <c r="N182" s="12">
        <f t="shared" si="28"/>
        <v>45.377842310778163</v>
      </c>
      <c r="O182" s="12"/>
      <c r="P182" s="12">
        <f t="shared" si="29"/>
        <v>11.701279123433462</v>
      </c>
      <c r="Q182" s="12">
        <f t="shared" si="30"/>
        <v>31.143162101349514</v>
      </c>
      <c r="R182" s="12">
        <f t="shared" si="31"/>
        <v>31.166588422919997</v>
      </c>
      <c r="S182" s="12">
        <f t="shared" si="32"/>
        <v>21.049144181136125</v>
      </c>
    </row>
    <row r="183" spans="2:19">
      <c r="B183" s="1">
        <v>43161</v>
      </c>
      <c r="C183" s="2">
        <v>72</v>
      </c>
      <c r="D183" s="2">
        <v>73.900000000000006</v>
      </c>
      <c r="E183" s="2">
        <v>71.2</v>
      </c>
      <c r="F183" s="3">
        <v>72.099999999999994</v>
      </c>
      <c r="H183" s="12">
        <f t="shared" si="22"/>
        <v>2.7000000000000028</v>
      </c>
      <c r="I183" s="12">
        <f t="shared" si="23"/>
        <v>4.0325676618348654</v>
      </c>
      <c r="J183" s="12">
        <f t="shared" si="24"/>
        <v>1.5</v>
      </c>
      <c r="K183" s="12">
        <f t="shared" si="25"/>
        <v>0</v>
      </c>
      <c r="L183" s="12">
        <f t="shared" si="26"/>
        <v>0.49976504817003015</v>
      </c>
      <c r="M183" s="12">
        <f t="shared" si="27"/>
        <v>1.2147489318596654</v>
      </c>
      <c r="N183" s="12">
        <f t="shared" si="28"/>
        <v>41.701840405947095</v>
      </c>
      <c r="O183" s="12"/>
      <c r="P183" s="12">
        <f t="shared" si="29"/>
        <v>12.393221641385461</v>
      </c>
      <c r="Q183" s="12">
        <f t="shared" si="30"/>
        <v>30.123460626744709</v>
      </c>
      <c r="R183" s="12">
        <f t="shared" si="31"/>
        <v>30.073415046930908</v>
      </c>
      <c r="S183" s="12">
        <f t="shared" si="32"/>
        <v>20.774719970458648</v>
      </c>
    </row>
    <row r="184" spans="2:19">
      <c r="B184" s="1">
        <v>43160</v>
      </c>
      <c r="C184" s="2">
        <v>70.8</v>
      </c>
      <c r="D184" s="2">
        <v>72.400000000000006</v>
      </c>
      <c r="E184" s="2">
        <v>69.599999999999994</v>
      </c>
      <c r="F184" s="3">
        <v>72</v>
      </c>
      <c r="H184" s="12">
        <f t="shared" si="22"/>
        <v>2.8000000000000114</v>
      </c>
      <c r="I184" s="12">
        <f t="shared" si="23"/>
        <v>4.1350728665913934</v>
      </c>
      <c r="J184" s="12">
        <f t="shared" si="24"/>
        <v>0</v>
      </c>
      <c r="K184" s="12">
        <f t="shared" si="25"/>
        <v>1.3000000000000114</v>
      </c>
      <c r="L184" s="12">
        <f t="shared" si="26"/>
        <v>0.42282389802926323</v>
      </c>
      <c r="M184" s="12">
        <f t="shared" si="27"/>
        <v>1.3081911573873319</v>
      </c>
      <c r="N184" s="12">
        <f t="shared" si="28"/>
        <v>51.147288210326501</v>
      </c>
      <c r="O184" s="12"/>
      <c r="P184" s="12">
        <f t="shared" si="29"/>
        <v>10.225307066421871</v>
      </c>
      <c r="Q184" s="12">
        <f t="shared" si="30"/>
        <v>31.636471704202272</v>
      </c>
      <c r="R184" s="12">
        <f t="shared" si="31"/>
        <v>29.178920788545046</v>
      </c>
      <c r="S184" s="12">
        <f t="shared" si="32"/>
        <v>20.587739344343682</v>
      </c>
    </row>
    <row r="185" spans="2:19">
      <c r="B185" s="1">
        <v>43158</v>
      </c>
      <c r="C185" s="2">
        <v>72</v>
      </c>
      <c r="D185" s="2">
        <v>72.5</v>
      </c>
      <c r="E185" s="2">
        <v>70.900000000000006</v>
      </c>
      <c r="F185" s="3">
        <v>71.099999999999994</v>
      </c>
      <c r="H185" s="12">
        <f t="shared" si="22"/>
        <v>1.5999999999999943</v>
      </c>
      <c r="I185" s="12">
        <f t="shared" si="23"/>
        <v>4.237770779406115</v>
      </c>
      <c r="J185" s="12">
        <f t="shared" si="24"/>
        <v>0</v>
      </c>
      <c r="K185" s="12">
        <f t="shared" si="25"/>
        <v>0.29999999999999716</v>
      </c>
      <c r="L185" s="12">
        <f t="shared" si="26"/>
        <v>0.45534881326228349</v>
      </c>
      <c r="M185" s="12">
        <f t="shared" si="27"/>
        <v>1.3088212464171258</v>
      </c>
      <c r="N185" s="12">
        <f t="shared" si="28"/>
        <v>48.378127067292944</v>
      </c>
      <c r="O185" s="12"/>
      <c r="P185" s="12">
        <f t="shared" si="29"/>
        <v>10.745008094234311</v>
      </c>
      <c r="Q185" s="12">
        <f t="shared" si="30"/>
        <v>30.884663530587307</v>
      </c>
      <c r="R185" s="12">
        <f t="shared" si="31"/>
        <v>27.489046371484932</v>
      </c>
      <c r="S185" s="12">
        <f t="shared" si="32"/>
        <v>19.896269412134846</v>
      </c>
    </row>
    <row r="186" spans="2:19">
      <c r="B186" s="1">
        <v>43157</v>
      </c>
      <c r="C186" s="2">
        <v>72.3</v>
      </c>
      <c r="D186" s="2">
        <v>73.5</v>
      </c>
      <c r="E186" s="2">
        <v>71.2</v>
      </c>
      <c r="F186" s="3">
        <v>71.3</v>
      </c>
      <c r="H186" s="12">
        <f t="shared" si="22"/>
        <v>2.2999999999999972</v>
      </c>
      <c r="I186" s="12">
        <f t="shared" si="23"/>
        <v>4.4406762239758173</v>
      </c>
      <c r="J186" s="12">
        <f t="shared" si="24"/>
        <v>0</v>
      </c>
      <c r="K186" s="12">
        <f t="shared" si="25"/>
        <v>0</v>
      </c>
      <c r="L186" s="12">
        <f t="shared" si="26"/>
        <v>0.4903756450516899</v>
      </c>
      <c r="M186" s="12">
        <f t="shared" si="27"/>
        <v>1.3864228807569052</v>
      </c>
      <c r="N186" s="12">
        <f t="shared" si="28"/>
        <v>47.743389787625951</v>
      </c>
      <c r="O186" s="12"/>
      <c r="P186" s="12">
        <f t="shared" si="29"/>
        <v>11.042814659715223</v>
      </c>
      <c r="Q186" s="12">
        <f t="shared" si="30"/>
        <v>31.220985517282678</v>
      </c>
      <c r="R186" s="12">
        <f t="shared" si="31"/>
        <v>25.882194010268929</v>
      </c>
      <c r="S186" s="12">
        <f t="shared" si="32"/>
        <v>19.434626448415955</v>
      </c>
    </row>
    <row r="187" spans="2:19">
      <c r="B187" s="1">
        <v>43154</v>
      </c>
      <c r="C187" s="2">
        <v>72</v>
      </c>
      <c r="D187" s="2">
        <v>73.8</v>
      </c>
      <c r="E187" s="2">
        <v>71</v>
      </c>
      <c r="F187" s="3">
        <v>72.3</v>
      </c>
      <c r="H187" s="12">
        <f t="shared" si="22"/>
        <v>2.7999999999999972</v>
      </c>
      <c r="I187" s="12">
        <f t="shared" si="23"/>
        <v>4.6053436258201117</v>
      </c>
      <c r="J187" s="12">
        <f t="shared" si="24"/>
        <v>1.0999999999999943</v>
      </c>
      <c r="K187" s="12">
        <f t="shared" si="25"/>
        <v>0</v>
      </c>
      <c r="L187" s="12">
        <f t="shared" si="26"/>
        <v>0.52809684851720451</v>
      </c>
      <c r="M187" s="12">
        <f t="shared" si="27"/>
        <v>1.4930707946612825</v>
      </c>
      <c r="N187" s="12">
        <f t="shared" si="28"/>
        <v>47.743389787625944</v>
      </c>
      <c r="O187" s="12"/>
      <c r="P187" s="12">
        <f t="shared" si="29"/>
        <v>11.467045489426686</v>
      </c>
      <c r="Q187" s="12">
        <f t="shared" si="30"/>
        <v>32.420399344150979</v>
      </c>
      <c r="R187" s="12">
        <f t="shared" si="31"/>
        <v>24.200563565856854</v>
      </c>
      <c r="S187" s="12">
        <f t="shared" si="32"/>
        <v>18.729713765317967</v>
      </c>
    </row>
    <row r="188" spans="2:19">
      <c r="B188" s="1">
        <v>43153</v>
      </c>
      <c r="C188" s="2">
        <v>69</v>
      </c>
      <c r="D188" s="2">
        <v>72.7</v>
      </c>
      <c r="E188" s="2">
        <v>68.2</v>
      </c>
      <c r="F188" s="3">
        <v>71.3</v>
      </c>
      <c r="H188" s="12">
        <f t="shared" si="22"/>
        <v>4.5</v>
      </c>
      <c r="I188" s="12">
        <f t="shared" si="23"/>
        <v>4.7442162124216587</v>
      </c>
      <c r="J188" s="12">
        <f t="shared" si="24"/>
        <v>0</v>
      </c>
      <c r="K188" s="12">
        <f t="shared" si="25"/>
        <v>2.5999999999999943</v>
      </c>
      <c r="L188" s="12">
        <f t="shared" si="26"/>
        <v>0.48410429840314378</v>
      </c>
      <c r="M188" s="12">
        <f t="shared" si="27"/>
        <v>1.607922394250612</v>
      </c>
      <c r="N188" s="12">
        <f t="shared" si="28"/>
        <v>53.719108833257486</v>
      </c>
      <c r="O188" s="12"/>
      <c r="P188" s="12">
        <f t="shared" si="29"/>
        <v>10.204094348306175</v>
      </c>
      <c r="Q188" s="12">
        <f t="shared" si="30"/>
        <v>33.892266335598919</v>
      </c>
      <c r="R188" s="12">
        <f t="shared" si="31"/>
        <v>22.389576933413078</v>
      </c>
      <c r="S188" s="12">
        <f t="shared" si="32"/>
        <v>17.970577029673983</v>
      </c>
    </row>
    <row r="189" spans="2:19">
      <c r="B189" s="1">
        <v>43152</v>
      </c>
      <c r="C189" s="2">
        <v>77</v>
      </c>
      <c r="D189" s="2">
        <v>77.099999999999994</v>
      </c>
      <c r="E189" s="2">
        <v>70.8</v>
      </c>
      <c r="F189" s="3">
        <v>71.099999999999994</v>
      </c>
      <c r="H189" s="12">
        <f t="shared" si="22"/>
        <v>6.2999999999999972</v>
      </c>
      <c r="I189" s="12">
        <f t="shared" si="23"/>
        <v>4.763002074915633</v>
      </c>
      <c r="J189" s="12">
        <f t="shared" si="24"/>
        <v>0</v>
      </c>
      <c r="K189" s="12">
        <f t="shared" si="25"/>
        <v>4.1000000000000085</v>
      </c>
      <c r="L189" s="12">
        <f t="shared" si="26"/>
        <v>0.52134309058800099</v>
      </c>
      <c r="M189" s="12">
        <f t="shared" si="27"/>
        <v>1.5316087322698904</v>
      </c>
      <c r="N189" s="12">
        <f t="shared" si="28"/>
        <v>49.210392101433243</v>
      </c>
      <c r="O189" s="12"/>
      <c r="P189" s="12">
        <f t="shared" si="29"/>
        <v>10.945682625956772</v>
      </c>
      <c r="Q189" s="12">
        <f t="shared" si="30"/>
        <v>32.156373400215656</v>
      </c>
      <c r="R189" s="12">
        <f t="shared" si="31"/>
        <v>19.979612941117356</v>
      </c>
      <c r="S189" s="12">
        <f t="shared" si="32"/>
        <v>16.755549698527069</v>
      </c>
    </row>
    <row r="190" spans="2:19">
      <c r="B190" s="1">
        <v>43143</v>
      </c>
      <c r="C190" s="2">
        <v>79.900000000000006</v>
      </c>
      <c r="D190" s="2">
        <v>81.5</v>
      </c>
      <c r="E190" s="2">
        <v>74.900000000000006</v>
      </c>
      <c r="F190" s="3">
        <v>74.900000000000006</v>
      </c>
      <c r="H190" s="12">
        <f t="shared" si="22"/>
        <v>6.5999999999999943</v>
      </c>
      <c r="I190" s="12">
        <f t="shared" si="23"/>
        <v>4.6447714652937586</v>
      </c>
      <c r="J190" s="12">
        <f t="shared" si="24"/>
        <v>0.29999999999999716</v>
      </c>
      <c r="K190" s="12">
        <f t="shared" si="25"/>
        <v>0</v>
      </c>
      <c r="L190" s="12">
        <f t="shared" si="26"/>
        <v>0.56144640524861644</v>
      </c>
      <c r="M190" s="12">
        <f t="shared" si="27"/>
        <v>1.3340401732137275</v>
      </c>
      <c r="N190" s="12">
        <f t="shared" si="28"/>
        <v>40.759653840010529</v>
      </c>
      <c r="O190" s="12"/>
      <c r="P190" s="12">
        <f t="shared" si="29"/>
        <v>12.087707854817088</v>
      </c>
      <c r="Q190" s="12">
        <f t="shared" si="30"/>
        <v>28.72133070877269</v>
      </c>
      <c r="R190" s="12">
        <f t="shared" si="31"/>
        <v>17.731091467246905</v>
      </c>
      <c r="S190" s="12">
        <f t="shared" si="32"/>
        <v>16.006150297799568</v>
      </c>
    </row>
    <row r="191" spans="2:19">
      <c r="B191" s="1">
        <v>43140</v>
      </c>
      <c r="C191" s="2">
        <v>74</v>
      </c>
      <c r="D191" s="2">
        <v>81.2</v>
      </c>
      <c r="E191" s="2">
        <v>73.8</v>
      </c>
      <c r="F191" s="3">
        <v>80.7</v>
      </c>
      <c r="H191" s="12">
        <f t="shared" si="22"/>
        <v>7.4000000000000057</v>
      </c>
      <c r="I191" s="12">
        <f t="shared" si="23"/>
        <v>4.4943692703163558</v>
      </c>
      <c r="J191" s="12">
        <f t="shared" si="24"/>
        <v>0</v>
      </c>
      <c r="K191" s="12">
        <f t="shared" si="25"/>
        <v>4.2000000000000028</v>
      </c>
      <c r="L191" s="12">
        <f t="shared" si="26"/>
        <v>0.58155766719081792</v>
      </c>
      <c r="M191" s="12">
        <f t="shared" si="27"/>
        <v>1.4366586480763219</v>
      </c>
      <c r="N191" s="12">
        <f t="shared" si="28"/>
        <v>42.369144200101225</v>
      </c>
      <c r="O191" s="12"/>
      <c r="P191" s="12">
        <f t="shared" si="29"/>
        <v>12.939694809498429</v>
      </c>
      <c r="Q191" s="12">
        <f t="shared" si="30"/>
        <v>31.96574561785388</v>
      </c>
      <c r="R191" s="12">
        <f t="shared" si="31"/>
        <v>15.959663592418934</v>
      </c>
      <c r="S191" s="12">
        <f t="shared" si="32"/>
        <v>15.630266016961784</v>
      </c>
    </row>
    <row r="192" spans="2:19">
      <c r="B192" s="1">
        <v>43139</v>
      </c>
      <c r="C192" s="2">
        <v>82.7</v>
      </c>
      <c r="D192" s="2">
        <v>82.9</v>
      </c>
      <c r="E192" s="2">
        <v>78</v>
      </c>
      <c r="F192" s="3">
        <v>79.8</v>
      </c>
      <c r="H192" s="12">
        <f t="shared" si="22"/>
        <v>4.9000000000000057</v>
      </c>
      <c r="I192" s="12">
        <f t="shared" si="23"/>
        <v>4.270859214186844</v>
      </c>
      <c r="J192" s="12">
        <f t="shared" si="24"/>
        <v>0</v>
      </c>
      <c r="K192" s="12">
        <f t="shared" si="25"/>
        <v>4.0999999999999943</v>
      </c>
      <c r="L192" s="12">
        <f t="shared" si="26"/>
        <v>0.62629287235934228</v>
      </c>
      <c r="M192" s="12">
        <f t="shared" si="27"/>
        <v>1.2240939286975772</v>
      </c>
      <c r="N192" s="12">
        <f t="shared" si="28"/>
        <v>32.306815850436131</v>
      </c>
      <c r="O192" s="12"/>
      <c r="P192" s="12">
        <f t="shared" si="29"/>
        <v>14.664329610279278</v>
      </c>
      <c r="Q192" s="12">
        <f t="shared" si="30"/>
        <v>28.661537814953242</v>
      </c>
      <c r="R192" s="12">
        <f t="shared" si="31"/>
        <v>13.92816508413568</v>
      </c>
      <c r="S192" s="12">
        <f t="shared" si="32"/>
        <v>15.137520818271309</v>
      </c>
    </row>
    <row r="193" spans="2:19">
      <c r="B193" s="1">
        <v>43138</v>
      </c>
      <c r="C193" s="2">
        <v>85</v>
      </c>
      <c r="D193" s="2">
        <v>85.1</v>
      </c>
      <c r="E193" s="2">
        <v>82.1</v>
      </c>
      <c r="F193" s="3">
        <v>82.1</v>
      </c>
      <c r="H193" s="12">
        <f t="shared" si="22"/>
        <v>3</v>
      </c>
      <c r="I193" s="12">
        <f t="shared" si="23"/>
        <v>4.2224637691242934</v>
      </c>
      <c r="J193" s="12">
        <f t="shared" si="24"/>
        <v>0</v>
      </c>
      <c r="K193" s="12">
        <f t="shared" si="25"/>
        <v>0</v>
      </c>
      <c r="L193" s="12">
        <f t="shared" si="26"/>
        <v>0.6744692471562147</v>
      </c>
      <c r="M193" s="12">
        <f t="shared" si="27"/>
        <v>1.0028703847512375</v>
      </c>
      <c r="N193" s="12">
        <f t="shared" si="28"/>
        <v>19.578690644873671</v>
      </c>
      <c r="O193" s="12"/>
      <c r="P193" s="12">
        <f t="shared" si="29"/>
        <v>15.973357831702472</v>
      </c>
      <c r="Q193" s="12">
        <f t="shared" si="30"/>
        <v>23.750834573986769</v>
      </c>
      <c r="R193" s="12">
        <f t="shared" si="31"/>
        <v>12.514422717497183</v>
      </c>
      <c r="S193" s="12">
        <f t="shared" si="32"/>
        <v>14.993884771591764</v>
      </c>
    </row>
    <row r="194" spans="2:19">
      <c r="B194" s="1">
        <v>43137</v>
      </c>
      <c r="C194" s="2">
        <v>82.9</v>
      </c>
      <c r="D194" s="2">
        <v>85.3</v>
      </c>
      <c r="E194" s="2">
        <v>78.7</v>
      </c>
      <c r="F194" s="3">
        <v>82.6</v>
      </c>
      <c r="H194" s="12">
        <f t="shared" si="22"/>
        <v>7.7000000000000028</v>
      </c>
      <c r="I194" s="12">
        <f t="shared" si="23"/>
        <v>4.3164994436723161</v>
      </c>
      <c r="J194" s="12">
        <f t="shared" si="24"/>
        <v>0</v>
      </c>
      <c r="K194" s="12">
        <f t="shared" si="25"/>
        <v>0.70000000000000284</v>
      </c>
      <c r="L194" s="12">
        <f t="shared" si="26"/>
        <v>0.72635149693746193</v>
      </c>
      <c r="M194" s="12">
        <f t="shared" si="27"/>
        <v>1.0800142605013328</v>
      </c>
      <c r="N194" s="12">
        <f t="shared" si="28"/>
        <v>19.578690644873678</v>
      </c>
      <c r="O194" s="12"/>
      <c r="P194" s="12">
        <f t="shared" si="29"/>
        <v>16.827327477181587</v>
      </c>
      <c r="Q194" s="12">
        <f t="shared" si="30"/>
        <v>25.020604649551331</v>
      </c>
      <c r="R194" s="12">
        <f t="shared" si="31"/>
        <v>11.971017492314378</v>
      </c>
      <c r="S194" s="12">
        <f t="shared" si="32"/>
        <v>15.300332216219218</v>
      </c>
    </row>
    <row r="195" spans="2:19">
      <c r="B195" s="1">
        <v>43136</v>
      </c>
      <c r="C195" s="2">
        <v>79.400000000000006</v>
      </c>
      <c r="D195" s="2">
        <v>86.4</v>
      </c>
      <c r="E195" s="2">
        <v>79.400000000000006</v>
      </c>
      <c r="F195" s="3">
        <v>86.4</v>
      </c>
      <c r="H195" s="12">
        <f t="shared" si="22"/>
        <v>7</v>
      </c>
      <c r="I195" s="12">
        <f t="shared" si="23"/>
        <v>4.0562301701086483</v>
      </c>
      <c r="J195" s="12">
        <f t="shared" si="24"/>
        <v>0</v>
      </c>
      <c r="K195" s="12">
        <f t="shared" si="25"/>
        <v>3.6999999999999886</v>
      </c>
      <c r="L195" s="12">
        <f t="shared" si="26"/>
        <v>0.78222468900957431</v>
      </c>
      <c r="M195" s="12">
        <f t="shared" si="27"/>
        <v>1.1092461266937428</v>
      </c>
      <c r="N195" s="12">
        <f t="shared" si="28"/>
        <v>17.289266901142756</v>
      </c>
      <c r="O195" s="12"/>
      <c r="P195" s="12">
        <f t="shared" si="29"/>
        <v>19.284524206096076</v>
      </c>
      <c r="Q195" s="12">
        <f t="shared" si="30"/>
        <v>27.346725411887341</v>
      </c>
      <c r="R195" s="12">
        <f t="shared" si="31"/>
        <v>11.385811865194432</v>
      </c>
      <c r="S195" s="12">
        <f t="shared" si="32"/>
        <v>15.091840888473278</v>
      </c>
    </row>
    <row r="196" spans="2:19">
      <c r="B196" s="1">
        <v>43133</v>
      </c>
      <c r="C196" s="2">
        <v>84</v>
      </c>
      <c r="D196" s="2">
        <v>85</v>
      </c>
      <c r="E196" s="2">
        <v>83.1</v>
      </c>
      <c r="F196" s="2">
        <v>83.5</v>
      </c>
      <c r="H196" s="12">
        <f t="shared" si="22"/>
        <v>1.9000000000000057</v>
      </c>
      <c r="I196" s="12">
        <f t="shared" si="23"/>
        <v>3.8297863370400833</v>
      </c>
      <c r="J196" s="12">
        <f t="shared" si="24"/>
        <v>0.20000000000000284</v>
      </c>
      <c r="K196" s="12">
        <f t="shared" si="25"/>
        <v>0</v>
      </c>
      <c r="L196" s="12">
        <f t="shared" si="26"/>
        <v>0.84239581893338777</v>
      </c>
      <c r="M196" s="12">
        <f t="shared" si="27"/>
        <v>0.90995736720864684</v>
      </c>
      <c r="N196" s="12">
        <f t="shared" si="28"/>
        <v>3.8554755291084932</v>
      </c>
      <c r="O196" s="12"/>
      <c r="P196" s="12">
        <f t="shared" si="29"/>
        <v>21.995895979524747</v>
      </c>
      <c r="Q196" s="12">
        <f t="shared" si="30"/>
        <v>23.760003486563253</v>
      </c>
      <c r="R196" s="12">
        <f t="shared" si="31"/>
        <v>10.931699939352251</v>
      </c>
      <c r="S196" s="12">
        <f t="shared" si="32"/>
        <v>14.915357080457984</v>
      </c>
    </row>
    <row r="197" spans="2:19">
      <c r="B197" s="1">
        <v>43132</v>
      </c>
      <c r="C197" s="2">
        <v>83.3</v>
      </c>
      <c r="D197" s="2">
        <v>84.8</v>
      </c>
      <c r="E197" s="2">
        <v>82.8</v>
      </c>
      <c r="F197" s="3">
        <v>83.5</v>
      </c>
      <c r="H197" s="12">
        <f t="shared" ref="H197:H260" si="33">MAX((D197-E197),ABS(D197-F198),ABS(E197-F198))</f>
        <v>2</v>
      </c>
      <c r="I197" s="12">
        <f t="shared" ref="I197:I260" si="34">I198*13/14+H197/14</f>
        <v>3.9782314398893202</v>
      </c>
      <c r="J197" s="12">
        <f t="shared" ref="J197:J260" si="35">IF(IF((D197-D198)&gt;(E198-E197),(D197-D198),0) &gt;0,(D197-D198),0)</f>
        <v>0.79999999999999716</v>
      </c>
      <c r="K197" s="12">
        <f t="shared" ref="K197:K260" si="36">IF(IF((D197-D198)&lt;(E198-E197),(E198-E197),0) &gt;0,(E198-E197),0)</f>
        <v>0</v>
      </c>
      <c r="L197" s="12">
        <f t="shared" ref="L197:L260" si="37">L198*13/14+J197/14</f>
        <v>0.89181088192826352</v>
      </c>
      <c r="M197" s="12">
        <f t="shared" ref="M197:M260" si="38">M198*13/14+K197/14</f>
        <v>0.97995408776315807</v>
      </c>
      <c r="N197" s="12">
        <f t="shared" ref="N197:N260" si="39">ABS(P197-Q197)/(P197+Q197)*100</f>
        <v>4.7090958139592622</v>
      </c>
      <c r="O197" s="12"/>
      <c r="P197" s="12">
        <f t="shared" ref="P197:P260" si="40">L197/I197*100</f>
        <v>22.417269970423714</v>
      </c>
      <c r="Q197" s="12">
        <f t="shared" ref="Q197:Q260" si="41">M197/I197*100</f>
        <v>24.632907928313536</v>
      </c>
      <c r="R197" s="12">
        <f t="shared" ref="R197:R260" si="42">R198*13/14+N197/14</f>
        <v>11.476024893986388</v>
      </c>
      <c r="S197" s="12">
        <f t="shared" ref="S197:S260" si="43">(R197+R211)/2</f>
        <v>15.427773016679414</v>
      </c>
    </row>
    <row r="198" spans="2:19">
      <c r="B198" s="1">
        <v>43131</v>
      </c>
      <c r="C198" s="2">
        <v>81.8</v>
      </c>
      <c r="D198" s="2">
        <v>84</v>
      </c>
      <c r="E198" s="2">
        <v>81.599999999999994</v>
      </c>
      <c r="F198" s="3">
        <v>83.1</v>
      </c>
      <c r="H198" s="12">
        <f t="shared" si="33"/>
        <v>2.4000000000000057</v>
      </c>
      <c r="I198" s="12">
        <f t="shared" si="34"/>
        <v>4.1304030891115753</v>
      </c>
      <c r="J198" s="12">
        <f t="shared" si="35"/>
        <v>0</v>
      </c>
      <c r="K198" s="12">
        <f t="shared" si="36"/>
        <v>1.3000000000000114</v>
      </c>
      <c r="L198" s="12">
        <f t="shared" si="37"/>
        <v>0.89887325746120705</v>
      </c>
      <c r="M198" s="12">
        <f t="shared" si="38"/>
        <v>1.0553351714372472</v>
      </c>
      <c r="N198" s="12">
        <f t="shared" si="39"/>
        <v>8.0064087157905846</v>
      </c>
      <c r="O198" s="12"/>
      <c r="P198" s="12">
        <f t="shared" si="40"/>
        <v>21.762361640460355</v>
      </c>
      <c r="Q198" s="12">
        <f t="shared" si="41"/>
        <v>25.550415992552516</v>
      </c>
      <c r="R198" s="12">
        <f t="shared" si="42"/>
        <v>11.996557900142321</v>
      </c>
      <c r="S198" s="12">
        <f t="shared" si="43"/>
        <v>15.911154800225509</v>
      </c>
    </row>
    <row r="199" spans="2:19">
      <c r="B199" s="1">
        <v>43130</v>
      </c>
      <c r="C199" s="2">
        <v>87.1</v>
      </c>
      <c r="D199" s="2">
        <v>87.8</v>
      </c>
      <c r="E199" s="2">
        <v>82.9</v>
      </c>
      <c r="F199" s="3">
        <v>83.5</v>
      </c>
      <c r="H199" s="12">
        <f t="shared" si="33"/>
        <v>4.8999999999999915</v>
      </c>
      <c r="I199" s="12">
        <f t="shared" si="34"/>
        <v>4.2635110190432339</v>
      </c>
      <c r="J199" s="12">
        <f t="shared" si="35"/>
        <v>0</v>
      </c>
      <c r="K199" s="12">
        <f t="shared" si="36"/>
        <v>3.2999999999999972</v>
      </c>
      <c r="L199" s="12">
        <f t="shared" si="37"/>
        <v>0.96801735418899215</v>
      </c>
      <c r="M199" s="12">
        <f t="shared" si="38"/>
        <v>1.0365148000093423</v>
      </c>
      <c r="N199" s="12">
        <f t="shared" si="39"/>
        <v>3.4171288136679467</v>
      </c>
      <c r="O199" s="12"/>
      <c r="P199" s="12">
        <f t="shared" si="40"/>
        <v>22.704699245886388</v>
      </c>
      <c r="Q199" s="12">
        <f t="shared" si="41"/>
        <v>24.311296379432004</v>
      </c>
      <c r="R199" s="12">
        <f t="shared" si="42"/>
        <v>12.303492452784761</v>
      </c>
      <c r="S199" s="12">
        <f t="shared" si="43"/>
        <v>16.304900070897023</v>
      </c>
    </row>
    <row r="200" spans="2:19">
      <c r="B200" s="1">
        <v>43129</v>
      </c>
      <c r="C200" s="2">
        <v>87.5</v>
      </c>
      <c r="D200" s="2">
        <v>88</v>
      </c>
      <c r="E200" s="2">
        <v>86.2</v>
      </c>
      <c r="F200" s="3">
        <v>87.7</v>
      </c>
      <c r="H200" s="12">
        <f t="shared" si="33"/>
        <v>1.7999999999999972</v>
      </c>
      <c r="I200" s="12">
        <f t="shared" si="34"/>
        <v>4.2145503282004064</v>
      </c>
      <c r="J200" s="12">
        <f t="shared" si="35"/>
        <v>0</v>
      </c>
      <c r="K200" s="12">
        <f t="shared" si="36"/>
        <v>0</v>
      </c>
      <c r="L200" s="12">
        <f t="shared" si="37"/>
        <v>1.0424802275881453</v>
      </c>
      <c r="M200" s="12">
        <f t="shared" si="38"/>
        <v>0.86240055385621484</v>
      </c>
      <c r="N200" s="12">
        <f t="shared" si="39"/>
        <v>9.453592869753594</v>
      </c>
      <c r="O200" s="12"/>
      <c r="P200" s="12">
        <f t="shared" si="40"/>
        <v>24.735265838746777</v>
      </c>
      <c r="Q200" s="12">
        <f t="shared" si="41"/>
        <v>20.462457123497106</v>
      </c>
      <c r="R200" s="12">
        <f t="shared" si="42"/>
        <v>12.987058886562977</v>
      </c>
      <c r="S200" s="12">
        <f t="shared" si="43"/>
        <v>16.905444204778753</v>
      </c>
    </row>
    <row r="201" spans="2:19">
      <c r="B201" s="1">
        <v>43126</v>
      </c>
      <c r="C201" s="2">
        <v>88</v>
      </c>
      <c r="D201" s="2">
        <v>88</v>
      </c>
      <c r="E201" s="2">
        <v>85.6</v>
      </c>
      <c r="F201" s="2">
        <v>86.7</v>
      </c>
      <c r="H201" s="12">
        <f t="shared" si="33"/>
        <v>2.4000000000000057</v>
      </c>
      <c r="I201" s="12">
        <f t="shared" si="34"/>
        <v>4.4002849688312073</v>
      </c>
      <c r="J201" s="12">
        <f t="shared" si="35"/>
        <v>0</v>
      </c>
      <c r="K201" s="12">
        <f t="shared" si="36"/>
        <v>1.1000000000000085</v>
      </c>
      <c r="L201" s="12">
        <f t="shared" si="37"/>
        <v>1.1226710143256948</v>
      </c>
      <c r="M201" s="12">
        <f t="shared" si="38"/>
        <v>0.92873905799900058</v>
      </c>
      <c r="N201" s="12">
        <f t="shared" si="39"/>
        <v>9.4535928697535923</v>
      </c>
      <c r="O201" s="12"/>
      <c r="P201" s="12">
        <f t="shared" si="40"/>
        <v>25.513597920997739</v>
      </c>
      <c r="Q201" s="12">
        <f t="shared" si="41"/>
        <v>21.106338897993915</v>
      </c>
      <c r="R201" s="12">
        <f t="shared" si="42"/>
        <v>13.258863964779083</v>
      </c>
      <c r="S201" s="12">
        <f t="shared" si="43"/>
        <v>17.757386399961202</v>
      </c>
    </row>
    <row r="202" spans="2:19">
      <c r="B202" s="1">
        <v>43125</v>
      </c>
      <c r="C202" s="2">
        <v>91.2</v>
      </c>
      <c r="D202" s="2">
        <v>92.3</v>
      </c>
      <c r="E202" s="2">
        <v>86.7</v>
      </c>
      <c r="F202" s="3">
        <v>86.7</v>
      </c>
      <c r="H202" s="12">
        <f t="shared" si="33"/>
        <v>5.5999999999999943</v>
      </c>
      <c r="I202" s="12">
        <f t="shared" si="34"/>
        <v>4.5541530433566848</v>
      </c>
      <c r="J202" s="12">
        <f t="shared" si="35"/>
        <v>3.0999999999999943</v>
      </c>
      <c r="K202" s="12">
        <f t="shared" si="36"/>
        <v>0</v>
      </c>
      <c r="L202" s="12">
        <f t="shared" si="37"/>
        <v>1.209030323119979</v>
      </c>
      <c r="M202" s="12">
        <f t="shared" si="38"/>
        <v>0.91556513938353845</v>
      </c>
      <c r="N202" s="12">
        <f t="shared" si="39"/>
        <v>13.812755835910318</v>
      </c>
      <c r="O202" s="12"/>
      <c r="P202" s="12">
        <f t="shared" si="40"/>
        <v>26.547863271385602</v>
      </c>
      <c r="Q202" s="12">
        <f t="shared" si="41"/>
        <v>20.10396072918779</v>
      </c>
      <c r="R202" s="12">
        <f t="shared" si="42"/>
        <v>13.551577125934891</v>
      </c>
      <c r="S202" s="12">
        <f t="shared" si="43"/>
        <v>17.967827804673568</v>
      </c>
    </row>
    <row r="203" spans="2:19">
      <c r="B203" s="1">
        <v>43124</v>
      </c>
      <c r="C203" s="2">
        <v>87.9</v>
      </c>
      <c r="D203" s="2">
        <v>89.2</v>
      </c>
      <c r="E203" s="2">
        <v>87.2</v>
      </c>
      <c r="F203" s="3">
        <v>89</v>
      </c>
      <c r="H203" s="12">
        <f t="shared" si="33"/>
        <v>2</v>
      </c>
      <c r="I203" s="12">
        <f t="shared" si="34"/>
        <v>4.4737032774610457</v>
      </c>
      <c r="J203" s="12">
        <f t="shared" si="35"/>
        <v>0.79999999999999716</v>
      </c>
      <c r="K203" s="12">
        <f t="shared" si="36"/>
        <v>0</v>
      </c>
      <c r="L203" s="12">
        <f t="shared" si="37"/>
        <v>1.0635711172061317</v>
      </c>
      <c r="M203" s="12">
        <f t="shared" si="38"/>
        <v>0.98599322702842607</v>
      </c>
      <c r="N203" s="12">
        <f t="shared" si="39"/>
        <v>3.7850917145359619</v>
      </c>
      <c r="O203" s="12"/>
      <c r="P203" s="12">
        <f t="shared" si="40"/>
        <v>23.773841295297945</v>
      </c>
      <c r="Q203" s="12">
        <f t="shared" si="41"/>
        <v>22.039754670274096</v>
      </c>
      <c r="R203" s="12">
        <f t="shared" si="42"/>
        <v>13.531486455936781</v>
      </c>
      <c r="S203" s="12">
        <f t="shared" si="43"/>
        <v>18.092687590218045</v>
      </c>
    </row>
    <row r="204" spans="2:19">
      <c r="B204" s="1">
        <v>43123</v>
      </c>
      <c r="C204" s="2">
        <v>87</v>
      </c>
      <c r="D204" s="2">
        <v>88.4</v>
      </c>
      <c r="E204" s="2">
        <v>85.6</v>
      </c>
      <c r="F204" s="3">
        <v>87.3</v>
      </c>
      <c r="H204" s="12">
        <f t="shared" si="33"/>
        <v>2.8000000000000114</v>
      </c>
      <c r="I204" s="12">
        <f t="shared" si="34"/>
        <v>4.6639881449580489</v>
      </c>
      <c r="J204" s="12">
        <f t="shared" si="35"/>
        <v>0</v>
      </c>
      <c r="K204" s="12">
        <f t="shared" si="36"/>
        <v>0.20000000000000284</v>
      </c>
      <c r="L204" s="12">
        <f t="shared" si="37"/>
        <v>1.0838458185296804</v>
      </c>
      <c r="M204" s="12">
        <f t="shared" si="38"/>
        <v>1.0618388598767665</v>
      </c>
      <c r="N204" s="12">
        <f t="shared" si="39"/>
        <v>1.0256380573709509</v>
      </c>
      <c r="O204" s="12"/>
      <c r="P204" s="12">
        <f t="shared" si="40"/>
        <v>23.238605777790401</v>
      </c>
      <c r="Q204" s="12">
        <f t="shared" si="41"/>
        <v>22.766757265981802</v>
      </c>
      <c r="R204" s="12">
        <f t="shared" si="42"/>
        <v>14.281209128352229</v>
      </c>
      <c r="S204" s="12">
        <f t="shared" si="43"/>
        <v>18.921967676723099</v>
      </c>
    </row>
    <row r="205" spans="2:19">
      <c r="B205" s="1">
        <v>43122</v>
      </c>
      <c r="C205" s="2">
        <v>87.5</v>
      </c>
      <c r="D205" s="2">
        <v>88.5</v>
      </c>
      <c r="E205" s="2">
        <v>85.8</v>
      </c>
      <c r="F205" s="2">
        <v>86.5</v>
      </c>
      <c r="H205" s="12">
        <f t="shared" si="33"/>
        <v>2.7000000000000028</v>
      </c>
      <c r="I205" s="12">
        <f t="shared" si="34"/>
        <v>4.8073718484163592</v>
      </c>
      <c r="J205" s="12">
        <f t="shared" si="35"/>
        <v>0</v>
      </c>
      <c r="K205" s="12">
        <f t="shared" si="36"/>
        <v>0</v>
      </c>
      <c r="L205" s="12">
        <f t="shared" si="37"/>
        <v>1.1672185738011944</v>
      </c>
      <c r="M205" s="12">
        <f t="shared" si="38"/>
        <v>1.1281341567903638</v>
      </c>
      <c r="N205" s="12">
        <f t="shared" si="39"/>
        <v>1.7027629997746727</v>
      </c>
      <c r="O205" s="12"/>
      <c r="P205" s="12">
        <f t="shared" si="40"/>
        <v>24.279764715635608</v>
      </c>
      <c r="Q205" s="12">
        <f t="shared" si="41"/>
        <v>23.466754650194012</v>
      </c>
      <c r="R205" s="12">
        <f t="shared" si="42"/>
        <v>15.300868441504635</v>
      </c>
      <c r="S205" s="12">
        <f t="shared" si="43"/>
        <v>19.786300786306018</v>
      </c>
    </row>
    <row r="206" spans="2:19">
      <c r="B206" s="1">
        <v>43119</v>
      </c>
      <c r="C206" s="2">
        <v>88</v>
      </c>
      <c r="D206" s="2">
        <v>88.6</v>
      </c>
      <c r="E206" s="2">
        <v>84.4</v>
      </c>
      <c r="F206" s="3">
        <v>86.5</v>
      </c>
      <c r="H206" s="12">
        <f t="shared" si="33"/>
        <v>4.1999999999999886</v>
      </c>
      <c r="I206" s="12">
        <f t="shared" si="34"/>
        <v>4.9694773752176173</v>
      </c>
      <c r="J206" s="12">
        <f t="shared" si="35"/>
        <v>1.3999999999999915</v>
      </c>
      <c r="K206" s="12">
        <f t="shared" si="36"/>
        <v>0</v>
      </c>
      <c r="L206" s="12">
        <f t="shared" si="37"/>
        <v>1.2570046179397478</v>
      </c>
      <c r="M206" s="12">
        <f t="shared" si="38"/>
        <v>1.2149137073126994</v>
      </c>
      <c r="N206" s="12">
        <f t="shared" si="39"/>
        <v>1.70276299977468</v>
      </c>
      <c r="O206" s="12"/>
      <c r="P206" s="12">
        <f t="shared" si="40"/>
        <v>25.294503285362129</v>
      </c>
      <c r="Q206" s="12">
        <f t="shared" si="41"/>
        <v>24.447514609310346</v>
      </c>
      <c r="R206" s="12">
        <f t="shared" si="42"/>
        <v>16.34687655240694</v>
      </c>
      <c r="S206" s="12">
        <f t="shared" si="43"/>
        <v>20.96162744499059</v>
      </c>
    </row>
    <row r="207" spans="2:19">
      <c r="B207" s="1">
        <v>43118</v>
      </c>
      <c r="C207" s="2">
        <v>83</v>
      </c>
      <c r="D207" s="2">
        <v>87.2</v>
      </c>
      <c r="E207" s="2">
        <v>82.6</v>
      </c>
      <c r="F207" s="3">
        <v>85.3</v>
      </c>
      <c r="H207" s="12">
        <f t="shared" si="33"/>
        <v>5.4000000000000057</v>
      </c>
      <c r="I207" s="12">
        <f t="shared" si="34"/>
        <v>5.0286679425420511</v>
      </c>
      <c r="J207" s="12">
        <f t="shared" si="35"/>
        <v>4.2999999999999972</v>
      </c>
      <c r="K207" s="12">
        <f t="shared" si="36"/>
        <v>0</v>
      </c>
      <c r="L207" s="12">
        <f t="shared" si="37"/>
        <v>1.2460049731658829</v>
      </c>
      <c r="M207" s="12">
        <f t="shared" si="38"/>
        <v>1.3083686078752146</v>
      </c>
      <c r="N207" s="12">
        <f t="shared" si="39"/>
        <v>2.4414453379960821</v>
      </c>
      <c r="O207" s="12"/>
      <c r="P207" s="12">
        <f t="shared" si="40"/>
        <v>24.778032421365502</v>
      </c>
      <c r="Q207" s="12">
        <f t="shared" si="41"/>
        <v>26.018194536301369</v>
      </c>
      <c r="R207" s="12">
        <f t="shared" si="42"/>
        <v>17.473346825686345</v>
      </c>
      <c r="S207" s="12">
        <f t="shared" si="43"/>
        <v>22.035376401176901</v>
      </c>
    </row>
    <row r="208" spans="2:19">
      <c r="B208" s="1">
        <v>43117</v>
      </c>
      <c r="C208" s="2">
        <v>82</v>
      </c>
      <c r="D208" s="2">
        <v>82.9</v>
      </c>
      <c r="E208" s="2">
        <v>81.5</v>
      </c>
      <c r="F208" s="3">
        <v>81.8</v>
      </c>
      <c r="H208" s="12">
        <f t="shared" si="33"/>
        <v>1.4000000000000057</v>
      </c>
      <c r="I208" s="12">
        <f t="shared" si="34"/>
        <v>5.0001039381222085</v>
      </c>
      <c r="J208" s="12">
        <f t="shared" si="35"/>
        <v>0.30000000000001137</v>
      </c>
      <c r="K208" s="12">
        <f t="shared" si="36"/>
        <v>0</v>
      </c>
      <c r="L208" s="12">
        <f t="shared" si="37"/>
        <v>1.0110822787940279</v>
      </c>
      <c r="M208" s="12">
        <f t="shared" si="38"/>
        <v>1.4090123469425389</v>
      </c>
      <c r="N208" s="12">
        <f t="shared" si="39"/>
        <v>16.44274830895916</v>
      </c>
      <c r="O208" s="12"/>
      <c r="P208" s="12">
        <f t="shared" si="40"/>
        <v>20.221225224644837</v>
      </c>
      <c r="Q208" s="12">
        <f t="shared" si="41"/>
        <v>28.17966115063788</v>
      </c>
      <c r="R208" s="12">
        <f t="shared" si="42"/>
        <v>18.629646940124058</v>
      </c>
      <c r="S208" s="12">
        <f t="shared" si="43"/>
        <v>23.052973909492561</v>
      </c>
    </row>
    <row r="209" spans="2:19">
      <c r="B209" s="1">
        <v>43116</v>
      </c>
      <c r="C209" s="2">
        <v>82.2</v>
      </c>
      <c r="D209" s="2">
        <v>82.6</v>
      </c>
      <c r="E209" s="2">
        <v>79.3</v>
      </c>
      <c r="F209" s="3">
        <v>81.900000000000006</v>
      </c>
      <c r="H209" s="12">
        <f t="shared" si="33"/>
        <v>3.5</v>
      </c>
      <c r="I209" s="12">
        <f t="shared" si="34"/>
        <v>5.2770350102854549</v>
      </c>
      <c r="J209" s="12">
        <f t="shared" si="35"/>
        <v>0</v>
      </c>
      <c r="K209" s="12">
        <f t="shared" si="36"/>
        <v>2</v>
      </c>
      <c r="L209" s="12">
        <f t="shared" si="37"/>
        <v>1.065780915624337</v>
      </c>
      <c r="M209" s="12">
        <f t="shared" si="38"/>
        <v>1.5173979120919647</v>
      </c>
      <c r="N209" s="12">
        <f t="shared" si="39"/>
        <v>17.482993884201456</v>
      </c>
      <c r="O209" s="12"/>
      <c r="P209" s="12">
        <f t="shared" si="40"/>
        <v>20.196586028840553</v>
      </c>
      <c r="Q209" s="12">
        <f t="shared" si="41"/>
        <v>28.754744077581606</v>
      </c>
      <c r="R209" s="12">
        <f t="shared" si="42"/>
        <v>18.797869911752127</v>
      </c>
      <c r="S209" s="12">
        <f t="shared" si="43"/>
        <v>23.243750248938042</v>
      </c>
    </row>
    <row r="210" spans="2:19">
      <c r="B210" s="1">
        <v>43115</v>
      </c>
      <c r="C210" s="2">
        <v>83.4</v>
      </c>
      <c r="D210" s="2">
        <v>83.8</v>
      </c>
      <c r="E210" s="2">
        <v>81.3</v>
      </c>
      <c r="F210" s="3">
        <v>82.8</v>
      </c>
      <c r="H210" s="12">
        <f t="shared" si="33"/>
        <v>2.5</v>
      </c>
      <c r="I210" s="12">
        <f t="shared" si="34"/>
        <v>5.4137300110766438</v>
      </c>
      <c r="J210" s="12">
        <f t="shared" si="35"/>
        <v>0.29999999999999716</v>
      </c>
      <c r="K210" s="12">
        <f t="shared" si="36"/>
        <v>0</v>
      </c>
      <c r="L210" s="12">
        <f t="shared" si="37"/>
        <v>1.1477640629800552</v>
      </c>
      <c r="M210" s="12">
        <f t="shared" si="38"/>
        <v>1.4802746745605777</v>
      </c>
      <c r="N210" s="12">
        <f t="shared" si="39"/>
        <v>12.652424290050307</v>
      </c>
      <c r="O210" s="12"/>
      <c r="P210" s="12">
        <f t="shared" si="40"/>
        <v>21.200984545437208</v>
      </c>
      <c r="Q210" s="12">
        <f t="shared" si="41"/>
        <v>27.342971879497025</v>
      </c>
      <c r="R210" s="12">
        <f t="shared" si="42"/>
        <v>18.899014221563714</v>
      </c>
      <c r="S210" s="12">
        <f t="shared" si="43"/>
        <v>23.409192246216158</v>
      </c>
    </row>
    <row r="211" spans="2:19">
      <c r="B211" s="1">
        <v>43112</v>
      </c>
      <c r="C211" s="2">
        <v>82.5</v>
      </c>
      <c r="D211" s="2">
        <v>83.5</v>
      </c>
      <c r="E211" s="2">
        <v>81.5</v>
      </c>
      <c r="F211" s="3">
        <v>82.1</v>
      </c>
      <c r="H211" s="12">
        <f t="shared" si="33"/>
        <v>2</v>
      </c>
      <c r="I211" s="12">
        <f t="shared" si="34"/>
        <v>5.6378630888517698</v>
      </c>
      <c r="J211" s="12">
        <f t="shared" si="35"/>
        <v>0</v>
      </c>
      <c r="K211" s="12">
        <f t="shared" si="36"/>
        <v>0</v>
      </c>
      <c r="L211" s="12">
        <f t="shared" si="37"/>
        <v>1.2129766832092905</v>
      </c>
      <c r="M211" s="12">
        <f t="shared" si="38"/>
        <v>1.5941419572190836</v>
      </c>
      <c r="N211" s="12">
        <f t="shared" si="39"/>
        <v>13.578523847201062</v>
      </c>
      <c r="O211" s="12"/>
      <c r="P211" s="12">
        <f t="shared" si="40"/>
        <v>21.514830425872052</v>
      </c>
      <c r="Q211" s="12">
        <f t="shared" si="41"/>
        <v>28.275641534667933</v>
      </c>
      <c r="R211" s="12">
        <f t="shared" si="42"/>
        <v>19.379521139372439</v>
      </c>
      <c r="S211" s="12">
        <f t="shared" si="43"/>
        <v>24.161003579467881</v>
      </c>
    </row>
    <row r="212" spans="2:19">
      <c r="B212" s="1">
        <v>43111</v>
      </c>
      <c r="C212" s="2">
        <v>84.2</v>
      </c>
      <c r="D212" s="2">
        <v>84.2</v>
      </c>
      <c r="E212" s="2">
        <v>80.900000000000006</v>
      </c>
      <c r="F212" s="3">
        <v>81.5</v>
      </c>
      <c r="H212" s="12">
        <f t="shared" si="33"/>
        <v>3.2999999999999972</v>
      </c>
      <c r="I212" s="12">
        <f t="shared" si="34"/>
        <v>5.9176987110711359</v>
      </c>
      <c r="J212" s="12">
        <f t="shared" si="35"/>
        <v>0</v>
      </c>
      <c r="K212" s="12">
        <f t="shared" si="36"/>
        <v>0</v>
      </c>
      <c r="L212" s="12">
        <f t="shared" si="37"/>
        <v>1.3062825819176973</v>
      </c>
      <c r="M212" s="12">
        <f t="shared" si="38"/>
        <v>1.7167682616205515</v>
      </c>
      <c r="N212" s="12">
        <f t="shared" si="39"/>
        <v>13.578523847201071</v>
      </c>
      <c r="O212" s="12"/>
      <c r="P212" s="12">
        <f t="shared" si="40"/>
        <v>22.074165071530871</v>
      </c>
      <c r="Q212" s="12">
        <f t="shared" si="41"/>
        <v>29.010741260090395</v>
      </c>
      <c r="R212" s="12">
        <f t="shared" si="42"/>
        <v>19.825751700308697</v>
      </c>
      <c r="S212" s="12">
        <f t="shared" si="43"/>
        <v>24.935027340002389</v>
      </c>
    </row>
    <row r="213" spans="2:19">
      <c r="B213" s="1">
        <v>43110</v>
      </c>
      <c r="C213" s="2">
        <v>87.2</v>
      </c>
      <c r="D213" s="2">
        <v>89</v>
      </c>
      <c r="E213" s="2">
        <v>79.5</v>
      </c>
      <c r="F213" s="3">
        <v>83</v>
      </c>
      <c r="H213" s="12">
        <f t="shared" si="33"/>
        <v>9.5</v>
      </c>
      <c r="I213" s="12">
        <f t="shared" si="34"/>
        <v>6.1190601503842998</v>
      </c>
      <c r="J213" s="12">
        <f t="shared" si="35"/>
        <v>0</v>
      </c>
      <c r="K213" s="12">
        <f t="shared" si="36"/>
        <v>5.2999999999999972</v>
      </c>
      <c r="L213" s="12">
        <f t="shared" si="37"/>
        <v>1.4067658574498279</v>
      </c>
      <c r="M213" s="12">
        <f t="shared" si="38"/>
        <v>1.8488273586682864</v>
      </c>
      <c r="N213" s="12">
        <f t="shared" si="39"/>
        <v>13.578523847201076</v>
      </c>
      <c r="O213" s="12"/>
      <c r="P213" s="12">
        <f t="shared" si="40"/>
        <v>22.989900783398536</v>
      </c>
      <c r="Q213" s="12">
        <f t="shared" si="41"/>
        <v>30.214237370295717</v>
      </c>
      <c r="R213" s="12">
        <f t="shared" si="42"/>
        <v>20.306307689009284</v>
      </c>
      <c r="S213" s="12">
        <f t="shared" si="43"/>
        <v>25.682081903046381</v>
      </c>
    </row>
    <row r="214" spans="2:19">
      <c r="B214" s="1">
        <v>43109</v>
      </c>
      <c r="C214" s="2">
        <v>94.5</v>
      </c>
      <c r="D214" s="2">
        <v>96.1</v>
      </c>
      <c r="E214" s="2">
        <v>84.8</v>
      </c>
      <c r="F214" s="3">
        <v>85</v>
      </c>
      <c r="H214" s="12">
        <f t="shared" si="33"/>
        <v>11.299999999999997</v>
      </c>
      <c r="I214" s="12">
        <f t="shared" si="34"/>
        <v>5.8589878542600156</v>
      </c>
      <c r="J214" s="12">
        <f t="shared" si="35"/>
        <v>0</v>
      </c>
      <c r="K214" s="12">
        <f t="shared" si="36"/>
        <v>8.2000000000000028</v>
      </c>
      <c r="L214" s="12">
        <f t="shared" si="37"/>
        <v>1.5149786157151992</v>
      </c>
      <c r="M214" s="12">
        <f t="shared" si="38"/>
        <v>1.5833525401043087</v>
      </c>
      <c r="N214" s="12">
        <f t="shared" si="39"/>
        <v>2.2067984650602952</v>
      </c>
      <c r="O214" s="12"/>
      <c r="P214" s="12">
        <f t="shared" si="40"/>
        <v>25.85734351051218</v>
      </c>
      <c r="Q214" s="12">
        <f t="shared" si="41"/>
        <v>27.024335593272614</v>
      </c>
      <c r="R214" s="12">
        <f t="shared" si="42"/>
        <v>20.823829522994533</v>
      </c>
      <c r="S214" s="12">
        <f t="shared" si="43"/>
        <v>26.360289780561072</v>
      </c>
    </row>
    <row r="215" spans="2:19">
      <c r="B215" s="1">
        <v>43108</v>
      </c>
      <c r="C215" s="2">
        <v>93.9</v>
      </c>
      <c r="D215" s="2">
        <v>96.7</v>
      </c>
      <c r="E215" s="2">
        <v>93</v>
      </c>
      <c r="F215" s="3">
        <v>94.2</v>
      </c>
      <c r="H215" s="12">
        <f t="shared" si="33"/>
        <v>3.7000000000000028</v>
      </c>
      <c r="I215" s="12">
        <f t="shared" si="34"/>
        <v>5.4404484584338633</v>
      </c>
      <c r="J215" s="12">
        <f t="shared" si="35"/>
        <v>0.79999999999999716</v>
      </c>
      <c r="K215" s="12">
        <f t="shared" si="36"/>
        <v>0</v>
      </c>
      <c r="L215" s="12">
        <f t="shared" si="37"/>
        <v>1.631515432308676</v>
      </c>
      <c r="M215" s="12">
        <f t="shared" si="38"/>
        <v>1.0743796585738705</v>
      </c>
      <c r="N215" s="12">
        <f t="shared" si="39"/>
        <v>20.589703407647331</v>
      </c>
      <c r="O215" s="12"/>
      <c r="P215" s="12">
        <f t="shared" si="40"/>
        <v>29.988620327419458</v>
      </c>
      <c r="Q215" s="12">
        <f t="shared" si="41"/>
        <v>19.747998106816937</v>
      </c>
      <c r="R215" s="12">
        <f t="shared" si="42"/>
        <v>22.25590883514332</v>
      </c>
      <c r="S215" s="12">
        <f t="shared" si="43"/>
        <v>27.507856080637005</v>
      </c>
    </row>
    <row r="216" spans="2:19">
      <c r="B216" s="1">
        <v>43105</v>
      </c>
      <c r="C216" s="2">
        <v>92.9</v>
      </c>
      <c r="D216" s="2">
        <v>95.9</v>
      </c>
      <c r="E216" s="2">
        <v>91.3</v>
      </c>
      <c r="F216" s="3">
        <v>93.9</v>
      </c>
      <c r="H216" s="12">
        <f t="shared" si="33"/>
        <v>4.6000000000000085</v>
      </c>
      <c r="I216" s="12">
        <f t="shared" si="34"/>
        <v>5.5743291090826217</v>
      </c>
      <c r="J216" s="12">
        <f t="shared" si="35"/>
        <v>3.6000000000000085</v>
      </c>
      <c r="K216" s="12">
        <f t="shared" si="36"/>
        <v>0</v>
      </c>
      <c r="L216" s="12">
        <f t="shared" si="37"/>
        <v>1.6954781578708822</v>
      </c>
      <c r="M216" s="12">
        <f t="shared" si="38"/>
        <v>1.1570242476949375</v>
      </c>
      <c r="N216" s="12">
        <f t="shared" si="39"/>
        <v>18.876545349280356</v>
      </c>
      <c r="O216" s="12"/>
      <c r="P216" s="12">
        <f t="shared" si="40"/>
        <v>30.415824482058802</v>
      </c>
      <c r="Q216" s="12">
        <f t="shared" si="41"/>
        <v>20.756295960525932</v>
      </c>
      <c r="R216" s="12">
        <f t="shared" si="42"/>
        <v>22.384078483412242</v>
      </c>
      <c r="S216" s="12">
        <f t="shared" si="43"/>
        <v>27.901032496071792</v>
      </c>
    </row>
    <row r="217" spans="2:19">
      <c r="B217" s="1">
        <v>43104</v>
      </c>
      <c r="C217" s="2">
        <v>90.5</v>
      </c>
      <c r="D217" s="2">
        <v>92.3</v>
      </c>
      <c r="E217" s="2">
        <v>87.5</v>
      </c>
      <c r="F217" s="3">
        <v>92.3</v>
      </c>
      <c r="H217" s="12">
        <f t="shared" si="33"/>
        <v>4.7999999999999972</v>
      </c>
      <c r="I217" s="12">
        <f t="shared" si="34"/>
        <v>5.6492775020889772</v>
      </c>
      <c r="J217" s="12">
        <f t="shared" si="35"/>
        <v>0</v>
      </c>
      <c r="K217" s="12">
        <f t="shared" si="36"/>
        <v>1.2000000000000028</v>
      </c>
      <c r="L217" s="12">
        <f t="shared" si="37"/>
        <v>1.5489764777071033</v>
      </c>
      <c r="M217" s="12">
        <f t="shared" si="38"/>
        <v>1.2460261129022403</v>
      </c>
      <c r="N217" s="12">
        <f t="shared" si="39"/>
        <v>10.839001216768683</v>
      </c>
      <c r="O217" s="12"/>
      <c r="P217" s="12">
        <f t="shared" si="40"/>
        <v>27.419019107033176</v>
      </c>
      <c r="Q217" s="12">
        <f t="shared" si="41"/>
        <v>22.056379996229385</v>
      </c>
      <c r="R217" s="12">
        <f t="shared" si="42"/>
        <v>22.653888724499307</v>
      </c>
      <c r="S217" s="12">
        <f t="shared" si="43"/>
        <v>28.453850406466245</v>
      </c>
    </row>
    <row r="218" spans="2:19">
      <c r="B218" s="1">
        <v>43103</v>
      </c>
      <c r="C218" s="2">
        <v>93.7</v>
      </c>
      <c r="D218" s="2">
        <v>95.8</v>
      </c>
      <c r="E218" s="2">
        <v>88.7</v>
      </c>
      <c r="F218" s="3">
        <v>89.7</v>
      </c>
      <c r="H218" s="12">
        <f t="shared" si="33"/>
        <v>7.0999999999999943</v>
      </c>
      <c r="I218" s="12">
        <f t="shared" si="34"/>
        <v>5.7146065407112063</v>
      </c>
      <c r="J218" s="12">
        <f t="shared" si="35"/>
        <v>3.0999999999999943</v>
      </c>
      <c r="K218" s="12">
        <f t="shared" si="36"/>
        <v>0</v>
      </c>
      <c r="L218" s="12">
        <f t="shared" si="37"/>
        <v>1.6681285144538034</v>
      </c>
      <c r="M218" s="12">
        <f t="shared" si="38"/>
        <v>1.2495665831254894</v>
      </c>
      <c r="N218" s="12">
        <f t="shared" si="39"/>
        <v>14.345636446919343</v>
      </c>
      <c r="O218" s="12"/>
      <c r="P218" s="12">
        <f t="shared" si="40"/>
        <v>29.190610107099307</v>
      </c>
      <c r="Q218" s="12">
        <f t="shared" si="41"/>
        <v>21.866187535808471</v>
      </c>
      <c r="R218" s="12">
        <f t="shared" si="42"/>
        <v>23.562726225093968</v>
      </c>
      <c r="S218" s="12">
        <f t="shared" si="43"/>
        <v>29.607649506866689</v>
      </c>
    </row>
    <row r="219" spans="2:19">
      <c r="B219" s="1">
        <v>43102</v>
      </c>
      <c r="C219" s="2">
        <v>85.2</v>
      </c>
      <c r="D219" s="2">
        <v>92.7</v>
      </c>
      <c r="E219" s="2">
        <v>84.7</v>
      </c>
      <c r="F219" s="3">
        <v>92.7</v>
      </c>
      <c r="H219" s="12">
        <f t="shared" si="33"/>
        <v>8.4000000000000057</v>
      </c>
      <c r="I219" s="12">
        <f t="shared" si="34"/>
        <v>5.608037813073607</v>
      </c>
      <c r="J219" s="12">
        <f t="shared" si="35"/>
        <v>7.1000000000000085</v>
      </c>
      <c r="K219" s="12">
        <f t="shared" si="36"/>
        <v>0</v>
      </c>
      <c r="L219" s="12">
        <f t="shared" si="37"/>
        <v>1.5579845540271733</v>
      </c>
      <c r="M219" s="12">
        <f t="shared" si="38"/>
        <v>1.3456870895197579</v>
      </c>
      <c r="N219" s="12">
        <f t="shared" si="39"/>
        <v>7.3113454470384642</v>
      </c>
      <c r="O219" s="12"/>
      <c r="P219" s="12">
        <f t="shared" si="40"/>
        <v>27.781277622543101</v>
      </c>
      <c r="Q219" s="12">
        <f t="shared" si="41"/>
        <v>23.995685021642622</v>
      </c>
      <c r="R219" s="12">
        <f t="shared" si="42"/>
        <v>24.2717331311074</v>
      </c>
      <c r="S219" s="12">
        <f t="shared" si="43"/>
        <v>30.516881519292923</v>
      </c>
    </row>
    <row r="220" spans="2:19">
      <c r="B220" s="1">
        <v>43098</v>
      </c>
      <c r="C220" s="2">
        <v>83.5</v>
      </c>
      <c r="D220" s="2">
        <v>85.6</v>
      </c>
      <c r="E220" s="2">
        <v>83.5</v>
      </c>
      <c r="F220" s="3">
        <v>84.3</v>
      </c>
      <c r="H220" s="12">
        <f t="shared" si="33"/>
        <v>2.0999999999999943</v>
      </c>
      <c r="I220" s="12">
        <f t="shared" si="34"/>
        <v>5.3932714910023458</v>
      </c>
      <c r="J220" s="12">
        <f t="shared" si="35"/>
        <v>0.89999999999999147</v>
      </c>
      <c r="K220" s="12">
        <f t="shared" si="36"/>
        <v>0</v>
      </c>
      <c r="L220" s="12">
        <f t="shared" si="37"/>
        <v>1.1316756735677245</v>
      </c>
      <c r="M220" s="12">
        <f t="shared" si="38"/>
        <v>1.4492014810212777</v>
      </c>
      <c r="N220" s="12">
        <f t="shared" si="39"/>
        <v>12.30301902936246</v>
      </c>
      <c r="O220" s="12"/>
      <c r="P220" s="12">
        <f t="shared" si="40"/>
        <v>20.983102286909002</v>
      </c>
      <c r="Q220" s="12">
        <f t="shared" si="41"/>
        <v>26.870545705681543</v>
      </c>
      <c r="R220" s="12">
        <f t="shared" si="42"/>
        <v>25.576378337574241</v>
      </c>
      <c r="S220" s="12">
        <f t="shared" si="43"/>
        <v>32.139053314519927</v>
      </c>
    </row>
    <row r="221" spans="2:19">
      <c r="B221" s="1">
        <v>43097</v>
      </c>
      <c r="C221" s="2">
        <v>82</v>
      </c>
      <c r="D221" s="2">
        <v>84.7</v>
      </c>
      <c r="E221" s="2">
        <v>82</v>
      </c>
      <c r="F221" s="3">
        <v>83.5</v>
      </c>
      <c r="H221" s="12">
        <f t="shared" si="33"/>
        <v>3.1000000000000085</v>
      </c>
      <c r="I221" s="12">
        <f t="shared" si="34"/>
        <v>5.6466000672332965</v>
      </c>
      <c r="J221" s="12">
        <f t="shared" si="35"/>
        <v>2.9000000000000057</v>
      </c>
      <c r="K221" s="12">
        <f t="shared" si="36"/>
        <v>0</v>
      </c>
      <c r="L221" s="12">
        <f t="shared" si="37"/>
        <v>1.149496879226781</v>
      </c>
      <c r="M221" s="12">
        <f t="shared" si="38"/>
        <v>1.5606785180229144</v>
      </c>
      <c r="N221" s="12">
        <f t="shared" si="39"/>
        <v>15.171772248150553</v>
      </c>
      <c r="O221" s="12"/>
      <c r="P221" s="12">
        <f t="shared" si="40"/>
        <v>20.35732769347711</v>
      </c>
      <c r="Q221" s="12">
        <f t="shared" si="41"/>
        <v>27.639260784190984</v>
      </c>
      <c r="R221" s="12">
        <f t="shared" si="42"/>
        <v>26.597405976667456</v>
      </c>
      <c r="S221" s="12">
        <f t="shared" si="43"/>
        <v>33.808550904887227</v>
      </c>
    </row>
    <row r="222" spans="2:19">
      <c r="B222" s="1">
        <v>43096</v>
      </c>
      <c r="C222" s="2">
        <v>81</v>
      </c>
      <c r="D222" s="2">
        <v>81.8</v>
      </c>
      <c r="E222" s="2">
        <v>79.7</v>
      </c>
      <c r="F222" s="3">
        <v>81.599999999999994</v>
      </c>
      <c r="H222" s="12">
        <f t="shared" si="33"/>
        <v>2.0999999999999943</v>
      </c>
      <c r="I222" s="12">
        <f t="shared" si="34"/>
        <v>5.8424923800973954</v>
      </c>
      <c r="J222" s="12">
        <f t="shared" si="35"/>
        <v>0</v>
      </c>
      <c r="K222" s="12">
        <f t="shared" si="36"/>
        <v>0</v>
      </c>
      <c r="L222" s="12">
        <f t="shared" si="37"/>
        <v>1.014842793013456</v>
      </c>
      <c r="M222" s="12">
        <f t="shared" si="38"/>
        <v>1.6807307117169847</v>
      </c>
      <c r="N222" s="12">
        <f t="shared" si="39"/>
        <v>24.703014684443485</v>
      </c>
      <c r="O222" s="12"/>
      <c r="P222" s="12">
        <f t="shared" si="40"/>
        <v>17.370031948531842</v>
      </c>
      <c r="Q222" s="12">
        <f t="shared" si="41"/>
        <v>28.767358215860721</v>
      </c>
      <c r="R222" s="12">
        <f t="shared" si="42"/>
        <v>27.476300878861064</v>
      </c>
      <c r="S222" s="12">
        <f t="shared" si="43"/>
        <v>35.68787515231957</v>
      </c>
    </row>
    <row r="223" spans="2:19">
      <c r="B223" s="1">
        <v>43095</v>
      </c>
      <c r="C223" s="2">
        <v>83</v>
      </c>
      <c r="D223" s="2">
        <v>83</v>
      </c>
      <c r="E223" s="2">
        <v>77</v>
      </c>
      <c r="F223" s="3">
        <v>80</v>
      </c>
      <c r="H223" s="12">
        <f t="shared" si="33"/>
        <v>6</v>
      </c>
      <c r="I223" s="12">
        <f t="shared" si="34"/>
        <v>6.130376409335657</v>
      </c>
      <c r="J223" s="12">
        <f t="shared" si="35"/>
        <v>0</v>
      </c>
      <c r="K223" s="12">
        <f t="shared" si="36"/>
        <v>4.7999999999999972</v>
      </c>
      <c r="L223" s="12">
        <f t="shared" si="37"/>
        <v>1.0929076232452604</v>
      </c>
      <c r="M223" s="12">
        <f t="shared" si="38"/>
        <v>1.8100176895413682</v>
      </c>
      <c r="N223" s="12">
        <f t="shared" si="39"/>
        <v>24.703014684443488</v>
      </c>
      <c r="O223" s="12"/>
      <c r="P223" s="12">
        <f t="shared" si="40"/>
        <v>17.827740912954766</v>
      </c>
      <c r="Q223" s="12">
        <f t="shared" si="41"/>
        <v>29.525392385123023</v>
      </c>
      <c r="R223" s="12">
        <f t="shared" si="42"/>
        <v>27.689630586123954</v>
      </c>
      <c r="S223" s="12">
        <f t="shared" si="43"/>
        <v>37.253735978399106</v>
      </c>
    </row>
    <row r="224" spans="2:19">
      <c r="B224" s="1">
        <v>43094</v>
      </c>
      <c r="C224" s="2">
        <v>84.5</v>
      </c>
      <c r="D224" s="2">
        <v>85</v>
      </c>
      <c r="E224" s="2">
        <v>81.8</v>
      </c>
      <c r="F224" s="3">
        <v>82.1</v>
      </c>
      <c r="H224" s="12">
        <f t="shared" si="33"/>
        <v>3.2000000000000028</v>
      </c>
      <c r="I224" s="12">
        <f t="shared" si="34"/>
        <v>6.1404053638999381</v>
      </c>
      <c r="J224" s="12">
        <f t="shared" si="35"/>
        <v>0</v>
      </c>
      <c r="K224" s="12">
        <f t="shared" si="36"/>
        <v>0</v>
      </c>
      <c r="L224" s="12">
        <f t="shared" si="37"/>
        <v>1.1769774404179727</v>
      </c>
      <c r="M224" s="12">
        <f t="shared" si="38"/>
        <v>1.5800190502753197</v>
      </c>
      <c r="N224" s="12">
        <f t="shared" si="39"/>
        <v>14.618865537837348</v>
      </c>
      <c r="O224" s="12"/>
      <c r="P224" s="12">
        <f t="shared" si="40"/>
        <v>19.16774822941726</v>
      </c>
      <c r="Q224" s="12">
        <f t="shared" si="41"/>
        <v>25.731510488939556</v>
      </c>
      <c r="R224" s="12">
        <f t="shared" si="42"/>
        <v>27.919370270868605</v>
      </c>
      <c r="S224" s="12">
        <f t="shared" si="43"/>
        <v>38.406398323907062</v>
      </c>
    </row>
    <row r="225" spans="2:19">
      <c r="B225" s="1">
        <v>43091</v>
      </c>
      <c r="C225" s="2">
        <v>83.7</v>
      </c>
      <c r="D225" s="2">
        <v>85.5</v>
      </c>
      <c r="E225" s="2">
        <v>81</v>
      </c>
      <c r="F225" s="3">
        <v>83.5</v>
      </c>
      <c r="H225" s="12">
        <f t="shared" si="33"/>
        <v>4.5</v>
      </c>
      <c r="I225" s="12">
        <f t="shared" si="34"/>
        <v>6.3665903918922409</v>
      </c>
      <c r="J225" s="12">
        <f t="shared" si="35"/>
        <v>0.79999999999999716</v>
      </c>
      <c r="K225" s="12">
        <f t="shared" si="36"/>
        <v>0</v>
      </c>
      <c r="L225" s="12">
        <f t="shared" si="37"/>
        <v>1.2675141666039704</v>
      </c>
      <c r="M225" s="12">
        <f t="shared" si="38"/>
        <v>1.7015589772195749</v>
      </c>
      <c r="N225" s="12">
        <f t="shared" si="39"/>
        <v>14.618865537837364</v>
      </c>
      <c r="O225" s="12"/>
      <c r="P225" s="12">
        <f t="shared" si="40"/>
        <v>19.908837989925203</v>
      </c>
      <c r="Q225" s="12">
        <f t="shared" si="41"/>
        <v>26.726377424664939</v>
      </c>
      <c r="R225" s="12">
        <f t="shared" si="42"/>
        <v>28.942486019563319</v>
      </c>
      <c r="S225" s="12">
        <f t="shared" si="43"/>
        <v>38.682302490876765</v>
      </c>
    </row>
    <row r="226" spans="2:19">
      <c r="B226" s="1">
        <v>43090</v>
      </c>
      <c r="C226" s="2">
        <v>80.7</v>
      </c>
      <c r="D226" s="2">
        <v>84.7</v>
      </c>
      <c r="E226" s="2">
        <v>80.599999999999994</v>
      </c>
      <c r="F226" s="3">
        <v>83.7</v>
      </c>
      <c r="H226" s="12">
        <f t="shared" si="33"/>
        <v>4.1000000000000085</v>
      </c>
      <c r="I226" s="12">
        <f t="shared" si="34"/>
        <v>6.5101742681916441</v>
      </c>
      <c r="J226" s="12">
        <f t="shared" si="35"/>
        <v>1.2000000000000028</v>
      </c>
      <c r="K226" s="12">
        <f t="shared" si="36"/>
        <v>0</v>
      </c>
      <c r="L226" s="12">
        <f t="shared" si="37"/>
        <v>1.303476794804276</v>
      </c>
      <c r="M226" s="12">
        <f t="shared" si="38"/>
        <v>1.8324481293133883</v>
      </c>
      <c r="N226" s="12">
        <f t="shared" si="39"/>
        <v>16.868112193659922</v>
      </c>
      <c r="O226" s="12"/>
      <c r="P226" s="12">
        <f t="shared" si="40"/>
        <v>20.02214904097103</v>
      </c>
      <c r="Q226" s="12">
        <f t="shared" si="41"/>
        <v>28.147451263580297</v>
      </c>
      <c r="R226" s="12">
        <f t="shared" si="42"/>
        <v>30.044302979696081</v>
      </c>
      <c r="S226" s="12">
        <f t="shared" si="43"/>
        <v>38.979430055305677</v>
      </c>
    </row>
    <row r="227" spans="2:19">
      <c r="B227" s="1">
        <v>43089</v>
      </c>
      <c r="C227" s="2">
        <v>82</v>
      </c>
      <c r="D227" s="2">
        <v>83.5</v>
      </c>
      <c r="E227" s="2">
        <v>80.5</v>
      </c>
      <c r="F227" s="3">
        <v>80.900000000000006</v>
      </c>
      <c r="H227" s="12">
        <f t="shared" si="33"/>
        <v>3</v>
      </c>
      <c r="I227" s="12">
        <f t="shared" si="34"/>
        <v>6.6955722888217695</v>
      </c>
      <c r="J227" s="12">
        <f t="shared" si="35"/>
        <v>0.20000000000000284</v>
      </c>
      <c r="K227" s="12">
        <f t="shared" si="36"/>
        <v>0</v>
      </c>
      <c r="L227" s="12">
        <f t="shared" si="37"/>
        <v>1.3114365482507586</v>
      </c>
      <c r="M227" s="12">
        <f t="shared" si="38"/>
        <v>1.9734056777221105</v>
      </c>
      <c r="N227" s="12">
        <f t="shared" si="39"/>
        <v>20.152235143509728</v>
      </c>
      <c r="O227" s="12"/>
      <c r="P227" s="12">
        <f t="shared" si="40"/>
        <v>19.586623692200241</v>
      </c>
      <c r="Q227" s="12">
        <f t="shared" si="41"/>
        <v>29.473293582636739</v>
      </c>
      <c r="R227" s="12">
        <f t="shared" si="42"/>
        <v>31.057856117083478</v>
      </c>
      <c r="S227" s="12">
        <f t="shared" si="43"/>
        <v>39.040331971259313</v>
      </c>
    </row>
    <row r="228" spans="2:19">
      <c r="B228" s="1">
        <v>43088</v>
      </c>
      <c r="C228" s="2">
        <v>79</v>
      </c>
      <c r="D228" s="2">
        <v>83.3</v>
      </c>
      <c r="E228" s="2">
        <v>77.3</v>
      </c>
      <c r="F228" s="3">
        <v>82</v>
      </c>
      <c r="H228" s="12">
        <f t="shared" si="33"/>
        <v>6</v>
      </c>
      <c r="I228" s="12">
        <f t="shared" si="34"/>
        <v>6.9798470802695975</v>
      </c>
      <c r="J228" s="12">
        <f t="shared" si="35"/>
        <v>1.3999999999999915</v>
      </c>
      <c r="K228" s="12">
        <f t="shared" si="36"/>
        <v>0</v>
      </c>
      <c r="L228" s="12">
        <f t="shared" si="37"/>
        <v>1.3969316673469705</v>
      </c>
      <c r="M228" s="12">
        <f t="shared" si="38"/>
        <v>2.125206114469965</v>
      </c>
      <c r="N228" s="12">
        <f t="shared" si="39"/>
        <v>20.677057294087618</v>
      </c>
      <c r="O228" s="12"/>
      <c r="P228" s="12">
        <f t="shared" si="40"/>
        <v>20.013786137174424</v>
      </c>
      <c r="Q228" s="12">
        <f t="shared" si="41"/>
        <v>30.447746061334609</v>
      </c>
      <c r="R228" s="12">
        <f t="shared" si="42"/>
        <v>31.89675003812761</v>
      </c>
      <c r="S228" s="12">
        <f t="shared" si="43"/>
        <v>39.04503008720193</v>
      </c>
    </row>
    <row r="229" spans="2:19">
      <c r="B229" s="1">
        <v>43087</v>
      </c>
      <c r="C229" s="2">
        <v>80</v>
      </c>
      <c r="D229" s="2">
        <v>81.900000000000006</v>
      </c>
      <c r="E229" s="2">
        <v>75.5</v>
      </c>
      <c r="F229" s="3">
        <v>77.5</v>
      </c>
      <c r="H229" s="12">
        <f t="shared" si="33"/>
        <v>6.4000000000000057</v>
      </c>
      <c r="I229" s="12">
        <f t="shared" si="34"/>
        <v>7.0552199325980274</v>
      </c>
      <c r="J229" s="12">
        <f t="shared" si="35"/>
        <v>0</v>
      </c>
      <c r="K229" s="12">
        <f t="shared" si="36"/>
        <v>1.0999999999999943</v>
      </c>
      <c r="L229" s="12">
        <f t="shared" si="37"/>
        <v>1.3966956417582765</v>
      </c>
      <c r="M229" s="12">
        <f t="shared" si="38"/>
        <v>2.2886835078907315</v>
      </c>
      <c r="N229" s="12">
        <f t="shared" si="39"/>
        <v>24.203421952322245</v>
      </c>
      <c r="O229" s="12"/>
      <c r="P229" s="12">
        <f t="shared" si="40"/>
        <v>19.79662795917908</v>
      </c>
      <c r="Q229" s="12">
        <f t="shared" si="41"/>
        <v>32.439577075635434</v>
      </c>
      <c r="R229" s="12">
        <f t="shared" si="42"/>
        <v>32.759803326130687</v>
      </c>
      <c r="S229" s="12">
        <f t="shared" si="43"/>
        <v>38.949946173728307</v>
      </c>
    </row>
    <row r="230" spans="2:19">
      <c r="B230" s="1">
        <v>43084</v>
      </c>
      <c r="C230" s="2">
        <v>79.8</v>
      </c>
      <c r="D230" s="2">
        <v>81.099999999999994</v>
      </c>
      <c r="E230" s="2">
        <v>76.599999999999994</v>
      </c>
      <c r="F230" s="3">
        <v>78.2</v>
      </c>
      <c r="H230" s="12">
        <f t="shared" si="33"/>
        <v>4.5</v>
      </c>
      <c r="I230" s="12">
        <f t="shared" si="34"/>
        <v>7.1056214658747985</v>
      </c>
      <c r="J230" s="12">
        <f t="shared" si="35"/>
        <v>0</v>
      </c>
      <c r="K230" s="12">
        <f t="shared" si="36"/>
        <v>4.2000000000000028</v>
      </c>
      <c r="L230" s="12">
        <f t="shared" si="37"/>
        <v>1.5041337680473748</v>
      </c>
      <c r="M230" s="12">
        <f t="shared" si="38"/>
        <v>2.3801207008054037</v>
      </c>
      <c r="N230" s="12">
        <f t="shared" si="39"/>
        <v>22.552253972607346</v>
      </c>
      <c r="O230" s="12"/>
      <c r="P230" s="12">
        <f t="shared" si="40"/>
        <v>21.168222586455997</v>
      </c>
      <c r="Q230" s="12">
        <f t="shared" si="41"/>
        <v>33.496305878888791</v>
      </c>
      <c r="R230" s="12">
        <f t="shared" si="42"/>
        <v>33.417986508731339</v>
      </c>
      <c r="S230" s="12">
        <f t="shared" si="43"/>
        <v>38.136032274113603</v>
      </c>
    </row>
    <row r="231" spans="2:19">
      <c r="B231" s="1">
        <v>43083</v>
      </c>
      <c r="C231" s="2">
        <v>91</v>
      </c>
      <c r="D231" s="2">
        <v>93.2</v>
      </c>
      <c r="E231" s="2">
        <v>80.8</v>
      </c>
      <c r="F231" s="3">
        <v>80.8</v>
      </c>
      <c r="H231" s="12">
        <f t="shared" si="33"/>
        <v>12.400000000000006</v>
      </c>
      <c r="I231" s="12">
        <f t="shared" si="34"/>
        <v>7.3060538863267057</v>
      </c>
      <c r="J231" s="12">
        <f t="shared" si="35"/>
        <v>2.2999999999999972</v>
      </c>
      <c r="K231" s="12">
        <f t="shared" si="36"/>
        <v>0</v>
      </c>
      <c r="L231" s="12">
        <f t="shared" si="37"/>
        <v>1.6198363655894805</v>
      </c>
      <c r="M231" s="12">
        <f t="shared" si="38"/>
        <v>2.2401299854827421</v>
      </c>
      <c r="N231" s="12">
        <f t="shared" si="39"/>
        <v>16.069922985752353</v>
      </c>
      <c r="O231" s="12"/>
      <c r="P231" s="12">
        <f t="shared" si="40"/>
        <v>22.17115272884871</v>
      </c>
      <c r="Q231" s="12">
        <f t="shared" si="41"/>
        <v>30.661284741892608</v>
      </c>
      <c r="R231" s="12">
        <f t="shared" si="42"/>
        <v>34.253812088433186</v>
      </c>
      <c r="S231" s="12">
        <f t="shared" si="43"/>
        <v>37.460183384924363</v>
      </c>
    </row>
    <row r="232" spans="2:19">
      <c r="B232" s="1">
        <v>43082</v>
      </c>
      <c r="C232" s="2">
        <v>86.5</v>
      </c>
      <c r="D232" s="2">
        <v>90.9</v>
      </c>
      <c r="E232" s="2">
        <v>83</v>
      </c>
      <c r="F232" s="3">
        <v>89.7</v>
      </c>
      <c r="H232" s="12">
        <f t="shared" si="33"/>
        <v>7.9000000000000057</v>
      </c>
      <c r="I232" s="12">
        <f t="shared" si="34"/>
        <v>6.9142118775826056</v>
      </c>
      <c r="J232" s="12">
        <f t="shared" si="35"/>
        <v>0</v>
      </c>
      <c r="K232" s="12">
        <f t="shared" si="36"/>
        <v>6.0999999999999943</v>
      </c>
      <c r="L232" s="12">
        <f t="shared" si="37"/>
        <v>1.5675160860194406</v>
      </c>
      <c r="M232" s="12">
        <f t="shared" si="38"/>
        <v>2.4124476766737222</v>
      </c>
      <c r="N232" s="12">
        <f t="shared" si="39"/>
        <v>21.229630243732</v>
      </c>
      <c r="O232" s="12"/>
      <c r="P232" s="12">
        <f t="shared" si="40"/>
        <v>22.670929294221835</v>
      </c>
      <c r="Q232" s="12">
        <f t="shared" si="41"/>
        <v>34.891144781018468</v>
      </c>
      <c r="R232" s="12">
        <f t="shared" si="42"/>
        <v>35.652572788639411</v>
      </c>
      <c r="S232" s="12">
        <f t="shared" si="43"/>
        <v>37.130163509226463</v>
      </c>
    </row>
    <row r="233" spans="2:19">
      <c r="B233" s="1">
        <v>43081</v>
      </c>
      <c r="C233" s="2">
        <v>99</v>
      </c>
      <c r="D233" s="2">
        <v>99.1</v>
      </c>
      <c r="E233" s="2">
        <v>89.1</v>
      </c>
      <c r="F233" s="3">
        <v>89.1</v>
      </c>
      <c r="H233" s="12">
        <f t="shared" si="33"/>
        <v>10</v>
      </c>
      <c r="I233" s="12">
        <f t="shared" si="34"/>
        <v>6.8383820220120359</v>
      </c>
      <c r="J233" s="12">
        <f t="shared" si="35"/>
        <v>0</v>
      </c>
      <c r="K233" s="12">
        <f t="shared" si="36"/>
        <v>9.9000000000000057</v>
      </c>
      <c r="L233" s="12">
        <f t="shared" si="37"/>
        <v>1.6880942464824746</v>
      </c>
      <c r="M233" s="12">
        <f t="shared" si="38"/>
        <v>2.1287898056486245</v>
      </c>
      <c r="N233" s="12">
        <f t="shared" si="39"/>
        <v>11.545950915645294</v>
      </c>
      <c r="O233" s="12"/>
      <c r="P233" s="12">
        <f t="shared" si="40"/>
        <v>24.685579732876519</v>
      </c>
      <c r="Q233" s="12">
        <f t="shared" si="41"/>
        <v>31.13002167466329</v>
      </c>
      <c r="R233" s="12">
        <f t="shared" si="42"/>
        <v>36.762029907478443</v>
      </c>
      <c r="S233" s="12">
        <f t="shared" si="43"/>
        <v>36.576307210091059</v>
      </c>
    </row>
    <row r="234" spans="2:19">
      <c r="B234" s="1">
        <v>43080</v>
      </c>
      <c r="C234" s="2">
        <v>104</v>
      </c>
      <c r="D234" s="2">
        <v>106.5</v>
      </c>
      <c r="E234" s="2">
        <v>99</v>
      </c>
      <c r="F234" s="3">
        <v>99</v>
      </c>
      <c r="H234" s="12">
        <f t="shared" si="33"/>
        <v>7.5</v>
      </c>
      <c r="I234" s="12">
        <f t="shared" si="34"/>
        <v>6.5951806390898851</v>
      </c>
      <c r="J234" s="12">
        <f t="shared" si="35"/>
        <v>5.5</v>
      </c>
      <c r="K234" s="12">
        <f t="shared" si="36"/>
        <v>0</v>
      </c>
      <c r="L234" s="12">
        <f t="shared" si="37"/>
        <v>1.8179476500580496</v>
      </c>
      <c r="M234" s="12">
        <f t="shared" si="38"/>
        <v>1.531004406083134</v>
      </c>
      <c r="N234" s="12">
        <f t="shared" si="39"/>
        <v>8.5681502501276352</v>
      </c>
      <c r="O234" s="12"/>
      <c r="P234" s="12">
        <f t="shared" si="40"/>
        <v>27.564789344555706</v>
      </c>
      <c r="Q234" s="12">
        <f t="shared" si="41"/>
        <v>23.213987453335442</v>
      </c>
      <c r="R234" s="12">
        <f t="shared" si="42"/>
        <v>38.701728291465606</v>
      </c>
      <c r="S234" s="12">
        <f t="shared" si="43"/>
        <v>36.516610953425356</v>
      </c>
    </row>
    <row r="235" spans="2:19">
      <c r="B235" s="1">
        <v>43077</v>
      </c>
      <c r="C235" s="2">
        <v>94.3</v>
      </c>
      <c r="D235" s="2">
        <v>101</v>
      </c>
      <c r="E235" s="2">
        <v>92</v>
      </c>
      <c r="F235" s="3">
        <v>101</v>
      </c>
      <c r="H235" s="12">
        <f t="shared" si="33"/>
        <v>9</v>
      </c>
      <c r="I235" s="12">
        <f t="shared" si="34"/>
        <v>6.5255791497891069</v>
      </c>
      <c r="J235" s="12">
        <f t="shared" si="35"/>
        <v>1</v>
      </c>
      <c r="K235" s="12">
        <f t="shared" si="36"/>
        <v>0</v>
      </c>
      <c r="L235" s="12">
        <f t="shared" si="37"/>
        <v>1.534712853908669</v>
      </c>
      <c r="M235" s="12">
        <f t="shared" si="38"/>
        <v>1.6487739757818367</v>
      </c>
      <c r="N235" s="12">
        <f t="shared" si="39"/>
        <v>3.5828991283829694</v>
      </c>
      <c r="O235" s="12"/>
      <c r="P235" s="12">
        <f t="shared" si="40"/>
        <v>23.51841604676985</v>
      </c>
      <c r="Q235" s="12">
        <f t="shared" si="41"/>
        <v>25.266324075390635</v>
      </c>
      <c r="R235" s="12">
        <f t="shared" si="42"/>
        <v>41.019695833106994</v>
      </c>
      <c r="S235" s="12">
        <f t="shared" si="43"/>
        <v>36.566853471843757</v>
      </c>
    </row>
    <row r="236" spans="2:19">
      <c r="B236" s="1">
        <v>43076</v>
      </c>
      <c r="C236" s="2">
        <v>100</v>
      </c>
      <c r="D236" s="2">
        <v>100</v>
      </c>
      <c r="E236" s="2">
        <v>91.9</v>
      </c>
      <c r="F236" s="3">
        <v>92.1</v>
      </c>
      <c r="H236" s="12">
        <f t="shared" si="33"/>
        <v>10.099999999999994</v>
      </c>
      <c r="I236" s="12">
        <f t="shared" si="34"/>
        <v>6.3352390843882684</v>
      </c>
      <c r="J236" s="12">
        <f t="shared" si="35"/>
        <v>0</v>
      </c>
      <c r="K236" s="12">
        <f t="shared" si="36"/>
        <v>10.099999999999994</v>
      </c>
      <c r="L236" s="12">
        <f t="shared" si="37"/>
        <v>1.5758446119016434</v>
      </c>
      <c r="M236" s="12">
        <f t="shared" si="38"/>
        <v>1.7756027431496704</v>
      </c>
      <c r="N236" s="12">
        <f t="shared" si="39"/>
        <v>5.9603541421275965</v>
      </c>
      <c r="O236" s="12"/>
      <c r="P236" s="12">
        <f t="shared" si="40"/>
        <v>24.874272161013593</v>
      </c>
      <c r="Q236" s="12">
        <f t="shared" si="41"/>
        <v>28.027399116242236</v>
      </c>
      <c r="R236" s="12">
        <f t="shared" si="42"/>
        <v>43.899449425778073</v>
      </c>
      <c r="S236" s="12">
        <f t="shared" si="43"/>
        <v>37.22693250838465</v>
      </c>
    </row>
    <row r="237" spans="2:19">
      <c r="B237" s="1">
        <v>43075</v>
      </c>
      <c r="C237" s="2">
        <v>113</v>
      </c>
      <c r="D237" s="2">
        <v>115</v>
      </c>
      <c r="E237" s="2">
        <v>102</v>
      </c>
      <c r="F237" s="3">
        <v>102</v>
      </c>
      <c r="H237" s="12">
        <f t="shared" si="33"/>
        <v>13</v>
      </c>
      <c r="I237" s="12">
        <f t="shared" si="34"/>
        <v>6.0456420908796753</v>
      </c>
      <c r="J237" s="12">
        <f t="shared" si="35"/>
        <v>0</v>
      </c>
      <c r="K237" s="12">
        <f t="shared" si="36"/>
        <v>9</v>
      </c>
      <c r="L237" s="12">
        <f t="shared" si="37"/>
        <v>1.6970634282017696</v>
      </c>
      <c r="M237" s="12">
        <f t="shared" si="38"/>
        <v>1.1352644926227224</v>
      </c>
      <c r="N237" s="12">
        <f t="shared" si="39"/>
        <v>19.835236289147876</v>
      </c>
      <c r="O237" s="12"/>
      <c r="P237" s="12">
        <f t="shared" si="40"/>
        <v>28.070855050482113</v>
      </c>
      <c r="Q237" s="12">
        <f t="shared" si="41"/>
        <v>18.778228607600802</v>
      </c>
      <c r="R237" s="12">
        <f t="shared" si="42"/>
        <v>46.817841370674266</v>
      </c>
      <c r="S237" s="12">
        <f t="shared" si="43"/>
        <v>38.076375659274717</v>
      </c>
    </row>
    <row r="238" spans="2:19">
      <c r="B238" s="1">
        <v>43074</v>
      </c>
      <c r="C238" s="2">
        <v>111</v>
      </c>
      <c r="D238" s="2">
        <v>116</v>
      </c>
      <c r="E238" s="2">
        <v>111</v>
      </c>
      <c r="F238" s="3">
        <v>113</v>
      </c>
      <c r="H238" s="12">
        <f t="shared" si="33"/>
        <v>5</v>
      </c>
      <c r="I238" s="12">
        <f t="shared" si="34"/>
        <v>5.5106914824858046</v>
      </c>
      <c r="J238" s="12">
        <f t="shared" si="35"/>
        <v>0</v>
      </c>
      <c r="K238" s="12">
        <f t="shared" si="36"/>
        <v>0</v>
      </c>
      <c r="L238" s="12">
        <f t="shared" si="37"/>
        <v>1.8276067688326749</v>
      </c>
      <c r="M238" s="12">
        <f t="shared" si="38"/>
        <v>0.53028483820908578</v>
      </c>
      <c r="N238" s="12">
        <f t="shared" si="39"/>
        <v>55.020422768764377</v>
      </c>
      <c r="O238" s="12"/>
      <c r="P238" s="12">
        <f t="shared" si="40"/>
        <v>33.164744835402473</v>
      </c>
      <c r="Q238" s="12">
        <f t="shared" si="41"/>
        <v>9.6228366239418079</v>
      </c>
      <c r="R238" s="12">
        <f t="shared" si="42"/>
        <v>48.89342637694552</v>
      </c>
      <c r="S238" s="12">
        <f t="shared" si="43"/>
        <v>38.403746195260155</v>
      </c>
    </row>
    <row r="239" spans="2:19">
      <c r="B239" s="1">
        <v>43073</v>
      </c>
      <c r="C239" s="2">
        <v>116</v>
      </c>
      <c r="D239" s="2">
        <v>116</v>
      </c>
      <c r="E239" s="2">
        <v>111</v>
      </c>
      <c r="F239" s="3">
        <v>112.5</v>
      </c>
      <c r="H239" s="12">
        <f t="shared" si="33"/>
        <v>5</v>
      </c>
      <c r="I239" s="12">
        <f t="shared" si="34"/>
        <v>5.5499754426770203</v>
      </c>
      <c r="J239" s="12">
        <f t="shared" si="35"/>
        <v>0</v>
      </c>
      <c r="K239" s="12">
        <f t="shared" si="36"/>
        <v>1</v>
      </c>
      <c r="L239" s="12">
        <f t="shared" si="37"/>
        <v>1.9681919048967267</v>
      </c>
      <c r="M239" s="12">
        <f t="shared" si="38"/>
        <v>0.57107597960978462</v>
      </c>
      <c r="N239" s="12">
        <f t="shared" si="39"/>
        <v>55.020422768764362</v>
      </c>
      <c r="O239" s="12"/>
      <c r="P239" s="12">
        <f t="shared" si="40"/>
        <v>35.463074120331115</v>
      </c>
      <c r="Q239" s="12">
        <f t="shared" si="41"/>
        <v>10.28970281955567</v>
      </c>
      <c r="R239" s="12">
        <f t="shared" si="42"/>
        <v>48.422118962190218</v>
      </c>
      <c r="S239" s="12">
        <f t="shared" si="43"/>
        <v>37.403022677105369</v>
      </c>
    </row>
    <row r="240" spans="2:19">
      <c r="B240" s="1">
        <v>43070</v>
      </c>
      <c r="C240" s="2">
        <v>115</v>
      </c>
      <c r="D240" s="2">
        <v>118</v>
      </c>
      <c r="E240" s="2">
        <v>112</v>
      </c>
      <c r="F240" s="3">
        <v>115.5</v>
      </c>
      <c r="H240" s="12">
        <f t="shared" si="33"/>
        <v>6</v>
      </c>
      <c r="I240" s="12">
        <f t="shared" si="34"/>
        <v>5.5922812459598683</v>
      </c>
      <c r="J240" s="12">
        <f t="shared" si="35"/>
        <v>1.5</v>
      </c>
      <c r="K240" s="12">
        <f t="shared" si="36"/>
        <v>0</v>
      </c>
      <c r="L240" s="12">
        <f t="shared" si="37"/>
        <v>2.1195912821964749</v>
      </c>
      <c r="M240" s="12">
        <f t="shared" si="38"/>
        <v>0.53808182419515271</v>
      </c>
      <c r="N240" s="12">
        <f t="shared" si="39"/>
        <v>59.507298102156994</v>
      </c>
      <c r="O240" s="12"/>
      <c r="P240" s="12">
        <f t="shared" si="40"/>
        <v>37.902086625699823</v>
      </c>
      <c r="Q240" s="12">
        <f t="shared" si="41"/>
        <v>9.6218662926491554</v>
      </c>
      <c r="R240" s="12">
        <f t="shared" si="42"/>
        <v>47.914557130915277</v>
      </c>
      <c r="S240" s="12">
        <f t="shared" si="43"/>
        <v>36.56591814988559</v>
      </c>
    </row>
    <row r="241" spans="2:19">
      <c r="B241" s="1">
        <v>43069</v>
      </c>
      <c r="C241" s="2">
        <v>110</v>
      </c>
      <c r="D241" s="2">
        <v>116.5</v>
      </c>
      <c r="E241" s="2">
        <v>110</v>
      </c>
      <c r="F241" s="3">
        <v>114.5</v>
      </c>
      <c r="H241" s="12">
        <f t="shared" si="33"/>
        <v>6.5</v>
      </c>
      <c r="I241" s="12">
        <f t="shared" si="34"/>
        <v>5.5609182648798585</v>
      </c>
      <c r="J241" s="12">
        <f t="shared" si="35"/>
        <v>0</v>
      </c>
      <c r="K241" s="12">
        <f t="shared" si="36"/>
        <v>0.5</v>
      </c>
      <c r="L241" s="12">
        <f t="shared" si="37"/>
        <v>2.1672521500577422</v>
      </c>
      <c r="M241" s="12">
        <f t="shared" si="38"/>
        <v>0.57947273374862596</v>
      </c>
      <c r="N241" s="12">
        <f t="shared" si="39"/>
        <v>57.806277784500814</v>
      </c>
      <c r="O241" s="12"/>
      <c r="P241" s="12">
        <f t="shared" si="40"/>
        <v>38.972918622902384</v>
      </c>
      <c r="Q241" s="12">
        <f t="shared" si="41"/>
        <v>10.420450475028611</v>
      </c>
      <c r="R241" s="12">
        <f t="shared" si="42"/>
        <v>47.022807825435152</v>
      </c>
      <c r="S241" s="12">
        <f t="shared" si="43"/>
        <v>35.109427704726187</v>
      </c>
    </row>
    <row r="242" spans="2:19">
      <c r="B242" s="1">
        <v>43068</v>
      </c>
      <c r="C242" s="2">
        <v>119.5</v>
      </c>
      <c r="D242" s="2">
        <v>119.5</v>
      </c>
      <c r="E242" s="2">
        <v>110.5</v>
      </c>
      <c r="F242" s="3">
        <v>115.5</v>
      </c>
      <c r="H242" s="12">
        <f t="shared" si="33"/>
        <v>9</v>
      </c>
      <c r="I242" s="12">
        <f t="shared" si="34"/>
        <v>5.4886812083321557</v>
      </c>
      <c r="J242" s="12">
        <f t="shared" si="35"/>
        <v>0</v>
      </c>
      <c r="K242" s="12">
        <f t="shared" si="36"/>
        <v>3.5</v>
      </c>
      <c r="L242" s="12">
        <f t="shared" si="37"/>
        <v>2.3339638539083376</v>
      </c>
      <c r="M242" s="12">
        <f t="shared" si="38"/>
        <v>0.58558602096005874</v>
      </c>
      <c r="N242" s="12">
        <f t="shared" si="39"/>
        <v>59.885184630630441</v>
      </c>
      <c r="O242" s="12"/>
      <c r="P242" s="12">
        <f t="shared" si="40"/>
        <v>42.52321760581097</v>
      </c>
      <c r="Q242" s="12">
        <f t="shared" si="41"/>
        <v>10.66897490914763</v>
      </c>
      <c r="R242" s="12">
        <f t="shared" si="42"/>
        <v>46.193310136276253</v>
      </c>
      <c r="S242" s="12">
        <f t="shared" si="43"/>
        <v>33.779806446006759</v>
      </c>
    </row>
    <row r="243" spans="2:19">
      <c r="B243" s="1">
        <v>43067</v>
      </c>
      <c r="C243" s="2">
        <v>114.5</v>
      </c>
      <c r="D243" s="2">
        <v>118</v>
      </c>
      <c r="E243" s="2">
        <v>114</v>
      </c>
      <c r="F243" s="3">
        <v>117.5</v>
      </c>
      <c r="H243" s="12">
        <f t="shared" si="33"/>
        <v>5</v>
      </c>
      <c r="I243" s="12">
        <f t="shared" si="34"/>
        <v>5.2185797628192434</v>
      </c>
      <c r="J243" s="12">
        <f t="shared" si="35"/>
        <v>5</v>
      </c>
      <c r="K243" s="12">
        <f t="shared" si="36"/>
        <v>0</v>
      </c>
      <c r="L243" s="12">
        <f t="shared" si="37"/>
        <v>2.5134995349782097</v>
      </c>
      <c r="M243" s="12">
        <f t="shared" si="38"/>
        <v>0.36140033026467872</v>
      </c>
      <c r="N243" s="12">
        <f t="shared" si="39"/>
        <v>74.858231785116757</v>
      </c>
      <c r="O243" s="12"/>
      <c r="P243" s="12">
        <f t="shared" si="40"/>
        <v>48.164436479176032</v>
      </c>
      <c r="Q243" s="12">
        <f t="shared" si="41"/>
        <v>6.9252621726612977</v>
      </c>
      <c r="R243" s="12">
        <f t="shared" si="42"/>
        <v>45.140089021325934</v>
      </c>
      <c r="S243" s="12">
        <f t="shared" si="43"/>
        <v>32.235218160258626</v>
      </c>
    </row>
    <row r="244" spans="2:19">
      <c r="B244" s="1">
        <v>43066</v>
      </c>
      <c r="C244" s="2">
        <v>109.5</v>
      </c>
      <c r="D244" s="2">
        <v>113</v>
      </c>
      <c r="E244" s="2">
        <v>108.5</v>
      </c>
      <c r="F244" s="3">
        <v>113</v>
      </c>
      <c r="H244" s="12">
        <f t="shared" si="33"/>
        <v>5.5</v>
      </c>
      <c r="I244" s="12">
        <f t="shared" si="34"/>
        <v>5.2353935907284166</v>
      </c>
      <c r="J244" s="12">
        <f t="shared" si="35"/>
        <v>4.5</v>
      </c>
      <c r="K244" s="12">
        <f t="shared" si="36"/>
        <v>0</v>
      </c>
      <c r="L244" s="12">
        <f t="shared" si="37"/>
        <v>2.322230268438072</v>
      </c>
      <c r="M244" s="12">
        <f t="shared" si="38"/>
        <v>0.389200355669654</v>
      </c>
      <c r="N244" s="12">
        <f t="shared" si="39"/>
        <v>71.291881694540379</v>
      </c>
      <c r="O244" s="12"/>
      <c r="P244" s="12">
        <f t="shared" si="40"/>
        <v>44.356364582609594</v>
      </c>
      <c r="Q244" s="12">
        <f t="shared" si="41"/>
        <v>7.4340228470865233</v>
      </c>
      <c r="R244" s="12">
        <f t="shared" si="42"/>
        <v>42.854078039495874</v>
      </c>
      <c r="S244" s="12">
        <f t="shared" si="43"/>
        <v>30.237655913862767</v>
      </c>
    </row>
    <row r="245" spans="2:19">
      <c r="B245" s="1">
        <v>43063</v>
      </c>
      <c r="C245" s="2">
        <v>108.5</v>
      </c>
      <c r="D245" s="2">
        <v>108.5</v>
      </c>
      <c r="E245" s="2">
        <v>106</v>
      </c>
      <c r="F245" s="2">
        <v>107.5</v>
      </c>
      <c r="H245" s="12">
        <f t="shared" si="33"/>
        <v>2.5</v>
      </c>
      <c r="I245" s="12">
        <f t="shared" si="34"/>
        <v>5.2150392515536792</v>
      </c>
      <c r="J245" s="12">
        <f t="shared" si="35"/>
        <v>0</v>
      </c>
      <c r="K245" s="12">
        <f t="shared" si="36"/>
        <v>0</v>
      </c>
      <c r="L245" s="12">
        <f t="shared" si="37"/>
        <v>2.154709519856385</v>
      </c>
      <c r="M245" s="12">
        <f t="shared" si="38"/>
        <v>0.4191388445673197</v>
      </c>
      <c r="N245" s="12">
        <f t="shared" si="39"/>
        <v>67.430960552241643</v>
      </c>
      <c r="O245" s="12"/>
      <c r="P245" s="12">
        <f t="shared" si="40"/>
        <v>41.317225353854198</v>
      </c>
      <c r="Q245" s="12">
        <f t="shared" si="41"/>
        <v>8.0371177348751246</v>
      </c>
      <c r="R245" s="12">
        <f t="shared" si="42"/>
        <v>40.666554681415533</v>
      </c>
      <c r="S245" s="12">
        <f t="shared" si="43"/>
        <v>28.850874351411107</v>
      </c>
    </row>
    <row r="246" spans="2:19">
      <c r="B246" s="1">
        <v>43062</v>
      </c>
      <c r="C246" s="2">
        <v>105.5</v>
      </c>
      <c r="D246" s="2">
        <v>110.5</v>
      </c>
      <c r="E246" s="2">
        <v>103.5</v>
      </c>
      <c r="F246" s="3">
        <v>107.5</v>
      </c>
      <c r="H246" s="12">
        <f t="shared" si="33"/>
        <v>7</v>
      </c>
      <c r="I246" s="12">
        <f t="shared" si="34"/>
        <v>5.4238884247501158</v>
      </c>
      <c r="J246" s="12">
        <f t="shared" si="35"/>
        <v>4.5</v>
      </c>
      <c r="K246" s="12">
        <f t="shared" si="36"/>
        <v>0</v>
      </c>
      <c r="L246" s="12">
        <f t="shared" si="37"/>
        <v>2.3204564059991837</v>
      </c>
      <c r="M246" s="12">
        <f t="shared" si="38"/>
        <v>0.45138029414942116</v>
      </c>
      <c r="N246" s="12">
        <f t="shared" si="39"/>
        <v>67.430960552241643</v>
      </c>
      <c r="O246" s="12"/>
      <c r="P246" s="12">
        <f t="shared" si="40"/>
        <v>42.782155978920038</v>
      </c>
      <c r="Q246" s="12">
        <f t="shared" si="41"/>
        <v>8.3220792686239076</v>
      </c>
      <c r="R246" s="12">
        <f t="shared" si="42"/>
        <v>38.607754229813523</v>
      </c>
      <c r="S246" s="12">
        <f t="shared" si="43"/>
        <v>28.064900602672452</v>
      </c>
    </row>
    <row r="247" spans="2:19">
      <c r="B247" s="1">
        <v>43061</v>
      </c>
      <c r="C247" s="2">
        <v>106</v>
      </c>
      <c r="D247" s="2">
        <v>106</v>
      </c>
      <c r="E247" s="2">
        <v>101.5</v>
      </c>
      <c r="F247" s="3">
        <v>104</v>
      </c>
      <c r="H247" s="12">
        <f t="shared" si="33"/>
        <v>6</v>
      </c>
      <c r="I247" s="12">
        <f t="shared" si="34"/>
        <v>5.3026490728078173</v>
      </c>
      <c r="J247" s="12">
        <f t="shared" si="35"/>
        <v>0</v>
      </c>
      <c r="K247" s="12">
        <f t="shared" si="36"/>
        <v>0</v>
      </c>
      <c r="L247" s="12">
        <f t="shared" si="37"/>
        <v>2.1527992064606591</v>
      </c>
      <c r="M247" s="12">
        <f t="shared" si="38"/>
        <v>0.48610185523783817</v>
      </c>
      <c r="N247" s="12">
        <f t="shared" si="39"/>
        <v>63.158766177844917</v>
      </c>
      <c r="O247" s="12"/>
      <c r="P247" s="12">
        <f t="shared" si="40"/>
        <v>40.598560774091084</v>
      </c>
      <c r="Q247" s="12">
        <f t="shared" si="41"/>
        <v>9.1671511458411743</v>
      </c>
      <c r="R247" s="12">
        <f t="shared" si="42"/>
        <v>36.390584512703668</v>
      </c>
      <c r="S247" s="12">
        <f t="shared" si="43"/>
        <v>27.218467334800053</v>
      </c>
    </row>
    <row r="248" spans="2:19">
      <c r="B248" s="1">
        <v>43060</v>
      </c>
      <c r="C248" s="2">
        <v>101</v>
      </c>
      <c r="D248" s="2">
        <v>107.5</v>
      </c>
      <c r="E248" s="2">
        <v>99.9</v>
      </c>
      <c r="F248" s="3">
        <v>107.5</v>
      </c>
      <c r="H248" s="12">
        <f t="shared" si="33"/>
        <v>9</v>
      </c>
      <c r="I248" s="12">
        <f t="shared" si="34"/>
        <v>5.2490066937930342</v>
      </c>
      <c r="J248" s="12">
        <f t="shared" si="35"/>
        <v>9</v>
      </c>
      <c r="K248" s="12">
        <f t="shared" si="36"/>
        <v>0</v>
      </c>
      <c r="L248" s="12">
        <f t="shared" si="37"/>
        <v>2.3183991454191712</v>
      </c>
      <c r="M248" s="12">
        <f t="shared" si="38"/>
        <v>0.52349430564074884</v>
      </c>
      <c r="N248" s="12">
        <f t="shared" si="39"/>
        <v>63.158766177844903</v>
      </c>
      <c r="O248" s="12"/>
      <c r="P248" s="12">
        <f t="shared" si="40"/>
        <v>44.168340424497558</v>
      </c>
      <c r="Q248" s="12">
        <f t="shared" si="41"/>
        <v>9.9732070500078116</v>
      </c>
      <c r="R248" s="12">
        <f t="shared" si="42"/>
        <v>34.331493615385114</v>
      </c>
      <c r="S248" s="12">
        <f t="shared" si="43"/>
        <v>26.47123898379888</v>
      </c>
    </row>
    <row r="249" spans="2:19">
      <c r="B249" s="1">
        <v>43059</v>
      </c>
      <c r="C249" s="2">
        <v>94.9</v>
      </c>
      <c r="D249" s="2">
        <v>98.5</v>
      </c>
      <c r="E249" s="2">
        <v>93.5</v>
      </c>
      <c r="F249" s="3">
        <v>98.5</v>
      </c>
      <c r="H249" s="12">
        <f t="shared" si="33"/>
        <v>5</v>
      </c>
      <c r="I249" s="12">
        <f t="shared" si="34"/>
        <v>4.9604687471617295</v>
      </c>
      <c r="J249" s="12">
        <f t="shared" si="35"/>
        <v>3.7000000000000028</v>
      </c>
      <c r="K249" s="12">
        <f t="shared" si="36"/>
        <v>0</v>
      </c>
      <c r="L249" s="12">
        <f t="shared" si="37"/>
        <v>1.8044298489129533</v>
      </c>
      <c r="M249" s="12">
        <f t="shared" si="38"/>
        <v>0.56376309838234484</v>
      </c>
      <c r="N249" s="12">
        <f t="shared" si="39"/>
        <v>52.388752865241315</v>
      </c>
      <c r="O249" s="12"/>
      <c r="P249" s="12">
        <f t="shared" si="40"/>
        <v>36.376196300912248</v>
      </c>
      <c r="Q249" s="12">
        <f t="shared" si="41"/>
        <v>11.365117433809408</v>
      </c>
      <c r="R249" s="12">
        <f t="shared" si="42"/>
        <v>32.114011110580513</v>
      </c>
      <c r="S249" s="12">
        <f t="shared" si="43"/>
        <v>25.730755734838041</v>
      </c>
    </row>
    <row r="250" spans="2:19">
      <c r="B250" s="1">
        <v>43056</v>
      </c>
      <c r="C250" s="2">
        <v>93.5</v>
      </c>
      <c r="D250" s="2">
        <v>94.8</v>
      </c>
      <c r="E250" s="2">
        <v>91.9</v>
      </c>
      <c r="F250" s="3">
        <v>94</v>
      </c>
      <c r="H250" s="12">
        <f t="shared" si="33"/>
        <v>2.8999999999999915</v>
      </c>
      <c r="I250" s="12">
        <f t="shared" si="34"/>
        <v>4.957427881558786</v>
      </c>
      <c r="J250" s="12">
        <f t="shared" si="35"/>
        <v>0</v>
      </c>
      <c r="K250" s="12">
        <f t="shared" si="36"/>
        <v>0.29999999999999716</v>
      </c>
      <c r="L250" s="12">
        <f t="shared" si="37"/>
        <v>1.6586167603677957</v>
      </c>
      <c r="M250" s="12">
        <f t="shared" si="38"/>
        <v>0.60712949056560217</v>
      </c>
      <c r="N250" s="12">
        <f t="shared" si="39"/>
        <v>46.40798895149986</v>
      </c>
      <c r="O250" s="12"/>
      <c r="P250" s="12">
        <f t="shared" si="40"/>
        <v>33.457204017787333</v>
      </c>
      <c r="Q250" s="12">
        <f t="shared" si="41"/>
        <v>12.246864807132599</v>
      </c>
      <c r="R250" s="12">
        <f t="shared" si="42"/>
        <v>30.554415590991219</v>
      </c>
      <c r="S250" s="12">
        <f t="shared" si="43"/>
        <v>25.12484635052904</v>
      </c>
    </row>
    <row r="251" spans="2:19">
      <c r="B251" s="1">
        <v>43055</v>
      </c>
      <c r="C251" s="2">
        <v>95</v>
      </c>
      <c r="D251" s="2">
        <v>96.1</v>
      </c>
      <c r="E251" s="2">
        <v>92.2</v>
      </c>
      <c r="F251" s="3">
        <v>92.3</v>
      </c>
      <c r="H251" s="12">
        <f t="shared" si="33"/>
        <v>3.8999999999999915</v>
      </c>
      <c r="I251" s="12">
        <f t="shared" si="34"/>
        <v>5.1156915647556165</v>
      </c>
      <c r="J251" s="12">
        <f t="shared" si="35"/>
        <v>0</v>
      </c>
      <c r="K251" s="12">
        <f t="shared" si="36"/>
        <v>0</v>
      </c>
      <c r="L251" s="12">
        <f t="shared" si="37"/>
        <v>1.7862026650114722</v>
      </c>
      <c r="M251" s="12">
        <f t="shared" si="38"/>
        <v>0.63075483599372562</v>
      </c>
      <c r="N251" s="12">
        <f t="shared" si="39"/>
        <v>47.805881093780222</v>
      </c>
      <c r="O251" s="12"/>
      <c r="P251" s="12">
        <f t="shared" si="40"/>
        <v>34.916152438068295</v>
      </c>
      <c r="Q251" s="12">
        <f t="shared" si="41"/>
        <v>12.329805814316282</v>
      </c>
      <c r="R251" s="12">
        <f t="shared" si="42"/>
        <v>29.334909947875172</v>
      </c>
      <c r="S251" s="12">
        <f t="shared" si="43"/>
        <v>24.977518364788409</v>
      </c>
    </row>
    <row r="252" spans="2:19">
      <c r="B252" s="1">
        <v>43054</v>
      </c>
      <c r="C252" s="2">
        <v>92.4</v>
      </c>
      <c r="D252" s="2">
        <v>97</v>
      </c>
      <c r="E252" s="2">
        <v>91.1</v>
      </c>
      <c r="F252" s="3">
        <v>94.5</v>
      </c>
      <c r="H252" s="12">
        <f t="shared" si="33"/>
        <v>6</v>
      </c>
      <c r="I252" s="12">
        <f t="shared" si="34"/>
        <v>5.2092063005060494</v>
      </c>
      <c r="J252" s="12">
        <f t="shared" si="35"/>
        <v>3.9000000000000057</v>
      </c>
      <c r="K252" s="12">
        <f t="shared" si="36"/>
        <v>0</v>
      </c>
      <c r="L252" s="12">
        <f t="shared" si="37"/>
        <v>1.9236028700123546</v>
      </c>
      <c r="M252" s="12">
        <f t="shared" si="38"/>
        <v>0.67927443876247373</v>
      </c>
      <c r="N252" s="12">
        <f t="shared" si="39"/>
        <v>47.805881093780222</v>
      </c>
      <c r="O252" s="12"/>
      <c r="P252" s="12">
        <f t="shared" si="40"/>
        <v>36.926985783332981</v>
      </c>
      <c r="Q252" s="12">
        <f t="shared" si="41"/>
        <v>13.03988361329605</v>
      </c>
      <c r="R252" s="12">
        <f t="shared" si="42"/>
        <v>27.914066013574782</v>
      </c>
      <c r="S252" s="12">
        <f t="shared" si="43"/>
        <v>24.829175463203342</v>
      </c>
    </row>
    <row r="253" spans="2:19">
      <c r="B253" s="1">
        <v>43053</v>
      </c>
      <c r="C253" s="2">
        <v>91</v>
      </c>
      <c r="D253" s="2">
        <v>93.1</v>
      </c>
      <c r="E253" s="2">
        <v>88.5</v>
      </c>
      <c r="F253" s="2">
        <v>91</v>
      </c>
      <c r="H253" s="12">
        <f t="shared" si="33"/>
        <v>4.5999999999999943</v>
      </c>
      <c r="I253" s="12">
        <f t="shared" si="34"/>
        <v>5.1483760159295908</v>
      </c>
      <c r="J253" s="12">
        <f t="shared" si="35"/>
        <v>0</v>
      </c>
      <c r="K253" s="12">
        <f t="shared" si="36"/>
        <v>2.2999999999999972</v>
      </c>
      <c r="L253" s="12">
        <f t="shared" si="37"/>
        <v>1.771572321551766</v>
      </c>
      <c r="M253" s="12">
        <f t="shared" si="38"/>
        <v>0.73152631866727935</v>
      </c>
      <c r="N253" s="12">
        <f t="shared" si="39"/>
        <v>41.550340293160495</v>
      </c>
      <c r="O253" s="12"/>
      <c r="P253" s="12">
        <f t="shared" si="40"/>
        <v>34.410313389510478</v>
      </c>
      <c r="Q253" s="12">
        <f t="shared" si="41"/>
        <v>14.20887511719936</v>
      </c>
      <c r="R253" s="12">
        <f t="shared" si="42"/>
        <v>26.383926392020516</v>
      </c>
      <c r="S253" s="12">
        <f t="shared" si="43"/>
        <v>24.769019242191604</v>
      </c>
    </row>
    <row r="254" spans="2:19">
      <c r="B254" s="1">
        <v>43052</v>
      </c>
      <c r="C254" s="2">
        <v>95.5</v>
      </c>
      <c r="D254" s="2">
        <v>97.4</v>
      </c>
      <c r="E254" s="2">
        <v>90.8</v>
      </c>
      <c r="F254" s="3">
        <v>91</v>
      </c>
      <c r="H254" s="12">
        <f t="shared" si="33"/>
        <v>6.6000000000000085</v>
      </c>
      <c r="I254" s="12">
        <f t="shared" si="34"/>
        <v>5.1905587863857132</v>
      </c>
      <c r="J254" s="12">
        <f t="shared" si="35"/>
        <v>3</v>
      </c>
      <c r="K254" s="12">
        <f t="shared" si="36"/>
        <v>0</v>
      </c>
      <c r="L254" s="12">
        <f t="shared" si="37"/>
        <v>1.9078471155172867</v>
      </c>
      <c r="M254" s="12">
        <f t="shared" si="38"/>
        <v>0.61087449702630114</v>
      </c>
      <c r="N254" s="12">
        <f t="shared" si="39"/>
        <v>51.493289771758796</v>
      </c>
      <c r="O254" s="12"/>
      <c r="P254" s="12">
        <f t="shared" si="40"/>
        <v>36.756102647779812</v>
      </c>
      <c r="Q254" s="12">
        <f t="shared" si="41"/>
        <v>11.768954406769467</v>
      </c>
      <c r="R254" s="12">
        <f t="shared" si="42"/>
        <v>25.217279168855903</v>
      </c>
      <c r="S254" s="12">
        <f t="shared" si="43"/>
        <v>24.799819632061507</v>
      </c>
    </row>
    <row r="255" spans="2:19">
      <c r="B255" s="1">
        <v>43049</v>
      </c>
      <c r="C255" s="2">
        <v>85.9</v>
      </c>
      <c r="D255" s="2">
        <v>94.4</v>
      </c>
      <c r="E255" s="2">
        <v>84.7</v>
      </c>
      <c r="F255" s="3">
        <v>92.1</v>
      </c>
      <c r="H255" s="12">
        <f t="shared" si="33"/>
        <v>9.7000000000000028</v>
      </c>
      <c r="I255" s="12">
        <f t="shared" si="34"/>
        <v>5.0821402314923052</v>
      </c>
      <c r="J255" s="12">
        <f t="shared" si="35"/>
        <v>0</v>
      </c>
      <c r="K255" s="12">
        <f t="shared" si="36"/>
        <v>0.20000000000000284</v>
      </c>
      <c r="L255" s="12">
        <f t="shared" si="37"/>
        <v>1.8238353551724626</v>
      </c>
      <c r="M255" s="12">
        <f t="shared" si="38"/>
        <v>0.65786484295140124</v>
      </c>
      <c r="N255" s="12">
        <f t="shared" si="39"/>
        <v>46.982730351656549</v>
      </c>
      <c r="O255" s="12"/>
      <c r="P255" s="12">
        <f t="shared" si="40"/>
        <v>35.887151320043699</v>
      </c>
      <c r="Q255" s="12">
        <f t="shared" si="41"/>
        <v>12.944641686091918</v>
      </c>
      <c r="R255" s="12">
        <f t="shared" si="42"/>
        <v>23.196047584017219</v>
      </c>
      <c r="S255" s="12">
        <f t="shared" si="43"/>
        <v>24.450568148898391</v>
      </c>
    </row>
    <row r="256" spans="2:19">
      <c r="B256" s="1">
        <v>43048</v>
      </c>
      <c r="C256" s="2">
        <v>92.4</v>
      </c>
      <c r="D256" s="2">
        <v>96</v>
      </c>
      <c r="E256" s="2">
        <v>84.9</v>
      </c>
      <c r="F256" s="3">
        <v>85.9</v>
      </c>
      <c r="H256" s="12">
        <f t="shared" si="33"/>
        <v>11.099999999999994</v>
      </c>
      <c r="I256" s="12">
        <f t="shared" si="34"/>
        <v>4.7269202492994049</v>
      </c>
      <c r="J256" s="12">
        <f t="shared" si="35"/>
        <v>4</v>
      </c>
      <c r="K256" s="12">
        <f t="shared" si="36"/>
        <v>0</v>
      </c>
      <c r="L256" s="12">
        <f t="shared" si="37"/>
        <v>1.9641303824934213</v>
      </c>
      <c r="M256" s="12">
        <f t="shared" si="38"/>
        <v>0.69308521548612423</v>
      </c>
      <c r="N256" s="12">
        <f t="shared" si="39"/>
        <v>47.833723690834709</v>
      </c>
      <c r="O256" s="12"/>
      <c r="P256" s="12">
        <f t="shared" si="40"/>
        <v>41.552010165276911</v>
      </c>
      <c r="Q256" s="12">
        <f t="shared" si="41"/>
        <v>14.662511295570283</v>
      </c>
      <c r="R256" s="12">
        <f t="shared" si="42"/>
        <v>21.366302755737269</v>
      </c>
      <c r="S256" s="12">
        <f t="shared" si="43"/>
        <v>23.623961078741306</v>
      </c>
    </row>
    <row r="257" spans="2:19">
      <c r="B257" s="1">
        <v>43047</v>
      </c>
      <c r="C257" s="2">
        <v>85.2</v>
      </c>
      <c r="D257" s="2">
        <v>92</v>
      </c>
      <c r="E257" s="2">
        <v>84.5</v>
      </c>
      <c r="F257" s="3">
        <v>92</v>
      </c>
      <c r="H257" s="12">
        <f t="shared" si="33"/>
        <v>8.2999999999999972</v>
      </c>
      <c r="I257" s="12">
        <f t="shared" si="34"/>
        <v>4.23668334539936</v>
      </c>
      <c r="J257" s="12">
        <f t="shared" si="35"/>
        <v>7.7999999999999972</v>
      </c>
      <c r="K257" s="12">
        <f t="shared" si="36"/>
        <v>0</v>
      </c>
      <c r="L257" s="12">
        <f t="shared" si="37"/>
        <v>1.8075250273006074</v>
      </c>
      <c r="M257" s="12">
        <f t="shared" si="38"/>
        <v>0.74639946283121072</v>
      </c>
      <c r="N257" s="12">
        <f t="shared" si="39"/>
        <v>41.548822941692684</v>
      </c>
      <c r="O257" s="12"/>
      <c r="P257" s="12">
        <f t="shared" si="40"/>
        <v>42.663680052072095</v>
      </c>
      <c r="Q257" s="12">
        <f t="shared" si="41"/>
        <v>17.617541883127291</v>
      </c>
      <c r="R257" s="12">
        <f t="shared" si="42"/>
        <v>19.33034729919131</v>
      </c>
      <c r="S257" s="12">
        <f t="shared" si="43"/>
        <v>23.146582210355572</v>
      </c>
    </row>
    <row r="258" spans="2:19">
      <c r="B258" s="1">
        <v>43046</v>
      </c>
      <c r="C258" s="2">
        <v>82</v>
      </c>
      <c r="D258" s="2">
        <v>84.2</v>
      </c>
      <c r="E258" s="2">
        <v>80</v>
      </c>
      <c r="F258" s="3">
        <v>83.7</v>
      </c>
      <c r="H258" s="12">
        <f t="shared" si="33"/>
        <v>4.9000000000000057</v>
      </c>
      <c r="I258" s="12">
        <f t="shared" si="34"/>
        <v>3.9241205258146952</v>
      </c>
      <c r="J258" s="12">
        <f t="shared" si="35"/>
        <v>4.9000000000000057</v>
      </c>
      <c r="K258" s="12">
        <f t="shared" si="36"/>
        <v>0</v>
      </c>
      <c r="L258" s="12">
        <f t="shared" si="37"/>
        <v>1.3465654140160388</v>
      </c>
      <c r="M258" s="12">
        <f t="shared" si="38"/>
        <v>0.80381480612591916</v>
      </c>
      <c r="N258" s="12">
        <f t="shared" si="39"/>
        <v>25.239750756928451</v>
      </c>
      <c r="O258" s="12"/>
      <c r="P258" s="12">
        <f t="shared" si="40"/>
        <v>34.315088060055835</v>
      </c>
      <c r="Q258" s="12">
        <f t="shared" si="41"/>
        <v>20.483947953128617</v>
      </c>
      <c r="R258" s="12">
        <f t="shared" si="42"/>
        <v>17.621233788229663</v>
      </c>
      <c r="S258" s="12">
        <f t="shared" si="43"/>
        <v>23.012550266025912</v>
      </c>
    </row>
    <row r="259" spans="2:19">
      <c r="B259" s="1">
        <v>43045</v>
      </c>
      <c r="C259" s="2">
        <v>78.2</v>
      </c>
      <c r="D259" s="2">
        <v>79.3</v>
      </c>
      <c r="E259" s="2">
        <v>77.3</v>
      </c>
      <c r="F259" s="3">
        <v>79.3</v>
      </c>
      <c r="H259" s="12">
        <f t="shared" si="33"/>
        <v>2.2999999999999972</v>
      </c>
      <c r="I259" s="12">
        <f t="shared" si="34"/>
        <v>3.8490528739542862</v>
      </c>
      <c r="J259" s="12">
        <f t="shared" si="35"/>
        <v>0</v>
      </c>
      <c r="K259" s="12">
        <f t="shared" si="36"/>
        <v>0</v>
      </c>
      <c r="L259" s="12">
        <f t="shared" si="37"/>
        <v>1.0732242920172721</v>
      </c>
      <c r="M259" s="12">
        <f t="shared" si="38"/>
        <v>0.86564671428945139</v>
      </c>
      <c r="N259" s="12">
        <f t="shared" si="39"/>
        <v>10.706105617785619</v>
      </c>
      <c r="O259" s="12"/>
      <c r="P259" s="12">
        <f t="shared" si="40"/>
        <v>27.882814997932353</v>
      </c>
      <c r="Q259" s="12">
        <f t="shared" si="41"/>
        <v>22.489862899704409</v>
      </c>
      <c r="R259" s="12">
        <f t="shared" si="42"/>
        <v>17.035194021406681</v>
      </c>
      <c r="S259" s="12">
        <f t="shared" si="43"/>
        <v>23.771800122943091</v>
      </c>
    </row>
    <row r="260" spans="2:19">
      <c r="B260" s="1">
        <v>43042</v>
      </c>
      <c r="C260" s="2">
        <v>78</v>
      </c>
      <c r="D260" s="2">
        <v>79.400000000000006</v>
      </c>
      <c r="E260" s="2">
        <v>76.5</v>
      </c>
      <c r="F260" s="3">
        <v>77</v>
      </c>
      <c r="H260" s="12">
        <f t="shared" si="33"/>
        <v>2.9000000000000057</v>
      </c>
      <c r="I260" s="12">
        <f t="shared" si="34"/>
        <v>3.9682107873353853</v>
      </c>
      <c r="J260" s="12">
        <f t="shared" si="35"/>
        <v>0</v>
      </c>
      <c r="K260" s="12">
        <f t="shared" si="36"/>
        <v>0</v>
      </c>
      <c r="L260" s="12">
        <f t="shared" si="37"/>
        <v>1.1557800067878314</v>
      </c>
      <c r="M260" s="12">
        <f t="shared" si="38"/>
        <v>0.93223492308094758</v>
      </c>
      <c r="N260" s="12">
        <f t="shared" si="39"/>
        <v>10.70610561778563</v>
      </c>
      <c r="O260" s="12"/>
      <c r="P260" s="12">
        <f t="shared" si="40"/>
        <v>29.125973107994259</v>
      </c>
      <c r="Q260" s="12">
        <f t="shared" si="41"/>
        <v>23.492575698251507</v>
      </c>
      <c r="R260" s="12">
        <f t="shared" si="42"/>
        <v>17.522046975531378</v>
      </c>
      <c r="S260" s="12">
        <f t="shared" si="43"/>
        <v>24.709314225354696</v>
      </c>
    </row>
    <row r="261" spans="2:19">
      <c r="B261" s="1">
        <v>43041</v>
      </c>
      <c r="C261" s="2">
        <v>74.5</v>
      </c>
      <c r="D261" s="2">
        <v>80.900000000000006</v>
      </c>
      <c r="E261" s="2">
        <v>74.3</v>
      </c>
      <c r="F261" s="3">
        <v>76.5</v>
      </c>
      <c r="H261" s="12">
        <f t="shared" ref="H261:H324" si="44">MAX((D261-E261),ABS(D261-F262),ABS(E261-F262))</f>
        <v>7.3000000000000114</v>
      </c>
      <c r="I261" s="12">
        <f t="shared" ref="I261:I324" si="45">I262*13/14+H261/14</f>
        <v>4.0503808478996453</v>
      </c>
      <c r="J261" s="12">
        <f t="shared" ref="J261:J324" si="46">IF(IF((D261-D262)&gt;(E262-E261),(D261-D262),0) &gt;0,(D261-D262),0)</f>
        <v>5.7000000000000028</v>
      </c>
      <c r="K261" s="12">
        <f t="shared" ref="K261:K324" si="47">IF(IF((D261-D262)&lt;(E262-E261),(E262-E261),0) &gt;0,(E262-E261),0)</f>
        <v>0</v>
      </c>
      <c r="L261" s="12">
        <f t="shared" ref="L261:L324" si="48">L262*13/14+J261/14</f>
        <v>1.2446861611561264</v>
      </c>
      <c r="M261" s="12">
        <f t="shared" ref="M261:M324" si="49">M262*13/14+K261/14</f>
        <v>1.0039453017794819</v>
      </c>
      <c r="N261" s="12">
        <f t="shared" ref="N261:N324" si="50">ABS(P261-Q261)/(P261+Q261)*100</f>
        <v>10.70610561778564</v>
      </c>
      <c r="O261" s="12"/>
      <c r="P261" s="12">
        <f t="shared" ref="P261:P324" si="51">L261/I261*100</f>
        <v>30.730101881692622</v>
      </c>
      <c r="Q261" s="12">
        <f t="shared" ref="Q261:Q324" si="52">M261/I261*100</f>
        <v>24.786442052729068</v>
      </c>
      <c r="R261" s="12">
        <f t="shared" ref="R261:R324" si="53">R262*13/14+N261/14</f>
        <v>18.046350156896434</v>
      </c>
      <c r="S261" s="12">
        <f t="shared" ref="S261:S324" si="54">(R261+R275)/2</f>
        <v>25.554200240533817</v>
      </c>
    </row>
    <row r="262" spans="2:19">
      <c r="B262" s="1">
        <v>43040</v>
      </c>
      <c r="C262" s="2">
        <v>73.599999999999994</v>
      </c>
      <c r="D262" s="2">
        <v>75.2</v>
      </c>
      <c r="E262" s="2">
        <v>72.400000000000006</v>
      </c>
      <c r="F262" s="3">
        <v>73.599999999999994</v>
      </c>
      <c r="H262" s="12">
        <f t="shared" si="44"/>
        <v>2.7999999999999972</v>
      </c>
      <c r="I262" s="12">
        <f t="shared" si="45"/>
        <v>3.8004101438919249</v>
      </c>
      <c r="J262" s="12">
        <f t="shared" si="46"/>
        <v>1.4000000000000057</v>
      </c>
      <c r="K262" s="12">
        <f t="shared" si="47"/>
        <v>0</v>
      </c>
      <c r="L262" s="12">
        <f t="shared" si="48"/>
        <v>0.90196971201428977</v>
      </c>
      <c r="M262" s="12">
        <f t="shared" si="49"/>
        <v>1.0811718634548269</v>
      </c>
      <c r="N262" s="12">
        <f t="shared" si="50"/>
        <v>9.0362762627346207</v>
      </c>
      <c r="O262" s="12"/>
      <c r="P262" s="12">
        <f t="shared" si="51"/>
        <v>23.733483436358803</v>
      </c>
      <c r="Q262" s="12">
        <f t="shared" si="52"/>
        <v>28.448820588285773</v>
      </c>
      <c r="R262" s="12">
        <f t="shared" si="53"/>
        <v>18.610984352212647</v>
      </c>
      <c r="S262" s="12">
        <f t="shared" si="54"/>
        <v>26.405578411664578</v>
      </c>
    </row>
    <row r="263" spans="2:19">
      <c r="B263" s="1">
        <v>43039</v>
      </c>
      <c r="C263" s="2">
        <v>73</v>
      </c>
      <c r="D263" s="2">
        <v>73.8</v>
      </c>
      <c r="E263" s="2">
        <v>70.8</v>
      </c>
      <c r="F263" s="3">
        <v>73.8</v>
      </c>
      <c r="H263" s="12">
        <f t="shared" si="44"/>
        <v>3.7000000000000028</v>
      </c>
      <c r="I263" s="12">
        <f t="shared" si="45"/>
        <v>3.8773647703451504</v>
      </c>
      <c r="J263" s="12">
        <f t="shared" si="46"/>
        <v>0</v>
      </c>
      <c r="K263" s="12">
        <f t="shared" si="47"/>
        <v>2.2000000000000028</v>
      </c>
      <c r="L263" s="12">
        <f t="shared" si="48"/>
        <v>0.8636596898615424</v>
      </c>
      <c r="M263" s="12">
        <f t="shared" si="49"/>
        <v>1.1643389298744289</v>
      </c>
      <c r="N263" s="12">
        <f t="shared" si="50"/>
        <v>14.826402596468855</v>
      </c>
      <c r="O263" s="12"/>
      <c r="P263" s="12">
        <f t="shared" si="51"/>
        <v>22.274398748010036</v>
      </c>
      <c r="Q263" s="12">
        <f t="shared" si="52"/>
        <v>30.02913057805452</v>
      </c>
      <c r="R263" s="12">
        <f t="shared" si="53"/>
        <v>19.347500359095573</v>
      </c>
      <c r="S263" s="12">
        <f t="shared" si="54"/>
        <v>27.54652619215819</v>
      </c>
    </row>
    <row r="264" spans="2:19">
      <c r="B264" s="1">
        <v>43038</v>
      </c>
      <c r="C264" s="2">
        <v>75.2</v>
      </c>
      <c r="D264" s="2">
        <v>75.2</v>
      </c>
      <c r="E264" s="2">
        <v>73</v>
      </c>
      <c r="F264" s="3">
        <v>74.5</v>
      </c>
      <c r="H264" s="12">
        <f t="shared" si="44"/>
        <v>2.2000000000000028</v>
      </c>
      <c r="I264" s="12">
        <f t="shared" si="45"/>
        <v>3.8910082142178535</v>
      </c>
      <c r="J264" s="12">
        <f t="shared" si="46"/>
        <v>0</v>
      </c>
      <c r="K264" s="12">
        <f t="shared" si="47"/>
        <v>0.5</v>
      </c>
      <c r="L264" s="12">
        <f t="shared" si="48"/>
        <v>0.93009505062012265</v>
      </c>
      <c r="M264" s="12">
        <f t="shared" si="49"/>
        <v>1.0846726937109232</v>
      </c>
      <c r="N264" s="12">
        <f t="shared" si="50"/>
        <v>7.6722313788145478</v>
      </c>
      <c r="O264" s="12"/>
      <c r="P264" s="12">
        <f t="shared" si="51"/>
        <v>23.903703087069548</v>
      </c>
      <c r="Q264" s="12">
        <f t="shared" si="52"/>
        <v>27.876391772895744</v>
      </c>
      <c r="R264" s="12">
        <f t="shared" si="53"/>
        <v>19.695277110066858</v>
      </c>
      <c r="S264" s="12">
        <f t="shared" si="54"/>
        <v>28.526483712292404</v>
      </c>
    </row>
    <row r="265" spans="2:19">
      <c r="B265" s="1">
        <v>43035</v>
      </c>
      <c r="C265" s="2">
        <v>75.599999999999994</v>
      </c>
      <c r="D265" s="2">
        <v>75.900000000000006</v>
      </c>
      <c r="E265" s="2">
        <v>73.5</v>
      </c>
      <c r="F265" s="3">
        <v>73.599999999999994</v>
      </c>
      <c r="H265" s="12">
        <f t="shared" si="44"/>
        <v>2.4000000000000057</v>
      </c>
      <c r="I265" s="12">
        <f t="shared" si="45"/>
        <v>4.021085769157688</v>
      </c>
      <c r="J265" s="12">
        <f t="shared" si="46"/>
        <v>0</v>
      </c>
      <c r="K265" s="12">
        <f t="shared" si="47"/>
        <v>0.79999999999999716</v>
      </c>
      <c r="L265" s="12">
        <f t="shared" si="48"/>
        <v>1.0016408237447474</v>
      </c>
      <c r="M265" s="12">
        <f t="shared" si="49"/>
        <v>1.1296475163040711</v>
      </c>
      <c r="N265" s="12">
        <f t="shared" si="50"/>
        <v>6.0060710770083636</v>
      </c>
      <c r="O265" s="12"/>
      <c r="P265" s="12">
        <f t="shared" si="51"/>
        <v>24.90971049231225</v>
      </c>
      <c r="Q265" s="12">
        <f t="shared" si="52"/>
        <v>28.09309676925152</v>
      </c>
      <c r="R265" s="12">
        <f t="shared" si="53"/>
        <v>20.62012678170165</v>
      </c>
      <c r="S265" s="12">
        <f t="shared" si="54"/>
        <v>29.599373610212652</v>
      </c>
    </row>
    <row r="266" spans="2:19">
      <c r="B266" s="1">
        <v>43034</v>
      </c>
      <c r="C266" s="2">
        <v>75</v>
      </c>
      <c r="D266" s="2">
        <v>77.400000000000006</v>
      </c>
      <c r="E266" s="2">
        <v>74.3</v>
      </c>
      <c r="F266" s="3">
        <v>74.8</v>
      </c>
      <c r="H266" s="12">
        <f t="shared" si="44"/>
        <v>4.3000000000000114</v>
      </c>
      <c r="I266" s="12">
        <f t="shared" si="45"/>
        <v>4.1457846744775093</v>
      </c>
      <c r="J266" s="12">
        <f t="shared" si="46"/>
        <v>1.1000000000000085</v>
      </c>
      <c r="K266" s="12">
        <f t="shared" si="47"/>
        <v>0</v>
      </c>
      <c r="L266" s="12">
        <f t="shared" si="48"/>
        <v>1.0786901178789587</v>
      </c>
      <c r="M266" s="12">
        <f t="shared" si="49"/>
        <v>1.1550050175582307</v>
      </c>
      <c r="N266" s="12">
        <f t="shared" si="50"/>
        <v>3.4165315789316657</v>
      </c>
      <c r="O266" s="12"/>
      <c r="P266" s="12">
        <f t="shared" si="51"/>
        <v>26.01896148923618</v>
      </c>
      <c r="Q266" s="12">
        <f t="shared" si="52"/>
        <v>27.859744493454553</v>
      </c>
      <c r="R266" s="12">
        <f t="shared" si="53"/>
        <v>21.744284912831901</v>
      </c>
      <c r="S266" s="12">
        <f t="shared" si="54"/>
        <v>30.964666083826344</v>
      </c>
    </row>
    <row r="267" spans="2:19">
      <c r="B267" s="1">
        <v>43033</v>
      </c>
      <c r="C267" s="2">
        <v>75</v>
      </c>
      <c r="D267" s="2">
        <v>76.3</v>
      </c>
      <c r="E267" s="2">
        <v>73.099999999999994</v>
      </c>
      <c r="F267" s="3">
        <v>73.099999999999994</v>
      </c>
      <c r="H267" s="12">
        <f t="shared" si="44"/>
        <v>3.2000000000000028</v>
      </c>
      <c r="I267" s="12">
        <f t="shared" si="45"/>
        <v>4.1339219571296244</v>
      </c>
      <c r="J267" s="12">
        <f t="shared" si="46"/>
        <v>0</v>
      </c>
      <c r="K267" s="12">
        <f t="shared" si="47"/>
        <v>0</v>
      </c>
      <c r="L267" s="12">
        <f t="shared" si="48"/>
        <v>1.0770508961773395</v>
      </c>
      <c r="M267" s="12">
        <f t="shared" si="49"/>
        <v>1.2438515573704023</v>
      </c>
      <c r="N267" s="12">
        <f t="shared" si="50"/>
        <v>7.1868880546052516</v>
      </c>
      <c r="O267" s="12"/>
      <c r="P267" s="12">
        <f t="shared" si="51"/>
        <v>26.053972652284575</v>
      </c>
      <c r="Q267" s="12">
        <f t="shared" si="52"/>
        <v>30.088897910256314</v>
      </c>
      <c r="R267" s="12">
        <f t="shared" si="53"/>
        <v>23.154112092362688</v>
      </c>
      <c r="S267" s="12">
        <f t="shared" si="54"/>
        <v>32.117384023189928</v>
      </c>
    </row>
    <row r="268" spans="2:19">
      <c r="B268" s="1">
        <v>43032</v>
      </c>
      <c r="C268" s="2">
        <v>72.3</v>
      </c>
      <c r="D268" s="2">
        <v>77.400000000000006</v>
      </c>
      <c r="E268" s="2">
        <v>72.3</v>
      </c>
      <c r="F268" s="3">
        <v>75.099999999999994</v>
      </c>
      <c r="H268" s="12">
        <f t="shared" si="44"/>
        <v>5.7000000000000028</v>
      </c>
      <c r="I268" s="12">
        <f t="shared" si="45"/>
        <v>4.2057621076780567</v>
      </c>
      <c r="J268" s="12">
        <f t="shared" si="46"/>
        <v>4.6000000000000085</v>
      </c>
      <c r="K268" s="12">
        <f t="shared" si="47"/>
        <v>0</v>
      </c>
      <c r="L268" s="12">
        <f t="shared" si="48"/>
        <v>1.1599009651140579</v>
      </c>
      <c r="M268" s="12">
        <f t="shared" si="49"/>
        <v>1.3395324463988949</v>
      </c>
      <c r="N268" s="12">
        <f t="shared" si="50"/>
        <v>7.186888054605248</v>
      </c>
      <c r="O268" s="12"/>
      <c r="P268" s="12">
        <f t="shared" si="51"/>
        <v>27.578853378238822</v>
      </c>
      <c r="Q268" s="12">
        <f t="shared" si="52"/>
        <v>31.849933783782941</v>
      </c>
      <c r="R268" s="12">
        <f t="shared" si="53"/>
        <v>24.382360095267106</v>
      </c>
      <c r="S268" s="12">
        <f t="shared" si="54"/>
        <v>33.243477352772096</v>
      </c>
    </row>
    <row r="269" spans="2:19">
      <c r="B269" s="1">
        <v>43031</v>
      </c>
      <c r="C269" s="2">
        <v>71.5</v>
      </c>
      <c r="D269" s="2">
        <v>72.8</v>
      </c>
      <c r="E269" s="2">
        <v>67.900000000000006</v>
      </c>
      <c r="F269" s="3">
        <v>71.7</v>
      </c>
      <c r="H269" s="12">
        <f t="shared" si="44"/>
        <v>5</v>
      </c>
      <c r="I269" s="12">
        <f t="shared" si="45"/>
        <v>4.0908207313455991</v>
      </c>
      <c r="J269" s="12">
        <f t="shared" si="46"/>
        <v>0</v>
      </c>
      <c r="K269" s="12">
        <f t="shared" si="47"/>
        <v>4.2999999999999972</v>
      </c>
      <c r="L269" s="12">
        <f t="shared" si="48"/>
        <v>0.89527796243052316</v>
      </c>
      <c r="M269" s="12">
        <f t="shared" si="49"/>
        <v>1.4425734038141944</v>
      </c>
      <c r="N269" s="12">
        <f t="shared" si="50"/>
        <v>23.410189770224353</v>
      </c>
      <c r="O269" s="12"/>
      <c r="P269" s="12">
        <f t="shared" si="51"/>
        <v>21.885045110154174</v>
      </c>
      <c r="Q269" s="12">
        <f t="shared" si="52"/>
        <v>35.263667086670083</v>
      </c>
      <c r="R269" s="12">
        <f t="shared" si="53"/>
        <v>25.70508871377956</v>
      </c>
      <c r="S269" s="12">
        <f t="shared" si="54"/>
        <v>34.723775776392358</v>
      </c>
    </row>
    <row r="270" spans="2:19">
      <c r="B270" s="1">
        <v>43028</v>
      </c>
      <c r="C270" s="2">
        <v>75</v>
      </c>
      <c r="D270" s="2">
        <v>75.2</v>
      </c>
      <c r="E270" s="2">
        <v>72.2</v>
      </c>
      <c r="F270" s="3">
        <v>72.900000000000006</v>
      </c>
      <c r="H270" s="12">
        <f t="shared" si="44"/>
        <v>3.7000000000000028</v>
      </c>
      <c r="I270" s="12">
        <f t="shared" si="45"/>
        <v>4.0208838645260299</v>
      </c>
      <c r="J270" s="12">
        <f t="shared" si="46"/>
        <v>0</v>
      </c>
      <c r="K270" s="12">
        <f t="shared" si="47"/>
        <v>1.2000000000000028</v>
      </c>
      <c r="L270" s="12">
        <f t="shared" si="48"/>
        <v>0.96414549800210192</v>
      </c>
      <c r="M270" s="12">
        <f t="shared" si="49"/>
        <v>1.222771357953748</v>
      </c>
      <c r="N270" s="12">
        <f t="shared" si="50"/>
        <v>11.826049044676957</v>
      </c>
      <c r="O270" s="12"/>
      <c r="P270" s="12">
        <f t="shared" si="51"/>
        <v>23.978446791468137</v>
      </c>
      <c r="Q270" s="12">
        <f t="shared" si="52"/>
        <v>30.410511697230646</v>
      </c>
      <c r="R270" s="12">
        <f t="shared" si="53"/>
        <v>25.881619401745343</v>
      </c>
      <c r="S270" s="12">
        <f t="shared" si="54"/>
        <v>35.74139473584178</v>
      </c>
    </row>
    <row r="271" spans="2:19">
      <c r="B271" s="1">
        <v>43027</v>
      </c>
      <c r="C271" s="2">
        <v>75.2</v>
      </c>
      <c r="D271" s="2">
        <v>76.7</v>
      </c>
      <c r="E271" s="2">
        <v>73.400000000000006</v>
      </c>
      <c r="F271" s="3">
        <v>75.900000000000006</v>
      </c>
      <c r="H271" s="12">
        <f t="shared" si="44"/>
        <v>3.2999999999999972</v>
      </c>
      <c r="I271" s="12">
        <f t="shared" si="45"/>
        <v>4.0455672387203396</v>
      </c>
      <c r="J271" s="12">
        <f t="shared" si="46"/>
        <v>0</v>
      </c>
      <c r="K271" s="12">
        <f t="shared" si="47"/>
        <v>2.2999999999999972</v>
      </c>
      <c r="L271" s="12">
        <f t="shared" si="48"/>
        <v>1.0383105363099558</v>
      </c>
      <c r="M271" s="12">
        <f t="shared" si="49"/>
        <v>1.224523000873267</v>
      </c>
      <c r="N271" s="12">
        <f t="shared" si="50"/>
        <v>8.2291720315895898</v>
      </c>
      <c r="O271" s="12"/>
      <c r="P271" s="12">
        <f t="shared" si="51"/>
        <v>25.665388190121536</v>
      </c>
      <c r="Q271" s="12">
        <f t="shared" si="52"/>
        <v>30.268264710898691</v>
      </c>
      <c r="R271" s="12">
        <f t="shared" si="53"/>
        <v>26.962817121519834</v>
      </c>
      <c r="S271" s="12">
        <f t="shared" si="54"/>
        <v>36.594809726212127</v>
      </c>
    </row>
    <row r="272" spans="2:19">
      <c r="B272" s="1">
        <v>43026</v>
      </c>
      <c r="C272" s="2">
        <v>79.7</v>
      </c>
      <c r="D272" s="2">
        <v>80.400000000000006</v>
      </c>
      <c r="E272" s="2">
        <v>75.7</v>
      </c>
      <c r="F272" s="3">
        <v>76.2</v>
      </c>
      <c r="H272" s="12">
        <f t="shared" si="44"/>
        <v>4.7000000000000028</v>
      </c>
      <c r="I272" s="12">
        <f t="shared" si="45"/>
        <v>4.1029185647757505</v>
      </c>
      <c r="J272" s="12">
        <f t="shared" si="46"/>
        <v>0</v>
      </c>
      <c r="K272" s="12">
        <f t="shared" si="47"/>
        <v>3.7999999999999972</v>
      </c>
      <c r="L272" s="12">
        <f t="shared" si="48"/>
        <v>1.1181805775645677</v>
      </c>
      <c r="M272" s="12">
        <f t="shared" si="49"/>
        <v>1.1417940009404415</v>
      </c>
      <c r="N272" s="12">
        <f t="shared" si="50"/>
        <v>1.0448534952766728</v>
      </c>
      <c r="O272" s="12"/>
      <c r="P272" s="12">
        <f t="shared" si="51"/>
        <v>27.253296888813171</v>
      </c>
      <c r="Q272" s="12">
        <f t="shared" si="52"/>
        <v>27.828824357932326</v>
      </c>
      <c r="R272" s="12">
        <f t="shared" si="53"/>
        <v>28.40386674382216</v>
      </c>
      <c r="S272" s="12">
        <f t="shared" si="54"/>
        <v>38.065460836079858</v>
      </c>
    </row>
    <row r="273" spans="2:19">
      <c r="B273" s="1">
        <v>43025</v>
      </c>
      <c r="C273" s="2">
        <v>80.7</v>
      </c>
      <c r="D273" s="2">
        <v>81.099999999999994</v>
      </c>
      <c r="E273" s="2">
        <v>79.5</v>
      </c>
      <c r="F273" s="3">
        <v>79.8</v>
      </c>
      <c r="H273" s="12">
        <f t="shared" si="44"/>
        <v>1.7999999999999972</v>
      </c>
      <c r="I273" s="12">
        <f t="shared" si="45"/>
        <v>4.0569892236046545</v>
      </c>
      <c r="J273" s="12">
        <f t="shared" si="46"/>
        <v>0</v>
      </c>
      <c r="K273" s="12">
        <f t="shared" si="47"/>
        <v>1.0999999999999943</v>
      </c>
      <c r="L273" s="12">
        <f t="shared" si="48"/>
        <v>1.2041944681464576</v>
      </c>
      <c r="M273" s="12">
        <f t="shared" si="49"/>
        <v>0.93731661639739883</v>
      </c>
      <c r="N273" s="12">
        <f t="shared" si="50"/>
        <v>12.462127965398968</v>
      </c>
      <c r="O273" s="12"/>
      <c r="P273" s="12">
        <f t="shared" si="51"/>
        <v>29.681973546790076</v>
      </c>
      <c r="Q273" s="12">
        <f t="shared" si="52"/>
        <v>23.103749227230843</v>
      </c>
      <c r="R273" s="12">
        <f t="shared" si="53"/>
        <v>30.508406224479504</v>
      </c>
      <c r="S273" s="12">
        <f t="shared" si="54"/>
        <v>40.092691977199671</v>
      </c>
    </row>
    <row r="274" spans="2:19">
      <c r="B274" s="1">
        <v>43024</v>
      </c>
      <c r="C274" s="2">
        <v>81.900000000000006</v>
      </c>
      <c r="D274" s="2">
        <v>82.4</v>
      </c>
      <c r="E274" s="2">
        <v>80.599999999999994</v>
      </c>
      <c r="F274" s="3">
        <v>81.3</v>
      </c>
      <c r="H274" s="12">
        <f t="shared" si="44"/>
        <v>1.8000000000000114</v>
      </c>
      <c r="I274" s="12">
        <f t="shared" si="45"/>
        <v>4.2306037792665512</v>
      </c>
      <c r="J274" s="12">
        <f t="shared" si="46"/>
        <v>0</v>
      </c>
      <c r="K274" s="12">
        <f t="shared" si="47"/>
        <v>0.40000000000000568</v>
      </c>
      <c r="L274" s="12">
        <f t="shared" si="48"/>
        <v>1.2968248118500312</v>
      </c>
      <c r="M274" s="12">
        <f t="shared" si="49"/>
        <v>0.92480250996642988</v>
      </c>
      <c r="N274" s="12">
        <f t="shared" si="50"/>
        <v>16.745486438266617</v>
      </c>
      <c r="O274" s="12"/>
      <c r="P274" s="12">
        <f t="shared" si="51"/>
        <v>30.653421580284657</v>
      </c>
      <c r="Q274" s="12">
        <f t="shared" si="52"/>
        <v>21.859823283350835</v>
      </c>
      <c r="R274" s="12">
        <f t="shared" si="53"/>
        <v>31.89658147517801</v>
      </c>
      <c r="S274" s="12">
        <f t="shared" si="54"/>
        <v>41.350608668489215</v>
      </c>
    </row>
    <row r="275" spans="2:19">
      <c r="B275" s="1">
        <v>43021</v>
      </c>
      <c r="C275" s="2">
        <v>83.4</v>
      </c>
      <c r="D275" s="2">
        <v>83.9</v>
      </c>
      <c r="E275" s="2">
        <v>81</v>
      </c>
      <c r="F275" s="3">
        <v>81.099999999999994</v>
      </c>
      <c r="H275" s="12">
        <f t="shared" si="44"/>
        <v>2.9000000000000057</v>
      </c>
      <c r="I275" s="12">
        <f t="shared" si="45"/>
        <v>4.4175733007485931</v>
      </c>
      <c r="J275" s="12">
        <f t="shared" si="46"/>
        <v>1.6000000000000085</v>
      </c>
      <c r="K275" s="12">
        <f t="shared" si="47"/>
        <v>0</v>
      </c>
      <c r="L275" s="12">
        <f t="shared" si="48"/>
        <v>1.3965805666077258</v>
      </c>
      <c r="M275" s="12">
        <f t="shared" si="49"/>
        <v>0.96517193381000088</v>
      </c>
      <c r="N275" s="12">
        <f t="shared" si="50"/>
        <v>18.26646241388211</v>
      </c>
      <c r="O275" s="12"/>
      <c r="P275" s="12">
        <f t="shared" si="51"/>
        <v>31.61420244845884</v>
      </c>
      <c r="Q275" s="12">
        <f t="shared" si="52"/>
        <v>21.84846448719809</v>
      </c>
      <c r="R275" s="12">
        <f t="shared" si="53"/>
        <v>33.062050324171196</v>
      </c>
      <c r="S275" s="12">
        <f t="shared" si="54"/>
        <v>41.285590480314141</v>
      </c>
    </row>
    <row r="276" spans="2:19">
      <c r="B276" s="1">
        <v>43020</v>
      </c>
      <c r="C276" s="2">
        <v>78.7</v>
      </c>
      <c r="D276" s="2">
        <v>82.3</v>
      </c>
      <c r="E276" s="2">
        <v>78.5</v>
      </c>
      <c r="F276" s="3">
        <v>82.3</v>
      </c>
      <c r="H276" s="12">
        <f t="shared" si="44"/>
        <v>3.7999999999999972</v>
      </c>
      <c r="I276" s="12">
        <f t="shared" si="45"/>
        <v>4.5343097084984842</v>
      </c>
      <c r="J276" s="12">
        <f t="shared" si="46"/>
        <v>0</v>
      </c>
      <c r="K276" s="12">
        <f t="shared" si="47"/>
        <v>0.20000000000000284</v>
      </c>
      <c r="L276" s="12">
        <f t="shared" si="48"/>
        <v>1.3809329178852425</v>
      </c>
      <c r="M276" s="12">
        <f t="shared" si="49"/>
        <v>1.0394159287184626</v>
      </c>
      <c r="N276" s="12">
        <f t="shared" si="50"/>
        <v>14.110238267760671</v>
      </c>
      <c r="O276" s="12"/>
      <c r="P276" s="12">
        <f t="shared" si="51"/>
        <v>30.455196196612079</v>
      </c>
      <c r="Q276" s="12">
        <f t="shared" si="52"/>
        <v>22.923355384620614</v>
      </c>
      <c r="R276" s="12">
        <f t="shared" si="53"/>
        <v>34.20017247111651</v>
      </c>
      <c r="S276" s="12">
        <f t="shared" si="54"/>
        <v>41.173473026809653</v>
      </c>
    </row>
    <row r="277" spans="2:19">
      <c r="B277" s="1">
        <v>43019</v>
      </c>
      <c r="C277" s="2">
        <v>83</v>
      </c>
      <c r="D277" s="2">
        <v>84</v>
      </c>
      <c r="E277" s="2">
        <v>78.7</v>
      </c>
      <c r="F277" s="3">
        <v>79</v>
      </c>
      <c r="H277" s="12">
        <f t="shared" si="44"/>
        <v>5.2999999999999972</v>
      </c>
      <c r="I277" s="12">
        <f t="shared" si="45"/>
        <v>4.5907950706906755</v>
      </c>
      <c r="J277" s="12">
        <f t="shared" si="46"/>
        <v>0</v>
      </c>
      <c r="K277" s="12">
        <f t="shared" si="47"/>
        <v>2</v>
      </c>
      <c r="L277" s="12">
        <f t="shared" si="48"/>
        <v>1.4871585269533381</v>
      </c>
      <c r="M277" s="12">
        <f t="shared" si="49"/>
        <v>1.1039863847737288</v>
      </c>
      <c r="N277" s="12">
        <f t="shared" si="50"/>
        <v>14.787754264357783</v>
      </c>
      <c r="O277" s="12"/>
      <c r="P277" s="12">
        <f t="shared" si="51"/>
        <v>32.394356621316099</v>
      </c>
      <c r="Q277" s="12">
        <f t="shared" si="52"/>
        <v>24.047825437079169</v>
      </c>
      <c r="R277" s="12">
        <f t="shared" si="53"/>
        <v>35.745552025220803</v>
      </c>
      <c r="S277" s="12">
        <f t="shared" si="54"/>
        <v>41.462126819301233</v>
      </c>
    </row>
    <row r="278" spans="2:19">
      <c r="B278" s="1">
        <v>43014</v>
      </c>
      <c r="C278" s="2">
        <v>82.5</v>
      </c>
      <c r="D278" s="2">
        <v>84.6</v>
      </c>
      <c r="E278" s="2">
        <v>80.7</v>
      </c>
      <c r="F278" s="3">
        <v>82.3</v>
      </c>
      <c r="H278" s="12">
        <f t="shared" si="44"/>
        <v>3.8999999999999915</v>
      </c>
      <c r="I278" s="12">
        <f t="shared" si="45"/>
        <v>4.53624084535919</v>
      </c>
      <c r="J278" s="12">
        <f t="shared" si="46"/>
        <v>1.6999999999999886</v>
      </c>
      <c r="K278" s="12">
        <f t="shared" si="47"/>
        <v>0</v>
      </c>
      <c r="L278" s="12">
        <f t="shared" si="48"/>
        <v>1.6015553367189792</v>
      </c>
      <c r="M278" s="12">
        <f t="shared" si="49"/>
        <v>1.0350622605255542</v>
      </c>
      <c r="N278" s="12">
        <f t="shared" si="50"/>
        <v>21.485598699843823</v>
      </c>
      <c r="O278" s="12"/>
      <c r="P278" s="12">
        <f t="shared" si="51"/>
        <v>35.305782724421555</v>
      </c>
      <c r="Q278" s="12">
        <f t="shared" si="52"/>
        <v>22.817621370004563</v>
      </c>
      <c r="R278" s="12">
        <f t="shared" si="53"/>
        <v>37.357690314517953</v>
      </c>
      <c r="S278" s="12">
        <f t="shared" si="54"/>
        <v>41.925073501318607</v>
      </c>
    </row>
    <row r="279" spans="2:19">
      <c r="B279" s="1">
        <v>43013</v>
      </c>
      <c r="C279" s="2">
        <v>79</v>
      </c>
      <c r="D279" s="2">
        <v>82.9</v>
      </c>
      <c r="E279" s="2">
        <v>77</v>
      </c>
      <c r="F279" s="3">
        <v>81.5</v>
      </c>
      <c r="H279" s="12">
        <f t="shared" si="44"/>
        <v>5.9000000000000057</v>
      </c>
      <c r="I279" s="12">
        <f t="shared" si="45"/>
        <v>4.5851824488483599</v>
      </c>
      <c r="J279" s="12">
        <f t="shared" si="46"/>
        <v>0</v>
      </c>
      <c r="K279" s="12">
        <f t="shared" si="47"/>
        <v>3.2000000000000028</v>
      </c>
      <c r="L279" s="12">
        <f t="shared" si="48"/>
        <v>1.5939826703127478</v>
      </c>
      <c r="M279" s="12">
        <f t="shared" si="49"/>
        <v>1.1146824344121353</v>
      </c>
      <c r="N279" s="12">
        <f t="shared" si="50"/>
        <v>17.695071829460979</v>
      </c>
      <c r="O279" s="12"/>
      <c r="P279" s="12">
        <f t="shared" si="51"/>
        <v>34.763778499437933</v>
      </c>
      <c r="Q279" s="12">
        <f t="shared" si="52"/>
        <v>24.31053609856038</v>
      </c>
      <c r="R279" s="12">
        <f t="shared" si="53"/>
        <v>38.578620438723654</v>
      </c>
      <c r="S279" s="12">
        <f t="shared" si="54"/>
        <v>42.227863262983256</v>
      </c>
    </row>
    <row r="280" spans="2:19">
      <c r="B280" s="1">
        <v>43011</v>
      </c>
      <c r="C280" s="2">
        <v>83.3</v>
      </c>
      <c r="D280" s="2">
        <v>84.1</v>
      </c>
      <c r="E280" s="2">
        <v>80.2</v>
      </c>
      <c r="F280" s="3">
        <v>82.4</v>
      </c>
      <c r="H280" s="12">
        <f t="shared" si="44"/>
        <v>3.8999999999999915</v>
      </c>
      <c r="I280" s="12">
        <f t="shared" si="45"/>
        <v>4.4840426372213109</v>
      </c>
      <c r="J280" s="12">
        <f t="shared" si="46"/>
        <v>0.39999999999999147</v>
      </c>
      <c r="K280" s="12">
        <f t="shared" si="47"/>
        <v>0</v>
      </c>
      <c r="L280" s="12">
        <f t="shared" si="48"/>
        <v>1.7165967218752669</v>
      </c>
      <c r="M280" s="12">
        <f t="shared" si="49"/>
        <v>0.95427339090537622</v>
      </c>
      <c r="N280" s="12">
        <f t="shared" si="50"/>
        <v>28.542134165267807</v>
      </c>
      <c r="O280" s="12"/>
      <c r="P280" s="12">
        <f t="shared" si="51"/>
        <v>38.2823461049651</v>
      </c>
      <c r="Q280" s="12">
        <f t="shared" si="52"/>
        <v>21.281541414974679</v>
      </c>
      <c r="R280" s="12">
        <f t="shared" si="53"/>
        <v>40.185047254820788</v>
      </c>
      <c r="S280" s="12">
        <f t="shared" si="54"/>
        <v>42.975334934217258</v>
      </c>
    </row>
    <row r="281" spans="2:19">
      <c r="B281" s="1">
        <v>43010</v>
      </c>
      <c r="C281" s="2">
        <v>81</v>
      </c>
      <c r="D281" s="2">
        <v>83.7</v>
      </c>
      <c r="E281" s="2">
        <v>79.3</v>
      </c>
      <c r="F281" s="3">
        <v>83.7</v>
      </c>
      <c r="H281" s="12">
        <f t="shared" si="44"/>
        <v>4.5</v>
      </c>
      <c r="I281" s="12">
        <f t="shared" si="45"/>
        <v>4.5289689939306434</v>
      </c>
      <c r="J281" s="12">
        <f t="shared" si="46"/>
        <v>3.5</v>
      </c>
      <c r="K281" s="12">
        <f t="shared" si="47"/>
        <v>0</v>
      </c>
      <c r="L281" s="12">
        <f t="shared" si="48"/>
        <v>1.8178733927887496</v>
      </c>
      <c r="M281" s="12">
        <f t="shared" si="49"/>
        <v>1.027679036359636</v>
      </c>
      <c r="N281" s="12">
        <f t="shared" si="50"/>
        <v>27.7694534226383</v>
      </c>
      <c r="O281" s="12"/>
      <c r="P281" s="12">
        <f t="shared" si="51"/>
        <v>40.138790864431087</v>
      </c>
      <c r="Q281" s="12">
        <f t="shared" si="52"/>
        <v>22.69123585824606</v>
      </c>
      <c r="R281" s="12">
        <f t="shared" si="53"/>
        <v>41.080655954017175</v>
      </c>
      <c r="S281" s="12">
        <f t="shared" si="54"/>
        <v>43.612630160784164</v>
      </c>
    </row>
    <row r="282" spans="2:19">
      <c r="B282" s="1">
        <v>43008</v>
      </c>
      <c r="C282" s="2">
        <v>77.599999999999994</v>
      </c>
      <c r="D282" s="2">
        <v>80.2</v>
      </c>
      <c r="E282" s="2">
        <v>77.5</v>
      </c>
      <c r="F282" s="3">
        <v>79.2</v>
      </c>
      <c r="H282" s="12">
        <f t="shared" si="44"/>
        <v>3.2999999999999972</v>
      </c>
      <c r="I282" s="12">
        <f t="shared" si="45"/>
        <v>4.5311973780791552</v>
      </c>
      <c r="J282" s="12">
        <f t="shared" si="46"/>
        <v>0.60000000000000853</v>
      </c>
      <c r="K282" s="12">
        <f t="shared" si="47"/>
        <v>0</v>
      </c>
      <c r="L282" s="12">
        <f t="shared" si="48"/>
        <v>1.6884790383878843</v>
      </c>
      <c r="M282" s="12">
        <f t="shared" si="49"/>
        <v>1.1067312699257619</v>
      </c>
      <c r="N282" s="12">
        <f t="shared" si="50"/>
        <v>20.812307636812182</v>
      </c>
      <c r="O282" s="12"/>
      <c r="P282" s="12">
        <f t="shared" si="51"/>
        <v>37.263418419077048</v>
      </c>
      <c r="Q282" s="12">
        <f t="shared" si="52"/>
        <v>24.424697879634685</v>
      </c>
      <c r="R282" s="12">
        <f t="shared" si="53"/>
        <v>42.104594610277083</v>
      </c>
      <c r="S282" s="12">
        <f t="shared" si="54"/>
        <v>44.622506808555045</v>
      </c>
    </row>
    <row r="283" spans="2:19">
      <c r="B283" s="1">
        <v>43007</v>
      </c>
      <c r="C283" s="2">
        <v>79.599999999999994</v>
      </c>
      <c r="D283" s="2">
        <v>79.599999999999994</v>
      </c>
      <c r="E283" s="2">
        <v>72.599999999999994</v>
      </c>
      <c r="F283" s="3">
        <v>76.900000000000006</v>
      </c>
      <c r="H283" s="12">
        <f t="shared" si="44"/>
        <v>7.4000000000000057</v>
      </c>
      <c r="I283" s="12">
        <f t="shared" si="45"/>
        <v>4.625904868700629</v>
      </c>
      <c r="J283" s="12">
        <f t="shared" si="46"/>
        <v>0</v>
      </c>
      <c r="K283" s="12">
        <f t="shared" si="47"/>
        <v>5.4000000000000057</v>
      </c>
      <c r="L283" s="12">
        <f t="shared" si="48"/>
        <v>1.7722081951869517</v>
      </c>
      <c r="M283" s="12">
        <f t="shared" si="49"/>
        <v>1.1918644445354358</v>
      </c>
      <c r="N283" s="12">
        <f t="shared" si="50"/>
        <v>19.579268836875414</v>
      </c>
      <c r="O283" s="12"/>
      <c r="P283" s="12">
        <f t="shared" si="51"/>
        <v>38.310519681844376</v>
      </c>
      <c r="Q283" s="12">
        <f t="shared" si="52"/>
        <v>25.765001191436493</v>
      </c>
      <c r="R283" s="12">
        <f t="shared" si="53"/>
        <v>43.742462839005157</v>
      </c>
      <c r="S283" s="12">
        <f t="shared" si="54"/>
        <v>45.830182635602604</v>
      </c>
    </row>
    <row r="284" spans="2:19">
      <c r="B284" s="1">
        <v>43006</v>
      </c>
      <c r="C284" s="2">
        <v>79.099999999999994</v>
      </c>
      <c r="D284" s="2">
        <v>82</v>
      </c>
      <c r="E284" s="2">
        <v>78</v>
      </c>
      <c r="F284" s="3">
        <v>80</v>
      </c>
      <c r="H284" s="12">
        <f t="shared" si="44"/>
        <v>5.7000000000000028</v>
      </c>
      <c r="I284" s="12">
        <f t="shared" si="45"/>
        <v>4.412512935523754</v>
      </c>
      <c r="J284" s="12">
        <f t="shared" si="46"/>
        <v>5.7000000000000028</v>
      </c>
      <c r="K284" s="12">
        <f t="shared" si="47"/>
        <v>0</v>
      </c>
      <c r="L284" s="12">
        <f t="shared" si="48"/>
        <v>1.9085319025090248</v>
      </c>
      <c r="M284" s="12">
        <f t="shared" si="49"/>
        <v>0.86816170949969962</v>
      </c>
      <c r="N284" s="12">
        <f t="shared" si="50"/>
        <v>37.467950677377672</v>
      </c>
      <c r="O284" s="12"/>
      <c r="P284" s="12">
        <f t="shared" si="51"/>
        <v>43.252720850833882</v>
      </c>
      <c r="Q284" s="12">
        <f t="shared" si="52"/>
        <v>19.674995228011745</v>
      </c>
      <c r="R284" s="12">
        <f t="shared" si="53"/>
        <v>45.60117006993822</v>
      </c>
      <c r="S284" s="12">
        <f t="shared" si="54"/>
        <v>46.835229953248827</v>
      </c>
    </row>
    <row r="285" spans="2:19">
      <c r="B285" s="1">
        <v>43005</v>
      </c>
      <c r="C285" s="2">
        <v>75.5</v>
      </c>
      <c r="D285" s="2">
        <v>76.3</v>
      </c>
      <c r="E285" s="2">
        <v>75.5</v>
      </c>
      <c r="F285" s="3">
        <v>76.3</v>
      </c>
      <c r="H285" s="12">
        <f t="shared" si="44"/>
        <v>6.8999999999999915</v>
      </c>
      <c r="I285" s="12">
        <f t="shared" si="45"/>
        <v>4.3134754690255805</v>
      </c>
      <c r="J285" s="12">
        <f t="shared" si="46"/>
        <v>2</v>
      </c>
      <c r="K285" s="12">
        <f t="shared" si="47"/>
        <v>0</v>
      </c>
      <c r="L285" s="12">
        <f t="shared" si="48"/>
        <v>1.6168805103943342</v>
      </c>
      <c r="M285" s="12">
        <f t="shared" si="49"/>
        <v>0.93494337946121497</v>
      </c>
      <c r="N285" s="12">
        <f t="shared" si="50"/>
        <v>26.723518564273714</v>
      </c>
      <c r="O285" s="12"/>
      <c r="P285" s="12">
        <f t="shared" si="51"/>
        <v>37.484402589162968</v>
      </c>
      <c r="Q285" s="12">
        <f t="shared" si="52"/>
        <v>21.674943700848722</v>
      </c>
      <c r="R285" s="12">
        <f t="shared" si="53"/>
        <v>46.22680233090442</v>
      </c>
      <c r="S285" s="12">
        <f t="shared" si="54"/>
        <v>47.302702989625367</v>
      </c>
    </row>
    <row r="286" spans="2:19">
      <c r="B286" s="1">
        <v>43004</v>
      </c>
      <c r="C286" s="2">
        <v>71</v>
      </c>
      <c r="D286" s="2">
        <v>74.3</v>
      </c>
      <c r="E286" s="2">
        <v>68.7</v>
      </c>
      <c r="F286" s="3">
        <v>69.400000000000006</v>
      </c>
      <c r="H286" s="12">
        <f t="shared" si="44"/>
        <v>5.5999999999999943</v>
      </c>
      <c r="I286" s="12">
        <f t="shared" si="45"/>
        <v>4.1145120435660107</v>
      </c>
      <c r="J286" s="12">
        <f t="shared" si="46"/>
        <v>0</v>
      </c>
      <c r="K286" s="12">
        <f t="shared" si="47"/>
        <v>3.3999999999999915</v>
      </c>
      <c r="L286" s="12">
        <f t="shared" si="48"/>
        <v>1.5874097804246678</v>
      </c>
      <c r="M286" s="12">
        <f t="shared" si="49"/>
        <v>1.0068621009582315</v>
      </c>
      <c r="N286" s="12">
        <f t="shared" si="50"/>
        <v>22.378058507767904</v>
      </c>
      <c r="O286" s="12"/>
      <c r="P286" s="12">
        <f t="shared" si="51"/>
        <v>38.580754257529748</v>
      </c>
      <c r="Q286" s="12">
        <f t="shared" si="52"/>
        <v>24.470996567690033</v>
      </c>
      <c r="R286" s="12">
        <f t="shared" si="53"/>
        <v>47.727054928337552</v>
      </c>
      <c r="S286" s="12">
        <f t="shared" si="54"/>
        <v>47.59255217356273</v>
      </c>
    </row>
    <row r="287" spans="2:19">
      <c r="B287" s="1">
        <v>43003</v>
      </c>
      <c r="C287" s="2">
        <v>79.2</v>
      </c>
      <c r="D287" s="2">
        <v>79.400000000000006</v>
      </c>
      <c r="E287" s="2">
        <v>72.099999999999994</v>
      </c>
      <c r="F287" s="3">
        <v>72.099999999999994</v>
      </c>
      <c r="H287" s="12">
        <f t="shared" si="44"/>
        <v>8</v>
      </c>
      <c r="I287" s="12">
        <f t="shared" si="45"/>
        <v>4.0002437392249348</v>
      </c>
      <c r="J287" s="12">
        <f t="shared" si="46"/>
        <v>0</v>
      </c>
      <c r="K287" s="12">
        <f t="shared" si="47"/>
        <v>6.9000000000000057</v>
      </c>
      <c r="L287" s="12">
        <f t="shared" si="48"/>
        <v>1.7095182250727192</v>
      </c>
      <c r="M287" s="12">
        <f t="shared" si="49"/>
        <v>0.82277457026271139</v>
      </c>
      <c r="N287" s="12">
        <f t="shared" si="50"/>
        <v>35.017422015472292</v>
      </c>
      <c r="O287" s="12"/>
      <c r="P287" s="12">
        <f t="shared" si="51"/>
        <v>42.735351556451555</v>
      </c>
      <c r="Q287" s="12">
        <f t="shared" si="52"/>
        <v>20.568110942712899</v>
      </c>
      <c r="R287" s="12">
        <f t="shared" si="53"/>
        <v>49.676977729919834</v>
      </c>
      <c r="S287" s="12">
        <f t="shared" si="54"/>
        <v>48.071830527668581</v>
      </c>
    </row>
    <row r="288" spans="2:19">
      <c r="B288" s="1">
        <v>43000</v>
      </c>
      <c r="C288" s="2">
        <v>82.8</v>
      </c>
      <c r="D288" s="2">
        <v>83.9</v>
      </c>
      <c r="E288" s="2">
        <v>79</v>
      </c>
      <c r="F288" s="3">
        <v>80.099999999999994</v>
      </c>
      <c r="H288" s="12">
        <f t="shared" si="44"/>
        <v>4.9000000000000057</v>
      </c>
      <c r="I288" s="12">
        <f t="shared" si="45"/>
        <v>3.6925701807037759</v>
      </c>
      <c r="J288" s="12">
        <f t="shared" si="46"/>
        <v>0.40000000000000568</v>
      </c>
      <c r="K288" s="12">
        <f t="shared" si="47"/>
        <v>0</v>
      </c>
      <c r="L288" s="12">
        <f t="shared" si="48"/>
        <v>1.8410196270013899</v>
      </c>
      <c r="M288" s="12">
        <f t="shared" si="49"/>
        <v>0.35529569105215025</v>
      </c>
      <c r="N288" s="12">
        <f t="shared" si="50"/>
        <v>67.646203791263716</v>
      </c>
      <c r="O288" s="12"/>
      <c r="P288" s="12">
        <f t="shared" si="51"/>
        <v>49.857403838171749</v>
      </c>
      <c r="Q288" s="12">
        <f t="shared" si="52"/>
        <v>9.621907605407614</v>
      </c>
      <c r="R288" s="12">
        <f t="shared" si="53"/>
        <v>50.804635861800421</v>
      </c>
      <c r="S288" s="12">
        <f t="shared" si="54"/>
        <v>46.894213182661417</v>
      </c>
    </row>
    <row r="289" spans="2:19">
      <c r="B289" s="1">
        <v>42999</v>
      </c>
      <c r="C289" s="2">
        <v>80.2</v>
      </c>
      <c r="D289" s="2">
        <v>83.5</v>
      </c>
      <c r="E289" s="2">
        <v>75.7</v>
      </c>
      <c r="F289" s="3">
        <v>82.9</v>
      </c>
      <c r="H289" s="12">
        <f t="shared" si="44"/>
        <v>7.7999999999999972</v>
      </c>
      <c r="I289" s="12">
        <f t="shared" si="45"/>
        <v>3.5996909638348353</v>
      </c>
      <c r="J289" s="12">
        <f t="shared" si="46"/>
        <v>5.4000000000000057</v>
      </c>
      <c r="K289" s="12">
        <f t="shared" si="47"/>
        <v>0</v>
      </c>
      <c r="L289" s="12">
        <f t="shared" si="48"/>
        <v>1.9518672906168812</v>
      </c>
      <c r="M289" s="12">
        <f t="shared" si="49"/>
        <v>0.3826261288253926</v>
      </c>
      <c r="N289" s="12">
        <f t="shared" si="50"/>
        <v>67.219772337862963</v>
      </c>
      <c r="O289" s="12"/>
      <c r="P289" s="12">
        <f t="shared" si="51"/>
        <v>54.223190552377623</v>
      </c>
      <c r="Q289" s="12">
        <f t="shared" si="52"/>
        <v>10.629416043475354</v>
      </c>
      <c r="R289" s="12">
        <f t="shared" si="53"/>
        <v>49.509130636457094</v>
      </c>
      <c r="S289" s="12">
        <f t="shared" si="54"/>
        <v>44.467043127567258</v>
      </c>
    </row>
    <row r="290" spans="2:19">
      <c r="B290" s="1">
        <v>42998</v>
      </c>
      <c r="C290" s="2">
        <v>76.2</v>
      </c>
      <c r="D290" s="2">
        <v>78.099999999999994</v>
      </c>
      <c r="E290" s="2">
        <v>75</v>
      </c>
      <c r="F290" s="3">
        <v>76</v>
      </c>
      <c r="H290" s="12">
        <f t="shared" si="44"/>
        <v>3.2999999999999972</v>
      </c>
      <c r="I290" s="12">
        <f t="shared" si="45"/>
        <v>3.2765902687452075</v>
      </c>
      <c r="J290" s="12">
        <f t="shared" si="46"/>
        <v>3.0999999999999943</v>
      </c>
      <c r="K290" s="12">
        <f t="shared" si="47"/>
        <v>0</v>
      </c>
      <c r="L290" s="12">
        <f t="shared" si="48"/>
        <v>1.6866263129720254</v>
      </c>
      <c r="M290" s="12">
        <f t="shared" si="49"/>
        <v>0.41205890796580741</v>
      </c>
      <c r="N290" s="12">
        <f t="shared" si="50"/>
        <v>60.731709181077477</v>
      </c>
      <c r="O290" s="12"/>
      <c r="P290" s="12">
        <f t="shared" si="51"/>
        <v>51.475044928883662</v>
      </c>
      <c r="Q290" s="12">
        <f t="shared" si="52"/>
        <v>12.575844831633715</v>
      </c>
      <c r="R290" s="12">
        <f t="shared" si="53"/>
        <v>48.146773582502796</v>
      </c>
      <c r="S290" s="12">
        <f t="shared" si="54"/>
        <v>42.012832921620394</v>
      </c>
    </row>
    <row r="291" spans="2:19">
      <c r="B291" s="1">
        <v>42997</v>
      </c>
      <c r="C291" s="2">
        <v>75</v>
      </c>
      <c r="D291" s="2">
        <v>75</v>
      </c>
      <c r="E291" s="2">
        <v>72.599999999999994</v>
      </c>
      <c r="F291" s="3">
        <v>74.8</v>
      </c>
      <c r="H291" s="12">
        <f t="shared" si="44"/>
        <v>2.4000000000000057</v>
      </c>
      <c r="I291" s="12">
        <f t="shared" si="45"/>
        <v>3.2747895201871469</v>
      </c>
      <c r="J291" s="12">
        <f t="shared" si="46"/>
        <v>1</v>
      </c>
      <c r="K291" s="12">
        <f t="shared" si="47"/>
        <v>0</v>
      </c>
      <c r="L291" s="12">
        <f t="shared" si="48"/>
        <v>1.57790526012372</v>
      </c>
      <c r="M291" s="12">
        <f t="shared" si="49"/>
        <v>0.44375574704010029</v>
      </c>
      <c r="N291" s="12">
        <f t="shared" si="50"/>
        <v>56.099885641792802</v>
      </c>
      <c r="O291" s="12"/>
      <c r="P291" s="12">
        <f t="shared" si="51"/>
        <v>48.18340996869766</v>
      </c>
      <c r="Q291" s="12">
        <f t="shared" si="52"/>
        <v>13.550664685611327</v>
      </c>
      <c r="R291" s="12">
        <f t="shared" si="53"/>
        <v>47.178701613381662</v>
      </c>
      <c r="S291" s="12">
        <f t="shared" si="54"/>
        <v>39.742697993624148</v>
      </c>
    </row>
    <row r="292" spans="2:19">
      <c r="B292" s="1">
        <v>42996</v>
      </c>
      <c r="C292" s="2">
        <v>67.3</v>
      </c>
      <c r="D292" s="2">
        <v>74</v>
      </c>
      <c r="E292" s="2">
        <v>67.3</v>
      </c>
      <c r="F292" s="3">
        <v>74</v>
      </c>
      <c r="H292" s="12">
        <f t="shared" si="44"/>
        <v>6.7000000000000028</v>
      </c>
      <c r="I292" s="12">
        <f t="shared" si="45"/>
        <v>3.3420810217400043</v>
      </c>
      <c r="J292" s="12">
        <f t="shared" si="46"/>
        <v>4</v>
      </c>
      <c r="K292" s="12">
        <f t="shared" si="47"/>
        <v>0</v>
      </c>
      <c r="L292" s="12">
        <f t="shared" si="48"/>
        <v>1.6223595109024678</v>
      </c>
      <c r="M292" s="12">
        <f t="shared" si="49"/>
        <v>0.47789080450472338</v>
      </c>
      <c r="N292" s="12">
        <f t="shared" si="50"/>
        <v>54.492014499512528</v>
      </c>
      <c r="O292" s="12"/>
      <c r="P292" s="12">
        <f t="shared" si="51"/>
        <v>48.543392585312326</v>
      </c>
      <c r="Q292" s="12">
        <f t="shared" si="52"/>
        <v>14.299198654852379</v>
      </c>
      <c r="R292" s="12">
        <f t="shared" si="53"/>
        <v>46.492456688119262</v>
      </c>
      <c r="S292" s="12">
        <f t="shared" si="54"/>
        <v>37.499418759652144</v>
      </c>
    </row>
    <row r="293" spans="2:19">
      <c r="B293" s="1">
        <v>42993</v>
      </c>
      <c r="C293" s="2">
        <v>67.5</v>
      </c>
      <c r="D293" s="2">
        <v>70</v>
      </c>
      <c r="E293" s="2">
        <v>67.3</v>
      </c>
      <c r="F293" s="3">
        <v>67.3</v>
      </c>
      <c r="H293" s="12">
        <f t="shared" si="44"/>
        <v>3.4000000000000057</v>
      </c>
      <c r="I293" s="12">
        <f t="shared" si="45"/>
        <v>3.0837795618738504</v>
      </c>
      <c r="J293" s="12">
        <f t="shared" si="46"/>
        <v>3</v>
      </c>
      <c r="K293" s="12">
        <f t="shared" si="47"/>
        <v>0</v>
      </c>
      <c r="L293" s="12">
        <f t="shared" si="48"/>
        <v>1.4394640886641963</v>
      </c>
      <c r="M293" s="12">
        <f t="shared" si="49"/>
        <v>0.51465163562047134</v>
      </c>
      <c r="N293" s="12">
        <f t="shared" si="50"/>
        <v>47.326391244421615</v>
      </c>
      <c r="O293" s="12"/>
      <c r="P293" s="12">
        <f t="shared" si="51"/>
        <v>46.67856634309846</v>
      </c>
      <c r="Q293" s="12">
        <f t="shared" si="52"/>
        <v>16.688989121769282</v>
      </c>
      <c r="R293" s="12">
        <f t="shared" si="53"/>
        <v>45.877106087242858</v>
      </c>
      <c r="S293" s="12">
        <f t="shared" si="54"/>
        <v>35.193293349213533</v>
      </c>
    </row>
    <row r="294" spans="2:19">
      <c r="B294" s="1">
        <v>42992</v>
      </c>
      <c r="C294" s="2">
        <v>65</v>
      </c>
      <c r="D294" s="2">
        <v>67</v>
      </c>
      <c r="E294" s="2">
        <v>64.900000000000006</v>
      </c>
      <c r="F294" s="3">
        <v>66.599999999999994</v>
      </c>
      <c r="H294" s="12">
        <f t="shared" si="44"/>
        <v>3</v>
      </c>
      <c r="I294" s="12">
        <f t="shared" si="45"/>
        <v>3.0594549127872233</v>
      </c>
      <c r="J294" s="12">
        <f t="shared" si="46"/>
        <v>3</v>
      </c>
      <c r="K294" s="12">
        <f t="shared" si="47"/>
        <v>0</v>
      </c>
      <c r="L294" s="12">
        <f t="shared" si="48"/>
        <v>1.3194228647152886</v>
      </c>
      <c r="M294" s="12">
        <f t="shared" si="49"/>
        <v>0.55424022297589215</v>
      </c>
      <c r="N294" s="12">
        <f t="shared" si="50"/>
        <v>40.838859812427209</v>
      </c>
      <c r="O294" s="12"/>
      <c r="P294" s="12">
        <f t="shared" si="51"/>
        <v>43.126076452398785</v>
      </c>
      <c r="Q294" s="12">
        <f t="shared" si="52"/>
        <v>18.115652584367339</v>
      </c>
      <c r="R294" s="12">
        <f t="shared" si="53"/>
        <v>45.765622613613722</v>
      </c>
      <c r="S294" s="12">
        <f t="shared" si="54"/>
        <v>33.078792933485545</v>
      </c>
    </row>
    <row r="295" spans="2:19">
      <c r="B295" s="1">
        <v>42991</v>
      </c>
      <c r="C295" s="2">
        <v>64</v>
      </c>
      <c r="D295" s="2">
        <v>64</v>
      </c>
      <c r="E295" s="2">
        <v>61.2</v>
      </c>
      <c r="F295" s="3">
        <v>64</v>
      </c>
      <c r="H295" s="12">
        <f t="shared" si="44"/>
        <v>2.7999999999999972</v>
      </c>
      <c r="I295" s="12">
        <f t="shared" si="45"/>
        <v>3.0640283676170097</v>
      </c>
      <c r="J295" s="12">
        <f t="shared" si="46"/>
        <v>0</v>
      </c>
      <c r="K295" s="12">
        <f t="shared" si="47"/>
        <v>0.69999999999999574</v>
      </c>
      <c r="L295" s="12">
        <f t="shared" si="48"/>
        <v>1.1901477004626186</v>
      </c>
      <c r="M295" s="12">
        <f t="shared" si="49"/>
        <v>0.59687408628173</v>
      </c>
      <c r="N295" s="12">
        <f t="shared" si="50"/>
        <v>33.199014056886952</v>
      </c>
      <c r="O295" s="12"/>
      <c r="P295" s="12">
        <f t="shared" si="51"/>
        <v>38.842580996997548</v>
      </c>
      <c r="Q295" s="12">
        <f t="shared" si="52"/>
        <v>19.480044394821892</v>
      </c>
      <c r="R295" s="12">
        <f t="shared" si="53"/>
        <v>46.144604367551146</v>
      </c>
      <c r="S295" s="12">
        <f t="shared" si="54"/>
        <v>31.364393944843712</v>
      </c>
    </row>
    <row r="296" spans="2:19">
      <c r="B296" s="1">
        <v>42990</v>
      </c>
      <c r="C296" s="2">
        <v>65</v>
      </c>
      <c r="D296" s="2">
        <v>65</v>
      </c>
      <c r="E296" s="2">
        <v>61.9</v>
      </c>
      <c r="F296" s="3">
        <v>63</v>
      </c>
      <c r="H296" s="12">
        <f t="shared" si="44"/>
        <v>3.1000000000000014</v>
      </c>
      <c r="I296" s="12">
        <f t="shared" si="45"/>
        <v>3.0843382420490877</v>
      </c>
      <c r="J296" s="12">
        <f t="shared" si="46"/>
        <v>0</v>
      </c>
      <c r="K296" s="12">
        <f t="shared" si="47"/>
        <v>1.6000000000000014</v>
      </c>
      <c r="L296" s="12">
        <f t="shared" si="48"/>
        <v>1.2816975235751278</v>
      </c>
      <c r="M296" s="12">
        <f t="shared" si="49"/>
        <v>0.58894132368801722</v>
      </c>
      <c r="N296" s="12">
        <f t="shared" si="50"/>
        <v>37.033134477061338</v>
      </c>
      <c r="O296" s="12"/>
      <c r="P296" s="12">
        <f t="shared" si="51"/>
        <v>41.555024870541722</v>
      </c>
      <c r="Q296" s="12">
        <f t="shared" si="52"/>
        <v>19.094576452702949</v>
      </c>
      <c r="R296" s="12">
        <f t="shared" si="53"/>
        <v>47.140419006833</v>
      </c>
      <c r="S296" s="12">
        <f t="shared" si="54"/>
        <v>30.096683664347761</v>
      </c>
    </row>
    <row r="297" spans="2:19">
      <c r="B297" s="1">
        <v>42989</v>
      </c>
      <c r="C297" s="2">
        <v>65.400000000000006</v>
      </c>
      <c r="D297" s="2">
        <v>65.400000000000006</v>
      </c>
      <c r="E297" s="2">
        <v>63.5</v>
      </c>
      <c r="F297" s="3">
        <v>63.5</v>
      </c>
      <c r="H297" s="12">
        <f t="shared" si="44"/>
        <v>1.9000000000000057</v>
      </c>
      <c r="I297" s="12">
        <f t="shared" si="45"/>
        <v>3.0831334914374788</v>
      </c>
      <c r="J297" s="12">
        <f t="shared" si="46"/>
        <v>0.90000000000000568</v>
      </c>
      <c r="K297" s="12">
        <f t="shared" si="47"/>
        <v>0</v>
      </c>
      <c r="L297" s="12">
        <f t="shared" si="48"/>
        <v>1.3802896407732146</v>
      </c>
      <c r="M297" s="12">
        <f t="shared" si="49"/>
        <v>0.51116757935632606</v>
      </c>
      <c r="N297" s="12">
        <f t="shared" si="50"/>
        <v>45.949866175528143</v>
      </c>
      <c r="O297" s="12"/>
      <c r="P297" s="12">
        <f t="shared" si="51"/>
        <v>44.769052154458258</v>
      </c>
      <c r="Q297" s="12">
        <f t="shared" si="52"/>
        <v>16.579482554873078</v>
      </c>
      <c r="R297" s="12">
        <f t="shared" si="53"/>
        <v>47.917902432200052</v>
      </c>
      <c r="S297" s="12">
        <f t="shared" si="54"/>
        <v>29.220249747847941</v>
      </c>
    </row>
    <row r="298" spans="2:19">
      <c r="B298" s="1">
        <v>42986</v>
      </c>
      <c r="C298" s="2">
        <v>60.2</v>
      </c>
      <c r="D298" s="2">
        <v>64.5</v>
      </c>
      <c r="E298" s="2">
        <v>60.2</v>
      </c>
      <c r="F298" s="3">
        <v>64.5</v>
      </c>
      <c r="H298" s="12">
        <f t="shared" si="44"/>
        <v>4.2999999999999972</v>
      </c>
      <c r="I298" s="12">
        <f t="shared" si="45"/>
        <v>3.1741437600095921</v>
      </c>
      <c r="J298" s="12">
        <f t="shared" si="46"/>
        <v>0</v>
      </c>
      <c r="K298" s="12">
        <f t="shared" si="47"/>
        <v>2.7999999999999972</v>
      </c>
      <c r="L298" s="12">
        <f t="shared" si="48"/>
        <v>1.417234997755769</v>
      </c>
      <c r="M298" s="12">
        <f t="shared" si="49"/>
        <v>0.55048816238373577</v>
      </c>
      <c r="N298" s="12">
        <f t="shared" si="50"/>
        <v>44.048210283329887</v>
      </c>
      <c r="O298" s="12"/>
      <c r="P298" s="12">
        <f t="shared" si="51"/>
        <v>44.64936388865658</v>
      </c>
      <c r="Q298" s="12">
        <f t="shared" si="52"/>
        <v>17.342886901318934</v>
      </c>
      <c r="R298" s="12">
        <f t="shared" si="53"/>
        <v>48.069289836559427</v>
      </c>
      <c r="S298" s="12">
        <f t="shared" si="54"/>
        <v>29.624289211243013</v>
      </c>
    </row>
    <row r="299" spans="2:19">
      <c r="B299" s="1">
        <v>42985</v>
      </c>
      <c r="C299" s="2">
        <v>67.5</v>
      </c>
      <c r="D299" s="2">
        <v>67.5</v>
      </c>
      <c r="E299" s="2">
        <v>63</v>
      </c>
      <c r="F299" s="3">
        <v>63</v>
      </c>
      <c r="H299" s="12">
        <f t="shared" si="44"/>
        <v>5</v>
      </c>
      <c r="I299" s="12">
        <f t="shared" si="45"/>
        <v>3.0875394338564841</v>
      </c>
      <c r="J299" s="12">
        <f t="shared" si="46"/>
        <v>0</v>
      </c>
      <c r="K299" s="12">
        <f t="shared" si="47"/>
        <v>0</v>
      </c>
      <c r="L299" s="12">
        <f t="shared" si="48"/>
        <v>1.5262530745062128</v>
      </c>
      <c r="M299" s="12">
        <f t="shared" si="49"/>
        <v>0.37744879025940797</v>
      </c>
      <c r="N299" s="12">
        <f t="shared" si="50"/>
        <v>60.345808632605547</v>
      </c>
      <c r="O299" s="12"/>
      <c r="P299" s="12">
        <f t="shared" si="51"/>
        <v>49.432666600790583</v>
      </c>
      <c r="Q299" s="12">
        <f t="shared" si="52"/>
        <v>12.224905894981767</v>
      </c>
      <c r="R299" s="12">
        <f t="shared" si="53"/>
        <v>48.378603648346314</v>
      </c>
      <c r="S299" s="12">
        <f t="shared" si="54"/>
        <v>30.132549244599176</v>
      </c>
    </row>
    <row r="300" spans="2:19">
      <c r="B300" s="1">
        <v>42984</v>
      </c>
      <c r="C300" s="2">
        <v>71</v>
      </c>
      <c r="D300" s="2">
        <v>71</v>
      </c>
      <c r="E300" s="2">
        <v>62.1</v>
      </c>
      <c r="F300" s="3">
        <v>68</v>
      </c>
      <c r="H300" s="12">
        <f t="shared" si="44"/>
        <v>8.8999999999999986</v>
      </c>
      <c r="I300" s="12">
        <f t="shared" si="45"/>
        <v>2.9404270826146752</v>
      </c>
      <c r="J300" s="12">
        <f t="shared" si="46"/>
        <v>0</v>
      </c>
      <c r="K300" s="12">
        <f t="shared" si="47"/>
        <v>4.6999999999999957</v>
      </c>
      <c r="L300" s="12">
        <f t="shared" si="48"/>
        <v>1.6436571571605367</v>
      </c>
      <c r="M300" s="12">
        <f t="shared" si="49"/>
        <v>0.40648331258705472</v>
      </c>
      <c r="N300" s="12">
        <f t="shared" si="50"/>
        <v>60.345808632605547</v>
      </c>
      <c r="O300" s="12"/>
      <c r="P300" s="12">
        <f t="shared" si="51"/>
        <v>55.898585850969994</v>
      </c>
      <c r="Q300" s="12">
        <f t="shared" si="52"/>
        <v>13.823954859836322</v>
      </c>
      <c r="R300" s="12">
        <f t="shared" si="53"/>
        <v>47.458049418787908</v>
      </c>
      <c r="S300" s="12">
        <f t="shared" si="54"/>
        <v>30.053075497856753</v>
      </c>
    </row>
    <row r="301" spans="2:19">
      <c r="B301" s="1">
        <v>42983</v>
      </c>
      <c r="C301" s="2">
        <v>66.8</v>
      </c>
      <c r="D301" s="2">
        <v>66.8</v>
      </c>
      <c r="E301" s="2">
        <v>66.8</v>
      </c>
      <c r="F301" s="3">
        <v>66.8</v>
      </c>
      <c r="H301" s="12">
        <f t="shared" si="44"/>
        <v>6</v>
      </c>
      <c r="I301" s="12">
        <f t="shared" si="45"/>
        <v>2.4819983966619579</v>
      </c>
      <c r="J301" s="12">
        <f t="shared" si="46"/>
        <v>6</v>
      </c>
      <c r="K301" s="12">
        <f t="shared" si="47"/>
        <v>0</v>
      </c>
      <c r="L301" s="12">
        <f t="shared" si="48"/>
        <v>1.7700923230959626</v>
      </c>
      <c r="M301" s="12">
        <f t="shared" si="49"/>
        <v>7.6212798170674639E-2</v>
      </c>
      <c r="N301" s="12">
        <f t="shared" si="50"/>
        <v>91.744290010051017</v>
      </c>
      <c r="O301" s="12"/>
      <c r="P301" s="12">
        <f t="shared" si="51"/>
        <v>71.317222665274954</v>
      </c>
      <c r="Q301" s="12">
        <f t="shared" si="52"/>
        <v>3.0706223772413921</v>
      </c>
      <c r="R301" s="12">
        <f t="shared" si="53"/>
        <v>46.466683325417321</v>
      </c>
      <c r="S301" s="12">
        <f t="shared" si="54"/>
        <v>29.466527979829699</v>
      </c>
    </row>
    <row r="302" spans="2:19">
      <c r="B302" s="1">
        <v>42982</v>
      </c>
      <c r="C302" s="2">
        <v>59.5</v>
      </c>
      <c r="D302" s="2">
        <v>60.8</v>
      </c>
      <c r="E302" s="2">
        <v>59.5</v>
      </c>
      <c r="F302" s="3">
        <v>60.8</v>
      </c>
      <c r="H302" s="12">
        <f t="shared" si="44"/>
        <v>5.5</v>
      </c>
      <c r="I302" s="12">
        <f t="shared" si="45"/>
        <v>2.2113828887128779</v>
      </c>
      <c r="J302" s="12">
        <f t="shared" si="46"/>
        <v>5.5</v>
      </c>
      <c r="K302" s="12">
        <f t="shared" si="47"/>
        <v>0</v>
      </c>
      <c r="L302" s="12">
        <f t="shared" si="48"/>
        <v>1.4447148094879598</v>
      </c>
      <c r="M302" s="12">
        <f t="shared" si="49"/>
        <v>8.2075321106880386E-2</v>
      </c>
      <c r="N302" s="12">
        <f t="shared" si="50"/>
        <v>89.248644006507462</v>
      </c>
      <c r="O302" s="12"/>
      <c r="P302" s="12">
        <f t="shared" si="51"/>
        <v>65.330830624670682</v>
      </c>
      <c r="Q302" s="12">
        <f t="shared" si="52"/>
        <v>3.711492999507283</v>
      </c>
      <c r="R302" s="12">
        <f t="shared" si="53"/>
        <v>42.983790503522421</v>
      </c>
      <c r="S302" s="12">
        <f t="shared" si="54"/>
        <v>27.985699233696145</v>
      </c>
    </row>
    <row r="303" spans="2:19">
      <c r="B303" s="1">
        <v>42979</v>
      </c>
      <c r="C303" s="2">
        <v>51.2</v>
      </c>
      <c r="D303" s="2">
        <v>55.3</v>
      </c>
      <c r="E303" s="2">
        <v>51.2</v>
      </c>
      <c r="F303" s="3">
        <v>55.3</v>
      </c>
      <c r="H303" s="12">
        <f t="shared" si="44"/>
        <v>5</v>
      </c>
      <c r="I303" s="12">
        <f t="shared" si="45"/>
        <v>1.9584123416907915</v>
      </c>
      <c r="J303" s="12">
        <f t="shared" si="46"/>
        <v>3.0999999999999943</v>
      </c>
      <c r="K303" s="12">
        <f t="shared" si="47"/>
        <v>0</v>
      </c>
      <c r="L303" s="12">
        <f t="shared" si="48"/>
        <v>1.1327697948331876</v>
      </c>
      <c r="M303" s="12">
        <f t="shared" si="49"/>
        <v>8.8388807345871179E-2</v>
      </c>
      <c r="N303" s="12">
        <f t="shared" si="50"/>
        <v>85.523779271890078</v>
      </c>
      <c r="O303" s="12"/>
      <c r="P303" s="12">
        <f t="shared" si="51"/>
        <v>57.841230404788661</v>
      </c>
      <c r="Q303" s="12">
        <f t="shared" si="52"/>
        <v>4.5132889261492739</v>
      </c>
      <c r="R303" s="12">
        <f t="shared" si="53"/>
        <v>39.424955618677423</v>
      </c>
      <c r="S303" s="12">
        <f t="shared" si="54"/>
        <v>26.419716458030329</v>
      </c>
    </row>
    <row r="304" spans="2:19">
      <c r="B304" s="1">
        <v>42978</v>
      </c>
      <c r="C304" s="2">
        <v>50.7</v>
      </c>
      <c r="D304" s="2">
        <v>52.2</v>
      </c>
      <c r="E304" s="2">
        <v>49.1</v>
      </c>
      <c r="F304" s="3">
        <v>50.3</v>
      </c>
      <c r="H304" s="12">
        <f t="shared" si="44"/>
        <v>3.1000000000000014</v>
      </c>
      <c r="I304" s="12">
        <f t="shared" si="45"/>
        <v>1.7244440602823907</v>
      </c>
      <c r="J304" s="12">
        <f t="shared" si="46"/>
        <v>0.5</v>
      </c>
      <c r="K304" s="12">
        <f t="shared" si="47"/>
        <v>0</v>
      </c>
      <c r="L304" s="12">
        <f t="shared" si="48"/>
        <v>0.98144439443574094</v>
      </c>
      <c r="M304" s="12">
        <f t="shared" si="49"/>
        <v>9.5187946372476656E-2</v>
      </c>
      <c r="N304" s="12">
        <f t="shared" si="50"/>
        <v>82.317464790065671</v>
      </c>
      <c r="O304" s="12"/>
      <c r="P304" s="12">
        <f t="shared" si="51"/>
        <v>56.913669572733028</v>
      </c>
      <c r="Q304" s="12">
        <f t="shared" si="52"/>
        <v>5.51992080026585</v>
      </c>
      <c r="R304" s="12">
        <f t="shared" si="53"/>
        <v>35.878892260737992</v>
      </c>
      <c r="S304" s="12">
        <f t="shared" si="54"/>
        <v>24.876537497106273</v>
      </c>
    </row>
    <row r="305" spans="2:19">
      <c r="B305" s="1">
        <v>42977</v>
      </c>
      <c r="C305" s="2">
        <v>50.1</v>
      </c>
      <c r="D305" s="2">
        <v>51.7</v>
      </c>
      <c r="E305" s="2">
        <v>49</v>
      </c>
      <c r="F305" s="3">
        <v>51.3</v>
      </c>
      <c r="H305" s="12">
        <f t="shared" si="44"/>
        <v>2.7000000000000028</v>
      </c>
      <c r="I305" s="12">
        <f t="shared" si="45"/>
        <v>1.6186320649194976</v>
      </c>
      <c r="J305" s="12">
        <f t="shared" si="46"/>
        <v>1</v>
      </c>
      <c r="K305" s="12">
        <f t="shared" si="47"/>
        <v>0</v>
      </c>
      <c r="L305" s="12">
        <f t="shared" si="48"/>
        <v>1.0184785786231056</v>
      </c>
      <c r="M305" s="12">
        <f t="shared" si="49"/>
        <v>0.10251009609343641</v>
      </c>
      <c r="N305" s="12">
        <f t="shared" si="50"/>
        <v>81.710770428727557</v>
      </c>
      <c r="O305" s="12"/>
      <c r="P305" s="12">
        <f t="shared" si="51"/>
        <v>62.922179826813171</v>
      </c>
      <c r="Q305" s="12">
        <f t="shared" si="52"/>
        <v>6.3331314333337847</v>
      </c>
      <c r="R305" s="12">
        <f t="shared" si="53"/>
        <v>32.306694373866634</v>
      </c>
      <c r="S305" s="12">
        <f t="shared" si="54"/>
        <v>23.074139608041786</v>
      </c>
    </row>
    <row r="306" spans="2:19">
      <c r="B306" s="1">
        <v>42976</v>
      </c>
      <c r="C306" s="2">
        <v>50</v>
      </c>
      <c r="D306" s="2">
        <v>50.7</v>
      </c>
      <c r="E306" s="2">
        <v>48</v>
      </c>
      <c r="F306" s="3">
        <v>49.5</v>
      </c>
      <c r="H306" s="12">
        <f t="shared" si="44"/>
        <v>2.7000000000000028</v>
      </c>
      <c r="I306" s="12">
        <f t="shared" si="45"/>
        <v>1.5354499160671511</v>
      </c>
      <c r="J306" s="12">
        <f t="shared" si="46"/>
        <v>1.75</v>
      </c>
      <c r="K306" s="12">
        <f t="shared" si="47"/>
        <v>0</v>
      </c>
      <c r="L306" s="12">
        <f t="shared" si="48"/>
        <v>1.0199000077479599</v>
      </c>
      <c r="M306" s="12">
        <f t="shared" si="49"/>
        <v>0.11039548810062381</v>
      </c>
      <c r="N306" s="12">
        <f t="shared" si="50"/>
        <v>80.466083691195635</v>
      </c>
      <c r="O306" s="12"/>
      <c r="P306" s="12">
        <f t="shared" si="51"/>
        <v>66.423528183862672</v>
      </c>
      <c r="Q306" s="12">
        <f t="shared" si="52"/>
        <v>7.1897811153220195</v>
      </c>
      <c r="R306" s="12">
        <f t="shared" si="53"/>
        <v>28.506380831185027</v>
      </c>
      <c r="S306" s="12">
        <f t="shared" si="54"/>
        <v>21.292073423131953</v>
      </c>
    </row>
    <row r="307" spans="2:19">
      <c r="B307" s="1">
        <v>42975</v>
      </c>
      <c r="C307" s="2">
        <v>47</v>
      </c>
      <c r="D307" s="2">
        <v>48.95</v>
      </c>
      <c r="E307" s="2">
        <v>46.7</v>
      </c>
      <c r="F307" s="3">
        <v>48.95</v>
      </c>
      <c r="H307" s="12">
        <f t="shared" si="44"/>
        <v>4.4500000000000028</v>
      </c>
      <c r="I307" s="12">
        <f t="shared" si="45"/>
        <v>1.4458691403800086</v>
      </c>
      <c r="J307" s="12">
        <f t="shared" si="46"/>
        <v>4.1000000000000014</v>
      </c>
      <c r="K307" s="12">
        <f t="shared" si="47"/>
        <v>0</v>
      </c>
      <c r="L307" s="12">
        <f t="shared" si="48"/>
        <v>0.96373846988241829</v>
      </c>
      <c r="M307" s="12">
        <f t="shared" si="49"/>
        <v>0.11888744872374872</v>
      </c>
      <c r="N307" s="12">
        <f t="shared" si="50"/>
        <v>78.037206262933182</v>
      </c>
      <c r="O307" s="12"/>
      <c r="P307" s="12">
        <f t="shared" si="51"/>
        <v>66.654612299777355</v>
      </c>
      <c r="Q307" s="12">
        <f t="shared" si="52"/>
        <v>8.2225593868406577</v>
      </c>
      <c r="R307" s="12">
        <f t="shared" si="53"/>
        <v>24.509480611184209</v>
      </c>
      <c r="S307" s="12">
        <f t="shared" si="54"/>
        <v>19.719510481310571</v>
      </c>
    </row>
    <row r="308" spans="2:19">
      <c r="B308" s="1">
        <v>42972</v>
      </c>
      <c r="C308" s="2">
        <v>43</v>
      </c>
      <c r="D308" s="2">
        <v>44.85</v>
      </c>
      <c r="E308" s="2">
        <v>42.25</v>
      </c>
      <c r="F308" s="3">
        <v>44.5</v>
      </c>
      <c r="H308" s="12">
        <f t="shared" si="44"/>
        <v>3.0500000000000043</v>
      </c>
      <c r="I308" s="12">
        <f t="shared" si="45"/>
        <v>1.2147821511784707</v>
      </c>
      <c r="J308" s="12">
        <f t="shared" si="46"/>
        <v>2.3500000000000014</v>
      </c>
      <c r="K308" s="12">
        <f t="shared" si="47"/>
        <v>0</v>
      </c>
      <c r="L308" s="12">
        <f t="shared" si="48"/>
        <v>0.72248758295029647</v>
      </c>
      <c r="M308" s="12">
        <f t="shared" si="49"/>
        <v>0.12803263708711402</v>
      </c>
      <c r="N308" s="12">
        <f t="shared" si="50"/>
        <v>69.89309975923149</v>
      </c>
      <c r="O308" s="12"/>
      <c r="P308" s="12">
        <f t="shared" si="51"/>
        <v>59.474662370483877</v>
      </c>
      <c r="Q308" s="12">
        <f t="shared" si="52"/>
        <v>10.539555340264792</v>
      </c>
      <c r="R308" s="12">
        <f t="shared" si="53"/>
        <v>20.391963253357364</v>
      </c>
      <c r="S308" s="12">
        <f t="shared" si="54"/>
        <v>18.119399521974564</v>
      </c>
    </row>
    <row r="309" spans="2:19">
      <c r="B309" s="1">
        <v>42971</v>
      </c>
      <c r="C309" s="2">
        <v>39.4</v>
      </c>
      <c r="D309" s="2">
        <v>42.5</v>
      </c>
      <c r="E309" s="2">
        <v>39.4</v>
      </c>
      <c r="F309" s="3">
        <v>41.8</v>
      </c>
      <c r="H309" s="12">
        <f t="shared" si="44"/>
        <v>3.2000000000000028</v>
      </c>
      <c r="I309" s="12">
        <f t="shared" si="45"/>
        <v>1.0736115474229682</v>
      </c>
      <c r="J309" s="12">
        <f t="shared" si="46"/>
        <v>3.1499999999999986</v>
      </c>
      <c r="K309" s="12">
        <f t="shared" si="47"/>
        <v>0</v>
      </c>
      <c r="L309" s="12">
        <f t="shared" si="48"/>
        <v>0.59729432010031924</v>
      </c>
      <c r="M309" s="12">
        <f t="shared" si="49"/>
        <v>0.13788130147843047</v>
      </c>
      <c r="N309" s="12">
        <f t="shared" si="50"/>
        <v>62.490241125695135</v>
      </c>
      <c r="O309" s="12"/>
      <c r="P309" s="12">
        <f t="shared" si="51"/>
        <v>55.634118460632074</v>
      </c>
      <c r="Q309" s="12">
        <f t="shared" si="52"/>
        <v>12.84275507369424</v>
      </c>
      <c r="R309" s="12">
        <f t="shared" si="53"/>
        <v>16.584183522136279</v>
      </c>
      <c r="S309" s="12">
        <f t="shared" si="54"/>
        <v>16.246656995664864</v>
      </c>
    </row>
    <row r="310" spans="2:19">
      <c r="B310" s="1">
        <v>42970</v>
      </c>
      <c r="C310" s="2">
        <v>36</v>
      </c>
      <c r="D310" s="2">
        <v>39.35</v>
      </c>
      <c r="E310" s="2">
        <v>35.75</v>
      </c>
      <c r="F310" s="3">
        <v>39.299999999999997</v>
      </c>
      <c r="H310" s="12">
        <f t="shared" si="44"/>
        <v>3.6000000000000014</v>
      </c>
      <c r="I310" s="12">
        <f t="shared" si="45"/>
        <v>0.91004320491704227</v>
      </c>
      <c r="J310" s="12">
        <f t="shared" si="46"/>
        <v>3.4500000000000028</v>
      </c>
      <c r="K310" s="12">
        <f t="shared" si="47"/>
        <v>0</v>
      </c>
      <c r="L310" s="12">
        <f t="shared" si="48"/>
        <v>0.40093234472342082</v>
      </c>
      <c r="M310" s="12">
        <f t="shared" si="49"/>
        <v>0.14848755543830974</v>
      </c>
      <c r="N310" s="12">
        <f t="shared" si="50"/>
        <v>45.947514680629496</v>
      </c>
      <c r="O310" s="12"/>
      <c r="P310" s="12">
        <f t="shared" si="51"/>
        <v>44.056407713078741</v>
      </c>
      <c r="Q310" s="12">
        <f t="shared" si="52"/>
        <v>16.316539108914675</v>
      </c>
      <c r="R310" s="12">
        <f t="shared" si="53"/>
        <v>13.052948321862521</v>
      </c>
      <c r="S310" s="12">
        <f t="shared" si="54"/>
        <v>14.684055231116957</v>
      </c>
    </row>
    <row r="311" spans="2:19">
      <c r="B311" s="1">
        <v>42969</v>
      </c>
      <c r="C311" s="2">
        <v>35.799999999999997</v>
      </c>
      <c r="D311" s="2">
        <v>35.9</v>
      </c>
      <c r="E311" s="2">
        <v>35.700000000000003</v>
      </c>
      <c r="F311" s="3">
        <v>35.799999999999997</v>
      </c>
      <c r="H311" s="12">
        <f t="shared" si="44"/>
        <v>0.19999999999999574</v>
      </c>
      <c r="I311" s="12">
        <f t="shared" si="45"/>
        <v>0.70312345144912236</v>
      </c>
      <c r="J311" s="12">
        <f t="shared" si="46"/>
        <v>0</v>
      </c>
      <c r="K311" s="12">
        <f t="shared" si="47"/>
        <v>0</v>
      </c>
      <c r="L311" s="12">
        <f t="shared" si="48"/>
        <v>0.16638867893291451</v>
      </c>
      <c r="M311" s="12">
        <f t="shared" si="49"/>
        <v>0.15990967508741047</v>
      </c>
      <c r="N311" s="12">
        <f t="shared" si="50"/>
        <v>1.9856072718958537</v>
      </c>
      <c r="O311" s="12"/>
      <c r="P311" s="12">
        <f t="shared" si="51"/>
        <v>23.664219788145456</v>
      </c>
      <c r="Q311" s="12">
        <f t="shared" si="52"/>
        <v>22.742759434042494</v>
      </c>
      <c r="R311" s="12">
        <f t="shared" si="53"/>
        <v>10.522597063495832</v>
      </c>
      <c r="S311" s="12">
        <f t="shared" si="54"/>
        <v>13.422236240116948</v>
      </c>
    </row>
    <row r="312" spans="2:19">
      <c r="B312" s="1">
        <v>42968</v>
      </c>
      <c r="C312" s="2">
        <v>35.950000000000003</v>
      </c>
      <c r="D312" s="2">
        <v>36</v>
      </c>
      <c r="E312" s="2">
        <v>35.700000000000003</v>
      </c>
      <c r="F312" s="3">
        <v>35.9</v>
      </c>
      <c r="H312" s="12">
        <f t="shared" si="44"/>
        <v>0.59999999999999432</v>
      </c>
      <c r="I312" s="12">
        <f t="shared" si="45"/>
        <v>0.74182525540674749</v>
      </c>
      <c r="J312" s="12">
        <f t="shared" si="46"/>
        <v>0</v>
      </c>
      <c r="K312" s="12">
        <f t="shared" si="47"/>
        <v>0</v>
      </c>
      <c r="L312" s="12">
        <f t="shared" si="48"/>
        <v>0.17918780808160023</v>
      </c>
      <c r="M312" s="12">
        <f t="shared" si="49"/>
        <v>0.17221041932490358</v>
      </c>
      <c r="N312" s="12">
        <f t="shared" si="50"/>
        <v>1.9856072718958402</v>
      </c>
      <c r="O312" s="12"/>
      <c r="P312" s="12">
        <f t="shared" si="51"/>
        <v>24.154988897398809</v>
      </c>
      <c r="Q312" s="12">
        <f t="shared" si="52"/>
        <v>23.214418499472565</v>
      </c>
      <c r="R312" s="12">
        <f t="shared" si="53"/>
        <v>11.179288585926599</v>
      </c>
      <c r="S312" s="12">
        <f t="shared" si="54"/>
        <v>13.533831703334918</v>
      </c>
    </row>
    <row r="313" spans="2:19">
      <c r="B313" s="1">
        <v>42965</v>
      </c>
      <c r="C313" s="2">
        <v>36</v>
      </c>
      <c r="D313" s="2">
        <v>36.299999999999997</v>
      </c>
      <c r="E313" s="2">
        <v>35.65</v>
      </c>
      <c r="F313" s="2">
        <v>36.299999999999997</v>
      </c>
      <c r="H313" s="12">
        <f t="shared" si="44"/>
        <v>0.64999999999999858</v>
      </c>
      <c r="I313" s="12">
        <f t="shared" si="45"/>
        <v>0.75273489043803621</v>
      </c>
      <c r="J313" s="12">
        <f t="shared" si="46"/>
        <v>0</v>
      </c>
      <c r="K313" s="12">
        <f t="shared" si="47"/>
        <v>0.60000000000000142</v>
      </c>
      <c r="L313" s="12">
        <f t="shared" si="48"/>
        <v>0.1929714856263387</v>
      </c>
      <c r="M313" s="12">
        <f t="shared" si="49"/>
        <v>0.18545737465758846</v>
      </c>
      <c r="N313" s="12">
        <f t="shared" si="50"/>
        <v>1.9856072718958437</v>
      </c>
      <c r="O313" s="12"/>
      <c r="P313" s="12">
        <f t="shared" si="51"/>
        <v>25.636049036340474</v>
      </c>
      <c r="Q313" s="12">
        <f t="shared" si="52"/>
        <v>24.637807681488759</v>
      </c>
      <c r="R313" s="12">
        <f t="shared" si="53"/>
        <v>11.886494840852041</v>
      </c>
      <c r="S313" s="12">
        <f t="shared" si="54"/>
        <v>13.654011432954274</v>
      </c>
    </row>
    <row r="314" spans="2:19">
      <c r="B314" s="1">
        <v>42964</v>
      </c>
      <c r="C314" s="2">
        <v>37</v>
      </c>
      <c r="D314" s="2">
        <v>37.1</v>
      </c>
      <c r="E314" s="2">
        <v>36.25</v>
      </c>
      <c r="F314" s="3">
        <v>36.299999999999997</v>
      </c>
      <c r="H314" s="12">
        <f t="shared" si="44"/>
        <v>0.85000000000000142</v>
      </c>
      <c r="I314" s="12">
        <f t="shared" si="45"/>
        <v>0.76063757431788526</v>
      </c>
      <c r="J314" s="12">
        <f t="shared" si="46"/>
        <v>0.5</v>
      </c>
      <c r="K314" s="12">
        <f t="shared" si="47"/>
        <v>0</v>
      </c>
      <c r="L314" s="12">
        <f t="shared" si="48"/>
        <v>0.20781544605913399</v>
      </c>
      <c r="M314" s="12">
        <f t="shared" si="49"/>
        <v>0.15356948040047977</v>
      </c>
      <c r="N314" s="12">
        <f t="shared" si="50"/>
        <v>15.010577831811272</v>
      </c>
      <c r="O314" s="12"/>
      <c r="P314" s="12">
        <f t="shared" si="51"/>
        <v>27.321217499082408</v>
      </c>
      <c r="Q314" s="12">
        <f t="shared" si="52"/>
        <v>20.189573271895728</v>
      </c>
      <c r="R314" s="12">
        <f t="shared" si="53"/>
        <v>12.648101576925596</v>
      </c>
      <c r="S314" s="12">
        <f t="shared" si="54"/>
        <v>14.59351458431999</v>
      </c>
    </row>
    <row r="315" spans="2:19">
      <c r="B315" s="1">
        <v>42963</v>
      </c>
      <c r="C315" s="2">
        <v>35.75</v>
      </c>
      <c r="D315" s="2">
        <v>36.6</v>
      </c>
      <c r="E315" s="2">
        <v>35.75</v>
      </c>
      <c r="F315" s="3">
        <v>36.6</v>
      </c>
      <c r="H315" s="12">
        <f t="shared" si="44"/>
        <v>0.85000000000000142</v>
      </c>
      <c r="I315" s="12">
        <f t="shared" si="45"/>
        <v>0.75376354157310699</v>
      </c>
      <c r="J315" s="12">
        <f t="shared" si="46"/>
        <v>0.60000000000000142</v>
      </c>
      <c r="K315" s="12">
        <f t="shared" si="47"/>
        <v>0</v>
      </c>
      <c r="L315" s="12">
        <f t="shared" si="48"/>
        <v>0.1853397111406058</v>
      </c>
      <c r="M315" s="12">
        <f t="shared" si="49"/>
        <v>0.16538251735436285</v>
      </c>
      <c r="N315" s="12">
        <f t="shared" si="50"/>
        <v>5.6903133490808209</v>
      </c>
      <c r="O315" s="12"/>
      <c r="P315" s="12">
        <f t="shared" si="51"/>
        <v>24.588574654831568</v>
      </c>
      <c r="Q315" s="12">
        <f t="shared" si="52"/>
        <v>21.940901653217267</v>
      </c>
      <c r="R315" s="12">
        <f t="shared" si="53"/>
        <v>12.466372634242081</v>
      </c>
      <c r="S315" s="12">
        <f t="shared" si="54"/>
        <v>14.972073513951248</v>
      </c>
    </row>
    <row r="316" spans="2:19">
      <c r="B316" s="1">
        <v>42962</v>
      </c>
      <c r="C316" s="2">
        <v>35.5</v>
      </c>
      <c r="D316" s="2">
        <v>36</v>
      </c>
      <c r="E316" s="2">
        <v>35.35</v>
      </c>
      <c r="F316" s="3">
        <v>35.75</v>
      </c>
      <c r="H316" s="12">
        <f t="shared" si="44"/>
        <v>0.64999999999999858</v>
      </c>
      <c r="I316" s="12">
        <f t="shared" si="45"/>
        <v>0.74636073707873041</v>
      </c>
      <c r="J316" s="12">
        <f t="shared" si="46"/>
        <v>0</v>
      </c>
      <c r="K316" s="12">
        <f t="shared" si="47"/>
        <v>0</v>
      </c>
      <c r="L316" s="12">
        <f t="shared" si="48"/>
        <v>0.15344276584372921</v>
      </c>
      <c r="M316" s="12">
        <f t="shared" si="49"/>
        <v>0.17810424945854461</v>
      </c>
      <c r="N316" s="12">
        <f t="shared" si="50"/>
        <v>7.4383066281961199</v>
      </c>
      <c r="O316" s="12"/>
      <c r="P316" s="12">
        <f t="shared" si="51"/>
        <v>20.558793921061145</v>
      </c>
      <c r="Q316" s="12">
        <f t="shared" si="52"/>
        <v>23.863025024018267</v>
      </c>
      <c r="R316" s="12">
        <f t="shared" si="53"/>
        <v>12.98760796386987</v>
      </c>
      <c r="S316" s="12">
        <f t="shared" si="54"/>
        <v>15.738224072120696</v>
      </c>
    </row>
    <row r="317" spans="2:19">
      <c r="B317" s="1">
        <v>42961</v>
      </c>
      <c r="C317" s="2">
        <v>36.35</v>
      </c>
      <c r="D317" s="2">
        <v>36.35</v>
      </c>
      <c r="E317" s="2">
        <v>35.299999999999997</v>
      </c>
      <c r="F317" s="3">
        <v>35.5</v>
      </c>
      <c r="H317" s="12">
        <f t="shared" si="44"/>
        <v>1.0500000000000043</v>
      </c>
      <c r="I317" s="12">
        <f t="shared" si="45"/>
        <v>0.75377310146940202</v>
      </c>
      <c r="J317" s="12">
        <f t="shared" si="46"/>
        <v>0.30000000000000426</v>
      </c>
      <c r="K317" s="12">
        <f t="shared" si="47"/>
        <v>0</v>
      </c>
      <c r="L317" s="12">
        <f t="shared" si="48"/>
        <v>0.16524605552401608</v>
      </c>
      <c r="M317" s="12">
        <f t="shared" si="49"/>
        <v>0.19180457633997114</v>
      </c>
      <c r="N317" s="12">
        <f t="shared" si="50"/>
        <v>7.4383066281961074</v>
      </c>
      <c r="O317" s="12"/>
      <c r="P317" s="12">
        <f t="shared" si="51"/>
        <v>21.922519548904855</v>
      </c>
      <c r="Q317" s="12">
        <f t="shared" si="52"/>
        <v>25.445930077110489</v>
      </c>
      <c r="R317" s="12">
        <f t="shared" si="53"/>
        <v>13.414477297383236</v>
      </c>
      <c r="S317" s="12">
        <f t="shared" si="54"/>
        <v>16.61697406373515</v>
      </c>
    </row>
    <row r="318" spans="2:19">
      <c r="B318" s="1">
        <v>42958</v>
      </c>
      <c r="C318" s="2">
        <v>36</v>
      </c>
      <c r="D318" s="2">
        <v>36.049999999999997</v>
      </c>
      <c r="E318" s="2">
        <v>35.299999999999997</v>
      </c>
      <c r="F318" s="3">
        <v>35.799999999999997</v>
      </c>
      <c r="H318" s="12">
        <f t="shared" si="44"/>
        <v>0.90000000000000568</v>
      </c>
      <c r="I318" s="12">
        <f t="shared" si="45"/>
        <v>0.73098641696704802</v>
      </c>
      <c r="J318" s="12">
        <f t="shared" si="46"/>
        <v>0</v>
      </c>
      <c r="K318" s="12">
        <f t="shared" si="47"/>
        <v>0.20000000000000284</v>
      </c>
      <c r="L318" s="12">
        <f t="shared" si="48"/>
        <v>0.15488036748740161</v>
      </c>
      <c r="M318" s="12">
        <f t="shared" si="49"/>
        <v>0.2065587745199689</v>
      </c>
      <c r="N318" s="12">
        <f t="shared" si="50"/>
        <v>14.297955319823513</v>
      </c>
      <c r="O318" s="12"/>
      <c r="P318" s="12">
        <f t="shared" si="51"/>
        <v>21.187858473488355</v>
      </c>
      <c r="Q318" s="12">
        <f t="shared" si="52"/>
        <v>28.257539364001659</v>
      </c>
      <c r="R318" s="12">
        <f t="shared" si="53"/>
        <v>13.874182733474553</v>
      </c>
      <c r="S318" s="12">
        <f t="shared" si="54"/>
        <v>17.263626248532407</v>
      </c>
    </row>
    <row r="319" spans="2:19">
      <c r="B319" s="1">
        <v>42957</v>
      </c>
      <c r="C319" s="2">
        <v>36.25</v>
      </c>
      <c r="D319" s="2">
        <v>36.25</v>
      </c>
      <c r="E319" s="2">
        <v>35.5</v>
      </c>
      <c r="F319" s="3">
        <v>36.200000000000003</v>
      </c>
      <c r="H319" s="12">
        <f t="shared" si="44"/>
        <v>0.75</v>
      </c>
      <c r="I319" s="12">
        <f t="shared" si="45"/>
        <v>0.717985372118359</v>
      </c>
      <c r="J319" s="12">
        <f t="shared" si="46"/>
        <v>0</v>
      </c>
      <c r="K319" s="12">
        <f t="shared" si="47"/>
        <v>0.70000000000000284</v>
      </c>
      <c r="L319" s="12">
        <f t="shared" si="48"/>
        <v>0.16679424190950942</v>
      </c>
      <c r="M319" s="12">
        <f t="shared" si="49"/>
        <v>0.20706329563688938</v>
      </c>
      <c r="N319" s="12">
        <f t="shared" si="50"/>
        <v>10.771229595011775</v>
      </c>
      <c r="O319" s="12"/>
      <c r="P319" s="12">
        <f t="shared" si="51"/>
        <v>23.230869093808444</v>
      </c>
      <c r="Q319" s="12">
        <f t="shared" si="52"/>
        <v>28.839486663351583</v>
      </c>
      <c r="R319" s="12">
        <f t="shared" si="53"/>
        <v>13.841584842216941</v>
      </c>
      <c r="S319" s="12">
        <f t="shared" si="54"/>
        <v>17.284770643144974</v>
      </c>
    </row>
    <row r="320" spans="2:19">
      <c r="B320" s="1">
        <v>42956</v>
      </c>
      <c r="C320" s="2">
        <v>36.950000000000003</v>
      </c>
      <c r="D320" s="2">
        <v>36.950000000000003</v>
      </c>
      <c r="E320" s="2">
        <v>36.200000000000003</v>
      </c>
      <c r="F320" s="3">
        <v>36.25</v>
      </c>
      <c r="H320" s="12">
        <f t="shared" si="44"/>
        <v>0.75</v>
      </c>
      <c r="I320" s="12">
        <f t="shared" si="45"/>
        <v>0.71552270843515586</v>
      </c>
      <c r="J320" s="12">
        <f t="shared" si="46"/>
        <v>0</v>
      </c>
      <c r="K320" s="12">
        <f t="shared" si="47"/>
        <v>0</v>
      </c>
      <c r="L320" s="12">
        <f t="shared" si="48"/>
        <v>0.17962456821024092</v>
      </c>
      <c r="M320" s="12">
        <f t="shared" si="49"/>
        <v>0.16914508760895758</v>
      </c>
      <c r="N320" s="12">
        <f t="shared" si="50"/>
        <v>3.0046996424241255</v>
      </c>
      <c r="O320" s="12"/>
      <c r="P320" s="12">
        <f t="shared" si="51"/>
        <v>25.103964708971827</v>
      </c>
      <c r="Q320" s="12">
        <f t="shared" si="52"/>
        <v>23.639373791347161</v>
      </c>
      <c r="R320" s="12">
        <f t="shared" si="53"/>
        <v>14.077766015078877</v>
      </c>
      <c r="S320" s="12">
        <f t="shared" si="54"/>
        <v>17.443184826758962</v>
      </c>
    </row>
    <row r="321" spans="2:19">
      <c r="B321" s="1">
        <v>42955</v>
      </c>
      <c r="C321" s="2">
        <v>37</v>
      </c>
      <c r="D321" s="2">
        <v>37</v>
      </c>
      <c r="E321" s="2">
        <v>36.200000000000003</v>
      </c>
      <c r="F321" s="3">
        <v>36.950000000000003</v>
      </c>
      <c r="H321" s="12">
        <f t="shared" si="44"/>
        <v>0.79999999999999716</v>
      </c>
      <c r="I321" s="12">
        <f t="shared" si="45"/>
        <v>0.71287060908401401</v>
      </c>
      <c r="J321" s="12">
        <f t="shared" si="46"/>
        <v>0</v>
      </c>
      <c r="K321" s="12">
        <f t="shared" si="47"/>
        <v>0.54999999999999716</v>
      </c>
      <c r="L321" s="12">
        <f t="shared" si="48"/>
        <v>0.19344184268795175</v>
      </c>
      <c r="M321" s="12">
        <f t="shared" si="49"/>
        <v>0.18215624819426202</v>
      </c>
      <c r="N321" s="12">
        <f t="shared" si="50"/>
        <v>3.0046996424241317</v>
      </c>
      <c r="O321" s="12"/>
      <c r="P321" s="12">
        <f t="shared" si="51"/>
        <v>27.135617631439484</v>
      </c>
      <c r="Q321" s="12">
        <f t="shared" si="52"/>
        <v>25.552498009185609</v>
      </c>
      <c r="R321" s="12">
        <f t="shared" si="53"/>
        <v>14.929540351436934</v>
      </c>
      <c r="S321" s="12">
        <f t="shared" si="54"/>
        <v>17.912497407288932</v>
      </c>
    </row>
    <row r="322" spans="2:19">
      <c r="B322" s="1">
        <v>42954</v>
      </c>
      <c r="C322" s="2">
        <v>37</v>
      </c>
      <c r="D322" s="2">
        <v>37.25</v>
      </c>
      <c r="E322" s="2">
        <v>36.75</v>
      </c>
      <c r="F322" s="3">
        <v>36.75</v>
      </c>
      <c r="H322" s="12">
        <f t="shared" si="44"/>
        <v>0.5</v>
      </c>
      <c r="I322" s="12">
        <f t="shared" si="45"/>
        <v>0.70616834824432295</v>
      </c>
      <c r="J322" s="12">
        <f t="shared" si="46"/>
        <v>0.25</v>
      </c>
      <c r="K322" s="12">
        <f t="shared" si="47"/>
        <v>0</v>
      </c>
      <c r="L322" s="12">
        <f t="shared" si="48"/>
        <v>0.20832198443317879</v>
      </c>
      <c r="M322" s="12">
        <f t="shared" si="49"/>
        <v>0.15386057497843622</v>
      </c>
      <c r="N322" s="12">
        <f t="shared" si="50"/>
        <v>15.037004968769901</v>
      </c>
      <c r="O322" s="12"/>
      <c r="P322" s="12">
        <f t="shared" si="51"/>
        <v>29.500328774450068</v>
      </c>
      <c r="Q322" s="12">
        <f t="shared" si="52"/>
        <v>21.788087126952753</v>
      </c>
      <c r="R322" s="12">
        <f t="shared" si="53"/>
        <v>15.846835790591767</v>
      </c>
      <c r="S322" s="12">
        <f t="shared" si="54"/>
        <v>18.417910955551978</v>
      </c>
    </row>
    <row r="323" spans="2:19">
      <c r="B323" s="1">
        <v>42951</v>
      </c>
      <c r="C323" s="2">
        <v>36.799999999999997</v>
      </c>
      <c r="D323" s="2">
        <v>37</v>
      </c>
      <c r="E323" s="2">
        <v>36.5</v>
      </c>
      <c r="F323" s="3">
        <v>37</v>
      </c>
      <c r="H323" s="12">
        <f t="shared" si="44"/>
        <v>0.5</v>
      </c>
      <c r="I323" s="12">
        <f t="shared" si="45"/>
        <v>0.72202745195542473</v>
      </c>
      <c r="J323" s="12">
        <f t="shared" si="46"/>
        <v>0</v>
      </c>
      <c r="K323" s="12">
        <f t="shared" si="47"/>
        <v>0.25</v>
      </c>
      <c r="L323" s="12">
        <f t="shared" si="48"/>
        <v>0.20511598323573099</v>
      </c>
      <c r="M323" s="12">
        <f t="shared" si="49"/>
        <v>0.16569600382293129</v>
      </c>
      <c r="N323" s="12">
        <f t="shared" si="50"/>
        <v>10.630718743880164</v>
      </c>
      <c r="O323" s="12"/>
      <c r="P323" s="12">
        <f t="shared" si="51"/>
        <v>28.408335816072832</v>
      </c>
      <c r="Q323" s="12">
        <f t="shared" si="52"/>
        <v>22.948712458811155</v>
      </c>
      <c r="R323" s="12">
        <f t="shared" si="53"/>
        <v>15.909130469193448</v>
      </c>
      <c r="S323" s="12">
        <f t="shared" si="54"/>
        <v>18.996684054555647</v>
      </c>
    </row>
    <row r="324" spans="2:19">
      <c r="B324" s="1">
        <v>42950</v>
      </c>
      <c r="C324" s="2">
        <v>37.15</v>
      </c>
      <c r="D324" s="2">
        <v>37.15</v>
      </c>
      <c r="E324" s="2">
        <v>36.75</v>
      </c>
      <c r="F324" s="3">
        <v>36.799999999999997</v>
      </c>
      <c r="H324" s="12">
        <f t="shared" si="44"/>
        <v>0.39999999999999858</v>
      </c>
      <c r="I324" s="12">
        <f t="shared" si="45"/>
        <v>0.73910648672122659</v>
      </c>
      <c r="J324" s="12">
        <f t="shared" si="46"/>
        <v>0</v>
      </c>
      <c r="K324" s="12">
        <f t="shared" si="47"/>
        <v>0.25</v>
      </c>
      <c r="L324" s="12">
        <f t="shared" si="48"/>
        <v>0.22089413579232567</v>
      </c>
      <c r="M324" s="12">
        <f t="shared" si="49"/>
        <v>0.15921108104007986</v>
      </c>
      <c r="N324" s="12">
        <f t="shared" si="50"/>
        <v>16.227889547604619</v>
      </c>
      <c r="O324" s="12"/>
      <c r="P324" s="12">
        <f t="shared" si="51"/>
        <v>29.886645532261667</v>
      </c>
      <c r="Q324" s="12">
        <f t="shared" si="52"/>
        <v>21.5410206648789</v>
      </c>
      <c r="R324" s="12">
        <f t="shared" si="53"/>
        <v>16.315162140371392</v>
      </c>
      <c r="S324" s="12">
        <f t="shared" si="54"/>
        <v>19.936297428837953</v>
      </c>
    </row>
    <row r="325" spans="2:19">
      <c r="B325" s="1">
        <v>42949</v>
      </c>
      <c r="C325" s="2">
        <v>37.5</v>
      </c>
      <c r="D325" s="2">
        <v>37.5</v>
      </c>
      <c r="E325" s="2">
        <v>37</v>
      </c>
      <c r="F325" s="3">
        <v>37.15</v>
      </c>
      <c r="H325" s="12">
        <f t="shared" ref="H325:H388" si="55">MAX((D325-E325),ABS(D325-F326),ABS(E325-F326))</f>
        <v>0.5</v>
      </c>
      <c r="I325" s="12">
        <f t="shared" ref="I325:I388" si="56">I326*13/14+H325/14</f>
        <v>0.76519160108439799</v>
      </c>
      <c r="J325" s="12">
        <f t="shared" ref="J325:J388" si="57">IF(IF((D325-D326)&gt;(E326-E325),(D325-D326),0) &gt;0,(D325-D326),0)</f>
        <v>0</v>
      </c>
      <c r="K325" s="12">
        <f t="shared" ref="K325:K388" si="58">IF(IF((D325-D326)&lt;(E326-E325),(E326-E325),0) &gt;0,(E326-E325),0)</f>
        <v>0</v>
      </c>
      <c r="L325" s="12">
        <f t="shared" ref="L325:L388" si="59">L326*13/14+J325/14</f>
        <v>0.23788599239173533</v>
      </c>
      <c r="M325" s="12">
        <f t="shared" ref="M325:M388" si="60">M326*13/14+K325/14</f>
        <v>0.15222731804316295</v>
      </c>
      <c r="N325" s="12">
        <f t="shared" ref="N325:N388" si="61">ABS(P325-Q325)/(P325+Q325)*100</f>
        <v>21.95738316467083</v>
      </c>
      <c r="O325" s="12"/>
      <c r="P325" s="12">
        <f t="shared" ref="P325:P388" si="62">L325/I325*100</f>
        <v>31.088421782807487</v>
      </c>
      <c r="Q325" s="12">
        <f t="shared" ref="Q325:Q388" si="63">M325/I325*100</f>
        <v>19.894013189302218</v>
      </c>
      <c r="R325" s="12">
        <f t="shared" ref="R325:R388" si="64">R326*13/14+N325/14</f>
        <v>16.321875416738067</v>
      </c>
      <c r="S325" s="12">
        <f t="shared" ref="S325:S388" si="65">(R325+R339)/2</f>
        <v>20.167183744521772</v>
      </c>
    </row>
    <row r="326" spans="2:19">
      <c r="B326" s="1">
        <v>42948</v>
      </c>
      <c r="C326" s="2">
        <v>36.549999999999997</v>
      </c>
      <c r="D326" s="2">
        <v>37.700000000000003</v>
      </c>
      <c r="E326" s="2">
        <v>36.549999999999997</v>
      </c>
      <c r="F326" s="3">
        <v>37.5</v>
      </c>
      <c r="H326" s="12">
        <f t="shared" si="55"/>
        <v>1.25</v>
      </c>
      <c r="I326" s="12">
        <f t="shared" si="56"/>
        <v>0.78559095501396703</v>
      </c>
      <c r="J326" s="12">
        <f t="shared" si="57"/>
        <v>1.25</v>
      </c>
      <c r="K326" s="12">
        <f t="shared" si="58"/>
        <v>0</v>
      </c>
      <c r="L326" s="12">
        <f t="shared" si="59"/>
        <v>0.25618491488340728</v>
      </c>
      <c r="M326" s="12">
        <f t="shared" si="60"/>
        <v>0.16393711173879086</v>
      </c>
      <c r="N326" s="12">
        <f t="shared" si="61"/>
        <v>21.957383164670816</v>
      </c>
      <c r="O326" s="12"/>
      <c r="P326" s="12">
        <f t="shared" si="62"/>
        <v>32.610471549898705</v>
      </c>
      <c r="Q326" s="12">
        <f t="shared" si="63"/>
        <v>20.867998885740256</v>
      </c>
      <c r="R326" s="12">
        <f t="shared" si="64"/>
        <v>15.888374820743239</v>
      </c>
      <c r="S326" s="12">
        <f t="shared" si="65"/>
        <v>20.195465406909499</v>
      </c>
    </row>
    <row r="327" spans="2:19">
      <c r="B327" s="1">
        <v>42947</v>
      </c>
      <c r="C327" s="2">
        <v>35.85</v>
      </c>
      <c r="D327" s="2">
        <v>36.450000000000003</v>
      </c>
      <c r="E327" s="2">
        <v>35.799999999999997</v>
      </c>
      <c r="F327" s="3">
        <v>36.450000000000003</v>
      </c>
      <c r="H327" s="12">
        <f t="shared" si="55"/>
        <v>0.65000000000000568</v>
      </c>
      <c r="I327" s="12">
        <f t="shared" si="56"/>
        <v>0.74986718232273364</v>
      </c>
      <c r="J327" s="12">
        <f t="shared" si="57"/>
        <v>0.25</v>
      </c>
      <c r="K327" s="12">
        <f t="shared" si="58"/>
        <v>0</v>
      </c>
      <c r="L327" s="12">
        <f t="shared" si="59"/>
        <v>0.17973760064366934</v>
      </c>
      <c r="M327" s="12">
        <f t="shared" si="60"/>
        <v>0.17654765879562093</v>
      </c>
      <c r="N327" s="12">
        <f t="shared" si="61"/>
        <v>0.89533365850404367</v>
      </c>
      <c r="O327" s="12"/>
      <c r="P327" s="12">
        <f t="shared" si="62"/>
        <v>23.969258140745314</v>
      </c>
      <c r="Q327" s="12">
        <f t="shared" si="63"/>
        <v>23.543857226657103</v>
      </c>
      <c r="R327" s="12">
        <f t="shared" si="64"/>
        <v>15.421528025056505</v>
      </c>
      <c r="S327" s="12">
        <f t="shared" si="65"/>
        <v>20.189680862136409</v>
      </c>
    </row>
    <row r="328" spans="2:19">
      <c r="B328" s="1">
        <v>42944</v>
      </c>
      <c r="C328" s="2">
        <v>36.200000000000003</v>
      </c>
      <c r="D328" s="2">
        <v>36.200000000000003</v>
      </c>
      <c r="E328" s="2">
        <v>35.799999999999997</v>
      </c>
      <c r="F328" s="3">
        <v>35.85</v>
      </c>
      <c r="H328" s="12">
        <f t="shared" si="55"/>
        <v>0.40000000000000568</v>
      </c>
      <c r="I328" s="12">
        <f t="shared" si="56"/>
        <v>0.7575492732706357</v>
      </c>
      <c r="J328" s="12">
        <f t="shared" si="57"/>
        <v>0</v>
      </c>
      <c r="K328" s="12">
        <f t="shared" si="58"/>
        <v>0</v>
      </c>
      <c r="L328" s="12">
        <f t="shared" si="59"/>
        <v>0.17433280069318238</v>
      </c>
      <c r="M328" s="12">
        <f t="shared" si="60"/>
        <v>0.19012824793374561</v>
      </c>
      <c r="N328" s="12">
        <f t="shared" si="61"/>
        <v>4.3339191664160071</v>
      </c>
      <c r="O328" s="12"/>
      <c r="P328" s="12">
        <f t="shared" si="62"/>
        <v>23.012734200182081</v>
      </c>
      <c r="Q328" s="12">
        <f t="shared" si="63"/>
        <v>25.097806128555543</v>
      </c>
      <c r="R328" s="12">
        <f t="shared" si="64"/>
        <v>16.538927591714387</v>
      </c>
      <c r="S328" s="12">
        <f t="shared" si="65"/>
        <v>21.06499534782607</v>
      </c>
    </row>
    <row r="329" spans="2:19">
      <c r="B329" s="1">
        <v>42943</v>
      </c>
      <c r="C329" s="2">
        <v>36.4</v>
      </c>
      <c r="D329" s="2">
        <v>36.549999999999997</v>
      </c>
      <c r="E329" s="2">
        <v>35.799999999999997</v>
      </c>
      <c r="F329" s="2">
        <v>36.200000000000003</v>
      </c>
      <c r="H329" s="12">
        <f t="shared" si="55"/>
        <v>0.75</v>
      </c>
      <c r="I329" s="12">
        <f t="shared" si="56"/>
        <v>0.78505306352222248</v>
      </c>
      <c r="J329" s="12">
        <f t="shared" si="57"/>
        <v>0</v>
      </c>
      <c r="K329" s="12">
        <f t="shared" si="58"/>
        <v>0.30000000000000426</v>
      </c>
      <c r="L329" s="12">
        <f t="shared" si="59"/>
        <v>0.18774301613111949</v>
      </c>
      <c r="M329" s="12">
        <f t="shared" si="60"/>
        <v>0.20475349777480298</v>
      </c>
      <c r="N329" s="12">
        <f t="shared" si="61"/>
        <v>4.3339191664160257</v>
      </c>
      <c r="O329" s="12"/>
      <c r="P329" s="12">
        <f t="shared" si="62"/>
        <v>23.914691229761061</v>
      </c>
      <c r="Q329" s="12">
        <f t="shared" si="63"/>
        <v>26.081485098109809</v>
      </c>
      <c r="R329" s="12">
        <f t="shared" si="64"/>
        <v>17.477774393660415</v>
      </c>
      <c r="S329" s="12">
        <f t="shared" si="65"/>
        <v>21.676684987496714</v>
      </c>
    </row>
    <row r="330" spans="2:19">
      <c r="B330" s="1">
        <v>42942</v>
      </c>
      <c r="C330" s="2">
        <v>36.4</v>
      </c>
      <c r="D330" s="2">
        <v>36.799999999999997</v>
      </c>
      <c r="E330" s="2">
        <v>36.1</v>
      </c>
      <c r="F330" s="3">
        <v>36.200000000000003</v>
      </c>
      <c r="H330" s="12">
        <f t="shared" si="55"/>
        <v>0.69999999999999574</v>
      </c>
      <c r="I330" s="12">
        <f t="shared" si="56"/>
        <v>0.78774945302393184</v>
      </c>
      <c r="J330" s="12">
        <f t="shared" si="57"/>
        <v>0</v>
      </c>
      <c r="K330" s="12">
        <f t="shared" si="58"/>
        <v>0.39999999999999858</v>
      </c>
      <c r="L330" s="12">
        <f t="shared" si="59"/>
        <v>0.20218478660274405</v>
      </c>
      <c r="M330" s="12">
        <f t="shared" si="60"/>
        <v>0.19742684375747976</v>
      </c>
      <c r="N330" s="12">
        <f t="shared" si="61"/>
        <v>1.1906417340694828</v>
      </c>
      <c r="O330" s="12"/>
      <c r="P330" s="12">
        <f t="shared" si="62"/>
        <v>25.666128465925027</v>
      </c>
      <c r="Q330" s="12">
        <f t="shared" si="63"/>
        <v>25.062136571421007</v>
      </c>
      <c r="R330" s="12">
        <f t="shared" si="64"/>
        <v>18.488840180371522</v>
      </c>
      <c r="S330" s="12">
        <f t="shared" si="65"/>
        <v>22.654072693723077</v>
      </c>
    </row>
    <row r="331" spans="2:19">
      <c r="B331" s="1">
        <v>42941</v>
      </c>
      <c r="C331" s="2">
        <v>37.1</v>
      </c>
      <c r="D331" s="2">
        <v>37.1</v>
      </c>
      <c r="E331" s="2">
        <v>36.5</v>
      </c>
      <c r="F331" s="3">
        <v>36.549999999999997</v>
      </c>
      <c r="H331" s="12">
        <f t="shared" si="55"/>
        <v>0.60000000000000142</v>
      </c>
      <c r="I331" s="12">
        <f t="shared" si="56"/>
        <v>0.79449941094885002</v>
      </c>
      <c r="J331" s="12">
        <f t="shared" si="57"/>
        <v>0</v>
      </c>
      <c r="K331" s="12">
        <f t="shared" si="58"/>
        <v>0.5</v>
      </c>
      <c r="L331" s="12">
        <f t="shared" si="59"/>
        <v>0.21773746249526282</v>
      </c>
      <c r="M331" s="12">
        <f t="shared" si="60"/>
        <v>0.18184429327728602</v>
      </c>
      <c r="N331" s="12">
        <f t="shared" si="61"/>
        <v>8.982684694545469</v>
      </c>
      <c r="O331" s="12"/>
      <c r="P331" s="12">
        <f t="shared" si="62"/>
        <v>27.405616605206117</v>
      </c>
      <c r="Q331" s="12">
        <f t="shared" si="63"/>
        <v>22.887907879014548</v>
      </c>
      <c r="R331" s="12">
        <f t="shared" si="64"/>
        <v>19.819470830087063</v>
      </c>
      <c r="S331" s="12">
        <f t="shared" si="65"/>
        <v>24.162022455462996</v>
      </c>
    </row>
    <row r="332" spans="2:19">
      <c r="B332" s="1">
        <v>42940</v>
      </c>
      <c r="C332" s="2">
        <v>37.299999999999997</v>
      </c>
      <c r="D332" s="2">
        <v>37.35</v>
      </c>
      <c r="E332" s="2">
        <v>37</v>
      </c>
      <c r="F332" s="3">
        <v>37.1</v>
      </c>
      <c r="H332" s="12">
        <f t="shared" si="55"/>
        <v>0.35000000000000142</v>
      </c>
      <c r="I332" s="12">
        <f t="shared" si="56"/>
        <v>0.80946090409876137</v>
      </c>
      <c r="J332" s="12">
        <f t="shared" si="57"/>
        <v>0</v>
      </c>
      <c r="K332" s="12">
        <f t="shared" si="58"/>
        <v>0</v>
      </c>
      <c r="L332" s="12">
        <f t="shared" si="59"/>
        <v>0.23448649807182151</v>
      </c>
      <c r="M332" s="12">
        <f t="shared" si="60"/>
        <v>0.15737077737553876</v>
      </c>
      <c r="N332" s="12">
        <f t="shared" si="61"/>
        <v>19.679542917314549</v>
      </c>
      <c r="O332" s="12"/>
      <c r="P332" s="12">
        <f t="shared" si="62"/>
        <v>28.968230199195894</v>
      </c>
      <c r="Q332" s="12">
        <f t="shared" si="63"/>
        <v>19.441430287575461</v>
      </c>
      <c r="R332" s="12">
        <f t="shared" si="64"/>
        <v>20.65306976359026</v>
      </c>
      <c r="S332" s="12">
        <f t="shared" si="65"/>
        <v>25.486274392703059</v>
      </c>
    </row>
    <row r="333" spans="2:19">
      <c r="B333" s="1">
        <v>42937</v>
      </c>
      <c r="C333" s="2">
        <v>37.5</v>
      </c>
      <c r="D333" s="2">
        <v>37.5</v>
      </c>
      <c r="E333" s="2">
        <v>37</v>
      </c>
      <c r="F333" s="3">
        <v>37.200000000000003</v>
      </c>
      <c r="H333" s="12">
        <f t="shared" si="55"/>
        <v>0.5</v>
      </c>
      <c r="I333" s="12">
        <f t="shared" si="56"/>
        <v>0.84480405056789676</v>
      </c>
      <c r="J333" s="12">
        <f t="shared" si="57"/>
        <v>0</v>
      </c>
      <c r="K333" s="12">
        <f t="shared" si="58"/>
        <v>0</v>
      </c>
      <c r="L333" s="12">
        <f t="shared" si="59"/>
        <v>0.25252392100042315</v>
      </c>
      <c r="M333" s="12">
        <f t="shared" si="60"/>
        <v>0.16947622178904173</v>
      </c>
      <c r="N333" s="12">
        <f t="shared" si="61"/>
        <v>19.679542917314542</v>
      </c>
      <c r="O333" s="12"/>
      <c r="P333" s="12">
        <f t="shared" si="62"/>
        <v>29.891419297844362</v>
      </c>
      <c r="Q333" s="12">
        <f t="shared" si="63"/>
        <v>20.061009612242735</v>
      </c>
      <c r="R333" s="12">
        <f t="shared" si="64"/>
        <v>20.727956444073008</v>
      </c>
      <c r="S333" s="12">
        <f t="shared" si="65"/>
        <v>26.601327645281394</v>
      </c>
    </row>
    <row r="334" spans="2:19">
      <c r="B334" s="1">
        <v>42936</v>
      </c>
      <c r="C334" s="2">
        <v>37</v>
      </c>
      <c r="D334" s="2">
        <v>37.6</v>
      </c>
      <c r="E334" s="2">
        <v>37</v>
      </c>
      <c r="F334" s="3">
        <v>37.450000000000003</v>
      </c>
      <c r="H334" s="12">
        <f t="shared" si="55"/>
        <v>0.60000000000000142</v>
      </c>
      <c r="I334" s="12">
        <f t="shared" si="56"/>
        <v>0.8713274390731196</v>
      </c>
      <c r="J334" s="12">
        <f t="shared" si="57"/>
        <v>0</v>
      </c>
      <c r="K334" s="12">
        <f t="shared" si="58"/>
        <v>0</v>
      </c>
      <c r="L334" s="12">
        <f t="shared" si="59"/>
        <v>0.27194883800045566</v>
      </c>
      <c r="M334" s="12">
        <f t="shared" si="60"/>
        <v>0.18251285423435262</v>
      </c>
      <c r="N334" s="12">
        <f t="shared" si="61"/>
        <v>19.679542917314556</v>
      </c>
      <c r="O334" s="12"/>
      <c r="P334" s="12">
        <f t="shared" si="62"/>
        <v>31.210865835895525</v>
      </c>
      <c r="Q334" s="12">
        <f t="shared" si="63"/>
        <v>20.946528945364314</v>
      </c>
      <c r="R334" s="12">
        <f t="shared" si="64"/>
        <v>20.808603638439045</v>
      </c>
      <c r="S334" s="12">
        <f t="shared" si="65"/>
        <v>27.725499387760649</v>
      </c>
    </row>
    <row r="335" spans="2:19">
      <c r="B335" s="1">
        <v>42935</v>
      </c>
      <c r="C335" s="2">
        <v>37.799999999999997</v>
      </c>
      <c r="D335" s="2">
        <v>38.200000000000003</v>
      </c>
      <c r="E335" s="2">
        <v>37</v>
      </c>
      <c r="F335" s="3">
        <v>37</v>
      </c>
      <c r="H335" s="12">
        <f t="shared" si="55"/>
        <v>1.2000000000000028</v>
      </c>
      <c r="I335" s="12">
        <f t="shared" si="56"/>
        <v>0.89219878054028257</v>
      </c>
      <c r="J335" s="12">
        <f t="shared" si="57"/>
        <v>0.95000000000000284</v>
      </c>
      <c r="K335" s="12">
        <f t="shared" si="58"/>
        <v>0</v>
      </c>
      <c r="L335" s="12">
        <f t="shared" si="59"/>
        <v>0.29286797938510611</v>
      </c>
      <c r="M335" s="12">
        <f t="shared" si="60"/>
        <v>0.19655230456007206</v>
      </c>
      <c r="N335" s="12">
        <f t="shared" si="61"/>
        <v>19.679542917314542</v>
      </c>
      <c r="O335" s="12"/>
      <c r="P335" s="12">
        <f t="shared" si="62"/>
        <v>32.825418031591127</v>
      </c>
      <c r="Q335" s="12">
        <f t="shared" si="63"/>
        <v>22.03010235466218</v>
      </c>
      <c r="R335" s="12">
        <f t="shared" si="64"/>
        <v>20.895454463140926</v>
      </c>
      <c r="S335" s="12">
        <f t="shared" si="65"/>
        <v>28.386025613572777</v>
      </c>
    </row>
    <row r="336" spans="2:19">
      <c r="B336" s="1">
        <v>42934</v>
      </c>
      <c r="C336" s="2">
        <v>36.950000000000003</v>
      </c>
      <c r="D336" s="2">
        <v>37.25</v>
      </c>
      <c r="E336" s="2">
        <v>36.700000000000003</v>
      </c>
      <c r="F336" s="3">
        <v>37.25</v>
      </c>
      <c r="H336" s="12">
        <f t="shared" si="55"/>
        <v>0.54999999999999716</v>
      </c>
      <c r="I336" s="12">
        <f t="shared" si="56"/>
        <v>0.86852176365876566</v>
      </c>
      <c r="J336" s="12">
        <f t="shared" si="57"/>
        <v>0.25</v>
      </c>
      <c r="K336" s="12">
        <f t="shared" si="58"/>
        <v>0</v>
      </c>
      <c r="L336" s="12">
        <f t="shared" si="59"/>
        <v>0.24231936241472948</v>
      </c>
      <c r="M336" s="12">
        <f t="shared" si="60"/>
        <v>0.21167171260315451</v>
      </c>
      <c r="N336" s="12">
        <f t="shared" si="61"/>
        <v>6.7507163682386668</v>
      </c>
      <c r="O336" s="12"/>
      <c r="P336" s="12">
        <f t="shared" si="62"/>
        <v>27.900206138062256</v>
      </c>
      <c r="Q336" s="12">
        <f t="shared" si="63"/>
        <v>24.371492052364783</v>
      </c>
      <c r="R336" s="12">
        <f t="shared" si="64"/>
        <v>20.988986120512187</v>
      </c>
      <c r="S336" s="12">
        <f t="shared" si="65"/>
        <v>29.477393432631885</v>
      </c>
    </row>
    <row r="337" spans="2:19">
      <c r="B337" s="1">
        <v>42933</v>
      </c>
      <c r="C337" s="2">
        <v>36</v>
      </c>
      <c r="D337" s="2">
        <v>37</v>
      </c>
      <c r="E337" s="2">
        <v>36</v>
      </c>
      <c r="F337" s="3">
        <v>36.700000000000003</v>
      </c>
      <c r="H337" s="12">
        <f t="shared" si="55"/>
        <v>1.2000000000000028</v>
      </c>
      <c r="I337" s="12">
        <f t="shared" si="56"/>
        <v>0.89302343778636328</v>
      </c>
      <c r="J337" s="12">
        <f t="shared" si="57"/>
        <v>1.1499999999999986</v>
      </c>
      <c r="K337" s="12">
        <f t="shared" si="58"/>
        <v>0</v>
      </c>
      <c r="L337" s="12">
        <f t="shared" si="59"/>
        <v>0.24172854413893943</v>
      </c>
      <c r="M337" s="12">
        <f t="shared" si="60"/>
        <v>0.22795415203416641</v>
      </c>
      <c r="N337" s="12">
        <f t="shared" si="61"/>
        <v>2.9327016338912184</v>
      </c>
      <c r="O337" s="12"/>
      <c r="P337" s="12">
        <f t="shared" si="62"/>
        <v>27.068555416433291</v>
      </c>
      <c r="Q337" s="12">
        <f t="shared" si="63"/>
        <v>25.526110781506674</v>
      </c>
      <c r="R337" s="12">
        <f t="shared" si="64"/>
        <v>22.084237639917845</v>
      </c>
      <c r="S337" s="12">
        <f t="shared" si="65"/>
        <v>31.374519625294635</v>
      </c>
    </row>
    <row r="338" spans="2:19">
      <c r="B338" s="1">
        <v>42930</v>
      </c>
      <c r="C338" s="2">
        <v>35.65</v>
      </c>
      <c r="D338" s="2">
        <v>35.85</v>
      </c>
      <c r="E338" s="2">
        <v>35.6</v>
      </c>
      <c r="F338" s="3">
        <v>35.799999999999997</v>
      </c>
      <c r="H338" s="12">
        <f t="shared" si="55"/>
        <v>0.25</v>
      </c>
      <c r="I338" s="12">
        <f t="shared" si="56"/>
        <v>0.86940985607762167</v>
      </c>
      <c r="J338" s="12">
        <f t="shared" si="57"/>
        <v>0</v>
      </c>
      <c r="K338" s="12">
        <f t="shared" si="58"/>
        <v>0</v>
      </c>
      <c r="L338" s="12">
        <f t="shared" si="59"/>
        <v>0.17186150907270412</v>
      </c>
      <c r="M338" s="12">
        <f t="shared" si="60"/>
        <v>0.24548908680602538</v>
      </c>
      <c r="N338" s="12">
        <f t="shared" si="61"/>
        <v>17.641661102291902</v>
      </c>
      <c r="O338" s="12"/>
      <c r="P338" s="12">
        <f t="shared" si="62"/>
        <v>19.767605332663742</v>
      </c>
      <c r="Q338" s="12">
        <f t="shared" si="63"/>
        <v>28.236289833837347</v>
      </c>
      <c r="R338" s="12">
        <f t="shared" si="64"/>
        <v>23.557432717304511</v>
      </c>
      <c r="S338" s="12">
        <f t="shared" si="65"/>
        <v>33.17211879852016</v>
      </c>
    </row>
    <row r="339" spans="2:19">
      <c r="B339" s="1">
        <v>42929</v>
      </c>
      <c r="C339" s="2">
        <v>35.75</v>
      </c>
      <c r="D339" s="2">
        <v>35.9</v>
      </c>
      <c r="E339" s="2">
        <v>35.450000000000003</v>
      </c>
      <c r="F339" s="3">
        <v>35.65</v>
      </c>
      <c r="H339" s="12">
        <f t="shared" si="55"/>
        <v>0.44999999999999574</v>
      </c>
      <c r="I339" s="12">
        <f t="shared" si="56"/>
        <v>0.91705676808359249</v>
      </c>
      <c r="J339" s="12">
        <f t="shared" si="57"/>
        <v>4.9999999999997158E-2</v>
      </c>
      <c r="K339" s="12">
        <f t="shared" si="58"/>
        <v>0</v>
      </c>
      <c r="L339" s="12">
        <f t="shared" si="59"/>
        <v>0.18508162515521984</v>
      </c>
      <c r="M339" s="12">
        <f t="shared" si="60"/>
        <v>0.2643728627141812</v>
      </c>
      <c r="N339" s="12">
        <f t="shared" si="61"/>
        <v>17.641661102291891</v>
      </c>
      <c r="O339" s="12"/>
      <c r="P339" s="12">
        <f t="shared" si="62"/>
        <v>20.182133930704396</v>
      </c>
      <c r="Q339" s="12">
        <f t="shared" si="63"/>
        <v>28.828407565940651</v>
      </c>
      <c r="R339" s="12">
        <f t="shared" si="64"/>
        <v>24.012492072305481</v>
      </c>
      <c r="S339" s="12">
        <f t="shared" si="65"/>
        <v>33.906867083797273</v>
      </c>
    </row>
    <row r="340" spans="2:19">
      <c r="B340" s="1">
        <v>42928</v>
      </c>
      <c r="C340" s="2">
        <v>35.799999999999997</v>
      </c>
      <c r="D340" s="2">
        <v>35.85</v>
      </c>
      <c r="E340" s="2">
        <v>35.450000000000003</v>
      </c>
      <c r="F340" s="3">
        <v>35.700000000000003</v>
      </c>
      <c r="H340" s="12">
        <f t="shared" si="55"/>
        <v>0.39999999999999858</v>
      </c>
      <c r="I340" s="12">
        <f t="shared" si="56"/>
        <v>0.95298421178233073</v>
      </c>
      <c r="J340" s="12">
        <f t="shared" si="57"/>
        <v>0</v>
      </c>
      <c r="K340" s="12">
        <f t="shared" si="58"/>
        <v>0.14999999999999858</v>
      </c>
      <c r="L340" s="12">
        <f t="shared" si="59"/>
        <v>0.19547251939792928</v>
      </c>
      <c r="M340" s="12">
        <f t="shared" si="60"/>
        <v>0.28470923676911825</v>
      </c>
      <c r="N340" s="12">
        <f t="shared" si="61"/>
        <v>18.583945813248462</v>
      </c>
      <c r="O340" s="12"/>
      <c r="P340" s="12">
        <f t="shared" si="62"/>
        <v>20.51162201652264</v>
      </c>
      <c r="Q340" s="12">
        <f t="shared" si="63"/>
        <v>29.875546021548168</v>
      </c>
      <c r="R340" s="12">
        <f t="shared" si="64"/>
        <v>24.502555993075756</v>
      </c>
      <c r="S340" s="12">
        <f t="shared" si="65"/>
        <v>34.543194295171602</v>
      </c>
    </row>
    <row r="341" spans="2:19">
      <c r="B341" s="1">
        <v>42927</v>
      </c>
      <c r="C341" s="2">
        <v>35.950000000000003</v>
      </c>
      <c r="D341" s="2">
        <v>36.299999999999997</v>
      </c>
      <c r="E341" s="2">
        <v>35.6</v>
      </c>
      <c r="F341" s="3">
        <v>35.6</v>
      </c>
      <c r="H341" s="12">
        <f t="shared" si="55"/>
        <v>0.69999999999999574</v>
      </c>
      <c r="I341" s="12">
        <f t="shared" si="56"/>
        <v>0.99552145884251009</v>
      </c>
      <c r="J341" s="12">
        <f t="shared" si="57"/>
        <v>0.29999999999999716</v>
      </c>
      <c r="K341" s="12">
        <f t="shared" si="58"/>
        <v>0</v>
      </c>
      <c r="L341" s="12">
        <f t="shared" si="59"/>
        <v>0.21050886704392385</v>
      </c>
      <c r="M341" s="12">
        <f t="shared" si="60"/>
        <v>0.29507148575135822</v>
      </c>
      <c r="N341" s="12">
        <f t="shared" si="61"/>
        <v>16.725851437837651</v>
      </c>
      <c r="O341" s="12"/>
      <c r="P341" s="12">
        <f t="shared" si="62"/>
        <v>21.145588090957066</v>
      </c>
      <c r="Q341" s="12">
        <f t="shared" si="63"/>
        <v>29.639892051592437</v>
      </c>
      <c r="R341" s="12">
        <f t="shared" si="64"/>
        <v>24.957833699216316</v>
      </c>
      <c r="S341" s="12">
        <f t="shared" si="65"/>
        <v>35.307753690913643</v>
      </c>
    </row>
    <row r="342" spans="2:19">
      <c r="B342" s="1">
        <v>42926</v>
      </c>
      <c r="C342" s="2">
        <v>36</v>
      </c>
      <c r="D342" s="2">
        <v>36</v>
      </c>
      <c r="E342" s="2">
        <v>35.4</v>
      </c>
      <c r="F342" s="3">
        <v>35.799999999999997</v>
      </c>
      <c r="H342" s="12">
        <f t="shared" si="55"/>
        <v>0.70000000000000284</v>
      </c>
      <c r="I342" s="12">
        <f t="shared" si="56"/>
        <v>1.0182538787534727</v>
      </c>
      <c r="J342" s="12">
        <f t="shared" si="57"/>
        <v>0</v>
      </c>
      <c r="K342" s="12">
        <f t="shared" si="58"/>
        <v>0.70000000000000284</v>
      </c>
      <c r="L342" s="12">
        <f t="shared" si="59"/>
        <v>0.20362493373961055</v>
      </c>
      <c r="M342" s="12">
        <f t="shared" si="60"/>
        <v>0.31776929234761653</v>
      </c>
      <c r="N342" s="12">
        <f t="shared" si="61"/>
        <v>21.892140897799301</v>
      </c>
      <c r="O342" s="12"/>
      <c r="P342" s="12">
        <f t="shared" si="62"/>
        <v>19.997462124954964</v>
      </c>
      <c r="Q342" s="12">
        <f t="shared" si="63"/>
        <v>31.207275413143893</v>
      </c>
      <c r="R342" s="12">
        <f t="shared" si="64"/>
        <v>25.591063103937753</v>
      </c>
      <c r="S342" s="12">
        <f t="shared" si="65"/>
        <v>35.824224797238422</v>
      </c>
    </row>
    <row r="343" spans="2:19">
      <c r="B343" s="1">
        <v>42923</v>
      </c>
      <c r="C343" s="2">
        <v>37</v>
      </c>
      <c r="D343" s="2">
        <v>37.1</v>
      </c>
      <c r="E343" s="2">
        <v>36.1</v>
      </c>
      <c r="F343" s="3">
        <v>36.1</v>
      </c>
      <c r="H343" s="12">
        <f t="shared" si="55"/>
        <v>1</v>
      </c>
      <c r="I343" s="12">
        <f t="shared" si="56"/>
        <v>1.0427349463498936</v>
      </c>
      <c r="J343" s="12">
        <f t="shared" si="57"/>
        <v>0</v>
      </c>
      <c r="K343" s="12">
        <f t="shared" si="58"/>
        <v>0.64999999999999858</v>
      </c>
      <c r="L343" s="12">
        <f t="shared" si="59"/>
        <v>0.21928839018111904</v>
      </c>
      <c r="M343" s="12">
        <f t="shared" si="60"/>
        <v>0.28836693022050985</v>
      </c>
      <c r="N343" s="12">
        <f t="shared" si="61"/>
        <v>13.607370446692002</v>
      </c>
      <c r="O343" s="12"/>
      <c r="P343" s="12">
        <f t="shared" si="62"/>
        <v>21.030118051451208</v>
      </c>
      <c r="Q343" s="12">
        <f t="shared" si="63"/>
        <v>27.654863897095023</v>
      </c>
      <c r="R343" s="12">
        <f t="shared" si="64"/>
        <v>25.875595581333016</v>
      </c>
      <c r="S343" s="12">
        <f t="shared" si="65"/>
        <v>36.372556421707209</v>
      </c>
    </row>
    <row r="344" spans="2:19">
      <c r="B344" s="1">
        <v>42922</v>
      </c>
      <c r="C344" s="2">
        <v>37.200000000000003</v>
      </c>
      <c r="D344" s="2">
        <v>37.25</v>
      </c>
      <c r="E344" s="2">
        <v>36.75</v>
      </c>
      <c r="F344" s="3">
        <v>37</v>
      </c>
      <c r="H344" s="12">
        <f t="shared" si="55"/>
        <v>0.5</v>
      </c>
      <c r="I344" s="12">
        <f t="shared" si="56"/>
        <v>1.04602224991527</v>
      </c>
      <c r="J344" s="12">
        <f t="shared" si="57"/>
        <v>0</v>
      </c>
      <c r="K344" s="12">
        <f t="shared" si="58"/>
        <v>0</v>
      </c>
      <c r="L344" s="12">
        <f t="shared" si="59"/>
        <v>0.23615672788735895</v>
      </c>
      <c r="M344" s="12">
        <f t="shared" si="60"/>
        <v>0.26054900177593376</v>
      </c>
      <c r="N344" s="12">
        <f t="shared" si="61"/>
        <v>4.9108098481388351</v>
      </c>
      <c r="O344" s="12"/>
      <c r="P344" s="12">
        <f t="shared" si="62"/>
        <v>22.576644799523923</v>
      </c>
      <c r="Q344" s="12">
        <f t="shared" si="63"/>
        <v>24.908552547236809</v>
      </c>
      <c r="R344" s="12">
        <f t="shared" si="64"/>
        <v>26.819305207074631</v>
      </c>
      <c r="S344" s="12">
        <f t="shared" si="65"/>
        <v>37.449397058450216</v>
      </c>
    </row>
    <row r="345" spans="2:19">
      <c r="B345" s="1">
        <v>42921</v>
      </c>
      <c r="C345" s="2">
        <v>37.1</v>
      </c>
      <c r="D345" s="2">
        <v>37.25</v>
      </c>
      <c r="E345" s="2">
        <v>36.6</v>
      </c>
      <c r="F345" s="3">
        <v>36.9</v>
      </c>
      <c r="H345" s="12">
        <f t="shared" si="55"/>
        <v>0.64999999999999858</v>
      </c>
      <c r="I345" s="12">
        <f t="shared" si="56"/>
        <v>1.0880239614472138</v>
      </c>
      <c r="J345" s="12">
        <f t="shared" si="57"/>
        <v>0</v>
      </c>
      <c r="K345" s="12">
        <f t="shared" si="58"/>
        <v>0.19999999999999574</v>
      </c>
      <c r="L345" s="12">
        <f t="shared" si="59"/>
        <v>0.25432263003254041</v>
      </c>
      <c r="M345" s="12">
        <f t="shared" si="60"/>
        <v>0.28059123268177483</v>
      </c>
      <c r="N345" s="12">
        <f t="shared" si="61"/>
        <v>4.9108098481388209</v>
      </c>
      <c r="O345" s="12"/>
      <c r="P345" s="12">
        <f t="shared" si="62"/>
        <v>23.374726940228243</v>
      </c>
      <c r="Q345" s="12">
        <f t="shared" si="63"/>
        <v>25.789067394118035</v>
      </c>
      <c r="R345" s="12">
        <f t="shared" si="64"/>
        <v>28.504574080838925</v>
      </c>
      <c r="S345" s="12">
        <f t="shared" si="65"/>
        <v>38.872208764195982</v>
      </c>
    </row>
    <row r="346" spans="2:19">
      <c r="B346" s="1">
        <v>42920</v>
      </c>
      <c r="C346" s="2">
        <v>37.4</v>
      </c>
      <c r="D346" s="2">
        <v>37.549999999999997</v>
      </c>
      <c r="E346" s="2">
        <v>36.799999999999997</v>
      </c>
      <c r="F346" s="3">
        <v>37.049999999999997</v>
      </c>
      <c r="H346" s="12">
        <f t="shared" si="55"/>
        <v>0.75</v>
      </c>
      <c r="I346" s="12">
        <f t="shared" si="56"/>
        <v>1.1217181123277689</v>
      </c>
      <c r="J346" s="12">
        <f t="shared" si="57"/>
        <v>0.14999999999999858</v>
      </c>
      <c r="K346" s="12">
        <f t="shared" si="58"/>
        <v>0</v>
      </c>
      <c r="L346" s="12">
        <f t="shared" si="59"/>
        <v>0.27388590926581274</v>
      </c>
      <c r="M346" s="12">
        <f t="shared" si="60"/>
        <v>0.28679055827268091</v>
      </c>
      <c r="N346" s="12">
        <f t="shared" si="61"/>
        <v>2.3016213010549063</v>
      </c>
      <c r="O346" s="12"/>
      <c r="P346" s="12">
        <f t="shared" si="62"/>
        <v>24.416643206148265</v>
      </c>
      <c r="Q346" s="12">
        <f t="shared" si="63"/>
        <v>25.567079208299347</v>
      </c>
      <c r="R346" s="12">
        <f t="shared" si="64"/>
        <v>30.319479021815859</v>
      </c>
      <c r="S346" s="12">
        <f t="shared" si="65"/>
        <v>40.473993795734089</v>
      </c>
    </row>
    <row r="347" spans="2:19">
      <c r="B347" s="1">
        <v>42919</v>
      </c>
      <c r="C347" s="2">
        <v>36.4</v>
      </c>
      <c r="D347" s="2">
        <v>37.4</v>
      </c>
      <c r="E347" s="2">
        <v>36.200000000000003</v>
      </c>
      <c r="F347" s="3">
        <v>37.299999999999997</v>
      </c>
      <c r="H347" s="12">
        <f t="shared" si="55"/>
        <v>1.1999999999999957</v>
      </c>
      <c r="I347" s="12">
        <f t="shared" si="56"/>
        <v>1.1503118132760586</v>
      </c>
      <c r="J347" s="12">
        <f t="shared" si="57"/>
        <v>1</v>
      </c>
      <c r="K347" s="12">
        <f t="shared" si="58"/>
        <v>0</v>
      </c>
      <c r="L347" s="12">
        <f t="shared" si="59"/>
        <v>0.28341559459395227</v>
      </c>
      <c r="M347" s="12">
        <f t="shared" si="60"/>
        <v>0.30885137044750249</v>
      </c>
      <c r="N347" s="12">
        <f t="shared" si="61"/>
        <v>4.2946470687876088</v>
      </c>
      <c r="O347" s="12"/>
      <c r="P347" s="12">
        <f t="shared" si="62"/>
        <v>24.638153874712625</v>
      </c>
      <c r="Q347" s="12">
        <f t="shared" si="63"/>
        <v>26.849360919618974</v>
      </c>
      <c r="R347" s="12">
        <f t="shared" si="64"/>
        <v>32.47469884648978</v>
      </c>
      <c r="S347" s="12">
        <f t="shared" si="65"/>
        <v>42.299346466124504</v>
      </c>
    </row>
    <row r="348" spans="2:19">
      <c r="B348" s="1">
        <v>42916</v>
      </c>
      <c r="C348" s="2">
        <v>35.25</v>
      </c>
      <c r="D348" s="2">
        <v>36.4</v>
      </c>
      <c r="E348" s="2">
        <v>34.75</v>
      </c>
      <c r="F348" s="3">
        <v>36.4</v>
      </c>
      <c r="H348" s="12">
        <f t="shared" si="55"/>
        <v>1.6499999999999986</v>
      </c>
      <c r="I348" s="12">
        <f t="shared" si="56"/>
        <v>1.146489645066525</v>
      </c>
      <c r="J348" s="12">
        <f t="shared" si="57"/>
        <v>0</v>
      </c>
      <c r="K348" s="12">
        <f t="shared" si="58"/>
        <v>0.85000000000000142</v>
      </c>
      <c r="L348" s="12">
        <f t="shared" si="59"/>
        <v>0.22829371725502548</v>
      </c>
      <c r="M348" s="12">
        <f t="shared" si="60"/>
        <v>0.33260916817423342</v>
      </c>
      <c r="N348" s="12">
        <f t="shared" si="61"/>
        <v>18.597773987091426</v>
      </c>
      <c r="O348" s="12"/>
      <c r="P348" s="12">
        <f t="shared" si="62"/>
        <v>19.912409871070295</v>
      </c>
      <c r="Q348" s="12">
        <f t="shared" si="63"/>
        <v>29.011092215746427</v>
      </c>
      <c r="R348" s="12">
        <f t="shared" si="64"/>
        <v>34.642395137082254</v>
      </c>
      <c r="S348" s="12">
        <f t="shared" si="65"/>
        <v>42.852398685661669</v>
      </c>
    </row>
    <row r="349" spans="2:19">
      <c r="B349" s="1">
        <v>42915</v>
      </c>
      <c r="C349" s="2">
        <v>37.15</v>
      </c>
      <c r="D349" s="2">
        <v>37.200000000000003</v>
      </c>
      <c r="E349" s="2">
        <v>35.6</v>
      </c>
      <c r="F349" s="3">
        <v>35.6</v>
      </c>
      <c r="H349" s="12">
        <f t="shared" si="55"/>
        <v>1.6000000000000014</v>
      </c>
      <c r="I349" s="12">
        <f t="shared" si="56"/>
        <v>1.1077580793024118</v>
      </c>
      <c r="J349" s="12">
        <f t="shared" si="57"/>
        <v>0</v>
      </c>
      <c r="K349" s="12">
        <f t="shared" si="58"/>
        <v>0.85000000000000142</v>
      </c>
      <c r="L349" s="12">
        <f t="shared" si="59"/>
        <v>0.24585477242848899</v>
      </c>
      <c r="M349" s="12">
        <f t="shared" si="60"/>
        <v>0.29280987341840509</v>
      </c>
      <c r="N349" s="12">
        <f t="shared" si="61"/>
        <v>8.7169450142941489</v>
      </c>
      <c r="O349" s="12"/>
      <c r="P349" s="12">
        <f t="shared" si="62"/>
        <v>22.193904700140944</v>
      </c>
      <c r="Q349" s="12">
        <f t="shared" si="63"/>
        <v>26.432655187926606</v>
      </c>
      <c r="R349" s="12">
        <f t="shared" si="64"/>
        <v>35.876596764004624</v>
      </c>
      <c r="S349" s="12">
        <f t="shared" si="65"/>
        <v>42.897873117536165</v>
      </c>
    </row>
    <row r="350" spans="2:19">
      <c r="B350" s="1">
        <v>42914</v>
      </c>
      <c r="C350" s="2">
        <v>37.15</v>
      </c>
      <c r="D350" s="2">
        <v>37.15</v>
      </c>
      <c r="E350" s="2">
        <v>36.450000000000003</v>
      </c>
      <c r="F350" s="3">
        <v>36.799999999999997</v>
      </c>
      <c r="H350" s="12">
        <f t="shared" si="55"/>
        <v>0.69999999999999574</v>
      </c>
      <c r="I350" s="12">
        <f t="shared" si="56"/>
        <v>1.069893316171828</v>
      </c>
      <c r="J350" s="12">
        <f t="shared" si="57"/>
        <v>0</v>
      </c>
      <c r="K350" s="12">
        <f t="shared" si="58"/>
        <v>0.64999999999999858</v>
      </c>
      <c r="L350" s="12">
        <f t="shared" si="59"/>
        <v>0.26476667799991122</v>
      </c>
      <c r="M350" s="12">
        <f t="shared" si="60"/>
        <v>0.24994909445058996</v>
      </c>
      <c r="N350" s="12">
        <f t="shared" si="61"/>
        <v>2.8787894877937181</v>
      </c>
      <c r="O350" s="12"/>
      <c r="P350" s="12">
        <f t="shared" si="62"/>
        <v>24.747016735020793</v>
      </c>
      <c r="Q350" s="12">
        <f t="shared" si="63"/>
        <v>23.362057755901279</v>
      </c>
      <c r="R350" s="12">
        <f t="shared" si="64"/>
        <v>37.965800744751583</v>
      </c>
      <c r="S350" s="12">
        <f t="shared" si="65"/>
        <v>43.50644160631974</v>
      </c>
    </row>
    <row r="351" spans="2:19">
      <c r="B351" s="1">
        <v>42913</v>
      </c>
      <c r="C351" s="2">
        <v>38.5</v>
      </c>
      <c r="D351" s="2">
        <v>38.5</v>
      </c>
      <c r="E351" s="2">
        <v>37.1</v>
      </c>
      <c r="F351" s="3">
        <v>37.15</v>
      </c>
      <c r="H351" s="12">
        <f t="shared" si="55"/>
        <v>1.3999999999999986</v>
      </c>
      <c r="I351" s="12">
        <f t="shared" si="56"/>
        <v>1.0983466481850461</v>
      </c>
      <c r="J351" s="12">
        <f t="shared" si="57"/>
        <v>0</v>
      </c>
      <c r="K351" s="12">
        <f t="shared" si="58"/>
        <v>0.89999999999999858</v>
      </c>
      <c r="L351" s="12">
        <f t="shared" si="59"/>
        <v>0.28513334553836595</v>
      </c>
      <c r="M351" s="12">
        <f t="shared" si="60"/>
        <v>0.21917594786986622</v>
      </c>
      <c r="N351" s="12">
        <f t="shared" si="61"/>
        <v>13.078759112834359</v>
      </c>
      <c r="O351" s="12"/>
      <c r="P351" s="12">
        <f t="shared" si="62"/>
        <v>25.960232683327455</v>
      </c>
      <c r="Q351" s="12">
        <f t="shared" si="63"/>
        <v>19.955079594592629</v>
      </c>
      <c r="R351" s="12">
        <f t="shared" si="64"/>
        <v>40.664801610671425</v>
      </c>
      <c r="S351" s="12">
        <f t="shared" si="65"/>
        <v>44.448741748537749</v>
      </c>
    </row>
    <row r="352" spans="2:19">
      <c r="B352" s="1">
        <v>42912</v>
      </c>
      <c r="C352" s="2">
        <v>38.450000000000003</v>
      </c>
      <c r="D352" s="2">
        <v>38.65</v>
      </c>
      <c r="E352" s="2">
        <v>38</v>
      </c>
      <c r="F352" s="3">
        <v>38.299999999999997</v>
      </c>
      <c r="H352" s="12">
        <f t="shared" si="55"/>
        <v>0.64999999999999858</v>
      </c>
      <c r="I352" s="12">
        <f t="shared" si="56"/>
        <v>1.0751425441992806</v>
      </c>
      <c r="J352" s="12">
        <f t="shared" si="57"/>
        <v>0</v>
      </c>
      <c r="K352" s="12">
        <f t="shared" si="58"/>
        <v>0.20000000000000284</v>
      </c>
      <c r="L352" s="12">
        <f t="shared" si="59"/>
        <v>0.30706667981054797</v>
      </c>
      <c r="M352" s="12">
        <f t="shared" si="60"/>
        <v>0.16680486693677909</v>
      </c>
      <c r="N352" s="12">
        <f t="shared" si="61"/>
        <v>29.599121077543384</v>
      </c>
      <c r="O352" s="12"/>
      <c r="P352" s="12">
        <f t="shared" si="62"/>
        <v>28.560555199611965</v>
      </c>
      <c r="Q352" s="12">
        <f t="shared" si="63"/>
        <v>15.514674573780177</v>
      </c>
      <c r="R352" s="12">
        <f t="shared" si="64"/>
        <v>42.786804879735811</v>
      </c>
      <c r="S352" s="12">
        <f t="shared" si="65"/>
        <v>45.071219993040188</v>
      </c>
    </row>
    <row r="353" spans="2:19">
      <c r="B353" s="1">
        <v>42909</v>
      </c>
      <c r="C353" s="2">
        <v>38.4</v>
      </c>
      <c r="D353" s="2">
        <v>39.35</v>
      </c>
      <c r="E353" s="2">
        <v>38.200000000000003</v>
      </c>
      <c r="F353" s="3">
        <v>38.200000000000003</v>
      </c>
      <c r="H353" s="12">
        <f t="shared" si="55"/>
        <v>1.1499999999999986</v>
      </c>
      <c r="I353" s="12">
        <f t="shared" si="56"/>
        <v>1.1078458168299947</v>
      </c>
      <c r="J353" s="12">
        <f t="shared" si="57"/>
        <v>0.30000000000000426</v>
      </c>
      <c r="K353" s="12">
        <f t="shared" si="58"/>
        <v>0</v>
      </c>
      <c r="L353" s="12">
        <f t="shared" si="59"/>
        <v>0.33068719364212856</v>
      </c>
      <c r="M353" s="12">
        <f t="shared" si="60"/>
        <v>0.16425139516268497</v>
      </c>
      <c r="N353" s="12">
        <f t="shared" si="61"/>
        <v>33.627565569570088</v>
      </c>
      <c r="O353" s="12"/>
      <c r="P353" s="12">
        <f t="shared" si="62"/>
        <v>29.849568289959468</v>
      </c>
      <c r="Q353" s="12">
        <f t="shared" si="63"/>
        <v>14.826196269141152</v>
      </c>
      <c r="R353" s="12">
        <f t="shared" si="64"/>
        <v>43.801242095289069</v>
      </c>
      <c r="S353" s="12">
        <f t="shared" si="65"/>
        <v>45.205548161111793</v>
      </c>
    </row>
    <row r="354" spans="2:19">
      <c r="B354" s="1">
        <v>42908</v>
      </c>
      <c r="C354" s="2">
        <v>39</v>
      </c>
      <c r="D354" s="2">
        <v>39.049999999999997</v>
      </c>
      <c r="E354" s="2">
        <v>38</v>
      </c>
      <c r="F354" s="3">
        <v>38.299999999999997</v>
      </c>
      <c r="H354" s="12">
        <f t="shared" si="55"/>
        <v>1.0499999999999972</v>
      </c>
      <c r="I354" s="12">
        <f t="shared" si="56"/>
        <v>1.104603187355379</v>
      </c>
      <c r="J354" s="12">
        <f t="shared" si="57"/>
        <v>0</v>
      </c>
      <c r="K354" s="12">
        <f t="shared" si="58"/>
        <v>0.5</v>
      </c>
      <c r="L354" s="12">
        <f t="shared" si="59"/>
        <v>0.33304774699921502</v>
      </c>
      <c r="M354" s="12">
        <f t="shared" si="60"/>
        <v>0.17688611786750691</v>
      </c>
      <c r="N354" s="12">
        <f t="shared" si="61"/>
        <v>30.623898487801554</v>
      </c>
      <c r="O354" s="12"/>
      <c r="P354" s="12">
        <f t="shared" si="62"/>
        <v>30.150894983074593</v>
      </c>
      <c r="Q354" s="12">
        <f t="shared" si="63"/>
        <v>16.01354403937621</v>
      </c>
      <c r="R354" s="12">
        <f t="shared" si="64"/>
        <v>44.583832597267445</v>
      </c>
      <c r="S354" s="12">
        <f t="shared" si="65"/>
        <v>45.368852380491077</v>
      </c>
    </row>
    <row r="355" spans="2:19">
      <c r="B355" s="1">
        <v>42907</v>
      </c>
      <c r="C355" s="2">
        <v>39.299999999999997</v>
      </c>
      <c r="D355" s="2">
        <v>39.700000000000003</v>
      </c>
      <c r="E355" s="2">
        <v>38.5</v>
      </c>
      <c r="F355" s="3">
        <v>39</v>
      </c>
      <c r="H355" s="12">
        <f t="shared" si="55"/>
        <v>1.2000000000000028</v>
      </c>
      <c r="I355" s="12">
        <f t="shared" si="56"/>
        <v>1.1088034325365623</v>
      </c>
      <c r="J355" s="12">
        <f t="shared" si="57"/>
        <v>0.55000000000000426</v>
      </c>
      <c r="K355" s="12">
        <f t="shared" si="58"/>
        <v>0</v>
      </c>
      <c r="L355" s="12">
        <f t="shared" si="59"/>
        <v>0.3586668044606931</v>
      </c>
      <c r="M355" s="12">
        <f t="shared" si="60"/>
        <v>0.15203120385731511</v>
      </c>
      <c r="N355" s="12">
        <f t="shared" si="61"/>
        <v>40.461407179545411</v>
      </c>
      <c r="O355" s="12"/>
      <c r="P355" s="12">
        <f t="shared" si="62"/>
        <v>32.347194636671205</v>
      </c>
      <c r="Q355" s="12">
        <f t="shared" si="63"/>
        <v>13.711285462881353</v>
      </c>
      <c r="R355" s="12">
        <f t="shared" si="64"/>
        <v>45.657673682610977</v>
      </c>
      <c r="S355" s="12">
        <f t="shared" si="65"/>
        <v>45.778800490374337</v>
      </c>
    </row>
    <row r="356" spans="2:19">
      <c r="B356" s="1">
        <v>42906</v>
      </c>
      <c r="C356" s="2">
        <v>38.799999999999997</v>
      </c>
      <c r="D356" s="2">
        <v>39.15</v>
      </c>
      <c r="E356" s="2">
        <v>38.450000000000003</v>
      </c>
      <c r="F356" s="3">
        <v>38.65</v>
      </c>
      <c r="H356" s="12">
        <f t="shared" si="55"/>
        <v>0.75</v>
      </c>
      <c r="I356" s="12">
        <f t="shared" si="56"/>
        <v>1.1017883119624516</v>
      </c>
      <c r="J356" s="12">
        <f t="shared" si="57"/>
        <v>0.44999999999999574</v>
      </c>
      <c r="K356" s="12">
        <f t="shared" si="58"/>
        <v>0</v>
      </c>
      <c r="L356" s="12">
        <f t="shared" si="59"/>
        <v>0.34394886634228455</v>
      </c>
      <c r="M356" s="12">
        <f t="shared" si="60"/>
        <v>0.16372591184633936</v>
      </c>
      <c r="N356" s="12">
        <f t="shared" si="61"/>
        <v>35.499686460489137</v>
      </c>
      <c r="O356" s="12"/>
      <c r="P356" s="12">
        <f t="shared" si="62"/>
        <v>31.21732755810956</v>
      </c>
      <c r="Q356" s="12">
        <f t="shared" si="63"/>
        <v>14.860015310447316</v>
      </c>
      <c r="R356" s="12">
        <f t="shared" si="64"/>
        <v>46.057386490539095</v>
      </c>
      <c r="S356" s="12">
        <f t="shared" si="65"/>
        <v>45.185278987788323</v>
      </c>
    </row>
    <row r="357" spans="2:19">
      <c r="B357" s="1">
        <v>42905</v>
      </c>
      <c r="C357" s="2">
        <v>38</v>
      </c>
      <c r="D357" s="2">
        <v>38.700000000000003</v>
      </c>
      <c r="E357" s="2">
        <v>37.9</v>
      </c>
      <c r="F357" s="3">
        <v>38.4</v>
      </c>
      <c r="H357" s="12">
        <f t="shared" si="55"/>
        <v>0.80000000000000426</v>
      </c>
      <c r="I357" s="12">
        <f t="shared" si="56"/>
        <v>1.1288489513441786</v>
      </c>
      <c r="J357" s="12">
        <f t="shared" si="57"/>
        <v>0</v>
      </c>
      <c r="K357" s="12">
        <f t="shared" si="58"/>
        <v>0.10000000000000142</v>
      </c>
      <c r="L357" s="12">
        <f t="shared" si="59"/>
        <v>0.33579108683015291</v>
      </c>
      <c r="M357" s="12">
        <f t="shared" si="60"/>
        <v>0.17632021275759624</v>
      </c>
      <c r="N357" s="12">
        <f t="shared" si="61"/>
        <v>31.139885841404219</v>
      </c>
      <c r="O357" s="12"/>
      <c r="P357" s="12">
        <f t="shared" si="62"/>
        <v>29.746325797646278</v>
      </c>
      <c r="Q357" s="12">
        <f t="shared" si="63"/>
        <v>15.619469066046673</v>
      </c>
      <c r="R357" s="12">
        <f t="shared" si="64"/>
        <v>46.869517262081402</v>
      </c>
      <c r="S357" s="12">
        <f t="shared" si="65"/>
        <v>44.444413181798346</v>
      </c>
    </row>
    <row r="358" spans="2:19">
      <c r="B358" s="1">
        <v>42902</v>
      </c>
      <c r="C358" s="2">
        <v>38.4</v>
      </c>
      <c r="D358" s="2">
        <v>38.700000000000003</v>
      </c>
      <c r="E358" s="2">
        <v>38</v>
      </c>
      <c r="F358" s="3">
        <v>38</v>
      </c>
      <c r="H358" s="12">
        <f t="shared" si="55"/>
        <v>0.70000000000000284</v>
      </c>
      <c r="I358" s="12">
        <f t="shared" si="56"/>
        <v>1.1541450245244997</v>
      </c>
      <c r="J358" s="12">
        <f t="shared" si="57"/>
        <v>0.20000000000000284</v>
      </c>
      <c r="K358" s="12">
        <f t="shared" si="58"/>
        <v>0</v>
      </c>
      <c r="L358" s="12">
        <f t="shared" si="59"/>
        <v>0.36162117043247238</v>
      </c>
      <c r="M358" s="12">
        <f t="shared" si="60"/>
        <v>0.1821909983543343</v>
      </c>
      <c r="N358" s="12">
        <f t="shared" si="61"/>
        <v>32.994879919371755</v>
      </c>
      <c r="O358" s="12"/>
      <c r="P358" s="12">
        <f t="shared" si="62"/>
        <v>31.332385683632609</v>
      </c>
      <c r="Q358" s="12">
        <f t="shared" si="63"/>
        <v>15.785797666926287</v>
      </c>
      <c r="R358" s="12">
        <f t="shared" si="64"/>
        <v>48.079488909825798</v>
      </c>
      <c r="S358" s="12">
        <f t="shared" si="65"/>
        <v>43.647905346190761</v>
      </c>
    </row>
    <row r="359" spans="2:19">
      <c r="B359" s="1">
        <v>42901</v>
      </c>
      <c r="C359" s="2">
        <v>37.700000000000003</v>
      </c>
      <c r="D359" s="2">
        <v>38.5</v>
      </c>
      <c r="E359" s="2">
        <v>37.5</v>
      </c>
      <c r="F359" s="3">
        <v>38.4</v>
      </c>
      <c r="H359" s="12">
        <f t="shared" si="55"/>
        <v>1</v>
      </c>
      <c r="I359" s="12">
        <f t="shared" si="56"/>
        <v>1.1890792571802302</v>
      </c>
      <c r="J359" s="12">
        <f t="shared" si="57"/>
        <v>0</v>
      </c>
      <c r="K359" s="12">
        <f t="shared" si="58"/>
        <v>0</v>
      </c>
      <c r="L359" s="12">
        <f t="shared" si="59"/>
        <v>0.37405356815804697</v>
      </c>
      <c r="M359" s="12">
        <f t="shared" si="60"/>
        <v>0.19620569053543693</v>
      </c>
      <c r="N359" s="12">
        <f t="shared" si="61"/>
        <v>31.187196860262429</v>
      </c>
      <c r="O359" s="12"/>
      <c r="P359" s="12">
        <f t="shared" si="62"/>
        <v>31.457412607219602</v>
      </c>
      <c r="Q359" s="12">
        <f t="shared" si="63"/>
        <v>16.500640251745455</v>
      </c>
      <c r="R359" s="12">
        <f t="shared" si="64"/>
        <v>49.239843447553035</v>
      </c>
      <c r="S359" s="12">
        <f t="shared" si="65"/>
        <v>42.820708093584358</v>
      </c>
    </row>
    <row r="360" spans="2:19">
      <c r="B360" s="1">
        <v>42900</v>
      </c>
      <c r="C360" s="2">
        <v>39.299999999999997</v>
      </c>
      <c r="D360" s="2">
        <v>39.6</v>
      </c>
      <c r="E360" s="2">
        <v>37.5</v>
      </c>
      <c r="F360" s="3">
        <v>37.549999999999997</v>
      </c>
      <c r="H360" s="12">
        <f t="shared" si="55"/>
        <v>2.1000000000000014</v>
      </c>
      <c r="I360" s="12">
        <f t="shared" si="56"/>
        <v>1.2036238154248633</v>
      </c>
      <c r="J360" s="12">
        <f t="shared" si="57"/>
        <v>0</v>
      </c>
      <c r="K360" s="12">
        <f t="shared" si="58"/>
        <v>1.7999999999999972</v>
      </c>
      <c r="L360" s="12">
        <f t="shared" si="59"/>
        <v>0.40282691955481986</v>
      </c>
      <c r="M360" s="12">
        <f t="shared" si="60"/>
        <v>0.21129843596123976</v>
      </c>
      <c r="N360" s="12">
        <f t="shared" si="61"/>
        <v>31.187196860262432</v>
      </c>
      <c r="O360" s="12"/>
      <c r="P360" s="12">
        <f t="shared" si="62"/>
        <v>33.467842227151948</v>
      </c>
      <c r="Q360" s="12">
        <f t="shared" si="63"/>
        <v>17.555189026120608</v>
      </c>
      <c r="R360" s="12">
        <f t="shared" si="64"/>
        <v>50.628508569652318</v>
      </c>
      <c r="S360" s="12">
        <f t="shared" si="65"/>
        <v>41.999406554589356</v>
      </c>
    </row>
    <row r="361" spans="2:19">
      <c r="B361" s="1">
        <v>42899</v>
      </c>
      <c r="C361" s="2">
        <v>40.25</v>
      </c>
      <c r="D361" s="2">
        <v>40.4</v>
      </c>
      <c r="E361" s="2">
        <v>39.299999999999997</v>
      </c>
      <c r="F361" s="3">
        <v>39.299999999999997</v>
      </c>
      <c r="H361" s="12">
        <f t="shared" si="55"/>
        <v>1.1000000000000014</v>
      </c>
      <c r="I361" s="12">
        <f t="shared" si="56"/>
        <v>1.1346718012267756</v>
      </c>
      <c r="J361" s="12">
        <f t="shared" si="57"/>
        <v>0</v>
      </c>
      <c r="K361" s="12">
        <f t="shared" si="58"/>
        <v>0</v>
      </c>
      <c r="L361" s="12">
        <f t="shared" si="59"/>
        <v>0.4338136056744214</v>
      </c>
      <c r="M361" s="12">
        <f t="shared" si="60"/>
        <v>8.9090623342873806E-2</v>
      </c>
      <c r="N361" s="12">
        <f t="shared" si="61"/>
        <v>65.924688155495062</v>
      </c>
      <c r="O361" s="12"/>
      <c r="P361" s="12">
        <f t="shared" si="62"/>
        <v>38.232518443253298</v>
      </c>
      <c r="Q361" s="12">
        <f t="shared" si="63"/>
        <v>7.8516645294746477</v>
      </c>
      <c r="R361" s="12">
        <f t="shared" si="64"/>
        <v>52.123994085759229</v>
      </c>
      <c r="S361" s="12">
        <f t="shared" si="65"/>
        <v>41.475233380829309</v>
      </c>
    </row>
    <row r="362" spans="2:19">
      <c r="B362" s="1">
        <v>42898</v>
      </c>
      <c r="C362" s="2">
        <v>39</v>
      </c>
      <c r="D362" s="2">
        <v>40.4</v>
      </c>
      <c r="E362" s="2">
        <v>38.85</v>
      </c>
      <c r="F362" s="3">
        <v>40.15</v>
      </c>
      <c r="H362" s="12">
        <f t="shared" si="55"/>
        <v>1.5499999999999972</v>
      </c>
      <c r="I362" s="12">
        <f t="shared" si="56"/>
        <v>1.1373388628596044</v>
      </c>
      <c r="J362" s="12">
        <f t="shared" si="57"/>
        <v>0.94999999999999574</v>
      </c>
      <c r="K362" s="12">
        <f t="shared" si="58"/>
        <v>0</v>
      </c>
      <c r="L362" s="12">
        <f t="shared" si="59"/>
        <v>0.46718388303399228</v>
      </c>
      <c r="M362" s="12">
        <f t="shared" si="60"/>
        <v>9.5943748215402566E-2</v>
      </c>
      <c r="N362" s="12">
        <f t="shared" si="61"/>
        <v>65.924688155495048</v>
      </c>
      <c r="O362" s="12"/>
      <c r="P362" s="12">
        <f t="shared" si="62"/>
        <v>41.076929514160327</v>
      </c>
      <c r="Q362" s="12">
        <f t="shared" si="63"/>
        <v>8.4358102363768488</v>
      </c>
      <c r="R362" s="12">
        <f t="shared" si="64"/>
        <v>51.062402234241091</v>
      </c>
      <c r="S362" s="12">
        <f t="shared" si="65"/>
        <v>39.574681836194152</v>
      </c>
    </row>
    <row r="363" spans="2:19">
      <c r="B363" s="1">
        <v>42895</v>
      </c>
      <c r="C363" s="2">
        <v>38.950000000000003</v>
      </c>
      <c r="D363" s="2">
        <v>39.450000000000003</v>
      </c>
      <c r="E363" s="2">
        <v>38.799999999999997</v>
      </c>
      <c r="F363" s="3">
        <v>39.4</v>
      </c>
      <c r="H363" s="12">
        <f t="shared" si="55"/>
        <v>0.75</v>
      </c>
      <c r="I363" s="12">
        <f t="shared" si="56"/>
        <v>1.1055956984641895</v>
      </c>
      <c r="J363" s="12">
        <f t="shared" si="57"/>
        <v>0.30000000000000426</v>
      </c>
      <c r="K363" s="12">
        <f t="shared" si="58"/>
        <v>0</v>
      </c>
      <c r="L363" s="12">
        <f t="shared" si="59"/>
        <v>0.43004418172891506</v>
      </c>
      <c r="M363" s="12">
        <f t="shared" si="60"/>
        <v>0.10332403653966431</v>
      </c>
      <c r="N363" s="12">
        <f t="shared" si="61"/>
        <v>61.256020512405129</v>
      </c>
      <c r="O363" s="12"/>
      <c r="P363" s="12">
        <f t="shared" si="62"/>
        <v>38.897056340423553</v>
      </c>
      <c r="Q363" s="12">
        <f t="shared" si="63"/>
        <v>9.3455534137112046</v>
      </c>
      <c r="R363" s="12">
        <f t="shared" si="64"/>
        <v>49.919149471067705</v>
      </c>
      <c r="S363" s="12">
        <f t="shared" si="65"/>
        <v>37.837932106940706</v>
      </c>
    </row>
    <row r="364" spans="2:19">
      <c r="B364" s="1">
        <v>42894</v>
      </c>
      <c r="C364" s="2">
        <v>39</v>
      </c>
      <c r="D364" s="2">
        <v>39.15</v>
      </c>
      <c r="E364" s="2">
        <v>38.6</v>
      </c>
      <c r="F364" s="3">
        <v>38.700000000000003</v>
      </c>
      <c r="H364" s="12">
        <f t="shared" si="55"/>
        <v>0.54999999999999716</v>
      </c>
      <c r="I364" s="12">
        <f t="shared" si="56"/>
        <v>1.1329492137306656</v>
      </c>
      <c r="J364" s="12">
        <f t="shared" si="57"/>
        <v>0</v>
      </c>
      <c r="K364" s="12">
        <f t="shared" si="58"/>
        <v>0</v>
      </c>
      <c r="L364" s="12">
        <f t="shared" si="59"/>
        <v>0.44004758032344665</v>
      </c>
      <c r="M364" s="12">
        <f t="shared" si="60"/>
        <v>0.11127203935040772</v>
      </c>
      <c r="N364" s="12">
        <f t="shared" si="61"/>
        <v>59.634290027177627</v>
      </c>
      <c r="O364" s="12"/>
      <c r="P364" s="12">
        <f t="shared" si="62"/>
        <v>38.840891982653211</v>
      </c>
      <c r="Q364" s="12">
        <f t="shared" si="63"/>
        <v>9.8214498939455783</v>
      </c>
      <c r="R364" s="12">
        <f t="shared" si="64"/>
        <v>49.047082467887904</v>
      </c>
      <c r="S364" s="12">
        <f t="shared" si="65"/>
        <v>36.509456888125598</v>
      </c>
    </row>
    <row r="365" spans="2:19">
      <c r="B365" s="1">
        <v>42893</v>
      </c>
      <c r="C365" s="2">
        <v>38.35</v>
      </c>
      <c r="D365" s="2">
        <v>39.4</v>
      </c>
      <c r="E365" s="2">
        <v>37.950000000000003</v>
      </c>
      <c r="F365" s="3">
        <v>38.6</v>
      </c>
      <c r="H365" s="12">
        <f t="shared" si="55"/>
        <v>1.4499999999999957</v>
      </c>
      <c r="I365" s="12">
        <f t="shared" si="56"/>
        <v>1.177791460940717</v>
      </c>
      <c r="J365" s="12">
        <f t="shared" si="57"/>
        <v>0.5</v>
      </c>
      <c r="K365" s="12">
        <f t="shared" si="58"/>
        <v>0</v>
      </c>
      <c r="L365" s="12">
        <f t="shared" si="59"/>
        <v>0.47389739419448107</v>
      </c>
      <c r="M365" s="12">
        <f t="shared" si="60"/>
        <v>0.11983142699274676</v>
      </c>
      <c r="N365" s="12">
        <f t="shared" si="61"/>
        <v>59.634290027177627</v>
      </c>
      <c r="O365" s="12"/>
      <c r="P365" s="12">
        <f t="shared" si="62"/>
        <v>40.236103750996229</v>
      </c>
      <c r="Q365" s="12">
        <f t="shared" si="63"/>
        <v>10.174248240604147</v>
      </c>
      <c r="R365" s="12">
        <f t="shared" si="64"/>
        <v>48.232681886404073</v>
      </c>
      <c r="S365" s="12">
        <f t="shared" si="65"/>
        <v>35.309116822720299</v>
      </c>
    </row>
    <row r="366" spans="2:19">
      <c r="B366" s="1">
        <v>42892</v>
      </c>
      <c r="C366" s="2">
        <v>38.5</v>
      </c>
      <c r="D366" s="2">
        <v>38.9</v>
      </c>
      <c r="E366" s="2">
        <v>38.15</v>
      </c>
      <c r="F366" s="3">
        <v>38.200000000000003</v>
      </c>
      <c r="H366" s="12">
        <f t="shared" si="55"/>
        <v>0.79999999999999716</v>
      </c>
      <c r="I366" s="12">
        <f t="shared" si="56"/>
        <v>1.1568523425515418</v>
      </c>
      <c r="J366" s="12">
        <f t="shared" si="57"/>
        <v>0.79999999999999716</v>
      </c>
      <c r="K366" s="12">
        <f t="shared" si="58"/>
        <v>0</v>
      </c>
      <c r="L366" s="12">
        <f t="shared" si="59"/>
        <v>0.47188950144021041</v>
      </c>
      <c r="M366" s="12">
        <f t="shared" si="60"/>
        <v>0.1290492290691119</v>
      </c>
      <c r="N366" s="12">
        <f t="shared" si="61"/>
        <v>57.050786538675268</v>
      </c>
      <c r="O366" s="12"/>
      <c r="P366" s="12">
        <f t="shared" si="62"/>
        <v>40.790815221881793</v>
      </c>
      <c r="Q366" s="12">
        <f t="shared" si="63"/>
        <v>11.155203159677425</v>
      </c>
      <c r="R366" s="12">
        <f t="shared" si="64"/>
        <v>47.355635106344565</v>
      </c>
      <c r="S366" s="12">
        <f t="shared" si="65"/>
        <v>34.418999791285557</v>
      </c>
    </row>
    <row r="367" spans="2:19">
      <c r="B367" s="1">
        <v>42891</v>
      </c>
      <c r="C367" s="2">
        <v>37.5</v>
      </c>
      <c r="D367" s="2">
        <v>38.1</v>
      </c>
      <c r="E367" s="2">
        <v>37</v>
      </c>
      <c r="F367" s="3">
        <v>38.1</v>
      </c>
      <c r="H367" s="12">
        <f t="shared" si="55"/>
        <v>1.1000000000000014</v>
      </c>
      <c r="I367" s="12">
        <f t="shared" si="56"/>
        <v>1.1843025227478143</v>
      </c>
      <c r="J367" s="12">
        <f t="shared" si="57"/>
        <v>0.5</v>
      </c>
      <c r="K367" s="12">
        <f t="shared" si="58"/>
        <v>0</v>
      </c>
      <c r="L367" s="12">
        <f t="shared" si="59"/>
        <v>0.44665023232022683</v>
      </c>
      <c r="M367" s="12">
        <f t="shared" si="60"/>
        <v>0.13897609284365897</v>
      </c>
      <c r="N367" s="12">
        <f t="shared" si="61"/>
        <v>52.537621048791863</v>
      </c>
      <c r="O367" s="12"/>
      <c r="P367" s="12">
        <f t="shared" si="62"/>
        <v>37.71420086853405</v>
      </c>
      <c r="Q367" s="12">
        <f t="shared" si="63"/>
        <v>11.734847319349379</v>
      </c>
      <c r="R367" s="12">
        <f t="shared" si="64"/>
        <v>46.609854226934509</v>
      </c>
      <c r="S367" s="12">
        <f t="shared" si="65"/>
        <v>34.062843997456056</v>
      </c>
    </row>
    <row r="368" spans="2:19">
      <c r="B368" s="1">
        <v>42889</v>
      </c>
      <c r="C368" s="2">
        <v>37.5</v>
      </c>
      <c r="D368" s="2">
        <v>37.6</v>
      </c>
      <c r="E368" s="2">
        <v>36.6</v>
      </c>
      <c r="F368" s="3">
        <v>37.15</v>
      </c>
      <c r="H368" s="12">
        <f t="shared" si="55"/>
        <v>1</v>
      </c>
      <c r="I368" s="12">
        <f t="shared" si="56"/>
        <v>1.1907873321899538</v>
      </c>
      <c r="J368" s="12">
        <f t="shared" si="57"/>
        <v>0</v>
      </c>
      <c r="K368" s="12">
        <f t="shared" si="58"/>
        <v>0.85000000000000142</v>
      </c>
      <c r="L368" s="12">
        <f t="shared" si="59"/>
        <v>0.44254640403716738</v>
      </c>
      <c r="M368" s="12">
        <f t="shared" si="60"/>
        <v>0.14966656152394042</v>
      </c>
      <c r="N368" s="12">
        <f t="shared" si="61"/>
        <v>49.455155416215881</v>
      </c>
      <c r="O368" s="12"/>
      <c r="P368" s="12">
        <f t="shared" si="62"/>
        <v>37.164184743491425</v>
      </c>
      <c r="Q368" s="12">
        <f t="shared" si="63"/>
        <v>12.568706223024021</v>
      </c>
      <c r="R368" s="12">
        <f t="shared" si="64"/>
        <v>46.153872163714709</v>
      </c>
      <c r="S368" s="12">
        <f t="shared" si="65"/>
        <v>34.06423612466461</v>
      </c>
    </row>
    <row r="369" spans="2:19">
      <c r="B369" s="1">
        <v>42888</v>
      </c>
      <c r="C369" s="2">
        <v>38.5</v>
      </c>
      <c r="D369" s="2">
        <v>38.549999999999997</v>
      </c>
      <c r="E369" s="2">
        <v>37.450000000000003</v>
      </c>
      <c r="F369" s="3">
        <v>37.450000000000003</v>
      </c>
      <c r="H369" s="12">
        <f t="shared" si="55"/>
        <v>1.0999999999999943</v>
      </c>
      <c r="I369" s="12">
        <f t="shared" si="56"/>
        <v>1.2054632808199504</v>
      </c>
      <c r="J369" s="12">
        <f t="shared" si="57"/>
        <v>0</v>
      </c>
      <c r="K369" s="12">
        <f t="shared" si="58"/>
        <v>0.34999999999999432</v>
      </c>
      <c r="L369" s="12">
        <f t="shared" si="59"/>
        <v>0.47658843511694948</v>
      </c>
      <c r="M369" s="12">
        <f t="shared" si="60"/>
        <v>9.5794758564243437E-2</v>
      </c>
      <c r="N369" s="12">
        <f t="shared" si="61"/>
        <v>66.527752868439606</v>
      </c>
      <c r="O369" s="12"/>
      <c r="P369" s="12">
        <f t="shared" si="62"/>
        <v>39.535707366613131</v>
      </c>
      <c r="Q369" s="12">
        <f t="shared" si="63"/>
        <v>7.9467172570436411</v>
      </c>
      <c r="R369" s="12">
        <f t="shared" si="64"/>
        <v>45.89992729813769</v>
      </c>
      <c r="S369" s="12">
        <f t="shared" si="65"/>
        <v>34.449177222389807</v>
      </c>
    </row>
    <row r="370" spans="2:19">
      <c r="B370" s="1">
        <v>42887</v>
      </c>
      <c r="C370" s="2">
        <v>38.549999999999997</v>
      </c>
      <c r="D370" s="2">
        <v>38.700000000000003</v>
      </c>
      <c r="E370" s="2">
        <v>37.799999999999997</v>
      </c>
      <c r="F370" s="3">
        <v>38.299999999999997</v>
      </c>
      <c r="H370" s="12">
        <f t="shared" si="55"/>
        <v>0.90000000000000568</v>
      </c>
      <c r="I370" s="12">
        <f t="shared" si="56"/>
        <v>1.2135758408830239</v>
      </c>
      <c r="J370" s="12">
        <f t="shared" si="57"/>
        <v>0</v>
      </c>
      <c r="K370" s="12">
        <f t="shared" si="58"/>
        <v>0.20000000000000284</v>
      </c>
      <c r="L370" s="12">
        <f t="shared" si="59"/>
        <v>0.51324908397209945</v>
      </c>
      <c r="M370" s="12">
        <f t="shared" si="60"/>
        <v>7.6240509223031827E-2</v>
      </c>
      <c r="N370" s="12">
        <f t="shared" si="61"/>
        <v>74.133382470826788</v>
      </c>
      <c r="O370" s="12"/>
      <c r="P370" s="12">
        <f t="shared" si="62"/>
        <v>42.292295766093062</v>
      </c>
      <c r="Q370" s="12">
        <f t="shared" si="63"/>
        <v>6.2823028157480119</v>
      </c>
      <c r="R370" s="12">
        <f t="shared" si="64"/>
        <v>44.313171485037543</v>
      </c>
      <c r="S370" s="12">
        <f t="shared" si="65"/>
        <v>34.245509923251859</v>
      </c>
    </row>
    <row r="371" spans="2:19">
      <c r="B371" s="1">
        <v>42886</v>
      </c>
      <c r="C371" s="2">
        <v>38.549999999999997</v>
      </c>
      <c r="D371" s="2">
        <v>39.35</v>
      </c>
      <c r="E371" s="2">
        <v>38</v>
      </c>
      <c r="F371" s="3">
        <v>38.200000000000003</v>
      </c>
      <c r="H371" s="12">
        <f t="shared" si="55"/>
        <v>1.3500000000000014</v>
      </c>
      <c r="I371" s="12">
        <f t="shared" si="56"/>
        <v>1.237697059412487</v>
      </c>
      <c r="J371" s="12">
        <f t="shared" si="57"/>
        <v>0.95000000000000284</v>
      </c>
      <c r="K371" s="12">
        <f t="shared" si="58"/>
        <v>0</v>
      </c>
      <c r="L371" s="12">
        <f t="shared" si="59"/>
        <v>0.55272978273918405</v>
      </c>
      <c r="M371" s="12">
        <f t="shared" si="60"/>
        <v>6.672054839403406E-2</v>
      </c>
      <c r="N371" s="12">
        <f t="shared" si="61"/>
        <v>78.458144247989679</v>
      </c>
      <c r="O371" s="12"/>
      <c r="P371" s="12">
        <f t="shared" si="62"/>
        <v>44.657921624339572</v>
      </c>
      <c r="Q371" s="12">
        <f t="shared" si="63"/>
        <v>5.3907010513303737</v>
      </c>
      <c r="R371" s="12">
        <f t="shared" si="64"/>
        <v>42.01930910151529</v>
      </c>
      <c r="S371" s="12">
        <f t="shared" si="65"/>
        <v>33.964082762170868</v>
      </c>
    </row>
    <row r="372" spans="2:19">
      <c r="B372" s="1">
        <v>42881</v>
      </c>
      <c r="C372" s="2">
        <v>37.35</v>
      </c>
      <c r="D372" s="2">
        <v>38.4</v>
      </c>
      <c r="E372" s="2">
        <v>36.950000000000003</v>
      </c>
      <c r="F372" s="3">
        <v>38</v>
      </c>
      <c r="H372" s="12">
        <f t="shared" si="55"/>
        <v>1.5499999999999972</v>
      </c>
      <c r="I372" s="12">
        <f t="shared" si="56"/>
        <v>1.2290583716749859</v>
      </c>
      <c r="J372" s="12">
        <f t="shared" si="57"/>
        <v>0</v>
      </c>
      <c r="K372" s="12">
        <f t="shared" si="58"/>
        <v>0</v>
      </c>
      <c r="L372" s="12">
        <f t="shared" si="59"/>
        <v>0.52217053525758261</v>
      </c>
      <c r="M372" s="12">
        <f t="shared" si="60"/>
        <v>7.1852898270498219E-2</v>
      </c>
      <c r="N372" s="12">
        <f t="shared" si="61"/>
        <v>75.808059340776296</v>
      </c>
      <c r="O372" s="12"/>
      <c r="P372" s="12">
        <f t="shared" si="62"/>
        <v>42.485413816917251</v>
      </c>
      <c r="Q372" s="12">
        <f t="shared" si="63"/>
        <v>5.8461745940166878</v>
      </c>
      <c r="R372" s="12">
        <f t="shared" si="64"/>
        <v>39.216321782555724</v>
      </c>
      <c r="S372" s="12">
        <f t="shared" si="65"/>
        <v>33.494670366500451</v>
      </c>
    </row>
    <row r="373" spans="2:19">
      <c r="B373" s="1">
        <v>42880</v>
      </c>
      <c r="C373" s="2">
        <v>37.450000000000003</v>
      </c>
      <c r="D373" s="2">
        <v>39.35</v>
      </c>
      <c r="E373" s="2">
        <v>36</v>
      </c>
      <c r="F373" s="2">
        <v>36.85</v>
      </c>
      <c r="H373" s="12">
        <f t="shared" si="55"/>
        <v>3.3500000000000014</v>
      </c>
      <c r="I373" s="12">
        <f t="shared" si="56"/>
        <v>1.2043705541115235</v>
      </c>
      <c r="J373" s="12">
        <f t="shared" si="57"/>
        <v>2.5</v>
      </c>
      <c r="K373" s="12">
        <f t="shared" si="58"/>
        <v>0</v>
      </c>
      <c r="L373" s="12">
        <f t="shared" si="59"/>
        <v>0.56233749950816592</v>
      </c>
      <c r="M373" s="12">
        <f t="shared" si="60"/>
        <v>7.7380044291305766E-2</v>
      </c>
      <c r="N373" s="12">
        <f t="shared" si="61"/>
        <v>75.808059340776296</v>
      </c>
      <c r="O373" s="12"/>
      <c r="P373" s="12">
        <f t="shared" si="62"/>
        <v>46.691402209099017</v>
      </c>
      <c r="Q373" s="12">
        <f t="shared" si="63"/>
        <v>6.424936580120046</v>
      </c>
      <c r="R373" s="12">
        <f t="shared" si="64"/>
        <v>36.401572739615673</v>
      </c>
      <c r="S373" s="12">
        <f t="shared" si="65"/>
        <v>32.081811741639314</v>
      </c>
    </row>
    <row r="374" spans="2:19">
      <c r="B374" s="1">
        <v>42879</v>
      </c>
      <c r="C374" s="2">
        <v>36</v>
      </c>
      <c r="D374" s="2">
        <v>36.85</v>
      </c>
      <c r="E374" s="2">
        <v>36</v>
      </c>
      <c r="F374" s="3">
        <v>36.85</v>
      </c>
      <c r="H374" s="12">
        <f t="shared" si="55"/>
        <v>0.89999999999999858</v>
      </c>
      <c r="I374" s="12">
        <f t="shared" si="56"/>
        <v>1.0393221351970252</v>
      </c>
      <c r="J374" s="12">
        <f t="shared" si="57"/>
        <v>0</v>
      </c>
      <c r="K374" s="12">
        <f t="shared" si="58"/>
        <v>0</v>
      </c>
      <c r="L374" s="12">
        <f t="shared" si="59"/>
        <v>0.41328653793187103</v>
      </c>
      <c r="M374" s="12">
        <f t="shared" si="60"/>
        <v>8.3332355390636992E-2</v>
      </c>
      <c r="N374" s="12">
        <f t="shared" si="61"/>
        <v>66.440118766677557</v>
      </c>
      <c r="O374" s="12"/>
      <c r="P374" s="12">
        <f t="shared" si="62"/>
        <v>39.765008743273221</v>
      </c>
      <c r="Q374" s="12">
        <f t="shared" si="63"/>
        <v>8.0179525258393163</v>
      </c>
      <c r="R374" s="12">
        <f t="shared" si="64"/>
        <v>33.370304539526394</v>
      </c>
      <c r="S374" s="12">
        <f t="shared" si="65"/>
        <v>30.719976691759019</v>
      </c>
    </row>
    <row r="375" spans="2:19">
      <c r="B375" s="1">
        <v>42878</v>
      </c>
      <c r="C375" s="2">
        <v>36.1</v>
      </c>
      <c r="D375" s="2">
        <v>37.450000000000003</v>
      </c>
      <c r="E375" s="2">
        <v>35.950000000000003</v>
      </c>
      <c r="F375" s="2">
        <v>35.950000000000003</v>
      </c>
      <c r="H375" s="12">
        <f t="shared" si="55"/>
        <v>1.5</v>
      </c>
      <c r="I375" s="12">
        <f t="shared" si="56"/>
        <v>1.0500392225198734</v>
      </c>
      <c r="J375" s="12">
        <f t="shared" si="57"/>
        <v>1.4500000000000028</v>
      </c>
      <c r="K375" s="12">
        <f t="shared" si="58"/>
        <v>0</v>
      </c>
      <c r="L375" s="12">
        <f t="shared" si="59"/>
        <v>0.44507781008047653</v>
      </c>
      <c r="M375" s="12">
        <f t="shared" si="60"/>
        <v>8.9742536574532142E-2</v>
      </c>
      <c r="N375" s="12">
        <f t="shared" si="61"/>
        <v>66.440118766677557</v>
      </c>
      <c r="O375" s="12"/>
      <c r="P375" s="12">
        <f t="shared" si="62"/>
        <v>42.386779515948305</v>
      </c>
      <c r="Q375" s="12">
        <f t="shared" si="63"/>
        <v>8.5465889892349853</v>
      </c>
      <c r="R375" s="12">
        <f t="shared" si="64"/>
        <v>30.826472675899382</v>
      </c>
      <c r="S375" s="12">
        <f t="shared" si="65"/>
        <v>29.744771641988521</v>
      </c>
    </row>
    <row r="376" spans="2:19">
      <c r="B376" s="1">
        <v>42877</v>
      </c>
      <c r="C376" s="2">
        <v>34.700000000000003</v>
      </c>
      <c r="D376" s="2">
        <v>36</v>
      </c>
      <c r="E376" s="2">
        <v>34.65</v>
      </c>
      <c r="F376" s="3">
        <v>35.950000000000003</v>
      </c>
      <c r="H376" s="12">
        <f t="shared" si="55"/>
        <v>1.6000000000000014</v>
      </c>
      <c r="I376" s="12">
        <f t="shared" si="56"/>
        <v>1.0154268550214021</v>
      </c>
      <c r="J376" s="12">
        <f t="shared" si="57"/>
        <v>1.2000000000000028</v>
      </c>
      <c r="K376" s="12">
        <f t="shared" si="58"/>
        <v>0</v>
      </c>
      <c r="L376" s="12">
        <f t="shared" si="59"/>
        <v>0.36777610316358994</v>
      </c>
      <c r="M376" s="12">
        <f t="shared" si="60"/>
        <v>9.6645808618726917E-2</v>
      </c>
      <c r="N376" s="12">
        <f t="shared" si="61"/>
        <v>58.380168477482783</v>
      </c>
      <c r="O376" s="12"/>
      <c r="P376" s="12">
        <f t="shared" si="62"/>
        <v>36.218867104498472</v>
      </c>
      <c r="Q376" s="12">
        <f t="shared" si="63"/>
        <v>9.5177518834372297</v>
      </c>
      <c r="R376" s="12">
        <f t="shared" si="64"/>
        <v>28.086961438147213</v>
      </c>
      <c r="S376" s="12">
        <f t="shared" si="65"/>
        <v>28.494071791103199</v>
      </c>
    </row>
    <row r="377" spans="2:19">
      <c r="B377" s="1">
        <v>42874</v>
      </c>
      <c r="C377" s="2">
        <v>33.9</v>
      </c>
      <c r="D377" s="2">
        <v>34.799999999999997</v>
      </c>
      <c r="E377" s="2">
        <v>33.549999999999997</v>
      </c>
      <c r="F377" s="3">
        <v>34.4</v>
      </c>
      <c r="H377" s="12">
        <f t="shared" si="55"/>
        <v>1.25</v>
      </c>
      <c r="I377" s="12">
        <f t="shared" si="56"/>
        <v>0.97045969002304822</v>
      </c>
      <c r="J377" s="12">
        <f t="shared" si="57"/>
        <v>0.44999999999999574</v>
      </c>
      <c r="K377" s="12">
        <f t="shared" si="58"/>
        <v>0</v>
      </c>
      <c r="L377" s="12">
        <f t="shared" si="59"/>
        <v>0.30375888033001974</v>
      </c>
      <c r="M377" s="12">
        <f t="shared" si="60"/>
        <v>0.10408010158939822</v>
      </c>
      <c r="N377" s="12">
        <f t="shared" si="61"/>
        <v>48.960199390668997</v>
      </c>
      <c r="O377" s="12"/>
      <c r="P377" s="12">
        <f t="shared" si="62"/>
        <v>31.300514946973795</v>
      </c>
      <c r="Q377" s="12">
        <f t="shared" si="63"/>
        <v>10.724824808223239</v>
      </c>
      <c r="R377" s="12">
        <f t="shared" si="64"/>
        <v>25.756714742813706</v>
      </c>
      <c r="S377" s="12">
        <f t="shared" si="65"/>
        <v>27.457162347426497</v>
      </c>
    </row>
    <row r="378" spans="2:19">
      <c r="B378" s="1">
        <v>42873</v>
      </c>
      <c r="C378" s="2">
        <v>32.950000000000003</v>
      </c>
      <c r="D378" s="2">
        <v>34.35</v>
      </c>
      <c r="E378" s="2">
        <v>32.5</v>
      </c>
      <c r="F378" s="3">
        <v>33.549999999999997</v>
      </c>
      <c r="H378" s="12">
        <f t="shared" si="55"/>
        <v>1.8500000000000014</v>
      </c>
      <c r="I378" s="12">
        <f t="shared" si="56"/>
        <v>0.94895658925559034</v>
      </c>
      <c r="J378" s="12">
        <f t="shared" si="57"/>
        <v>0.89999999999999858</v>
      </c>
      <c r="K378" s="12">
        <f t="shared" si="58"/>
        <v>0</v>
      </c>
      <c r="L378" s="12">
        <f t="shared" si="59"/>
        <v>0.29250956343232926</v>
      </c>
      <c r="M378" s="12">
        <f t="shared" si="60"/>
        <v>0.11208626325012117</v>
      </c>
      <c r="N378" s="12">
        <f t="shared" si="61"/>
        <v>44.593465449611386</v>
      </c>
      <c r="O378" s="12"/>
      <c r="P378" s="12">
        <f t="shared" si="62"/>
        <v>30.8243355643685</v>
      </c>
      <c r="Q378" s="12">
        <f t="shared" si="63"/>
        <v>11.81152694645888</v>
      </c>
      <c r="R378" s="12">
        <f t="shared" si="64"/>
        <v>23.971831308363299</v>
      </c>
      <c r="S378" s="12">
        <f t="shared" si="65"/>
        <v>26.365120053927541</v>
      </c>
    </row>
    <row r="379" spans="2:19">
      <c r="B379" s="1">
        <v>42872</v>
      </c>
      <c r="C379" s="2">
        <v>32.1</v>
      </c>
      <c r="D379" s="2">
        <v>33.450000000000003</v>
      </c>
      <c r="E379" s="2">
        <v>31.85</v>
      </c>
      <c r="F379" s="3">
        <v>33.4</v>
      </c>
      <c r="H379" s="12">
        <f t="shared" si="55"/>
        <v>1.6000000000000014</v>
      </c>
      <c r="I379" s="12">
        <f t="shared" si="56"/>
        <v>0.87964555765986641</v>
      </c>
      <c r="J379" s="12">
        <f t="shared" si="57"/>
        <v>0.85000000000000142</v>
      </c>
      <c r="K379" s="12">
        <f t="shared" si="58"/>
        <v>0</v>
      </c>
      <c r="L379" s="12">
        <f t="shared" si="59"/>
        <v>0.24577952985020085</v>
      </c>
      <c r="M379" s="12">
        <f t="shared" si="60"/>
        <v>0.12070828350013049</v>
      </c>
      <c r="N379" s="12">
        <f t="shared" si="61"/>
        <v>34.126986435566096</v>
      </c>
      <c r="O379" s="12"/>
      <c r="P379" s="12">
        <f t="shared" si="62"/>
        <v>27.940745873150501</v>
      </c>
      <c r="Q379" s="12">
        <f t="shared" si="63"/>
        <v>13.722377433616836</v>
      </c>
      <c r="R379" s="12">
        <f t="shared" si="64"/>
        <v>22.385551759036524</v>
      </c>
      <c r="S379" s="12">
        <f t="shared" si="65"/>
        <v>25.967822245746987</v>
      </c>
    </row>
    <row r="380" spans="2:19">
      <c r="B380" s="1">
        <v>42871</v>
      </c>
      <c r="C380" s="2">
        <v>32.5</v>
      </c>
      <c r="D380" s="2">
        <v>32.6</v>
      </c>
      <c r="E380" s="2">
        <v>31.6</v>
      </c>
      <c r="F380" s="3">
        <v>32.049999999999997</v>
      </c>
      <c r="H380" s="12">
        <f t="shared" si="55"/>
        <v>1</v>
      </c>
      <c r="I380" s="12">
        <f t="shared" si="56"/>
        <v>0.82423367747985599</v>
      </c>
      <c r="J380" s="12">
        <f t="shared" si="57"/>
        <v>0.30000000000000426</v>
      </c>
      <c r="K380" s="12">
        <f t="shared" si="58"/>
        <v>0</v>
      </c>
      <c r="L380" s="12">
        <f t="shared" si="59"/>
        <v>0.19930103214637004</v>
      </c>
      <c r="M380" s="12">
        <f t="shared" si="60"/>
        <v>0.1299935360770636</v>
      </c>
      <c r="N380" s="12">
        <f t="shared" si="61"/>
        <v>21.047263683462823</v>
      </c>
      <c r="O380" s="12"/>
      <c r="P380" s="12">
        <f t="shared" si="62"/>
        <v>24.180161232400128</v>
      </c>
      <c r="Q380" s="12">
        <f t="shared" si="63"/>
        <v>15.771441962251123</v>
      </c>
      <c r="R380" s="12">
        <f t="shared" si="64"/>
        <v>21.482364476226554</v>
      </c>
      <c r="S380" s="12">
        <f t="shared" si="65"/>
        <v>26.404277770284477</v>
      </c>
    </row>
    <row r="381" spans="2:19">
      <c r="B381" s="1">
        <v>42870</v>
      </c>
      <c r="C381" s="2">
        <v>31.85</v>
      </c>
      <c r="D381" s="2">
        <v>32.299999999999997</v>
      </c>
      <c r="E381" s="2">
        <v>31.55</v>
      </c>
      <c r="F381" s="3">
        <v>32.299999999999997</v>
      </c>
      <c r="H381" s="12">
        <f t="shared" si="55"/>
        <v>0.74999999999999645</v>
      </c>
      <c r="I381" s="12">
        <f t="shared" si="56"/>
        <v>0.81071319113215268</v>
      </c>
      <c r="J381" s="12">
        <f t="shared" si="57"/>
        <v>0.34999999999999787</v>
      </c>
      <c r="K381" s="12">
        <f t="shared" si="58"/>
        <v>0</v>
      </c>
      <c r="L381" s="12">
        <f t="shared" si="59"/>
        <v>0.19155495769609046</v>
      </c>
      <c r="M381" s="12">
        <f t="shared" si="60"/>
        <v>0.13999303885222233</v>
      </c>
      <c r="N381" s="12">
        <f t="shared" si="61"/>
        <v>15.551871638697886</v>
      </c>
      <c r="O381" s="12"/>
      <c r="P381" s="12">
        <f t="shared" si="62"/>
        <v>23.627956198490605</v>
      </c>
      <c r="Q381" s="12">
        <f t="shared" si="63"/>
        <v>17.267887137339347</v>
      </c>
      <c r="R381" s="12">
        <f t="shared" si="64"/>
        <v>21.515833767977611</v>
      </c>
      <c r="S381" s="12">
        <f t="shared" si="65"/>
        <v>27.330179904142369</v>
      </c>
    </row>
    <row r="382" spans="2:19">
      <c r="B382" s="1">
        <v>42867</v>
      </c>
      <c r="C382" s="2">
        <v>31.7</v>
      </c>
      <c r="D382" s="2">
        <v>31.95</v>
      </c>
      <c r="E382" s="2">
        <v>31.3</v>
      </c>
      <c r="F382" s="3">
        <v>31.6</v>
      </c>
      <c r="H382" s="12">
        <f t="shared" si="55"/>
        <v>0.64999999999999858</v>
      </c>
      <c r="I382" s="12">
        <f t="shared" si="56"/>
        <v>0.81538343660385704</v>
      </c>
      <c r="J382" s="12">
        <f t="shared" si="57"/>
        <v>5.0000000000000711E-2</v>
      </c>
      <c r="K382" s="12">
        <f t="shared" si="58"/>
        <v>0</v>
      </c>
      <c r="L382" s="12">
        <f t="shared" si="59"/>
        <v>0.17936687751886682</v>
      </c>
      <c r="M382" s="12">
        <f t="shared" si="60"/>
        <v>0.15076173414854713</v>
      </c>
      <c r="N382" s="12">
        <f t="shared" si="61"/>
        <v>8.6648482922582257</v>
      </c>
      <c r="O382" s="12"/>
      <c r="P382" s="12">
        <f t="shared" si="62"/>
        <v>21.997856403110845</v>
      </c>
      <c r="Q382" s="12">
        <f t="shared" si="63"/>
        <v>18.489673370909134</v>
      </c>
      <c r="R382" s="12">
        <f t="shared" si="64"/>
        <v>21.974600085614515</v>
      </c>
      <c r="S382" s="12">
        <f t="shared" si="65"/>
        <v>28.538666511557217</v>
      </c>
    </row>
    <row r="383" spans="2:19">
      <c r="B383" s="1">
        <v>42866</v>
      </c>
      <c r="C383" s="2">
        <v>31.45</v>
      </c>
      <c r="D383" s="2">
        <v>31.9</v>
      </c>
      <c r="E383" s="2">
        <v>31.15</v>
      </c>
      <c r="F383" s="3">
        <v>31.7</v>
      </c>
      <c r="H383" s="12">
        <f t="shared" si="55"/>
        <v>0.75</v>
      </c>
      <c r="I383" s="12">
        <f t="shared" si="56"/>
        <v>0.82810523941953829</v>
      </c>
      <c r="J383" s="12">
        <f t="shared" si="57"/>
        <v>0.29999999999999716</v>
      </c>
      <c r="K383" s="12">
        <f t="shared" si="58"/>
        <v>0</v>
      </c>
      <c r="L383" s="12">
        <f t="shared" si="59"/>
        <v>0.18931817578954882</v>
      </c>
      <c r="M383" s="12">
        <f t="shared" si="60"/>
        <v>0.16235879062151226</v>
      </c>
      <c r="N383" s="12">
        <f t="shared" si="61"/>
        <v>7.6659513539265536</v>
      </c>
      <c r="O383" s="12"/>
      <c r="P383" s="12">
        <f t="shared" si="62"/>
        <v>22.861608256729749</v>
      </c>
      <c r="Q383" s="12">
        <f t="shared" si="63"/>
        <v>19.606057647373166</v>
      </c>
      <c r="R383" s="12">
        <f t="shared" si="64"/>
        <v>22.998427146641923</v>
      </c>
      <c r="S383" s="12">
        <f t="shared" si="65"/>
        <v>30.176998332170783</v>
      </c>
    </row>
    <row r="384" spans="2:19">
      <c r="B384" s="1">
        <v>42865</v>
      </c>
      <c r="C384" s="2">
        <v>31</v>
      </c>
      <c r="D384" s="2">
        <v>31.6</v>
      </c>
      <c r="E384" s="2">
        <v>30.8</v>
      </c>
      <c r="F384" s="3">
        <v>31.45</v>
      </c>
      <c r="H384" s="12">
        <f t="shared" si="55"/>
        <v>0.95000000000000284</v>
      </c>
      <c r="I384" s="12">
        <f t="shared" si="56"/>
        <v>0.83411333475950278</v>
      </c>
      <c r="J384" s="12">
        <f t="shared" si="57"/>
        <v>0</v>
      </c>
      <c r="K384" s="12">
        <f t="shared" si="58"/>
        <v>0</v>
      </c>
      <c r="L384" s="12">
        <f t="shared" si="59"/>
        <v>0.18080418931182204</v>
      </c>
      <c r="M384" s="12">
        <f t="shared" si="60"/>
        <v>0.1748479283616286</v>
      </c>
      <c r="N384" s="12">
        <f t="shared" si="61"/>
        <v>1.6747435637828274</v>
      </c>
      <c r="O384" s="12"/>
      <c r="P384" s="12">
        <f t="shared" si="62"/>
        <v>21.676213744257275</v>
      </c>
      <c r="Q384" s="12">
        <f t="shared" si="63"/>
        <v>20.962130813079728</v>
      </c>
      <c r="R384" s="12">
        <f t="shared" si="64"/>
        <v>24.177848361466182</v>
      </c>
      <c r="S384" s="12">
        <f t="shared" si="65"/>
        <v>31.979774790459686</v>
      </c>
    </row>
    <row r="385" spans="2:19">
      <c r="B385" s="1">
        <v>42864</v>
      </c>
      <c r="C385" s="2">
        <v>31.85</v>
      </c>
      <c r="D385" s="2">
        <v>32.15</v>
      </c>
      <c r="E385" s="2">
        <v>30.6</v>
      </c>
      <c r="F385" s="3">
        <v>30.65</v>
      </c>
      <c r="H385" s="12">
        <f t="shared" si="55"/>
        <v>1.5499999999999972</v>
      </c>
      <c r="I385" s="12">
        <f t="shared" si="56"/>
        <v>0.82519897589484881</v>
      </c>
      <c r="J385" s="12">
        <f t="shared" si="57"/>
        <v>0</v>
      </c>
      <c r="K385" s="12">
        <f t="shared" si="58"/>
        <v>1.0999999999999979</v>
      </c>
      <c r="L385" s="12">
        <f t="shared" si="59"/>
        <v>0.19471220387426991</v>
      </c>
      <c r="M385" s="12">
        <f t="shared" si="60"/>
        <v>0.18829776900483078</v>
      </c>
      <c r="N385" s="12">
        <f t="shared" si="61"/>
        <v>1.6747435637828383</v>
      </c>
      <c r="O385" s="12"/>
      <c r="P385" s="12">
        <f t="shared" si="62"/>
        <v>23.595788356756415</v>
      </c>
      <c r="Q385" s="12">
        <f t="shared" si="63"/>
        <v>22.818468576095842</v>
      </c>
      <c r="R385" s="12">
        <f t="shared" si="64"/>
        <v>25.908856422826442</v>
      </c>
      <c r="S385" s="12">
        <f t="shared" si="65"/>
        <v>34.251991324435359</v>
      </c>
    </row>
    <row r="386" spans="2:19">
      <c r="B386" s="1">
        <v>42863</v>
      </c>
      <c r="C386" s="2">
        <v>32</v>
      </c>
      <c r="D386" s="2">
        <v>32.450000000000003</v>
      </c>
      <c r="E386" s="2">
        <v>31.7</v>
      </c>
      <c r="F386" s="3">
        <v>31.85</v>
      </c>
      <c r="H386" s="12">
        <f t="shared" si="55"/>
        <v>0.75000000000000355</v>
      </c>
      <c r="I386" s="12">
        <f t="shared" si="56"/>
        <v>0.76944505096368354</v>
      </c>
      <c r="J386" s="12">
        <f t="shared" si="57"/>
        <v>0.25</v>
      </c>
      <c r="K386" s="12">
        <f t="shared" si="58"/>
        <v>0</v>
      </c>
      <c r="L386" s="12">
        <f t="shared" si="59"/>
        <v>0.20969006571075222</v>
      </c>
      <c r="M386" s="12">
        <f t="shared" si="60"/>
        <v>0.11816682815904869</v>
      </c>
      <c r="N386" s="12">
        <f t="shared" si="61"/>
        <v>27.915605638614206</v>
      </c>
      <c r="O386" s="12"/>
      <c r="P386" s="12">
        <f t="shared" si="62"/>
        <v>27.252117022278338</v>
      </c>
      <c r="Q386" s="12">
        <f t="shared" si="63"/>
        <v>15.357409604630229</v>
      </c>
      <c r="R386" s="12">
        <f t="shared" si="64"/>
        <v>27.773018950445181</v>
      </c>
      <c r="S386" s="12">
        <f t="shared" si="65"/>
        <v>36.698993745639932</v>
      </c>
    </row>
    <row r="387" spans="2:19">
      <c r="B387" s="1">
        <v>42860</v>
      </c>
      <c r="C387" s="2">
        <v>31.55</v>
      </c>
      <c r="D387" s="2">
        <v>32.200000000000003</v>
      </c>
      <c r="E387" s="2">
        <v>31.55</v>
      </c>
      <c r="F387" s="3">
        <v>31.75</v>
      </c>
      <c r="H387" s="12">
        <f t="shared" si="55"/>
        <v>0.65000000000000213</v>
      </c>
      <c r="I387" s="12">
        <f t="shared" si="56"/>
        <v>0.77094082411473586</v>
      </c>
      <c r="J387" s="12">
        <f t="shared" si="57"/>
        <v>0.20000000000000284</v>
      </c>
      <c r="K387" s="12">
        <f t="shared" si="58"/>
        <v>0</v>
      </c>
      <c r="L387" s="12">
        <f t="shared" si="59"/>
        <v>0.20658930153465624</v>
      </c>
      <c r="M387" s="12">
        <f t="shared" si="60"/>
        <v>0.12725658417128322</v>
      </c>
      <c r="N387" s="12">
        <f t="shared" si="61"/>
        <v>23.763275439389854</v>
      </c>
      <c r="O387" s="12"/>
      <c r="P387" s="12">
        <f t="shared" si="62"/>
        <v>26.797037473256243</v>
      </c>
      <c r="Q387" s="12">
        <f t="shared" si="63"/>
        <v>16.506660458331645</v>
      </c>
      <c r="R387" s="12">
        <f t="shared" si="64"/>
        <v>27.762050743662947</v>
      </c>
      <c r="S387" s="12">
        <f t="shared" si="65"/>
        <v>38.324963196366724</v>
      </c>
    </row>
    <row r="388" spans="2:19">
      <c r="B388" s="1">
        <v>42859</v>
      </c>
      <c r="C388" s="2">
        <v>32</v>
      </c>
      <c r="D388" s="2">
        <v>32</v>
      </c>
      <c r="E388" s="2">
        <v>31.4</v>
      </c>
      <c r="F388" s="3">
        <v>31.55</v>
      </c>
      <c r="H388" s="12">
        <f t="shared" si="55"/>
        <v>0.60000000000000142</v>
      </c>
      <c r="I388" s="12">
        <f t="shared" si="56"/>
        <v>0.78024396443125388</v>
      </c>
      <c r="J388" s="12">
        <f t="shared" si="57"/>
        <v>0</v>
      </c>
      <c r="K388" s="12">
        <f t="shared" si="58"/>
        <v>0.20000000000000284</v>
      </c>
      <c r="L388" s="12">
        <f t="shared" si="59"/>
        <v>0.20709617088347573</v>
      </c>
      <c r="M388" s="12">
        <f t="shared" si="60"/>
        <v>0.13704555218445885</v>
      </c>
      <c r="N388" s="12">
        <f t="shared" si="61"/>
        <v>20.355165910873492</v>
      </c>
      <c r="O388" s="12"/>
      <c r="P388" s="12">
        <f t="shared" si="62"/>
        <v>26.542489314151261</v>
      </c>
      <c r="Q388" s="12">
        <f t="shared" si="63"/>
        <v>17.564448868804256</v>
      </c>
      <c r="R388" s="12">
        <f t="shared" si="64"/>
        <v>28.069648843991644</v>
      </c>
      <c r="S388" s="12">
        <f t="shared" si="65"/>
        <v>39.116187874589869</v>
      </c>
    </row>
    <row r="389" spans="2:19">
      <c r="B389" s="1">
        <v>42858</v>
      </c>
      <c r="C389" s="2">
        <v>31.8</v>
      </c>
      <c r="D389" s="2">
        <v>32.200000000000003</v>
      </c>
      <c r="E389" s="2">
        <v>31.6</v>
      </c>
      <c r="F389" s="3">
        <v>31.85</v>
      </c>
      <c r="H389" s="12">
        <f t="shared" ref="H389:H439" si="66">MAX((D389-E389),ABS(D389-F390),ABS(E389-F390))</f>
        <v>0.60000000000000142</v>
      </c>
      <c r="I389" s="12">
        <f t="shared" ref="I389:I439" si="67">I390*13/14+H389/14</f>
        <v>0.79410888477211949</v>
      </c>
      <c r="J389" s="12">
        <f t="shared" ref="J389:J439" si="68">IF(IF((D389-D390)&gt;(E390-E389),(D389-D390),0) &gt;0,(D389-D390),0)</f>
        <v>0</v>
      </c>
      <c r="K389" s="12">
        <f t="shared" ref="K389:K439" si="69">IF(IF((D389-D390)&lt;(E390-E389),(E390-E389),0) &gt;0,(E390-E389),0)</f>
        <v>0</v>
      </c>
      <c r="L389" s="12">
        <f t="shared" ref="L389:L439" si="70">L390*13/14+J389/14</f>
        <v>0.22302664556682003</v>
      </c>
      <c r="M389" s="12">
        <f t="shared" ref="M389:M439" si="71">M390*13/14+K389/14</f>
        <v>0.13220290235249393</v>
      </c>
      <c r="N389" s="12">
        <f t="shared" ref="N389:N439" si="72">ABS(P389-Q389)/(P389+Q389)*100</f>
        <v>25.567620640317795</v>
      </c>
      <c r="O389" s="12"/>
      <c r="P389" s="12">
        <f t="shared" ref="P389:P439" si="73">L389/I389*100</f>
        <v>28.085146740402056</v>
      </c>
      <c r="Q389" s="12">
        <f t="shared" ref="Q389:Q439" si="74">M389/I389*100</f>
        <v>16.647956582230076</v>
      </c>
      <c r="R389" s="12">
        <f t="shared" ref="R389:R439" si="75">R390*13/14+N389/14</f>
        <v>28.663070608077657</v>
      </c>
      <c r="S389" s="12">
        <f t="shared" ref="S389:S439" si="76">(R389+R403)/2</f>
        <v>38.54756050678948</v>
      </c>
    </row>
    <row r="390" spans="2:19">
      <c r="B390" s="1">
        <v>42857</v>
      </c>
      <c r="C390" s="2">
        <v>31.4</v>
      </c>
      <c r="D390" s="2">
        <v>32.200000000000003</v>
      </c>
      <c r="E390" s="2">
        <v>30.9</v>
      </c>
      <c r="F390" s="3">
        <v>31.8</v>
      </c>
      <c r="H390" s="12">
        <f t="shared" si="66"/>
        <v>1.3000000000000043</v>
      </c>
      <c r="I390" s="12">
        <f t="shared" si="67"/>
        <v>0.80904033744689785</v>
      </c>
      <c r="J390" s="12">
        <f t="shared" si="68"/>
        <v>0</v>
      </c>
      <c r="K390" s="12">
        <f t="shared" si="69"/>
        <v>0.35000000000000142</v>
      </c>
      <c r="L390" s="12">
        <f t="shared" si="70"/>
        <v>0.24018254137965236</v>
      </c>
      <c r="M390" s="12">
        <f t="shared" si="71"/>
        <v>0.14237235637960885</v>
      </c>
      <c r="N390" s="12">
        <f t="shared" si="72"/>
        <v>25.567620640317802</v>
      </c>
      <c r="O390" s="12"/>
      <c r="P390" s="12">
        <f t="shared" si="73"/>
        <v>29.687338228103737</v>
      </c>
      <c r="Q390" s="12">
        <f t="shared" si="74"/>
        <v>17.597683303269609</v>
      </c>
      <c r="R390" s="12">
        <f t="shared" si="75"/>
        <v>28.901182144059185</v>
      </c>
      <c r="S390" s="12">
        <f t="shared" si="76"/>
        <v>37.734713544179655</v>
      </c>
    </row>
    <row r="391" spans="2:19">
      <c r="B391" s="1">
        <v>42853</v>
      </c>
      <c r="C391" s="2">
        <v>32.299999999999997</v>
      </c>
      <c r="D391" s="2">
        <v>32.299999999999997</v>
      </c>
      <c r="E391" s="2">
        <v>31.25</v>
      </c>
      <c r="F391" s="2">
        <v>31.25</v>
      </c>
      <c r="H391" s="12">
        <f t="shared" si="66"/>
        <v>1.0499999999999972</v>
      </c>
      <c r="I391" s="12">
        <f t="shared" si="67"/>
        <v>0.77127420955819725</v>
      </c>
      <c r="J391" s="12">
        <f t="shared" si="68"/>
        <v>1.0499999999999972</v>
      </c>
      <c r="K391" s="12">
        <f t="shared" si="69"/>
        <v>0</v>
      </c>
      <c r="L391" s="12">
        <f t="shared" si="70"/>
        <v>0.25865812148577949</v>
      </c>
      <c r="M391" s="12">
        <f t="shared" si="71"/>
        <v>0.12640099917804018</v>
      </c>
      <c r="N391" s="12">
        <f t="shared" si="72"/>
        <v>34.347224935156888</v>
      </c>
      <c r="O391" s="12"/>
      <c r="P391" s="12">
        <f t="shared" si="73"/>
        <v>33.536467093064672</v>
      </c>
      <c r="Q391" s="12">
        <f t="shared" si="74"/>
        <v>16.388594044969484</v>
      </c>
      <c r="R391" s="12">
        <f t="shared" si="75"/>
        <v>29.157609952039291</v>
      </c>
      <c r="S391" s="12">
        <f t="shared" si="76"/>
        <v>36.882894257471236</v>
      </c>
    </row>
    <row r="392" spans="2:19">
      <c r="B392" s="1">
        <v>42852</v>
      </c>
      <c r="C392" s="2">
        <v>30.75</v>
      </c>
      <c r="D392" s="2">
        <v>31.25</v>
      </c>
      <c r="E392" s="2">
        <v>30.5</v>
      </c>
      <c r="F392" s="3">
        <v>31.25</v>
      </c>
      <c r="H392" s="12">
        <f t="shared" si="66"/>
        <v>0.85000000000000142</v>
      </c>
      <c r="I392" s="12">
        <f t="shared" si="67"/>
        <v>0.74983376413959724</v>
      </c>
      <c r="J392" s="12">
        <f t="shared" si="68"/>
        <v>0.60000000000000142</v>
      </c>
      <c r="K392" s="12">
        <f t="shared" si="69"/>
        <v>0</v>
      </c>
      <c r="L392" s="12">
        <f t="shared" si="70"/>
        <v>0.19778566929237812</v>
      </c>
      <c r="M392" s="12">
        <f t="shared" si="71"/>
        <v>0.13612415296096636</v>
      </c>
      <c r="N392" s="12">
        <f t="shared" si="72"/>
        <v>18.466517670938067</v>
      </c>
      <c r="O392" s="12"/>
      <c r="P392" s="12">
        <f t="shared" si="73"/>
        <v>26.377269036334855</v>
      </c>
      <c r="Q392" s="12">
        <f t="shared" si="74"/>
        <v>18.153910836112203</v>
      </c>
      <c r="R392" s="12">
        <f t="shared" si="75"/>
        <v>28.758408799491782</v>
      </c>
      <c r="S392" s="12">
        <f t="shared" si="76"/>
        <v>35.725438642117709</v>
      </c>
    </row>
    <row r="393" spans="2:19">
      <c r="B393" s="1">
        <v>42851</v>
      </c>
      <c r="C393" s="2">
        <v>30.35</v>
      </c>
      <c r="D393" s="2">
        <v>30.65</v>
      </c>
      <c r="E393" s="2">
        <v>30.3</v>
      </c>
      <c r="F393" s="3">
        <v>30.4</v>
      </c>
      <c r="H393" s="12">
        <f t="shared" si="66"/>
        <v>0.34999999999999787</v>
      </c>
      <c r="I393" s="12">
        <f t="shared" si="67"/>
        <v>0.74212866907341224</v>
      </c>
      <c r="J393" s="12">
        <f t="shared" si="68"/>
        <v>0</v>
      </c>
      <c r="K393" s="12">
        <f t="shared" si="69"/>
        <v>5.0000000000000711E-2</v>
      </c>
      <c r="L393" s="12">
        <f t="shared" si="70"/>
        <v>0.1668461053917917</v>
      </c>
      <c r="M393" s="12">
        <f t="shared" si="71"/>
        <v>0.14659524165027146</v>
      </c>
      <c r="N393" s="12">
        <f t="shared" si="72"/>
        <v>6.4608144179531726</v>
      </c>
      <c r="O393" s="12"/>
      <c r="P393" s="12">
        <f t="shared" si="73"/>
        <v>22.482099445114834</v>
      </c>
      <c r="Q393" s="12">
        <f t="shared" si="74"/>
        <v>19.753345714740213</v>
      </c>
      <c r="R393" s="12">
        <f t="shared" si="75"/>
        <v>29.550092732457454</v>
      </c>
      <c r="S393" s="12">
        <f t="shared" si="76"/>
        <v>35.486509688750878</v>
      </c>
    </row>
    <row r="394" spans="2:19">
      <c r="B394" s="1">
        <v>42850</v>
      </c>
      <c r="C394" s="2">
        <v>30.35</v>
      </c>
      <c r="D394" s="2">
        <v>30.6</v>
      </c>
      <c r="E394" s="2">
        <v>30.35</v>
      </c>
      <c r="F394" s="3">
        <v>30.35</v>
      </c>
      <c r="H394" s="12">
        <f t="shared" si="66"/>
        <v>0.30000000000000071</v>
      </c>
      <c r="I394" s="12">
        <f t="shared" si="67"/>
        <v>0.77229241284829031</v>
      </c>
      <c r="J394" s="12">
        <f t="shared" si="68"/>
        <v>0</v>
      </c>
      <c r="K394" s="12">
        <f t="shared" si="69"/>
        <v>0</v>
      </c>
      <c r="L394" s="12">
        <f t="shared" si="70"/>
        <v>0.17968042119116029</v>
      </c>
      <c r="M394" s="12">
        <f t="shared" si="71"/>
        <v>0.15402564485413847</v>
      </c>
      <c r="N394" s="12">
        <f t="shared" si="72"/>
        <v>7.6878363768009299</v>
      </c>
      <c r="O394" s="12"/>
      <c r="P394" s="12">
        <f t="shared" si="73"/>
        <v>23.265853477503583</v>
      </c>
      <c r="Q394" s="12">
        <f t="shared" si="74"/>
        <v>19.943954167059179</v>
      </c>
      <c r="R394" s="12">
        <f t="shared" si="75"/>
        <v>31.3261910643424</v>
      </c>
      <c r="S394" s="12">
        <f t="shared" si="76"/>
        <v>35.82473928133227</v>
      </c>
    </row>
    <row r="395" spans="2:19">
      <c r="B395" s="1">
        <v>42849</v>
      </c>
      <c r="C395" s="2">
        <v>30.7</v>
      </c>
      <c r="D395" s="2">
        <v>30.7</v>
      </c>
      <c r="E395" s="2">
        <v>30.25</v>
      </c>
      <c r="F395" s="3">
        <v>30.3</v>
      </c>
      <c r="H395" s="12">
        <f t="shared" si="66"/>
        <v>0.44999999999999929</v>
      </c>
      <c r="I395" s="12">
        <f t="shared" si="67"/>
        <v>0.8086225984520049</v>
      </c>
      <c r="J395" s="12">
        <f t="shared" si="68"/>
        <v>9.9999999999997868E-2</v>
      </c>
      <c r="K395" s="12">
        <f t="shared" si="69"/>
        <v>0</v>
      </c>
      <c r="L395" s="12">
        <f t="shared" si="70"/>
        <v>0.19350199205201879</v>
      </c>
      <c r="M395" s="12">
        <f t="shared" si="71"/>
        <v>0.1658737713813799</v>
      </c>
      <c r="N395" s="12">
        <f t="shared" si="72"/>
        <v>7.6878363768009317</v>
      </c>
      <c r="O395" s="12"/>
      <c r="P395" s="12">
        <f t="shared" si="73"/>
        <v>23.929827390732257</v>
      </c>
      <c r="Q395" s="12">
        <f t="shared" si="74"/>
        <v>20.513125863526703</v>
      </c>
      <c r="R395" s="12">
        <f t="shared" si="75"/>
        <v>33.144526040307127</v>
      </c>
      <c r="S395" s="12">
        <f t="shared" si="76"/>
        <v>35.718829762094494</v>
      </c>
    </row>
    <row r="396" spans="2:19">
      <c r="B396" s="1">
        <v>42846</v>
      </c>
      <c r="C396" s="2">
        <v>30.3</v>
      </c>
      <c r="D396" s="2">
        <v>30.6</v>
      </c>
      <c r="E396" s="2">
        <v>30.3</v>
      </c>
      <c r="F396" s="3">
        <v>30.4</v>
      </c>
      <c r="H396" s="12">
        <f t="shared" si="66"/>
        <v>0.45000000000000284</v>
      </c>
      <c r="I396" s="12">
        <f t="shared" si="67"/>
        <v>0.83620895217908231</v>
      </c>
      <c r="J396" s="12">
        <f t="shared" si="68"/>
        <v>0</v>
      </c>
      <c r="K396" s="12">
        <f t="shared" si="69"/>
        <v>0</v>
      </c>
      <c r="L396" s="12">
        <f t="shared" si="70"/>
        <v>0.20069445297909735</v>
      </c>
      <c r="M396" s="12">
        <f t="shared" si="71"/>
        <v>0.17863329225687066</v>
      </c>
      <c r="N396" s="12">
        <f t="shared" si="72"/>
        <v>5.8158573949034844</v>
      </c>
      <c r="O396" s="12"/>
      <c r="P396" s="12">
        <f t="shared" si="73"/>
        <v>24.000514758435244</v>
      </c>
      <c r="Q396" s="12">
        <f t="shared" si="74"/>
        <v>21.362279343143722</v>
      </c>
      <c r="R396" s="12">
        <f t="shared" si="75"/>
        <v>35.102732937499916</v>
      </c>
      <c r="S396" s="12">
        <f t="shared" si="76"/>
        <v>35.621786606278796</v>
      </c>
    </row>
    <row r="397" spans="2:19">
      <c r="B397" s="1">
        <v>42845</v>
      </c>
      <c r="C397" s="2">
        <v>30.15</v>
      </c>
      <c r="D397" s="2">
        <v>30.8</v>
      </c>
      <c r="E397" s="2">
        <v>30</v>
      </c>
      <c r="F397" s="3">
        <v>30.15</v>
      </c>
      <c r="H397" s="12">
        <f t="shared" si="66"/>
        <v>0.80000000000000071</v>
      </c>
      <c r="I397" s="12">
        <f t="shared" si="67"/>
        <v>0.86591733311593455</v>
      </c>
      <c r="J397" s="12">
        <f t="shared" si="68"/>
        <v>0.5</v>
      </c>
      <c r="K397" s="12">
        <f t="shared" si="69"/>
        <v>0</v>
      </c>
      <c r="L397" s="12">
        <f t="shared" si="70"/>
        <v>0.2161324878236433</v>
      </c>
      <c r="M397" s="12">
        <f t="shared" si="71"/>
        <v>0.19237431473816841</v>
      </c>
      <c r="N397" s="12">
        <f t="shared" si="72"/>
        <v>5.8158573949034817</v>
      </c>
      <c r="O397" s="12"/>
      <c r="P397" s="12">
        <f t="shared" si="73"/>
        <v>24.959944738131959</v>
      </c>
      <c r="Q397" s="12">
        <f t="shared" si="74"/>
        <v>22.216244828582511</v>
      </c>
      <c r="R397" s="12">
        <f t="shared" si="75"/>
        <v>37.355569517699642</v>
      </c>
      <c r="S397" s="12">
        <f t="shared" si="76"/>
        <v>35.589277783934868</v>
      </c>
    </row>
    <row r="398" spans="2:19">
      <c r="B398" s="1">
        <v>42844</v>
      </c>
      <c r="C398" s="2">
        <v>30</v>
      </c>
      <c r="D398" s="2">
        <v>30.3</v>
      </c>
      <c r="E398" s="2">
        <v>29.9</v>
      </c>
      <c r="F398" s="3">
        <v>30.1</v>
      </c>
      <c r="H398" s="12">
        <f t="shared" si="66"/>
        <v>0.40000000000000213</v>
      </c>
      <c r="I398" s="12">
        <f t="shared" si="67"/>
        <v>0.87098789720177561</v>
      </c>
      <c r="J398" s="12">
        <f t="shared" si="68"/>
        <v>0</v>
      </c>
      <c r="K398" s="12">
        <f t="shared" si="69"/>
        <v>0</v>
      </c>
      <c r="L398" s="12">
        <f t="shared" si="70"/>
        <v>0.19429652534853892</v>
      </c>
      <c r="M398" s="12">
        <f t="shared" si="71"/>
        <v>0.20717233894879675</v>
      </c>
      <c r="N398" s="12">
        <f t="shared" si="72"/>
        <v>3.2071761337690616</v>
      </c>
      <c r="O398" s="12"/>
      <c r="P398" s="12">
        <f t="shared" si="73"/>
        <v>22.307603351637344</v>
      </c>
      <c r="Q398" s="12">
        <f t="shared" si="74"/>
        <v>23.785903296059534</v>
      </c>
      <c r="R398" s="12">
        <f t="shared" si="75"/>
        <v>39.78170121945319</v>
      </c>
      <c r="S398" s="12">
        <f t="shared" si="76"/>
        <v>35.600449479978053</v>
      </c>
    </row>
    <row r="399" spans="2:19">
      <c r="B399" s="1">
        <v>42843</v>
      </c>
      <c r="C399" s="2">
        <v>30.2</v>
      </c>
      <c r="D399" s="2">
        <v>30.8</v>
      </c>
      <c r="E399" s="2">
        <v>29.8</v>
      </c>
      <c r="F399" s="3">
        <v>30.3</v>
      </c>
      <c r="H399" s="12">
        <f t="shared" si="66"/>
        <v>1.0500000000000007</v>
      </c>
      <c r="I399" s="12">
        <f t="shared" si="67"/>
        <v>0.90721773544806583</v>
      </c>
      <c r="J399" s="12">
        <f t="shared" si="68"/>
        <v>0</v>
      </c>
      <c r="K399" s="12">
        <f t="shared" si="69"/>
        <v>0</v>
      </c>
      <c r="L399" s="12">
        <f t="shared" si="70"/>
        <v>0.20924241191381113</v>
      </c>
      <c r="M399" s="12">
        <f t="shared" si="71"/>
        <v>0.2231086727140888</v>
      </c>
      <c r="N399" s="12">
        <f t="shared" si="72"/>
        <v>3.2071761337690616</v>
      </c>
      <c r="O399" s="12"/>
      <c r="P399" s="12">
        <f t="shared" si="73"/>
        <v>23.064188864260725</v>
      </c>
      <c r="Q399" s="12">
        <f t="shared" si="74"/>
        <v>24.592626885088137</v>
      </c>
      <c r="R399" s="12">
        <f t="shared" si="75"/>
        <v>42.595126226044279</v>
      </c>
      <c r="S399" s="12">
        <f t="shared" si="76"/>
        <v>35.712814431914339</v>
      </c>
    </row>
    <row r="400" spans="2:19">
      <c r="B400" s="1">
        <v>42842</v>
      </c>
      <c r="C400" s="2">
        <v>30.8</v>
      </c>
      <c r="D400" s="2">
        <v>31.3</v>
      </c>
      <c r="E400" s="2">
        <v>29</v>
      </c>
      <c r="F400" s="3">
        <v>29.75</v>
      </c>
      <c r="H400" s="12">
        <f t="shared" si="66"/>
        <v>2.3000000000000007</v>
      </c>
      <c r="I400" s="12">
        <f t="shared" si="67"/>
        <v>0.89623448432868613</v>
      </c>
      <c r="J400" s="12">
        <f t="shared" si="68"/>
        <v>0</v>
      </c>
      <c r="K400" s="12">
        <f t="shared" si="69"/>
        <v>1.75</v>
      </c>
      <c r="L400" s="12">
        <f t="shared" si="70"/>
        <v>0.22533798206102734</v>
      </c>
      <c r="M400" s="12">
        <f t="shared" si="71"/>
        <v>0.24027087830748026</v>
      </c>
      <c r="N400" s="12">
        <f t="shared" si="72"/>
        <v>3.2071761337690643</v>
      </c>
      <c r="O400" s="12"/>
      <c r="P400" s="12">
        <f t="shared" si="73"/>
        <v>25.142748466079624</v>
      </c>
      <c r="Q400" s="12">
        <f t="shared" si="74"/>
        <v>26.808930308841255</v>
      </c>
      <c r="R400" s="12">
        <f t="shared" si="75"/>
        <v>45.624968540834679</v>
      </c>
      <c r="S400" s="12">
        <f t="shared" si="76"/>
        <v>35.833822841691884</v>
      </c>
    </row>
    <row r="401" spans="2:19">
      <c r="B401" s="1">
        <v>42839</v>
      </c>
      <c r="C401" s="2">
        <v>32</v>
      </c>
      <c r="D401" s="2">
        <v>32</v>
      </c>
      <c r="E401" s="2">
        <v>30.75</v>
      </c>
      <c r="F401" s="3">
        <v>30.8</v>
      </c>
      <c r="H401" s="12">
        <f t="shared" si="66"/>
        <v>1.25</v>
      </c>
      <c r="I401" s="12">
        <f t="shared" si="67"/>
        <v>0.7882525215847388</v>
      </c>
      <c r="J401" s="12">
        <f t="shared" si="68"/>
        <v>0</v>
      </c>
      <c r="K401" s="12">
        <f t="shared" si="69"/>
        <v>1.1999999999999993</v>
      </c>
      <c r="L401" s="12">
        <f t="shared" si="70"/>
        <v>0.24267167298879869</v>
      </c>
      <c r="M401" s="12">
        <f t="shared" si="71"/>
        <v>0.1241378689465172</v>
      </c>
      <c r="N401" s="12">
        <f t="shared" si="72"/>
        <v>32.314809319541652</v>
      </c>
      <c r="O401" s="12"/>
      <c r="P401" s="12">
        <f t="shared" si="73"/>
        <v>30.786031930595097</v>
      </c>
      <c r="Q401" s="12">
        <f t="shared" si="74"/>
        <v>15.74848992515048</v>
      </c>
      <c r="R401" s="12">
        <f t="shared" si="75"/>
        <v>48.887875649070494</v>
      </c>
      <c r="S401" s="12">
        <f t="shared" si="76"/>
        <v>36.137016771001129</v>
      </c>
    </row>
    <row r="402" spans="2:19">
      <c r="B402" s="1">
        <v>42838</v>
      </c>
      <c r="C402" s="2">
        <v>32.450000000000003</v>
      </c>
      <c r="D402" s="2">
        <v>32.549999999999997</v>
      </c>
      <c r="E402" s="2">
        <v>31.95</v>
      </c>
      <c r="F402" s="3">
        <v>32</v>
      </c>
      <c r="H402" s="12">
        <f t="shared" si="66"/>
        <v>0.59999999999999787</v>
      </c>
      <c r="I402" s="12">
        <f t="shared" si="67"/>
        <v>0.75273348478356483</v>
      </c>
      <c r="J402" s="12">
        <f t="shared" si="68"/>
        <v>0</v>
      </c>
      <c r="K402" s="12">
        <f t="shared" si="69"/>
        <v>0</v>
      </c>
      <c r="L402" s="12">
        <f t="shared" si="70"/>
        <v>0.2613387247571678</v>
      </c>
      <c r="M402" s="12">
        <f t="shared" si="71"/>
        <v>4.1379243480864726E-2</v>
      </c>
      <c r="N402" s="12">
        <f t="shared" si="72"/>
        <v>72.661521401116502</v>
      </c>
      <c r="O402" s="12"/>
      <c r="P402" s="12">
        <f t="shared" si="73"/>
        <v>34.718626185775584</v>
      </c>
      <c r="Q402" s="12">
        <f t="shared" si="74"/>
        <v>5.4971971245257674</v>
      </c>
      <c r="R402" s="12">
        <f t="shared" si="75"/>
        <v>50.162726905188102</v>
      </c>
      <c r="S402" s="12">
        <f t="shared" si="76"/>
        <v>37.038636585915086</v>
      </c>
    </row>
    <row r="403" spans="2:19">
      <c r="B403" s="1">
        <v>42837</v>
      </c>
      <c r="C403" s="2">
        <v>32.200000000000003</v>
      </c>
      <c r="D403" s="2">
        <v>32.9</v>
      </c>
      <c r="E403" s="2">
        <v>31.6</v>
      </c>
      <c r="F403" s="3">
        <v>32.4</v>
      </c>
      <c r="H403" s="12">
        <f t="shared" si="66"/>
        <v>1.3999999999999986</v>
      </c>
      <c r="I403" s="12">
        <f t="shared" si="67"/>
        <v>0.7644822143823008</v>
      </c>
      <c r="J403" s="12">
        <f t="shared" si="68"/>
        <v>0.10000000000000142</v>
      </c>
      <c r="K403" s="12">
        <f t="shared" si="69"/>
        <v>0</v>
      </c>
      <c r="L403" s="12">
        <f t="shared" si="70"/>
        <v>0.28144170358464227</v>
      </c>
      <c r="M403" s="12">
        <f t="shared" si="71"/>
        <v>4.4562262210162011E-2</v>
      </c>
      <c r="N403" s="12">
        <f t="shared" si="72"/>
        <v>72.661521401116502</v>
      </c>
      <c r="O403" s="12"/>
      <c r="P403" s="12">
        <f t="shared" si="73"/>
        <v>36.81468296970732</v>
      </c>
      <c r="Q403" s="12">
        <f t="shared" si="74"/>
        <v>5.8290776909922197</v>
      </c>
      <c r="R403" s="12">
        <f t="shared" si="75"/>
        <v>48.4320504055013</v>
      </c>
      <c r="S403" s="12">
        <f t="shared" si="76"/>
        <v>36.730680619928961</v>
      </c>
    </row>
    <row r="404" spans="2:19">
      <c r="B404" s="1">
        <v>42836</v>
      </c>
      <c r="C404" s="2">
        <v>32.1</v>
      </c>
      <c r="D404" s="2">
        <v>32.799999999999997</v>
      </c>
      <c r="E404" s="2">
        <v>31.5</v>
      </c>
      <c r="F404" s="3">
        <v>31.5</v>
      </c>
      <c r="H404" s="12">
        <f t="shared" si="66"/>
        <v>1.2999999999999972</v>
      </c>
      <c r="I404" s="12">
        <f t="shared" si="67"/>
        <v>0.7155962308732472</v>
      </c>
      <c r="J404" s="12">
        <f t="shared" si="68"/>
        <v>0.39999999999999858</v>
      </c>
      <c r="K404" s="12">
        <f t="shared" si="69"/>
        <v>0</v>
      </c>
      <c r="L404" s="12">
        <f t="shared" si="70"/>
        <v>0.29539875770653773</v>
      </c>
      <c r="M404" s="12">
        <f t="shared" si="71"/>
        <v>4.7990128534020626E-2</v>
      </c>
      <c r="N404" s="12">
        <f t="shared" si="72"/>
        <v>72.049107902460463</v>
      </c>
      <c r="O404" s="12"/>
      <c r="P404" s="12">
        <f t="shared" si="73"/>
        <v>41.280088541838808</v>
      </c>
      <c r="Q404" s="12">
        <f t="shared" si="74"/>
        <v>6.7063137651602682</v>
      </c>
      <c r="R404" s="12">
        <f t="shared" si="75"/>
        <v>46.568244944300133</v>
      </c>
      <c r="S404" s="12">
        <f t="shared" si="76"/>
        <v>36.399035733482364</v>
      </c>
    </row>
    <row r="405" spans="2:19">
      <c r="B405" s="1">
        <v>42835</v>
      </c>
      <c r="C405" s="2">
        <v>31</v>
      </c>
      <c r="D405" s="2">
        <v>32.4</v>
      </c>
      <c r="E405" s="2">
        <v>31</v>
      </c>
      <c r="F405" s="3">
        <v>32.200000000000003</v>
      </c>
      <c r="H405" s="12">
        <f t="shared" si="66"/>
        <v>1.3999999999999986</v>
      </c>
      <c r="I405" s="12">
        <f t="shared" si="67"/>
        <v>0.67064209478657411</v>
      </c>
      <c r="J405" s="12">
        <f t="shared" si="68"/>
        <v>1.1999999999999993</v>
      </c>
      <c r="K405" s="12">
        <f t="shared" si="69"/>
        <v>0</v>
      </c>
      <c r="L405" s="12">
        <f t="shared" si="70"/>
        <v>0.28735250829934844</v>
      </c>
      <c r="M405" s="12">
        <f t="shared" si="71"/>
        <v>5.1681676882791447E-2</v>
      </c>
      <c r="N405" s="12">
        <f t="shared" si="72"/>
        <v>69.51240957897717</v>
      </c>
      <c r="O405" s="12"/>
      <c r="P405" s="12">
        <f t="shared" si="73"/>
        <v>42.84737127793862</v>
      </c>
      <c r="Q405" s="12">
        <f t="shared" si="74"/>
        <v>7.7062977830579928</v>
      </c>
      <c r="R405" s="12">
        <f t="shared" si="75"/>
        <v>44.608178562903177</v>
      </c>
      <c r="S405" s="12">
        <f t="shared" si="76"/>
        <v>36.340889034750568</v>
      </c>
    </row>
    <row r="406" spans="2:19">
      <c r="B406" s="1">
        <v>42832</v>
      </c>
      <c r="C406" s="2">
        <v>30.9</v>
      </c>
      <c r="D406" s="2">
        <v>31.2</v>
      </c>
      <c r="E406" s="2">
        <v>30.7</v>
      </c>
      <c r="F406" s="3">
        <v>31.2</v>
      </c>
      <c r="H406" s="12">
        <f t="shared" si="66"/>
        <v>0.5</v>
      </c>
      <c r="I406" s="12">
        <f t="shared" si="67"/>
        <v>0.61453764053938764</v>
      </c>
      <c r="J406" s="12">
        <f t="shared" si="68"/>
        <v>0.30000000000000071</v>
      </c>
      <c r="K406" s="12">
        <f t="shared" si="69"/>
        <v>0</v>
      </c>
      <c r="L406" s="12">
        <f t="shared" si="70"/>
        <v>0.21714885509160606</v>
      </c>
      <c r="M406" s="12">
        <f t="shared" si="71"/>
        <v>5.5657190489160013E-2</v>
      </c>
      <c r="N406" s="12">
        <f t="shared" si="72"/>
        <v>59.196512400835097</v>
      </c>
      <c r="O406" s="12"/>
      <c r="P406" s="12">
        <f t="shared" si="73"/>
        <v>35.335322162042296</v>
      </c>
      <c r="Q406" s="12">
        <f t="shared" si="74"/>
        <v>9.0567585803709232</v>
      </c>
      <c r="R406" s="12">
        <f t="shared" si="75"/>
        <v>42.692468484743642</v>
      </c>
      <c r="S406" s="12">
        <f t="shared" si="76"/>
        <v>36.406479761489592</v>
      </c>
    </row>
    <row r="407" spans="2:19">
      <c r="B407" s="1">
        <v>42831</v>
      </c>
      <c r="C407" s="2">
        <v>30.8</v>
      </c>
      <c r="D407" s="2">
        <v>30.9</v>
      </c>
      <c r="E407" s="2">
        <v>30.55</v>
      </c>
      <c r="F407" s="3">
        <v>30.85</v>
      </c>
      <c r="H407" s="12">
        <f t="shared" si="66"/>
        <v>0.34999999999999787</v>
      </c>
      <c r="I407" s="12">
        <f t="shared" si="67"/>
        <v>0.62334822827318681</v>
      </c>
      <c r="J407" s="12">
        <f t="shared" si="68"/>
        <v>0</v>
      </c>
      <c r="K407" s="12">
        <f t="shared" si="69"/>
        <v>0.25</v>
      </c>
      <c r="L407" s="12">
        <f t="shared" si="70"/>
        <v>0.21077569009865263</v>
      </c>
      <c r="M407" s="12">
        <f t="shared" si="71"/>
        <v>5.9938512834480012E-2</v>
      </c>
      <c r="N407" s="12">
        <f t="shared" si="72"/>
        <v>55.718235552432361</v>
      </c>
      <c r="O407" s="12"/>
      <c r="P407" s="12">
        <f t="shared" si="73"/>
        <v>33.813473839902962</v>
      </c>
      <c r="Q407" s="12">
        <f t="shared" si="74"/>
        <v>9.6155744278800661</v>
      </c>
      <c r="R407" s="12">
        <f t="shared" si="75"/>
        <v>41.422926645044299</v>
      </c>
      <c r="S407" s="12">
        <f t="shared" si="76"/>
        <v>35.215421226401908</v>
      </c>
    </row>
    <row r="408" spans="2:19">
      <c r="B408" s="1">
        <v>42830</v>
      </c>
      <c r="C408" s="2">
        <v>30.9</v>
      </c>
      <c r="D408" s="2">
        <v>31.3</v>
      </c>
      <c r="E408" s="2">
        <v>30.8</v>
      </c>
      <c r="F408" s="3">
        <v>30.8</v>
      </c>
      <c r="H408" s="12">
        <f t="shared" si="66"/>
        <v>0.5</v>
      </c>
      <c r="I408" s="12">
        <f t="shared" si="67"/>
        <v>0.6443750150634322</v>
      </c>
      <c r="J408" s="12">
        <f t="shared" si="68"/>
        <v>5.0000000000000711E-2</v>
      </c>
      <c r="K408" s="12">
        <f t="shared" si="69"/>
        <v>0</v>
      </c>
      <c r="L408" s="12">
        <f t="shared" si="70"/>
        <v>0.2269892047216259</v>
      </c>
      <c r="M408" s="12">
        <f t="shared" si="71"/>
        <v>4.5318398437132326E-2</v>
      </c>
      <c r="N408" s="12">
        <f t="shared" si="72"/>
        <v>66.715289686045793</v>
      </c>
      <c r="O408" s="12"/>
      <c r="P408" s="12">
        <f t="shared" si="73"/>
        <v>35.226257911207362</v>
      </c>
      <c r="Q408" s="12">
        <f t="shared" si="74"/>
        <v>7.032922968416333</v>
      </c>
      <c r="R408" s="12">
        <f t="shared" si="75"/>
        <v>40.323287498322138</v>
      </c>
      <c r="S408" s="12">
        <f t="shared" si="76"/>
        <v>34.293990221349276</v>
      </c>
    </row>
    <row r="409" spans="2:19">
      <c r="B409" s="1">
        <v>42825</v>
      </c>
      <c r="C409" s="2">
        <v>30.8</v>
      </c>
      <c r="D409" s="2">
        <v>31.25</v>
      </c>
      <c r="E409" s="2">
        <v>30.75</v>
      </c>
      <c r="F409" s="3">
        <v>30.9</v>
      </c>
      <c r="H409" s="12">
        <f t="shared" si="66"/>
        <v>0.55000000000000071</v>
      </c>
      <c r="I409" s="12">
        <f t="shared" si="67"/>
        <v>0.65548078545292698</v>
      </c>
      <c r="J409" s="12">
        <f t="shared" si="68"/>
        <v>0</v>
      </c>
      <c r="K409" s="12">
        <f t="shared" si="69"/>
        <v>0</v>
      </c>
      <c r="L409" s="12">
        <f t="shared" si="70"/>
        <v>0.24060375893098171</v>
      </c>
      <c r="M409" s="12">
        <f t="shared" si="71"/>
        <v>4.8804429086142506E-2</v>
      </c>
      <c r="N409" s="12">
        <f t="shared" si="72"/>
        <v>66.272945198596275</v>
      </c>
      <c r="O409" s="12"/>
      <c r="P409" s="12">
        <f t="shared" si="73"/>
        <v>36.706454906184362</v>
      </c>
      <c r="Q409" s="12">
        <f t="shared" si="74"/>
        <v>7.4455926350944681</v>
      </c>
      <c r="R409" s="12">
        <f t="shared" si="75"/>
        <v>38.29313348388186</v>
      </c>
      <c r="S409" s="12">
        <f t="shared" si="76"/>
        <v>32.878716287692079</v>
      </c>
    </row>
    <row r="410" spans="2:19">
      <c r="B410" s="1">
        <v>42824</v>
      </c>
      <c r="C410" s="2">
        <v>31.15</v>
      </c>
      <c r="D410" s="2">
        <v>31.3</v>
      </c>
      <c r="E410" s="2">
        <v>30.5</v>
      </c>
      <c r="F410" s="3">
        <v>30.7</v>
      </c>
      <c r="H410" s="12">
        <f t="shared" si="66"/>
        <v>0.80000000000000071</v>
      </c>
      <c r="I410" s="12">
        <f t="shared" si="67"/>
        <v>0.66359469202622889</v>
      </c>
      <c r="J410" s="12">
        <f t="shared" si="68"/>
        <v>0.15000000000000213</v>
      </c>
      <c r="K410" s="12">
        <f t="shared" si="69"/>
        <v>0</v>
      </c>
      <c r="L410" s="12">
        <f t="shared" si="70"/>
        <v>0.25911174038721108</v>
      </c>
      <c r="M410" s="12">
        <f t="shared" si="71"/>
        <v>5.25586159389227E-2</v>
      </c>
      <c r="N410" s="12">
        <f t="shared" si="72"/>
        <v>66.272945198596261</v>
      </c>
      <c r="O410" s="12"/>
      <c r="P410" s="12">
        <f t="shared" si="73"/>
        <v>39.046686705108478</v>
      </c>
      <c r="Q410" s="12">
        <f t="shared" si="74"/>
        <v>7.9202887802552375</v>
      </c>
      <c r="R410" s="12">
        <f t="shared" si="75"/>
        <v>36.140840275057677</v>
      </c>
      <c r="S410" s="12">
        <f t="shared" si="76"/>
        <v>32.27110628128203</v>
      </c>
    </row>
    <row r="411" spans="2:19">
      <c r="B411" s="1">
        <v>42823</v>
      </c>
      <c r="C411" s="2">
        <v>30.6</v>
      </c>
      <c r="D411" s="2">
        <v>31.15</v>
      </c>
      <c r="E411" s="2">
        <v>30.6</v>
      </c>
      <c r="F411" s="3">
        <v>30.95</v>
      </c>
      <c r="H411" s="12">
        <f t="shared" si="66"/>
        <v>0.54999999999999716</v>
      </c>
      <c r="I411" s="12">
        <f t="shared" si="67"/>
        <v>0.65310197602824638</v>
      </c>
      <c r="J411" s="12">
        <f t="shared" si="68"/>
        <v>0</v>
      </c>
      <c r="K411" s="12">
        <f t="shared" si="69"/>
        <v>0</v>
      </c>
      <c r="L411" s="12">
        <f t="shared" si="70"/>
        <v>0.26750495118622714</v>
      </c>
      <c r="M411" s="12">
        <f t="shared" si="71"/>
        <v>5.6601586395762911E-2</v>
      </c>
      <c r="N411" s="12">
        <f t="shared" si="72"/>
        <v>65.072234075843497</v>
      </c>
      <c r="O411" s="12"/>
      <c r="P411" s="12">
        <f t="shared" si="73"/>
        <v>40.959139767578598</v>
      </c>
      <c r="Q411" s="12">
        <f t="shared" si="74"/>
        <v>8.6665771155644027</v>
      </c>
      <c r="R411" s="12">
        <f t="shared" si="75"/>
        <v>33.822986050170094</v>
      </c>
      <c r="S411" s="12">
        <f t="shared" si="76"/>
        <v>31.61675704360966</v>
      </c>
    </row>
    <row r="412" spans="2:19">
      <c r="B412" s="1">
        <v>42822</v>
      </c>
      <c r="C412" s="2">
        <v>31.15</v>
      </c>
      <c r="D412" s="2">
        <v>31.45</v>
      </c>
      <c r="E412" s="2">
        <v>30.5</v>
      </c>
      <c r="F412" s="3">
        <v>30.6</v>
      </c>
      <c r="H412" s="12">
        <f t="shared" si="66"/>
        <v>0.94999999999999929</v>
      </c>
      <c r="I412" s="12">
        <f t="shared" si="67"/>
        <v>0.66103289726118863</v>
      </c>
      <c r="J412" s="12">
        <f t="shared" si="68"/>
        <v>0</v>
      </c>
      <c r="K412" s="12">
        <f t="shared" si="69"/>
        <v>0</v>
      </c>
      <c r="L412" s="12">
        <f t="shared" si="70"/>
        <v>0.28808225512362923</v>
      </c>
      <c r="M412" s="12">
        <f t="shared" si="71"/>
        <v>6.0955554580052362E-2</v>
      </c>
      <c r="N412" s="12">
        <f t="shared" si="72"/>
        <v>65.072234075843497</v>
      </c>
      <c r="O412" s="12"/>
      <c r="P412" s="12">
        <f t="shared" si="73"/>
        <v>43.580623039673256</v>
      </c>
      <c r="Q412" s="12">
        <f t="shared" si="74"/>
        <v>9.2212588560426045</v>
      </c>
      <c r="R412" s="12">
        <f t="shared" si="75"/>
        <v>31.419197740502913</v>
      </c>
      <c r="S412" s="12">
        <f t="shared" si="76"/>
        <v>30.412467041552766</v>
      </c>
    </row>
    <row r="413" spans="2:19">
      <c r="B413" s="1">
        <v>42821</v>
      </c>
      <c r="C413" s="2">
        <v>31.5</v>
      </c>
      <c r="D413" s="2">
        <v>32.700000000000003</v>
      </c>
      <c r="E413" s="2">
        <v>30.5</v>
      </c>
      <c r="F413" s="3">
        <v>31.15</v>
      </c>
      <c r="H413" s="12">
        <f t="shared" si="66"/>
        <v>2.2000000000000028</v>
      </c>
      <c r="I413" s="12">
        <f t="shared" si="67"/>
        <v>0.63880465858897251</v>
      </c>
      <c r="J413" s="12">
        <f t="shared" si="68"/>
        <v>0.60000000000000142</v>
      </c>
      <c r="K413" s="12">
        <f t="shared" si="69"/>
        <v>0</v>
      </c>
      <c r="L413" s="12">
        <f t="shared" si="70"/>
        <v>0.31024242859467765</v>
      </c>
      <c r="M413" s="12">
        <f t="shared" si="71"/>
        <v>6.5644443393902546E-2</v>
      </c>
      <c r="N413" s="12">
        <f t="shared" si="72"/>
        <v>65.072234075843511</v>
      </c>
      <c r="O413" s="12"/>
      <c r="P413" s="12">
        <f t="shared" si="73"/>
        <v>48.56608736698297</v>
      </c>
      <c r="Q413" s="12">
        <f t="shared" si="74"/>
        <v>10.276137237148781</v>
      </c>
      <c r="R413" s="12">
        <f t="shared" si="75"/>
        <v>28.830502637784402</v>
      </c>
      <c r="S413" s="12">
        <f t="shared" si="76"/>
        <v>29.115539347029959</v>
      </c>
    </row>
    <row r="414" spans="2:19">
      <c r="B414" s="1">
        <v>42818</v>
      </c>
      <c r="C414" s="2">
        <v>29.85</v>
      </c>
      <c r="D414" s="2">
        <v>32.1</v>
      </c>
      <c r="E414" s="2">
        <v>29.8</v>
      </c>
      <c r="F414" s="3">
        <v>31.8</v>
      </c>
      <c r="H414" s="12">
        <f t="shared" si="66"/>
        <v>2.7000000000000028</v>
      </c>
      <c r="I414" s="12">
        <f t="shared" si="67"/>
        <v>0.51871270924966251</v>
      </c>
      <c r="J414" s="12">
        <f t="shared" si="68"/>
        <v>2.6500000000000021</v>
      </c>
      <c r="K414" s="12">
        <f t="shared" si="69"/>
        <v>0</v>
      </c>
      <c r="L414" s="12">
        <f t="shared" si="70"/>
        <v>0.28795338464042197</v>
      </c>
      <c r="M414" s="12">
        <f t="shared" si="71"/>
        <v>7.0694015962664281E-2</v>
      </c>
      <c r="N414" s="12">
        <f t="shared" si="72"/>
        <v>60.57742738757441</v>
      </c>
      <c r="O414" s="12"/>
      <c r="P414" s="12">
        <f t="shared" si="73"/>
        <v>55.51307679677975</v>
      </c>
      <c r="Q414" s="12">
        <f t="shared" si="74"/>
        <v>13.628741826072826</v>
      </c>
      <c r="R414" s="12">
        <f t="shared" si="75"/>
        <v>26.042677142549088</v>
      </c>
      <c r="S414" s="12">
        <f t="shared" si="76"/>
        <v>27.870867438509187</v>
      </c>
    </row>
    <row r="415" spans="2:19">
      <c r="B415" s="1">
        <v>42817</v>
      </c>
      <c r="C415" s="2">
        <v>29.4</v>
      </c>
      <c r="D415" s="2">
        <v>29.45</v>
      </c>
      <c r="E415" s="2">
        <v>29.3</v>
      </c>
      <c r="F415" s="3">
        <v>29.4</v>
      </c>
      <c r="H415" s="12">
        <f t="shared" si="66"/>
        <v>0.19999999999999929</v>
      </c>
      <c r="I415" s="12">
        <f t="shared" si="67"/>
        <v>0.35092137919194405</v>
      </c>
      <c r="J415" s="12">
        <f t="shared" si="68"/>
        <v>0.19999999999999929</v>
      </c>
      <c r="K415" s="12">
        <f t="shared" si="69"/>
        <v>0</v>
      </c>
      <c r="L415" s="12">
        <f t="shared" si="70"/>
        <v>0.10625749115122349</v>
      </c>
      <c r="M415" s="12">
        <f t="shared" si="71"/>
        <v>7.6132017190561535E-2</v>
      </c>
      <c r="N415" s="12">
        <f t="shared" si="72"/>
        <v>16.517109034697842</v>
      </c>
      <c r="O415" s="12"/>
      <c r="P415" s="12">
        <f t="shared" si="73"/>
        <v>30.27957185050947</v>
      </c>
      <c r="Q415" s="12">
        <f t="shared" si="74"/>
        <v>21.69489284633168</v>
      </c>
      <c r="R415" s="12">
        <f t="shared" si="75"/>
        <v>23.38615789293176</v>
      </c>
      <c r="S415" s="12">
        <f t="shared" si="76"/>
        <v>27.341274176616118</v>
      </c>
    </row>
    <row r="416" spans="2:19">
      <c r="B416" s="1">
        <v>42816</v>
      </c>
      <c r="C416" s="2">
        <v>29.2</v>
      </c>
      <c r="D416" s="2">
        <v>29.25</v>
      </c>
      <c r="E416" s="2">
        <v>29</v>
      </c>
      <c r="F416" s="3">
        <v>29.25</v>
      </c>
      <c r="H416" s="12">
        <f t="shared" si="66"/>
        <v>0.25</v>
      </c>
      <c r="I416" s="12">
        <f t="shared" si="67"/>
        <v>0.36253071605286286</v>
      </c>
      <c r="J416" s="12">
        <f t="shared" si="68"/>
        <v>0</v>
      </c>
      <c r="K416" s="12">
        <f t="shared" si="69"/>
        <v>0</v>
      </c>
      <c r="L416" s="12">
        <f t="shared" si="70"/>
        <v>9.9046528932086875E-2</v>
      </c>
      <c r="M416" s="12">
        <f t="shared" si="71"/>
        <v>8.1988326205220119E-2</v>
      </c>
      <c r="N416" s="12">
        <f t="shared" si="72"/>
        <v>9.4226068863528329</v>
      </c>
      <c r="O416" s="12"/>
      <c r="P416" s="12">
        <f t="shared" si="73"/>
        <v>27.320865390518879</v>
      </c>
      <c r="Q416" s="12">
        <f t="shared" si="74"/>
        <v>22.615552993105524</v>
      </c>
      <c r="R416" s="12">
        <f t="shared" si="75"/>
        <v>23.914546266642063</v>
      </c>
      <c r="S416" s="12">
        <f t="shared" si="76"/>
        <v>28.338029980822917</v>
      </c>
    </row>
    <row r="417" spans="2:19">
      <c r="B417" s="1">
        <v>42815</v>
      </c>
      <c r="C417" s="2">
        <v>29</v>
      </c>
      <c r="D417" s="2">
        <v>29.4</v>
      </c>
      <c r="E417" s="2">
        <v>29</v>
      </c>
      <c r="F417" s="3">
        <v>29.2</v>
      </c>
      <c r="H417" s="12">
        <f t="shared" si="66"/>
        <v>0.39999999999999858</v>
      </c>
      <c r="I417" s="12">
        <f t="shared" si="67"/>
        <v>0.37118692498000616</v>
      </c>
      <c r="J417" s="12">
        <f t="shared" si="68"/>
        <v>0.19999999999999929</v>
      </c>
      <c r="K417" s="12">
        <f t="shared" si="69"/>
        <v>0</v>
      </c>
      <c r="L417" s="12">
        <f t="shared" si="70"/>
        <v>0.10666549269609356</v>
      </c>
      <c r="M417" s="12">
        <f t="shared" si="71"/>
        <v>8.829512052869859E-2</v>
      </c>
      <c r="N417" s="12">
        <f t="shared" si="72"/>
        <v>9.4226068863528223</v>
      </c>
      <c r="O417" s="12"/>
      <c r="P417" s="12">
        <f t="shared" si="73"/>
        <v>28.73632811873399</v>
      </c>
      <c r="Q417" s="12">
        <f t="shared" si="74"/>
        <v>23.787238877946624</v>
      </c>
      <c r="R417" s="12">
        <f t="shared" si="75"/>
        <v>25.029310834356618</v>
      </c>
      <c r="S417" s="12">
        <f t="shared" si="76"/>
        <v>29.684324775674277</v>
      </c>
    </row>
    <row r="418" spans="2:19">
      <c r="B418" s="1">
        <v>42814</v>
      </c>
      <c r="C418" s="2">
        <v>29</v>
      </c>
      <c r="D418" s="2">
        <v>29.2</v>
      </c>
      <c r="E418" s="2">
        <v>29</v>
      </c>
      <c r="F418" s="2">
        <v>29</v>
      </c>
      <c r="H418" s="12">
        <f t="shared" si="66"/>
        <v>0.19999999999999929</v>
      </c>
      <c r="I418" s="12">
        <f t="shared" si="67"/>
        <v>0.36897053459385293</v>
      </c>
      <c r="J418" s="12">
        <f t="shared" si="68"/>
        <v>9.9999999999997868E-2</v>
      </c>
      <c r="K418" s="12">
        <f t="shared" si="69"/>
        <v>0</v>
      </c>
      <c r="L418" s="12">
        <f t="shared" si="70"/>
        <v>9.9485915211177722E-2</v>
      </c>
      <c r="M418" s="12">
        <f t="shared" si="71"/>
        <v>9.5087052877060013E-2</v>
      </c>
      <c r="N418" s="12">
        <f t="shared" si="72"/>
        <v>2.2607777315309487</v>
      </c>
      <c r="O418" s="12"/>
      <c r="P418" s="12">
        <f t="shared" si="73"/>
        <v>26.963105690997136</v>
      </c>
      <c r="Q418" s="12">
        <f t="shared" si="74"/>
        <v>25.770906877896849</v>
      </c>
      <c r="R418" s="12">
        <f t="shared" si="75"/>
        <v>26.229826522664599</v>
      </c>
      <c r="S418" s="12">
        <f t="shared" si="76"/>
        <v>30.765166823971526</v>
      </c>
    </row>
    <row r="419" spans="2:19">
      <c r="B419" s="1">
        <v>42811</v>
      </c>
      <c r="C419" s="2">
        <v>29</v>
      </c>
      <c r="D419" s="2">
        <v>29.1</v>
      </c>
      <c r="E419" s="2">
        <v>28.5</v>
      </c>
      <c r="F419" s="3">
        <v>29</v>
      </c>
      <c r="H419" s="12">
        <f t="shared" si="66"/>
        <v>1</v>
      </c>
      <c r="I419" s="12">
        <f t="shared" si="67"/>
        <v>0.3819682680241494</v>
      </c>
      <c r="J419" s="12">
        <f t="shared" si="68"/>
        <v>0</v>
      </c>
      <c r="K419" s="12">
        <f t="shared" si="69"/>
        <v>0.89999999999999858</v>
      </c>
      <c r="L419" s="12">
        <f t="shared" si="70"/>
        <v>9.9446370227422309E-2</v>
      </c>
      <c r="M419" s="12">
        <f t="shared" si="71"/>
        <v>0.10240144155991078</v>
      </c>
      <c r="N419" s="12">
        <f t="shared" si="72"/>
        <v>1.4640095953093313</v>
      </c>
      <c r="O419" s="12"/>
      <c r="P419" s="12">
        <f t="shared" si="73"/>
        <v>26.035243906997778</v>
      </c>
      <c r="Q419" s="12">
        <f t="shared" si="74"/>
        <v>26.808887054836866</v>
      </c>
      <c r="R419" s="12">
        <f t="shared" si="75"/>
        <v>28.073599506597954</v>
      </c>
      <c r="S419" s="12">
        <f t="shared" si="76"/>
        <v>31.139484979890206</v>
      </c>
    </row>
    <row r="420" spans="2:19">
      <c r="B420" s="1">
        <v>42810</v>
      </c>
      <c r="C420" s="2">
        <v>29.75</v>
      </c>
      <c r="D420" s="2">
        <v>29.8</v>
      </c>
      <c r="E420" s="2">
        <v>29.4</v>
      </c>
      <c r="F420" s="2">
        <v>29.5</v>
      </c>
      <c r="H420" s="12">
        <f t="shared" si="66"/>
        <v>0.40000000000000213</v>
      </c>
      <c r="I420" s="12">
        <f t="shared" si="67"/>
        <v>0.33442736556446856</v>
      </c>
      <c r="J420" s="12">
        <f t="shared" si="68"/>
        <v>0.19999999999999929</v>
      </c>
      <c r="K420" s="12">
        <f t="shared" si="69"/>
        <v>0</v>
      </c>
      <c r="L420" s="12">
        <f t="shared" si="70"/>
        <v>0.1070960910141471</v>
      </c>
      <c r="M420" s="12">
        <f t="shared" si="71"/>
        <v>4.1047706295288644E-2</v>
      </c>
      <c r="N420" s="12">
        <f t="shared" si="72"/>
        <v>44.583969034423845</v>
      </c>
      <c r="O420" s="12"/>
      <c r="P420" s="12">
        <f t="shared" si="73"/>
        <v>32.023722351005354</v>
      </c>
      <c r="Q420" s="12">
        <f t="shared" si="74"/>
        <v>12.274027344025995</v>
      </c>
      <c r="R420" s="12">
        <f t="shared" si="75"/>
        <v>30.120491038235539</v>
      </c>
      <c r="S420" s="12">
        <f t="shared" si="76"/>
        <v>31.573241768426534</v>
      </c>
    </row>
    <row r="421" spans="2:19">
      <c r="B421" s="1">
        <v>42809</v>
      </c>
      <c r="C421" s="2">
        <v>29.45</v>
      </c>
      <c r="D421" s="2">
        <v>29.6</v>
      </c>
      <c r="E421" s="2">
        <v>29.35</v>
      </c>
      <c r="F421" s="3">
        <v>29.5</v>
      </c>
      <c r="H421" s="12">
        <f t="shared" si="66"/>
        <v>0.25</v>
      </c>
      <c r="I421" s="12">
        <f t="shared" si="67"/>
        <v>0.32938331676173516</v>
      </c>
      <c r="J421" s="12">
        <f t="shared" si="68"/>
        <v>0</v>
      </c>
      <c r="K421" s="12">
        <f t="shared" si="69"/>
        <v>0</v>
      </c>
      <c r="L421" s="12">
        <f t="shared" si="70"/>
        <v>9.9949636476773865E-2</v>
      </c>
      <c r="M421" s="12">
        <f t="shared" si="71"/>
        <v>4.4205222164157003E-2</v>
      </c>
      <c r="N421" s="12">
        <f t="shared" si="72"/>
        <v>38.669813031739857</v>
      </c>
      <c r="O421" s="12"/>
      <c r="P421" s="12">
        <f t="shared" si="73"/>
        <v>30.344474474119792</v>
      </c>
      <c r="Q421" s="12">
        <f t="shared" si="74"/>
        <v>13.420601443555679</v>
      </c>
      <c r="R421" s="12">
        <f t="shared" si="75"/>
        <v>29.007915807759517</v>
      </c>
      <c r="S421" s="12">
        <f t="shared" si="76"/>
        <v>29.445769926278135</v>
      </c>
    </row>
    <row r="422" spans="2:19">
      <c r="B422" s="1">
        <v>42808</v>
      </c>
      <c r="C422" s="2">
        <v>29</v>
      </c>
      <c r="D422" s="2">
        <v>29.75</v>
      </c>
      <c r="E422" s="2">
        <v>28.9</v>
      </c>
      <c r="F422" s="3">
        <v>29.35</v>
      </c>
      <c r="H422" s="12">
        <f t="shared" si="66"/>
        <v>0.85000000000000142</v>
      </c>
      <c r="I422" s="12">
        <f t="shared" si="67"/>
        <v>0.33548972574340713</v>
      </c>
      <c r="J422" s="12">
        <f t="shared" si="68"/>
        <v>0.60000000000000142</v>
      </c>
      <c r="K422" s="12">
        <f t="shared" si="69"/>
        <v>0</v>
      </c>
      <c r="L422" s="12">
        <f t="shared" si="70"/>
        <v>0.10763807005191031</v>
      </c>
      <c r="M422" s="12">
        <f t="shared" si="71"/>
        <v>4.7605623869092159E-2</v>
      </c>
      <c r="N422" s="12">
        <f t="shared" si="72"/>
        <v>38.669813031739864</v>
      </c>
      <c r="O422" s="12"/>
      <c r="P422" s="12">
        <f t="shared" si="73"/>
        <v>32.083864807900326</v>
      </c>
      <c r="Q422" s="12">
        <f t="shared" si="74"/>
        <v>14.189890245849856</v>
      </c>
      <c r="R422" s="12">
        <f t="shared" si="75"/>
        <v>28.264692944376414</v>
      </c>
      <c r="S422" s="12">
        <f t="shared" si="76"/>
        <v>27.382113942529244</v>
      </c>
    </row>
    <row r="423" spans="2:19">
      <c r="B423" s="1">
        <v>42807</v>
      </c>
      <c r="C423" s="2">
        <v>29.15</v>
      </c>
      <c r="D423" s="2">
        <v>29.15</v>
      </c>
      <c r="E423" s="2">
        <v>28.85</v>
      </c>
      <c r="F423" s="3">
        <v>28.9</v>
      </c>
      <c r="H423" s="12">
        <f t="shared" si="66"/>
        <v>0.34999999999999787</v>
      </c>
      <c r="I423" s="12">
        <f t="shared" si="67"/>
        <v>0.29591201233905373</v>
      </c>
      <c r="J423" s="12">
        <f t="shared" si="68"/>
        <v>0</v>
      </c>
      <c r="K423" s="12">
        <f t="shared" si="69"/>
        <v>0</v>
      </c>
      <c r="L423" s="12">
        <f t="shared" si="70"/>
        <v>6.9764075440518672E-2</v>
      </c>
      <c r="M423" s="12">
        <f t="shared" si="71"/>
        <v>5.1267594935945404E-2</v>
      </c>
      <c r="N423" s="12">
        <f t="shared" si="72"/>
        <v>15.282347543449356</v>
      </c>
      <c r="O423" s="12"/>
      <c r="P423" s="12">
        <f t="shared" si="73"/>
        <v>23.575952489750073</v>
      </c>
      <c r="Q423" s="12">
        <f t="shared" si="74"/>
        <v>17.325283462032417</v>
      </c>
      <c r="R423" s="12">
        <f t="shared" si="75"/>
        <v>27.464299091502301</v>
      </c>
      <c r="S423" s="12">
        <f t="shared" si="76"/>
        <v>26.989865155008673</v>
      </c>
    </row>
    <row r="424" spans="2:19">
      <c r="B424" s="1">
        <v>42804</v>
      </c>
      <c r="C424" s="2">
        <v>29.3</v>
      </c>
      <c r="D424" s="2">
        <v>29.3</v>
      </c>
      <c r="E424" s="2">
        <v>28.85</v>
      </c>
      <c r="F424" s="2">
        <v>29.2</v>
      </c>
      <c r="H424" s="12">
        <f t="shared" si="66"/>
        <v>0.44999999999999929</v>
      </c>
      <c r="I424" s="12">
        <f t="shared" si="67"/>
        <v>0.29175139790359644</v>
      </c>
      <c r="J424" s="12">
        <f t="shared" si="68"/>
        <v>0</v>
      </c>
      <c r="K424" s="12">
        <f t="shared" si="69"/>
        <v>0.19999999999999929</v>
      </c>
      <c r="L424" s="12">
        <f t="shared" si="70"/>
        <v>7.5130542782097035E-2</v>
      </c>
      <c r="M424" s="12">
        <f t="shared" si="71"/>
        <v>5.5211256084864282E-2</v>
      </c>
      <c r="N424" s="12">
        <f t="shared" si="72"/>
        <v>15.282347543449347</v>
      </c>
      <c r="O424" s="12"/>
      <c r="P424" s="12">
        <f t="shared" si="73"/>
        <v>25.751562227963156</v>
      </c>
      <c r="Q424" s="12">
        <f t="shared" si="74"/>
        <v>18.924075936427137</v>
      </c>
      <c r="R424" s="12">
        <f t="shared" si="75"/>
        <v>28.401372287506376</v>
      </c>
      <c r="S424" s="12">
        <f t="shared" si="76"/>
        <v>27.250869362004572</v>
      </c>
    </row>
    <row r="425" spans="2:19">
      <c r="B425" s="1">
        <v>42803</v>
      </c>
      <c r="C425" s="2">
        <v>29.3</v>
      </c>
      <c r="D425" s="2">
        <v>29.3</v>
      </c>
      <c r="E425" s="2">
        <v>29.05</v>
      </c>
      <c r="F425" s="3">
        <v>29.2</v>
      </c>
      <c r="H425" s="12">
        <f t="shared" si="66"/>
        <v>0.25</v>
      </c>
      <c r="I425" s="12">
        <f t="shared" si="67"/>
        <v>0.27957842851156545</v>
      </c>
      <c r="J425" s="12">
        <f t="shared" si="68"/>
        <v>0</v>
      </c>
      <c r="K425" s="12">
        <f t="shared" si="69"/>
        <v>0</v>
      </c>
      <c r="L425" s="12">
        <f t="shared" si="70"/>
        <v>8.0909815303796803E-2</v>
      </c>
      <c r="M425" s="12">
        <f t="shared" si="71"/>
        <v>4.4073660399084669E-2</v>
      </c>
      <c r="N425" s="12">
        <f t="shared" si="72"/>
        <v>29.472820064855089</v>
      </c>
      <c r="O425" s="12"/>
      <c r="P425" s="12">
        <f t="shared" si="73"/>
        <v>28.93993493509095</v>
      </c>
      <c r="Q425" s="12">
        <f t="shared" si="74"/>
        <v>15.764327968265068</v>
      </c>
      <c r="R425" s="12">
        <f t="shared" si="75"/>
        <v>29.410528037049225</v>
      </c>
      <c r="S425" s="12">
        <f t="shared" si="76"/>
        <v>27.531950815692461</v>
      </c>
    </row>
    <row r="426" spans="2:19">
      <c r="B426" s="1">
        <v>42802</v>
      </c>
      <c r="C426" s="2">
        <v>29.4</v>
      </c>
      <c r="D426" s="2">
        <v>29.4</v>
      </c>
      <c r="E426" s="2">
        <v>29</v>
      </c>
      <c r="F426" s="3">
        <v>29.15</v>
      </c>
      <c r="H426" s="12">
        <f t="shared" si="66"/>
        <v>0.39999999999999858</v>
      </c>
      <c r="I426" s="12">
        <f t="shared" si="67"/>
        <v>0.28185369224322437</v>
      </c>
      <c r="J426" s="12">
        <f t="shared" si="68"/>
        <v>9.9999999999997868E-2</v>
      </c>
      <c r="K426" s="12">
        <f t="shared" si="69"/>
        <v>0</v>
      </c>
      <c r="L426" s="12">
        <f t="shared" si="70"/>
        <v>8.713364725024271E-2</v>
      </c>
      <c r="M426" s="12">
        <f t="shared" si="71"/>
        <v>4.7463941968245028E-2</v>
      </c>
      <c r="N426" s="12">
        <f t="shared" si="72"/>
        <v>29.472820064855089</v>
      </c>
      <c r="O426" s="12"/>
      <c r="P426" s="12">
        <f t="shared" si="73"/>
        <v>30.914495586969682</v>
      </c>
      <c r="Q426" s="12">
        <f t="shared" si="74"/>
        <v>16.839922014321612</v>
      </c>
      <c r="R426" s="12">
        <f t="shared" si="75"/>
        <v>29.405736342602623</v>
      </c>
      <c r="S426" s="12">
        <f t="shared" si="76"/>
        <v>24.670069337482069</v>
      </c>
    </row>
    <row r="427" spans="2:19">
      <c r="B427" s="1">
        <v>42801</v>
      </c>
      <c r="C427" s="2">
        <v>29</v>
      </c>
      <c r="D427" s="2">
        <v>29.3</v>
      </c>
      <c r="E427" s="2">
        <v>28.95</v>
      </c>
      <c r="F427" s="3">
        <v>29.3</v>
      </c>
      <c r="H427" s="12">
        <f t="shared" si="66"/>
        <v>0.40000000000000213</v>
      </c>
      <c r="I427" s="12">
        <f t="shared" si="67"/>
        <v>0.27276551472347255</v>
      </c>
      <c r="J427" s="12">
        <f t="shared" si="68"/>
        <v>0.35000000000000142</v>
      </c>
      <c r="K427" s="12">
        <f t="shared" si="69"/>
        <v>0</v>
      </c>
      <c r="L427" s="12">
        <f t="shared" si="70"/>
        <v>8.6143927807953838E-2</v>
      </c>
      <c r="M427" s="12">
        <f t="shared" si="71"/>
        <v>5.1115014427340795E-2</v>
      </c>
      <c r="N427" s="12">
        <f t="shared" si="72"/>
        <v>25.520314239756502</v>
      </c>
      <c r="O427" s="12"/>
      <c r="P427" s="12">
        <f t="shared" si="73"/>
        <v>31.581678459348446</v>
      </c>
      <c r="Q427" s="12">
        <f t="shared" si="74"/>
        <v>18.73954428555999</v>
      </c>
      <c r="R427" s="12">
        <f t="shared" si="75"/>
        <v>29.400576056275511</v>
      </c>
      <c r="S427" s="12">
        <f t="shared" si="76"/>
        <v>21.588043130178573</v>
      </c>
    </row>
    <row r="428" spans="2:19">
      <c r="B428" s="1">
        <v>42800</v>
      </c>
      <c r="C428" s="2">
        <v>28.75</v>
      </c>
      <c r="D428" s="2">
        <v>28.95</v>
      </c>
      <c r="E428" s="2">
        <v>28.75</v>
      </c>
      <c r="F428" s="2">
        <v>28.9</v>
      </c>
      <c r="H428" s="12">
        <f t="shared" si="66"/>
        <v>0.19999999999999929</v>
      </c>
      <c r="I428" s="12">
        <f t="shared" si="67"/>
        <v>0.26297824662527797</v>
      </c>
      <c r="J428" s="12">
        <f t="shared" si="68"/>
        <v>0</v>
      </c>
      <c r="K428" s="12">
        <f t="shared" si="69"/>
        <v>5.0000000000000711E-2</v>
      </c>
      <c r="L428" s="12">
        <f t="shared" si="70"/>
        <v>6.5847306870104025E-2</v>
      </c>
      <c r="M428" s="12">
        <f t="shared" si="71"/>
        <v>5.5046938614059321E-2</v>
      </c>
      <c r="N428" s="12">
        <f t="shared" si="72"/>
        <v>8.9337322986638821</v>
      </c>
      <c r="O428" s="12"/>
      <c r="P428" s="12">
        <f t="shared" si="73"/>
        <v>25.039069852774148</v>
      </c>
      <c r="Q428" s="12">
        <f t="shared" si="74"/>
        <v>20.932126257764814</v>
      </c>
      <c r="R428" s="12">
        <f t="shared" si="75"/>
        <v>29.699057734469285</v>
      </c>
      <c r="S428" s="12">
        <f t="shared" si="76"/>
        <v>18.420957438663216</v>
      </c>
    </row>
    <row r="429" spans="2:19">
      <c r="B429" s="1">
        <v>42797</v>
      </c>
      <c r="C429" s="2">
        <v>29</v>
      </c>
      <c r="D429" s="2">
        <v>29</v>
      </c>
      <c r="E429" s="2">
        <v>28.8</v>
      </c>
      <c r="F429" s="3">
        <v>28.9</v>
      </c>
      <c r="H429" s="12">
        <f t="shared" si="66"/>
        <v>0.19999999999999929</v>
      </c>
      <c r="I429" s="12">
        <f t="shared" si="67"/>
        <v>0.26782272713491478</v>
      </c>
      <c r="J429" s="12">
        <f t="shared" si="68"/>
        <v>0</v>
      </c>
      <c r="K429" s="12">
        <f t="shared" si="69"/>
        <v>0</v>
      </c>
      <c r="L429" s="12">
        <f t="shared" si="70"/>
        <v>7.0912484321650496E-2</v>
      </c>
      <c r="M429" s="12">
        <f t="shared" si="71"/>
        <v>5.5435164661294604E-2</v>
      </c>
      <c r="N429" s="12">
        <f t="shared" si="72"/>
        <v>12.249788409157562</v>
      </c>
      <c r="O429" s="12"/>
      <c r="P429" s="12">
        <f t="shared" si="73"/>
        <v>26.47739610459891</v>
      </c>
      <c r="Q429" s="12">
        <f t="shared" si="74"/>
        <v>20.698454255291534</v>
      </c>
      <c r="R429" s="12">
        <f t="shared" si="75"/>
        <v>31.296390460300472</v>
      </c>
      <c r="S429" s="12">
        <f t="shared" si="76"/>
        <v>15.648195230150236</v>
      </c>
    </row>
    <row r="430" spans="2:19">
      <c r="B430" s="1">
        <v>42796</v>
      </c>
      <c r="C430" s="2">
        <v>29.1</v>
      </c>
      <c r="D430" s="2">
        <v>29.15</v>
      </c>
      <c r="E430" s="2">
        <v>28.7</v>
      </c>
      <c r="F430" s="3">
        <v>28.8</v>
      </c>
      <c r="H430" s="12">
        <f t="shared" si="66"/>
        <v>0.44999999999999929</v>
      </c>
      <c r="I430" s="12">
        <f t="shared" si="67"/>
        <v>0.27303985999144675</v>
      </c>
      <c r="J430" s="12">
        <f t="shared" si="68"/>
        <v>0</v>
      </c>
      <c r="K430" s="12">
        <f t="shared" si="69"/>
        <v>0.15000000000000213</v>
      </c>
      <c r="L430" s="12">
        <f t="shared" si="70"/>
        <v>7.6367290807931296E-2</v>
      </c>
      <c r="M430" s="12">
        <f t="shared" si="71"/>
        <v>5.9699408096778803E-2</v>
      </c>
      <c r="N430" s="12">
        <f t="shared" si="72"/>
        <v>12.249788409157558</v>
      </c>
      <c r="O430" s="12"/>
      <c r="P430" s="12">
        <f t="shared" si="73"/>
        <v>27.969282876984913</v>
      </c>
      <c r="Q430" s="12">
        <f t="shared" si="74"/>
        <v>21.86472264476291</v>
      </c>
      <c r="R430" s="12">
        <f t="shared" si="75"/>
        <v>32.761513695003771</v>
      </c>
      <c r="S430" s="12">
        <f t="shared" si="76"/>
        <v>16.380756847501885</v>
      </c>
    </row>
    <row r="431" spans="2:19">
      <c r="B431" s="1">
        <v>42795</v>
      </c>
      <c r="C431" s="2">
        <v>29.25</v>
      </c>
      <c r="D431" s="2">
        <v>29.4</v>
      </c>
      <c r="E431" s="2">
        <v>28.85</v>
      </c>
      <c r="F431" s="3">
        <v>28.85</v>
      </c>
      <c r="H431" s="12">
        <f t="shared" si="66"/>
        <v>0.54999999999999716</v>
      </c>
      <c r="I431" s="12">
        <f t="shared" si="67"/>
        <v>0.25942754152925041</v>
      </c>
      <c r="J431" s="12">
        <f t="shared" si="68"/>
        <v>0</v>
      </c>
      <c r="K431" s="12">
        <f t="shared" si="69"/>
        <v>0.34999999999999787</v>
      </c>
      <c r="L431" s="12">
        <f t="shared" si="70"/>
        <v>8.2241697793156793E-2</v>
      </c>
      <c r="M431" s="12">
        <f t="shared" si="71"/>
        <v>5.2753208719607786E-2</v>
      </c>
      <c r="N431" s="12">
        <f t="shared" si="72"/>
        <v>21.844149409267303</v>
      </c>
      <c r="O431" s="12"/>
      <c r="P431" s="12">
        <f t="shared" si="73"/>
        <v>31.701220814245762</v>
      </c>
      <c r="Q431" s="12">
        <f t="shared" si="74"/>
        <v>20.334467346312909</v>
      </c>
      <c r="R431" s="12">
        <f t="shared" si="75"/>
        <v>34.339338716991939</v>
      </c>
      <c r="S431" s="12">
        <f t="shared" si="76"/>
        <v>17.16966935849597</v>
      </c>
    </row>
    <row r="432" spans="2:19">
      <c r="B432" s="1">
        <v>42790</v>
      </c>
      <c r="C432" s="2">
        <v>29.2</v>
      </c>
      <c r="D432" s="2">
        <v>29.4</v>
      </c>
      <c r="E432" s="2">
        <v>29.2</v>
      </c>
      <c r="F432" s="2">
        <v>29.2</v>
      </c>
      <c r="H432" s="12">
        <f t="shared" si="66"/>
        <v>0.19999999999999929</v>
      </c>
      <c r="I432" s="12">
        <f t="shared" si="67"/>
        <v>0.23707581395457758</v>
      </c>
      <c r="J432" s="12">
        <f t="shared" si="68"/>
        <v>0</v>
      </c>
      <c r="K432" s="12">
        <f t="shared" si="69"/>
        <v>0</v>
      </c>
      <c r="L432" s="12">
        <f t="shared" si="70"/>
        <v>8.8567982238784232E-2</v>
      </c>
      <c r="M432" s="12">
        <f t="shared" si="71"/>
        <v>2.988807092880855E-2</v>
      </c>
      <c r="N432" s="12">
        <f t="shared" si="72"/>
        <v>49.537283862526436</v>
      </c>
      <c r="O432" s="12"/>
      <c r="P432" s="12">
        <f t="shared" si="73"/>
        <v>37.358506024470877</v>
      </c>
      <c r="Q432" s="12">
        <f t="shared" si="74"/>
        <v>12.606967547746114</v>
      </c>
      <c r="R432" s="12">
        <f t="shared" si="75"/>
        <v>35.30050712527845</v>
      </c>
      <c r="S432" s="12">
        <f t="shared" si="76"/>
        <v>17.650253562639225</v>
      </c>
    </row>
    <row r="433" spans="2:19">
      <c r="B433" s="1">
        <v>42789</v>
      </c>
      <c r="C433" s="2">
        <v>29.5</v>
      </c>
      <c r="D433" s="2">
        <v>29.6</v>
      </c>
      <c r="E433" s="2">
        <v>29.2</v>
      </c>
      <c r="F433" s="3">
        <v>29.2</v>
      </c>
      <c r="H433" s="12">
        <f t="shared" si="66"/>
        <v>0.40000000000000213</v>
      </c>
      <c r="I433" s="12">
        <f t="shared" si="67"/>
        <v>0.23992779964339128</v>
      </c>
      <c r="J433" s="12">
        <f t="shared" si="68"/>
        <v>0</v>
      </c>
      <c r="K433" s="12">
        <f t="shared" si="69"/>
        <v>0.25</v>
      </c>
      <c r="L433" s="12">
        <f t="shared" si="70"/>
        <v>9.5380903949459944E-2</v>
      </c>
      <c r="M433" s="12">
        <f t="shared" si="71"/>
        <v>3.218715330794767E-2</v>
      </c>
      <c r="N433" s="12">
        <f t="shared" si="72"/>
        <v>49.537283862526451</v>
      </c>
      <c r="O433" s="12"/>
      <c r="P433" s="12">
        <f t="shared" si="73"/>
        <v>39.754002700489977</v>
      </c>
      <c r="Q433" s="12">
        <f t="shared" si="74"/>
        <v>13.415349682607841</v>
      </c>
      <c r="R433" s="12">
        <f t="shared" si="75"/>
        <v>34.205370453182454</v>
      </c>
      <c r="S433" s="12">
        <f t="shared" si="76"/>
        <v>17.102685226591227</v>
      </c>
    </row>
    <row r="434" spans="2:19">
      <c r="B434" s="1">
        <v>42788</v>
      </c>
      <c r="C434" s="2">
        <v>29.85</v>
      </c>
      <c r="D434" s="2">
        <v>29.85</v>
      </c>
      <c r="E434" s="2">
        <v>29.45</v>
      </c>
      <c r="F434" s="3">
        <v>29.5</v>
      </c>
      <c r="H434" s="12">
        <f t="shared" si="66"/>
        <v>0.40000000000000213</v>
      </c>
      <c r="I434" s="12">
        <f t="shared" si="67"/>
        <v>0.22761455346211351</v>
      </c>
      <c r="J434" s="12">
        <f t="shared" si="68"/>
        <v>0</v>
      </c>
      <c r="K434" s="12">
        <f t="shared" si="69"/>
        <v>0</v>
      </c>
      <c r="L434" s="12">
        <f t="shared" si="70"/>
        <v>0.10271789656095685</v>
      </c>
      <c r="M434" s="12">
        <f t="shared" si="71"/>
        <v>1.5432318947020572E-2</v>
      </c>
      <c r="N434" s="12">
        <f t="shared" si="72"/>
        <v>73.87678239828756</v>
      </c>
      <c r="O434" s="12"/>
      <c r="P434" s="12">
        <f t="shared" si="73"/>
        <v>45.128000384234774</v>
      </c>
      <c r="Q434" s="12">
        <f t="shared" si="74"/>
        <v>6.7800229432997501</v>
      </c>
      <c r="R434" s="12">
        <f t="shared" si="75"/>
        <v>33.025992498617526</v>
      </c>
      <c r="S434" s="12">
        <f t="shared" si="76"/>
        <v>16.512996249308763</v>
      </c>
    </row>
    <row r="435" spans="2:19">
      <c r="B435" s="1">
        <v>42787</v>
      </c>
      <c r="C435" s="2">
        <v>29.8</v>
      </c>
      <c r="D435" s="2">
        <v>30.35</v>
      </c>
      <c r="E435" s="2">
        <v>29.4</v>
      </c>
      <c r="F435" s="3">
        <v>29.55</v>
      </c>
      <c r="H435" s="12">
        <f t="shared" si="66"/>
        <v>1.25</v>
      </c>
      <c r="I435" s="12">
        <f t="shared" si="67"/>
        <v>0.21435413449766055</v>
      </c>
      <c r="J435" s="12">
        <f t="shared" si="68"/>
        <v>1.1500000000000021</v>
      </c>
      <c r="K435" s="12">
        <f t="shared" si="69"/>
        <v>0</v>
      </c>
      <c r="L435" s="12">
        <f t="shared" si="70"/>
        <v>0.110619273219492</v>
      </c>
      <c r="M435" s="12">
        <f t="shared" si="71"/>
        <v>1.6619420404483692E-2</v>
      </c>
      <c r="N435" s="12">
        <f t="shared" si="72"/>
        <v>73.87678239828756</v>
      </c>
      <c r="O435" s="12"/>
      <c r="P435" s="12">
        <f t="shared" si="73"/>
        <v>51.605850047505989</v>
      </c>
      <c r="Q435" s="12">
        <f t="shared" si="74"/>
        <v>7.7532539521252275</v>
      </c>
      <c r="R435" s="12">
        <f t="shared" si="75"/>
        <v>29.883624044796754</v>
      </c>
      <c r="S435" s="12">
        <f t="shared" si="76"/>
        <v>14.941812022398377</v>
      </c>
    </row>
    <row r="436" spans="2:19">
      <c r="B436" s="1">
        <v>42786</v>
      </c>
      <c r="C436" s="2">
        <v>28.85</v>
      </c>
      <c r="D436" s="2">
        <v>29.2</v>
      </c>
      <c r="E436" s="2">
        <v>28.8</v>
      </c>
      <c r="F436" s="3">
        <v>29.1</v>
      </c>
      <c r="H436" s="12">
        <f t="shared" si="66"/>
        <v>0.39999999999999858</v>
      </c>
      <c r="I436" s="12">
        <f t="shared" si="67"/>
        <v>0.13468906792055751</v>
      </c>
      <c r="J436" s="12">
        <f t="shared" si="68"/>
        <v>0.30000000000000071</v>
      </c>
      <c r="K436" s="12">
        <f t="shared" si="69"/>
        <v>0</v>
      </c>
      <c r="L436" s="12">
        <f t="shared" si="70"/>
        <v>3.0666909620991216E-2</v>
      </c>
      <c r="M436" s="12">
        <f t="shared" si="71"/>
        <v>1.7897837358674746E-2</v>
      </c>
      <c r="N436" s="12">
        <f t="shared" si="72"/>
        <v>26.292883328853485</v>
      </c>
      <c r="O436" s="12"/>
      <c r="P436" s="12">
        <f t="shared" si="73"/>
        <v>22.768670163401243</v>
      </c>
      <c r="Q436" s="12">
        <f t="shared" si="74"/>
        <v>13.288262837509034</v>
      </c>
      <c r="R436" s="12">
        <f t="shared" si="75"/>
        <v>26.499534940682075</v>
      </c>
      <c r="S436" s="12">
        <f t="shared" si="76"/>
        <v>13.249767470341038</v>
      </c>
    </row>
    <row r="437" spans="2:19">
      <c r="B437" s="1">
        <v>42784</v>
      </c>
      <c r="C437" s="2">
        <v>28.8</v>
      </c>
      <c r="D437" s="2">
        <v>28.9</v>
      </c>
      <c r="E437" s="2">
        <v>28.6</v>
      </c>
      <c r="F437" s="2">
        <v>28.8</v>
      </c>
      <c r="H437" s="12">
        <f t="shared" si="66"/>
        <v>0.29999999999999716</v>
      </c>
      <c r="I437" s="12">
        <f t="shared" si="67"/>
        <v>0.11428053468367744</v>
      </c>
      <c r="J437" s="12">
        <f t="shared" si="68"/>
        <v>0</v>
      </c>
      <c r="K437" s="12">
        <f t="shared" si="69"/>
        <v>0</v>
      </c>
      <c r="L437" s="12">
        <f t="shared" si="70"/>
        <v>9.9489795918366406E-3</v>
      </c>
      <c r="M437" s="12">
        <f t="shared" si="71"/>
        <v>1.9274594078572804E-2</v>
      </c>
      <c r="N437" s="12">
        <f t="shared" si="72"/>
        <v>31.911273384674665</v>
      </c>
      <c r="O437" s="12"/>
      <c r="P437" s="12">
        <f t="shared" si="73"/>
        <v>8.7057517007379239</v>
      </c>
      <c r="Q437" s="12">
        <f t="shared" si="74"/>
        <v>16.866034213021383</v>
      </c>
      <c r="R437" s="12">
        <f t="shared" si="75"/>
        <v>26.515431218515044</v>
      </c>
      <c r="S437" s="12">
        <f t="shared" si="76"/>
        <v>13.257715609257522</v>
      </c>
    </row>
    <row r="438" spans="2:19">
      <c r="B438" s="1">
        <v>42783</v>
      </c>
      <c r="C438" s="2">
        <v>28.9</v>
      </c>
      <c r="D438" s="2">
        <v>28.95</v>
      </c>
      <c r="E438" s="2">
        <v>28.6</v>
      </c>
      <c r="F438" s="3">
        <v>28.8</v>
      </c>
      <c r="H438" s="12">
        <f t="shared" si="66"/>
        <v>0.34999999999999787</v>
      </c>
      <c r="I438" s="12">
        <f t="shared" si="67"/>
        <v>9.999442196703745E-2</v>
      </c>
      <c r="J438" s="12">
        <f t="shared" si="68"/>
        <v>0.14999999999999858</v>
      </c>
      <c r="K438" s="12">
        <f t="shared" si="69"/>
        <v>0</v>
      </c>
      <c r="L438" s="12">
        <f t="shared" si="70"/>
        <v>1.0714285714285612E-2</v>
      </c>
      <c r="M438" s="12">
        <f t="shared" si="71"/>
        <v>2.0757255161539943E-2</v>
      </c>
      <c r="N438" s="12">
        <f t="shared" si="72"/>
        <v>31.911273384674672</v>
      </c>
      <c r="O438" s="12"/>
      <c r="P438" s="12">
        <f t="shared" si="73"/>
        <v>10.71488339401323</v>
      </c>
      <c r="Q438" s="12">
        <f t="shared" si="74"/>
        <v>20.75841307266364</v>
      </c>
      <c r="R438" s="12">
        <f t="shared" si="75"/>
        <v>26.100366436502767</v>
      </c>
      <c r="S438" s="12">
        <f t="shared" si="76"/>
        <v>13.050183218251384</v>
      </c>
    </row>
    <row r="439" spans="2:19">
      <c r="B439" s="1">
        <v>42782</v>
      </c>
      <c r="C439" s="2">
        <v>28.8</v>
      </c>
      <c r="D439" s="2">
        <v>28.8</v>
      </c>
      <c r="E439" s="2">
        <v>28.65</v>
      </c>
      <c r="F439" s="3">
        <v>28.7</v>
      </c>
      <c r="H439" s="12">
        <f t="shared" si="66"/>
        <v>0.15000000000000213</v>
      </c>
      <c r="I439" s="12">
        <f t="shared" si="67"/>
        <v>8.0763223656809727E-2</v>
      </c>
      <c r="J439" s="12">
        <f t="shared" si="68"/>
        <v>0</v>
      </c>
      <c r="K439" s="12">
        <f t="shared" si="69"/>
        <v>0.10000000000000142</v>
      </c>
      <c r="L439" s="12">
        <f t="shared" si="70"/>
        <v>0</v>
      </c>
      <c r="M439" s="12">
        <f t="shared" si="71"/>
        <v>2.2353967097043015E-2</v>
      </c>
      <c r="N439" s="12">
        <f t="shared" si="72"/>
        <v>100</v>
      </c>
      <c r="O439" s="12"/>
      <c r="P439" s="12">
        <f t="shared" si="73"/>
        <v>0</v>
      </c>
      <c r="Q439" s="12">
        <f t="shared" si="74"/>
        <v>27.678398762328492</v>
      </c>
      <c r="R439" s="12">
        <f t="shared" si="75"/>
        <v>25.653373594335697</v>
      </c>
      <c r="S439" s="12">
        <f t="shared" si="76"/>
        <v>12.826686797167849</v>
      </c>
    </row>
    <row r="440" spans="2:19">
      <c r="B440" s="1">
        <v>42781</v>
      </c>
      <c r="C440" s="2">
        <v>29.05</v>
      </c>
      <c r="D440" s="2">
        <v>29.05</v>
      </c>
      <c r="E440" s="2">
        <v>28.75</v>
      </c>
      <c r="F440" s="3">
        <v>28.8</v>
      </c>
      <c r="H440" s="12">
        <f t="shared" ref="H440:H442" si="77">MAX((D440-E440),ABS(D440-F441),ABS(E440-F441))</f>
        <v>0.30000000000000071</v>
      </c>
      <c r="I440" s="12">
        <f t="shared" ref="I440:I442" si="78">I441*13/14+H440/14</f>
        <v>7.5437317784256469E-2</v>
      </c>
      <c r="J440" s="12">
        <f t="shared" ref="J440:J442" si="79">IF(IF((D440-D441)&gt;(E441-E440),(D440-D441),0) &gt;0,(D440-D441),0)</f>
        <v>0</v>
      </c>
      <c r="K440" s="12">
        <f t="shared" ref="K440:K442" si="80">IF(IF((D440-D441)&lt;(E441-E440),(E441-E440),0) &gt;0,(E441-E440),0)</f>
        <v>0.10000000000000142</v>
      </c>
      <c r="L440" s="12">
        <f t="shared" ref="L440:L442" si="81">L441*13/14+J440/14</f>
        <v>0</v>
      </c>
      <c r="M440" s="12">
        <f t="shared" ref="M440:M442" si="82">M441*13/14+K440/14</f>
        <v>1.6381195335276981E-2</v>
      </c>
      <c r="N440" s="12">
        <f t="shared" ref="N440:N442" si="83">ABS(P440-Q440)/(P440+Q440)*100</f>
        <v>100</v>
      </c>
      <c r="O440" s="12"/>
      <c r="P440" s="12">
        <f t="shared" ref="P440:P442" si="84">L440/I440*100</f>
        <v>0</v>
      </c>
      <c r="Q440" s="12">
        <f t="shared" ref="Q440:Q442" si="85">M440/I440*100</f>
        <v>21.714975845410674</v>
      </c>
      <c r="R440" s="12">
        <f t="shared" ref="R440:R442" si="86">R441*13/14+N440/14</f>
        <v>19.934402332361518</v>
      </c>
      <c r="S440" s="12">
        <f t="shared" ref="S440:S442" si="87">(R440+R454)/2</f>
        <v>9.9672011661807591</v>
      </c>
    </row>
    <row r="441" spans="2:19">
      <c r="B441" s="1">
        <v>42780</v>
      </c>
      <c r="C441" s="2">
        <v>29.2</v>
      </c>
      <c r="D441" s="2">
        <v>29.2</v>
      </c>
      <c r="E441" s="2">
        <v>28.85</v>
      </c>
      <c r="F441" s="3">
        <v>29</v>
      </c>
      <c r="H441" s="12">
        <f t="shared" si="77"/>
        <v>0.34999999999999787</v>
      </c>
      <c r="I441" s="12">
        <f t="shared" si="78"/>
        <v>5.8163265306122293E-2</v>
      </c>
      <c r="J441" s="12">
        <f t="shared" si="79"/>
        <v>0</v>
      </c>
      <c r="K441" s="12">
        <f t="shared" si="80"/>
        <v>0</v>
      </c>
      <c r="L441" s="12">
        <f t="shared" si="81"/>
        <v>0</v>
      </c>
      <c r="M441" s="12">
        <f t="shared" si="82"/>
        <v>9.9489795918366406E-3</v>
      </c>
      <c r="N441" s="12">
        <f t="shared" si="83"/>
        <v>100</v>
      </c>
      <c r="O441" s="12"/>
      <c r="P441" s="12">
        <f t="shared" si="84"/>
        <v>0</v>
      </c>
      <c r="Q441" s="12">
        <f t="shared" si="85"/>
        <v>17.105263157894619</v>
      </c>
      <c r="R441" s="12">
        <f t="shared" si="86"/>
        <v>13.775510204081634</v>
      </c>
      <c r="S441" s="12">
        <f t="shared" si="87"/>
        <v>6.887755102040817</v>
      </c>
    </row>
    <row r="442" spans="2:19">
      <c r="B442" s="1">
        <v>42779</v>
      </c>
      <c r="C442" s="2">
        <v>29.35</v>
      </c>
      <c r="D442" s="2">
        <v>29.35</v>
      </c>
      <c r="E442" s="2">
        <v>28.85</v>
      </c>
      <c r="F442" s="3">
        <v>29.1</v>
      </c>
      <c r="H442" s="12">
        <f t="shared" si="77"/>
        <v>0.5</v>
      </c>
      <c r="I442" s="12">
        <f t="shared" si="78"/>
        <v>3.5714285714285712E-2</v>
      </c>
      <c r="J442" s="12">
        <f t="shared" si="79"/>
        <v>0</v>
      </c>
      <c r="K442" s="12">
        <f t="shared" si="80"/>
        <v>0.14999999999999858</v>
      </c>
      <c r="L442" s="12">
        <f t="shared" si="81"/>
        <v>0</v>
      </c>
      <c r="M442" s="12">
        <f t="shared" si="82"/>
        <v>1.0714285714285612E-2</v>
      </c>
      <c r="N442" s="12">
        <f t="shared" si="83"/>
        <v>100</v>
      </c>
      <c r="O442" s="12"/>
      <c r="P442" s="12">
        <f t="shared" si="84"/>
        <v>0</v>
      </c>
      <c r="Q442" s="12">
        <f t="shared" si="85"/>
        <v>29.999999999999716</v>
      </c>
      <c r="R442" s="12">
        <f t="shared" si="86"/>
        <v>7.1428571428571432</v>
      </c>
      <c r="S442" s="12">
        <f t="shared" si="87"/>
        <v>3.5714285714285716</v>
      </c>
    </row>
    <row r="443" spans="2:19">
      <c r="B443" s="1">
        <v>42776</v>
      </c>
      <c r="C443" s="2">
        <v>29.55</v>
      </c>
      <c r="D443" s="2">
        <v>29.7</v>
      </c>
      <c r="E443" s="2">
        <v>29</v>
      </c>
      <c r="F443" s="3">
        <v>29</v>
      </c>
    </row>
    <row r="444" spans="2:19">
      <c r="B444" s="1">
        <v>42775</v>
      </c>
      <c r="C444" s="2">
        <v>28.75</v>
      </c>
      <c r="D444" s="2">
        <v>29</v>
      </c>
      <c r="E444" s="2">
        <v>28.65</v>
      </c>
      <c r="F444" s="3">
        <v>28.9</v>
      </c>
    </row>
    <row r="445" spans="2:19">
      <c r="B445" s="1">
        <v>42774</v>
      </c>
      <c r="C445" s="2">
        <v>28.9</v>
      </c>
      <c r="D445" s="2">
        <v>28.9</v>
      </c>
      <c r="E445" s="2">
        <v>28.6</v>
      </c>
      <c r="F445" s="3">
        <v>28.7</v>
      </c>
    </row>
    <row r="446" spans="2:19">
      <c r="B446" s="1">
        <v>42773</v>
      </c>
      <c r="C446" s="2">
        <v>29.05</v>
      </c>
      <c r="D446" s="2">
        <v>29.1</v>
      </c>
      <c r="E446" s="2">
        <v>28.75</v>
      </c>
      <c r="F446" s="3">
        <v>28.75</v>
      </c>
    </row>
    <row r="447" spans="2:19">
      <c r="B447" s="1">
        <v>42772</v>
      </c>
      <c r="C447" s="2">
        <v>28.9</v>
      </c>
      <c r="D447" s="2">
        <v>29.15</v>
      </c>
      <c r="E447" s="2">
        <v>28.7</v>
      </c>
      <c r="F447" s="3">
        <v>29.05</v>
      </c>
    </row>
    <row r="448" spans="2:19">
      <c r="B448" s="1">
        <v>42769</v>
      </c>
      <c r="C448" s="2">
        <v>28.5</v>
      </c>
      <c r="D448" s="2">
        <v>28.95</v>
      </c>
      <c r="E448" s="2">
        <v>28.5</v>
      </c>
      <c r="F448" s="3">
        <v>28.7</v>
      </c>
    </row>
    <row r="449" spans="2:6">
      <c r="B449" s="1">
        <v>42768</v>
      </c>
      <c r="C449" s="2">
        <v>29</v>
      </c>
      <c r="D449" s="2">
        <v>29</v>
      </c>
      <c r="E449" s="2">
        <v>28.5</v>
      </c>
      <c r="F449" s="3">
        <v>28.5</v>
      </c>
    </row>
    <row r="450" spans="2:6">
      <c r="B450" s="1">
        <v>42759</v>
      </c>
      <c r="C450" s="2">
        <v>29.3</v>
      </c>
      <c r="D450" s="2">
        <v>29.3</v>
      </c>
      <c r="E450" s="2">
        <v>28.75</v>
      </c>
      <c r="F450" s="3">
        <v>28.75</v>
      </c>
    </row>
    <row r="451" spans="2:6">
      <c r="B451" s="1">
        <v>42758</v>
      </c>
      <c r="C451" s="2">
        <v>29.4</v>
      </c>
      <c r="D451" s="2">
        <v>29.4</v>
      </c>
      <c r="E451" s="2">
        <v>29</v>
      </c>
      <c r="F451" s="3">
        <v>29.05</v>
      </c>
    </row>
    <row r="452" spans="2:6">
      <c r="B452" s="1">
        <v>42755</v>
      </c>
      <c r="C452" s="2">
        <v>29.2</v>
      </c>
      <c r="D452" s="2">
        <v>29.3</v>
      </c>
      <c r="E452" s="2">
        <v>29.1</v>
      </c>
      <c r="F452" s="2">
        <v>29.15</v>
      </c>
    </row>
    <row r="453" spans="2:6">
      <c r="B453" s="1">
        <v>42754</v>
      </c>
      <c r="C453" s="2">
        <v>29.55</v>
      </c>
      <c r="D453" s="2">
        <v>29.55</v>
      </c>
      <c r="E453" s="2">
        <v>29.15</v>
      </c>
      <c r="F453" s="3">
        <v>29.15</v>
      </c>
    </row>
    <row r="454" spans="2:6">
      <c r="B454" s="1">
        <v>42753</v>
      </c>
      <c r="C454" s="2">
        <v>29.4</v>
      </c>
      <c r="D454" s="2">
        <v>29.95</v>
      </c>
      <c r="E454" s="2">
        <v>29.4</v>
      </c>
      <c r="F454" s="3">
        <v>29.55</v>
      </c>
    </row>
    <row r="455" spans="2:6">
      <c r="B455" s="1">
        <v>42752</v>
      </c>
      <c r="C455" s="2">
        <v>29.25</v>
      </c>
      <c r="D455" s="2">
        <v>29.4</v>
      </c>
      <c r="E455" s="2">
        <v>29.1</v>
      </c>
      <c r="F455" s="3">
        <v>29.2</v>
      </c>
    </row>
    <row r="456" spans="2:6">
      <c r="B456" s="1">
        <v>42751</v>
      </c>
      <c r="C456" s="2">
        <v>29.6</v>
      </c>
      <c r="D456" s="2">
        <v>29.6</v>
      </c>
      <c r="E456" s="2">
        <v>29.2</v>
      </c>
      <c r="F456" s="3">
        <v>29.25</v>
      </c>
    </row>
    <row r="457" spans="2:6">
      <c r="B457" s="1">
        <v>42748</v>
      </c>
      <c r="C457" s="2">
        <v>29.7</v>
      </c>
      <c r="D457" s="2">
        <v>29.9</v>
      </c>
      <c r="E457" s="2">
        <v>29.25</v>
      </c>
      <c r="F457" s="3">
        <v>29.35</v>
      </c>
    </row>
    <row r="458" spans="2:6">
      <c r="B458" s="1">
        <v>42747</v>
      </c>
      <c r="C458" s="2">
        <v>29.35</v>
      </c>
      <c r="D458" s="2">
        <v>29.7</v>
      </c>
      <c r="E458" s="2">
        <v>29.2</v>
      </c>
      <c r="F458" s="3">
        <v>29.55</v>
      </c>
    </row>
    <row r="459" spans="2:6">
      <c r="B459" s="1">
        <v>42746</v>
      </c>
      <c r="C459" s="2">
        <v>29.2</v>
      </c>
      <c r="D459" s="2">
        <v>29.3</v>
      </c>
      <c r="E459" s="2">
        <v>28.95</v>
      </c>
      <c r="F459" s="2">
        <v>29.15</v>
      </c>
    </row>
    <row r="460" spans="2:6">
      <c r="B460" s="1">
        <v>42745</v>
      </c>
      <c r="C460" s="2">
        <v>29.35</v>
      </c>
      <c r="D460" s="2">
        <v>29.4</v>
      </c>
      <c r="E460" s="2">
        <v>28.7</v>
      </c>
      <c r="F460" s="3">
        <v>29.15</v>
      </c>
    </row>
    <row r="461" spans="2:6">
      <c r="B461" s="1">
        <v>42744</v>
      </c>
      <c r="C461" s="2">
        <v>29.75</v>
      </c>
      <c r="D461" s="2">
        <v>29.75</v>
      </c>
      <c r="E461" s="2">
        <v>29.3</v>
      </c>
      <c r="F461" s="3">
        <v>29.35</v>
      </c>
    </row>
    <row r="462" spans="2:6">
      <c r="B462" s="1">
        <v>42741</v>
      </c>
      <c r="C462" s="2">
        <v>29.35</v>
      </c>
      <c r="D462" s="2">
        <v>29.5</v>
      </c>
      <c r="E462" s="2">
        <v>29.35</v>
      </c>
      <c r="F462" s="3">
        <v>29.5</v>
      </c>
    </row>
    <row r="463" spans="2:6">
      <c r="B463" s="1">
        <v>42740</v>
      </c>
      <c r="C463" s="2">
        <v>29.6</v>
      </c>
      <c r="D463" s="2">
        <v>29.6</v>
      </c>
      <c r="E463" s="2">
        <v>29.3</v>
      </c>
      <c r="F463" s="2">
        <v>29.35</v>
      </c>
    </row>
    <row r="464" spans="2:6">
      <c r="B464" s="1">
        <v>42739</v>
      </c>
      <c r="C464" s="2">
        <v>29.6</v>
      </c>
      <c r="D464" s="2">
        <v>29.65</v>
      </c>
      <c r="E464" s="2">
        <v>29.25</v>
      </c>
      <c r="F464" s="3">
        <v>29.35</v>
      </c>
    </row>
  </sheetData>
  <mergeCells count="2">
    <mergeCell ref="P2:S2"/>
    <mergeCell ref="H2:N2"/>
  </mergeCells>
  <phoneticPr fontId="4" type="noConversion"/>
  <hyperlinks>
    <hyperlink ref="C1" r:id="rId1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66"/>
  <sheetViews>
    <sheetView topLeftCell="M1" workbookViewId="0">
      <selection activeCell="X6" sqref="X6:AB466"/>
    </sheetView>
  </sheetViews>
  <sheetFormatPr defaultRowHeight="16.5"/>
  <sheetData>
    <row r="2" spans="2:33" ht="17.25" thickBot="1">
      <c r="M2" t="s">
        <v>69</v>
      </c>
    </row>
    <row r="3" spans="2:33" ht="17.25" thickBot="1">
      <c r="B3" s="28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8" t="s">
        <v>7</v>
      </c>
      <c r="J3" s="28" t="s">
        <v>8</v>
      </c>
      <c r="K3" s="28" t="s">
        <v>9</v>
      </c>
      <c r="M3" s="1">
        <v>43390</v>
      </c>
      <c r="N3" s="2">
        <v>57.5</v>
      </c>
      <c r="O3" s="2">
        <v>57.7</v>
      </c>
      <c r="P3" s="2">
        <v>56.6</v>
      </c>
      <c r="Q3" s="3">
        <v>56.7</v>
      </c>
      <c r="R3" s="3">
        <v>1</v>
      </c>
      <c r="S3" s="4">
        <v>1.7999999999999999E-2</v>
      </c>
      <c r="T3" s="5">
        <v>1578</v>
      </c>
      <c r="U3" s="5">
        <v>89850</v>
      </c>
      <c r="V3" s="2">
        <v>11.34</v>
      </c>
      <c r="X3" t="s">
        <v>69</v>
      </c>
    </row>
    <row r="4" spans="2:33" ht="17.25" thickBot="1">
      <c r="B4" s="1">
        <v>43389</v>
      </c>
      <c r="C4" s="2">
        <v>47.3</v>
      </c>
      <c r="D4" s="2">
        <v>48.5</v>
      </c>
      <c r="E4" s="2">
        <v>47.15</v>
      </c>
      <c r="F4" s="3">
        <v>47.8</v>
      </c>
      <c r="G4" s="3">
        <v>0.5</v>
      </c>
      <c r="H4" s="4">
        <v>1.06E-2</v>
      </c>
      <c r="I4" s="5">
        <v>8445</v>
      </c>
      <c r="J4" s="5">
        <v>403783</v>
      </c>
      <c r="K4" s="2">
        <v>12.75</v>
      </c>
      <c r="M4" s="1">
        <v>43389</v>
      </c>
      <c r="N4" s="2">
        <v>55</v>
      </c>
      <c r="O4" s="2">
        <v>56.9</v>
      </c>
      <c r="P4" s="2">
        <v>55</v>
      </c>
      <c r="Q4" s="3">
        <v>55.7</v>
      </c>
      <c r="R4" s="3">
        <v>1.2</v>
      </c>
      <c r="S4" s="4">
        <v>2.1999999999999999E-2</v>
      </c>
      <c r="T4" s="5">
        <v>2540</v>
      </c>
      <c r="U4" s="5">
        <v>142172</v>
      </c>
      <c r="V4" s="2">
        <v>11.14</v>
      </c>
      <c r="X4" s="28" t="s">
        <v>0</v>
      </c>
      <c r="Y4" s="28" t="s">
        <v>1</v>
      </c>
      <c r="Z4" s="28" t="s">
        <v>2</v>
      </c>
      <c r="AA4" s="28" t="s">
        <v>3</v>
      </c>
      <c r="AB4" s="28" t="s">
        <v>4</v>
      </c>
      <c r="AC4" s="28" t="s">
        <v>5</v>
      </c>
      <c r="AD4" s="28" t="s">
        <v>6</v>
      </c>
      <c r="AE4" s="28" t="s">
        <v>7</v>
      </c>
      <c r="AF4" s="28" t="s">
        <v>8</v>
      </c>
      <c r="AG4" s="28" t="s">
        <v>9</v>
      </c>
    </row>
    <row r="5" spans="2:33">
      <c r="B5" s="1">
        <v>43388</v>
      </c>
      <c r="C5" s="2">
        <v>46.1</v>
      </c>
      <c r="D5" s="2">
        <v>49.25</v>
      </c>
      <c r="E5" s="2">
        <v>46.1</v>
      </c>
      <c r="F5" s="3">
        <v>47.3</v>
      </c>
      <c r="G5" s="3">
        <v>0.25</v>
      </c>
      <c r="H5" s="4">
        <v>5.3E-3</v>
      </c>
      <c r="I5" s="5">
        <v>11838</v>
      </c>
      <c r="J5" s="5">
        <v>568120</v>
      </c>
      <c r="K5" s="2">
        <v>12.61</v>
      </c>
      <c r="M5" s="1">
        <v>43388</v>
      </c>
      <c r="N5" s="2">
        <v>54.6</v>
      </c>
      <c r="O5" s="2">
        <v>55.8</v>
      </c>
      <c r="P5" s="2">
        <v>53.5</v>
      </c>
      <c r="Q5" s="3">
        <v>54.5</v>
      </c>
      <c r="R5" s="3">
        <v>0.3</v>
      </c>
      <c r="S5" s="4">
        <v>5.4999999999999997E-3</v>
      </c>
      <c r="T5" s="5">
        <v>2241</v>
      </c>
      <c r="U5" s="5">
        <v>122558</v>
      </c>
      <c r="V5" s="2">
        <v>10.9</v>
      </c>
      <c r="X5" t="s">
        <v>69</v>
      </c>
    </row>
    <row r="6" spans="2:33">
      <c r="B6" s="1">
        <v>43385</v>
      </c>
      <c r="C6" s="2">
        <v>45</v>
      </c>
      <c r="D6" s="2">
        <v>47.45</v>
      </c>
      <c r="E6" s="2">
        <v>44.8</v>
      </c>
      <c r="F6" s="3">
        <v>47.05</v>
      </c>
      <c r="G6" s="3">
        <v>1.8</v>
      </c>
      <c r="H6" s="4">
        <v>3.9800000000000002E-2</v>
      </c>
      <c r="I6" s="5">
        <v>13043</v>
      </c>
      <c r="J6" s="5">
        <v>605837</v>
      </c>
      <c r="K6" s="2">
        <v>12.55</v>
      </c>
      <c r="M6" s="1">
        <v>43385</v>
      </c>
      <c r="N6" s="2">
        <v>52.5</v>
      </c>
      <c r="O6" s="2">
        <v>54.9</v>
      </c>
      <c r="P6" s="2">
        <v>52</v>
      </c>
      <c r="Q6" s="3">
        <v>54.2</v>
      </c>
      <c r="R6" s="3">
        <v>-3.5</v>
      </c>
      <c r="S6" s="4">
        <v>-6.0699999999999997E-2</v>
      </c>
      <c r="T6" s="5">
        <v>6147</v>
      </c>
      <c r="U6" s="5">
        <v>327091</v>
      </c>
      <c r="V6" s="2">
        <v>10.84</v>
      </c>
      <c r="X6" s="1">
        <v>43420</v>
      </c>
      <c r="Y6" s="2">
        <v>67.599999999999994</v>
      </c>
      <c r="Z6" s="2">
        <v>68.099999999999994</v>
      </c>
      <c r="AA6" s="2">
        <v>66.400000000000006</v>
      </c>
      <c r="AB6" s="3">
        <v>66.8</v>
      </c>
      <c r="AC6" s="3">
        <v>-0.3</v>
      </c>
      <c r="AD6" s="4">
        <v>-4.4999999999999997E-3</v>
      </c>
      <c r="AE6" s="5">
        <v>3667</v>
      </c>
      <c r="AF6" s="5">
        <v>246710</v>
      </c>
      <c r="AG6" s="2">
        <v>7.9</v>
      </c>
    </row>
    <row r="7" spans="2:33">
      <c r="B7" s="1">
        <v>43384</v>
      </c>
      <c r="C7" s="2">
        <v>46</v>
      </c>
      <c r="D7" s="2">
        <v>47.3</v>
      </c>
      <c r="E7" s="2">
        <v>45.2</v>
      </c>
      <c r="F7" s="3">
        <v>45.25</v>
      </c>
      <c r="G7" s="3">
        <v>-4.95</v>
      </c>
      <c r="H7" s="4">
        <v>-9.8599999999999993E-2</v>
      </c>
      <c r="I7" s="5">
        <v>23255</v>
      </c>
      <c r="J7" s="5">
        <v>1069785</v>
      </c>
      <c r="K7" s="2">
        <v>12.07</v>
      </c>
      <c r="M7" s="1">
        <v>43384</v>
      </c>
      <c r="N7" s="2">
        <v>57.7</v>
      </c>
      <c r="O7" s="2">
        <v>58.9</v>
      </c>
      <c r="P7" s="2">
        <v>57.7</v>
      </c>
      <c r="Q7" s="3">
        <v>57.7</v>
      </c>
      <c r="R7" s="3">
        <v>-6.4</v>
      </c>
      <c r="S7" s="4">
        <v>-9.98E-2</v>
      </c>
      <c r="T7" s="5">
        <v>1859</v>
      </c>
      <c r="U7" s="5">
        <v>107447</v>
      </c>
      <c r="V7" s="2">
        <v>11.54</v>
      </c>
      <c r="X7" s="1">
        <v>43419</v>
      </c>
      <c r="Y7" s="2">
        <v>66.599999999999994</v>
      </c>
      <c r="Z7" s="2">
        <v>67.400000000000006</v>
      </c>
      <c r="AA7" s="2">
        <v>66.099999999999994</v>
      </c>
      <c r="AB7" s="3">
        <v>67.099999999999994</v>
      </c>
      <c r="AC7" s="3">
        <v>1.6</v>
      </c>
      <c r="AD7" s="4">
        <v>2.4400000000000002E-2</v>
      </c>
      <c r="AE7" s="5">
        <v>4118</v>
      </c>
      <c r="AF7" s="5">
        <v>275159</v>
      </c>
      <c r="AG7" s="2">
        <v>7.93</v>
      </c>
    </row>
    <row r="8" spans="2:33">
      <c r="B8" s="1">
        <v>43382</v>
      </c>
      <c r="C8" s="2">
        <v>49</v>
      </c>
      <c r="D8" s="2">
        <v>50.2</v>
      </c>
      <c r="E8" s="2">
        <v>47.35</v>
      </c>
      <c r="F8" s="3">
        <v>50.2</v>
      </c>
      <c r="G8" s="3">
        <v>1.2</v>
      </c>
      <c r="H8" s="4">
        <v>2.4500000000000001E-2</v>
      </c>
      <c r="I8" s="5">
        <v>21116</v>
      </c>
      <c r="J8" s="5">
        <v>1030521</v>
      </c>
      <c r="K8" s="2">
        <v>13.39</v>
      </c>
      <c r="M8" s="1">
        <v>43382</v>
      </c>
      <c r="N8" s="2">
        <v>62.6</v>
      </c>
      <c r="O8" s="2">
        <v>65.3</v>
      </c>
      <c r="P8" s="2">
        <v>61.8</v>
      </c>
      <c r="Q8" s="3">
        <v>64.099999999999994</v>
      </c>
      <c r="R8" s="3">
        <v>1.3</v>
      </c>
      <c r="S8" s="4">
        <v>2.07E-2</v>
      </c>
      <c r="T8" s="5">
        <v>1946</v>
      </c>
      <c r="U8" s="5">
        <v>123906</v>
      </c>
      <c r="V8" s="2">
        <v>12.82</v>
      </c>
      <c r="X8" s="1">
        <v>43418</v>
      </c>
      <c r="Y8" s="2">
        <v>66.8</v>
      </c>
      <c r="Z8" s="2">
        <v>67.5</v>
      </c>
      <c r="AA8" s="2">
        <v>65.5</v>
      </c>
      <c r="AB8" s="3">
        <v>65.5</v>
      </c>
      <c r="AC8" s="3">
        <v>-0.7</v>
      </c>
      <c r="AD8" s="4">
        <v>-1.06E-2</v>
      </c>
      <c r="AE8" s="5">
        <v>4656</v>
      </c>
      <c r="AF8" s="5">
        <v>309690</v>
      </c>
      <c r="AG8" s="2">
        <v>7.74</v>
      </c>
    </row>
    <row r="9" spans="2:33">
      <c r="B9" s="1">
        <v>43381</v>
      </c>
      <c r="C9" s="2">
        <v>50.4</v>
      </c>
      <c r="D9" s="2">
        <v>51.4</v>
      </c>
      <c r="E9" s="2">
        <v>49</v>
      </c>
      <c r="F9" s="3">
        <v>49</v>
      </c>
      <c r="G9" s="3">
        <v>-1.6</v>
      </c>
      <c r="H9" s="4">
        <v>-3.1600000000000003E-2</v>
      </c>
      <c r="I9" s="5">
        <v>15316</v>
      </c>
      <c r="J9" s="5">
        <v>764225</v>
      </c>
      <c r="K9" s="2">
        <v>13.07</v>
      </c>
      <c r="M9" s="1">
        <v>43381</v>
      </c>
      <c r="N9" s="2">
        <v>62</v>
      </c>
      <c r="O9" s="2">
        <v>63.2</v>
      </c>
      <c r="P9" s="2">
        <v>61</v>
      </c>
      <c r="Q9" s="2">
        <v>62.8</v>
      </c>
      <c r="R9" s="2">
        <v>0</v>
      </c>
      <c r="S9" s="6">
        <v>0</v>
      </c>
      <c r="T9" s="5">
        <v>1823</v>
      </c>
      <c r="U9" s="5">
        <v>113417</v>
      </c>
      <c r="V9" s="2">
        <v>12.56</v>
      </c>
      <c r="X9" s="1">
        <v>43417</v>
      </c>
      <c r="Y9" s="2">
        <v>63</v>
      </c>
      <c r="Z9" s="2">
        <v>66.2</v>
      </c>
      <c r="AA9" s="2">
        <v>62.8</v>
      </c>
      <c r="AB9" s="3">
        <v>66.2</v>
      </c>
      <c r="AC9" s="3">
        <v>1.8</v>
      </c>
      <c r="AD9" s="4">
        <v>2.8000000000000001E-2</v>
      </c>
      <c r="AE9" s="5">
        <v>4831</v>
      </c>
      <c r="AF9" s="5">
        <v>313726</v>
      </c>
      <c r="AG9" s="2">
        <v>13.24</v>
      </c>
    </row>
    <row r="10" spans="2:33">
      <c r="B10" s="1">
        <v>43378</v>
      </c>
      <c r="C10" s="2">
        <v>50.2</v>
      </c>
      <c r="D10" s="2">
        <v>51.1</v>
      </c>
      <c r="E10" s="2">
        <v>48.6</v>
      </c>
      <c r="F10" s="3">
        <v>50.6</v>
      </c>
      <c r="G10" s="3">
        <v>-0.7</v>
      </c>
      <c r="H10" s="4">
        <v>-1.3599999999999999E-2</v>
      </c>
      <c r="I10" s="5">
        <v>17059</v>
      </c>
      <c r="J10" s="5">
        <v>852869</v>
      </c>
      <c r="K10" s="2">
        <v>13.49</v>
      </c>
      <c r="M10" s="1">
        <v>43378</v>
      </c>
      <c r="N10" s="2">
        <v>66.7</v>
      </c>
      <c r="O10" s="2">
        <v>67</v>
      </c>
      <c r="P10" s="2">
        <v>62</v>
      </c>
      <c r="Q10" s="3">
        <v>62.8</v>
      </c>
      <c r="R10" s="3">
        <v>-4.2</v>
      </c>
      <c r="S10" s="4">
        <v>-6.2700000000000006E-2</v>
      </c>
      <c r="T10" s="5">
        <v>3015</v>
      </c>
      <c r="U10" s="5">
        <v>193015</v>
      </c>
      <c r="V10" s="2">
        <v>12.56</v>
      </c>
      <c r="X10" s="1">
        <v>43416</v>
      </c>
      <c r="Y10" s="2">
        <v>64.7</v>
      </c>
      <c r="Z10" s="2">
        <v>65.3</v>
      </c>
      <c r="AA10" s="2">
        <v>64.2</v>
      </c>
      <c r="AB10" s="3">
        <v>64.400000000000006</v>
      </c>
      <c r="AC10" s="3">
        <v>-0.9</v>
      </c>
      <c r="AD10" s="4">
        <v>-1.38E-2</v>
      </c>
      <c r="AE10" s="5">
        <v>2814</v>
      </c>
      <c r="AF10" s="5">
        <v>181869</v>
      </c>
      <c r="AG10" s="2">
        <v>12.88</v>
      </c>
    </row>
    <row r="11" spans="2:33">
      <c r="B11" s="1">
        <v>43377</v>
      </c>
      <c r="C11" s="2">
        <v>49</v>
      </c>
      <c r="D11" s="2">
        <v>51.4</v>
      </c>
      <c r="E11" s="2">
        <v>48.2</v>
      </c>
      <c r="F11" s="3">
        <v>51.3</v>
      </c>
      <c r="G11" s="3">
        <v>2.2999999999999998</v>
      </c>
      <c r="H11" s="4">
        <v>4.6899999999999997E-2</v>
      </c>
      <c r="I11" s="5">
        <v>25399</v>
      </c>
      <c r="J11" s="5">
        <v>1284640</v>
      </c>
      <c r="K11" s="2">
        <v>13.68</v>
      </c>
      <c r="M11" s="1">
        <v>43377</v>
      </c>
      <c r="N11" s="2">
        <v>68.2</v>
      </c>
      <c r="O11" s="2">
        <v>68.5</v>
      </c>
      <c r="P11" s="2">
        <v>66.8</v>
      </c>
      <c r="Q11" s="3">
        <v>67</v>
      </c>
      <c r="R11" s="3">
        <v>-0.9</v>
      </c>
      <c r="S11" s="4">
        <v>-1.3299999999999999E-2</v>
      </c>
      <c r="T11" s="5">
        <v>1107</v>
      </c>
      <c r="U11" s="5">
        <v>74760</v>
      </c>
      <c r="V11" s="2">
        <v>13.4</v>
      </c>
      <c r="X11" s="1">
        <v>43413</v>
      </c>
      <c r="Y11" s="2">
        <v>66</v>
      </c>
      <c r="Z11" s="2">
        <v>66.400000000000006</v>
      </c>
      <c r="AA11" s="2">
        <v>64.3</v>
      </c>
      <c r="AB11" s="3">
        <v>65.3</v>
      </c>
      <c r="AC11" s="3">
        <v>2.1</v>
      </c>
      <c r="AD11" s="4">
        <v>3.32E-2</v>
      </c>
      <c r="AE11" s="5">
        <v>12286</v>
      </c>
      <c r="AF11" s="5">
        <v>805433</v>
      </c>
      <c r="AG11" s="2">
        <v>13.06</v>
      </c>
    </row>
    <row r="12" spans="2:33">
      <c r="B12" s="1">
        <v>43376</v>
      </c>
      <c r="C12" s="2">
        <v>53.6</v>
      </c>
      <c r="D12" s="2">
        <v>54.5</v>
      </c>
      <c r="E12" s="2">
        <v>49</v>
      </c>
      <c r="F12" s="3">
        <v>49</v>
      </c>
      <c r="G12" s="3">
        <v>-4.0999999999999996</v>
      </c>
      <c r="H12" s="4">
        <v>-7.7200000000000005E-2</v>
      </c>
      <c r="I12" s="5">
        <v>47393</v>
      </c>
      <c r="J12" s="5">
        <v>2438233</v>
      </c>
      <c r="K12" s="2">
        <v>13.07</v>
      </c>
      <c r="M12" s="1">
        <v>43376</v>
      </c>
      <c r="N12" s="2">
        <v>69</v>
      </c>
      <c r="O12" s="2">
        <v>69.099999999999994</v>
      </c>
      <c r="P12" s="2">
        <v>67.8</v>
      </c>
      <c r="Q12" s="3">
        <v>67.900000000000006</v>
      </c>
      <c r="R12" s="3">
        <v>-0.6</v>
      </c>
      <c r="S12" s="4">
        <v>-8.8000000000000005E-3</v>
      </c>
      <c r="T12" s="2">
        <v>815</v>
      </c>
      <c r="U12" s="5">
        <v>55709</v>
      </c>
      <c r="V12" s="2">
        <v>13.58</v>
      </c>
      <c r="X12" s="1">
        <v>43412</v>
      </c>
      <c r="Y12" s="2">
        <v>64.900000000000006</v>
      </c>
      <c r="Z12" s="2">
        <v>65.400000000000006</v>
      </c>
      <c r="AA12" s="2">
        <v>62.5</v>
      </c>
      <c r="AB12" s="3">
        <v>63.2</v>
      </c>
      <c r="AC12" s="3">
        <v>-1</v>
      </c>
      <c r="AD12" s="4">
        <v>-1.5599999999999999E-2</v>
      </c>
      <c r="AE12" s="5">
        <v>4950</v>
      </c>
      <c r="AF12" s="5">
        <v>317593</v>
      </c>
      <c r="AG12" s="2">
        <v>12.64</v>
      </c>
    </row>
    <row r="13" spans="2:33">
      <c r="B13" s="1">
        <v>43374</v>
      </c>
      <c r="C13" s="2">
        <v>52.6</v>
      </c>
      <c r="D13" s="2">
        <v>53.7</v>
      </c>
      <c r="E13" s="2">
        <v>51.5</v>
      </c>
      <c r="F13" s="3">
        <v>53.1</v>
      </c>
      <c r="G13" s="3">
        <v>-0.4</v>
      </c>
      <c r="H13" s="4">
        <v>-7.4999999999999997E-3</v>
      </c>
      <c r="I13" s="5">
        <v>17867</v>
      </c>
      <c r="J13" s="5">
        <v>939432</v>
      </c>
      <c r="K13" s="2">
        <v>14.16</v>
      </c>
      <c r="M13" s="1">
        <v>43375</v>
      </c>
      <c r="N13" s="2">
        <v>69.400000000000006</v>
      </c>
      <c r="O13" s="2">
        <v>69.8</v>
      </c>
      <c r="P13" s="2">
        <v>68.5</v>
      </c>
      <c r="Q13" s="3">
        <v>68.5</v>
      </c>
      <c r="R13" s="3">
        <v>-0.6</v>
      </c>
      <c r="S13" s="4">
        <v>-8.6999999999999994E-3</v>
      </c>
      <c r="T13" s="2">
        <v>789</v>
      </c>
      <c r="U13" s="5">
        <v>54360</v>
      </c>
      <c r="V13" s="2">
        <v>13.7</v>
      </c>
      <c r="X13" s="1">
        <v>43411</v>
      </c>
      <c r="Y13" s="2">
        <v>62.6</v>
      </c>
      <c r="Z13" s="2">
        <v>64.900000000000006</v>
      </c>
      <c r="AA13" s="2">
        <v>61.8</v>
      </c>
      <c r="AB13" s="3">
        <v>64.2</v>
      </c>
      <c r="AC13" s="3">
        <v>2.7</v>
      </c>
      <c r="AD13" s="4">
        <v>4.3900000000000002E-2</v>
      </c>
      <c r="AE13" s="5">
        <v>6526</v>
      </c>
      <c r="AF13" s="5">
        <v>414009</v>
      </c>
      <c r="AG13" s="2">
        <v>12.84</v>
      </c>
    </row>
    <row r="14" spans="2:33">
      <c r="B14" s="1">
        <v>43371</v>
      </c>
      <c r="C14" s="2">
        <v>54.5</v>
      </c>
      <c r="D14" s="2">
        <v>54.6</v>
      </c>
      <c r="E14" s="2">
        <v>52.9</v>
      </c>
      <c r="F14" s="3">
        <v>53.5</v>
      </c>
      <c r="G14" s="3">
        <v>-1.3</v>
      </c>
      <c r="H14" s="4">
        <v>-2.3699999999999999E-2</v>
      </c>
      <c r="I14" s="5">
        <v>23743</v>
      </c>
      <c r="J14" s="5">
        <v>1276179</v>
      </c>
      <c r="K14" s="2">
        <v>14.27</v>
      </c>
      <c r="M14" s="1">
        <v>43374</v>
      </c>
      <c r="N14" s="2">
        <v>69.400000000000006</v>
      </c>
      <c r="O14" s="2">
        <v>69.8</v>
      </c>
      <c r="P14" s="2">
        <v>68.900000000000006</v>
      </c>
      <c r="Q14" s="3">
        <v>69.099999999999994</v>
      </c>
      <c r="R14" s="3">
        <v>-0.3</v>
      </c>
      <c r="S14" s="4">
        <v>-4.3E-3</v>
      </c>
      <c r="T14" s="5">
        <v>1244</v>
      </c>
      <c r="U14" s="5">
        <v>86075</v>
      </c>
      <c r="V14" s="2">
        <v>13.82</v>
      </c>
      <c r="X14" s="1">
        <v>43410</v>
      </c>
      <c r="Y14" s="2">
        <v>61.6</v>
      </c>
      <c r="Z14" s="2">
        <v>64.8</v>
      </c>
      <c r="AA14" s="2">
        <v>61</v>
      </c>
      <c r="AB14" s="3">
        <v>61.5</v>
      </c>
      <c r="AC14" s="3">
        <v>-0.1</v>
      </c>
      <c r="AD14" s="4">
        <v>-1.6000000000000001E-3</v>
      </c>
      <c r="AE14" s="5">
        <v>6888</v>
      </c>
      <c r="AF14" s="5">
        <v>432332</v>
      </c>
      <c r="AG14" s="2">
        <v>12.3</v>
      </c>
    </row>
    <row r="15" spans="2:33">
      <c r="B15" s="1">
        <v>43370</v>
      </c>
      <c r="C15" s="2">
        <v>51.3</v>
      </c>
      <c r="D15" s="2">
        <v>54.8</v>
      </c>
      <c r="E15" s="2">
        <v>49.9</v>
      </c>
      <c r="F15" s="3">
        <v>54.8</v>
      </c>
      <c r="G15" s="3">
        <v>2.8</v>
      </c>
      <c r="H15" s="4">
        <v>5.3800000000000001E-2</v>
      </c>
      <c r="I15" s="5">
        <v>29160</v>
      </c>
      <c r="J15" s="5">
        <v>1540076</v>
      </c>
      <c r="K15" s="2">
        <v>14.61</v>
      </c>
      <c r="M15" s="1">
        <v>43371</v>
      </c>
      <c r="N15" s="2">
        <v>70</v>
      </c>
      <c r="O15" s="2">
        <v>71</v>
      </c>
      <c r="P15" s="2">
        <v>69.099999999999994</v>
      </c>
      <c r="Q15" s="3">
        <v>69.400000000000006</v>
      </c>
      <c r="R15" s="3">
        <v>-0.4</v>
      </c>
      <c r="S15" s="4">
        <v>-5.7000000000000002E-3</v>
      </c>
      <c r="T15" s="5">
        <v>2234</v>
      </c>
      <c r="U15" s="5">
        <v>156600</v>
      </c>
      <c r="V15" s="2">
        <v>13.88</v>
      </c>
      <c r="X15" s="1">
        <v>43409</v>
      </c>
      <c r="Y15" s="2">
        <v>58.5</v>
      </c>
      <c r="Z15" s="2">
        <v>63.9</v>
      </c>
      <c r="AA15" s="2">
        <v>58.3</v>
      </c>
      <c r="AB15" s="3">
        <v>61.6</v>
      </c>
      <c r="AC15" s="3">
        <v>2.5</v>
      </c>
      <c r="AD15" s="4">
        <v>4.2299999999999997E-2</v>
      </c>
      <c r="AE15" s="5">
        <v>6957</v>
      </c>
      <c r="AF15" s="5">
        <v>430920</v>
      </c>
      <c r="AG15" s="2">
        <v>12.32</v>
      </c>
    </row>
    <row r="16" spans="2:33">
      <c r="B16" s="1">
        <v>43369</v>
      </c>
      <c r="C16" s="2">
        <v>53.6</v>
      </c>
      <c r="D16" s="2">
        <v>54</v>
      </c>
      <c r="E16" s="2">
        <v>51.3</v>
      </c>
      <c r="F16" s="3">
        <v>52</v>
      </c>
      <c r="G16" s="3">
        <v>-2</v>
      </c>
      <c r="H16" s="4">
        <v>-3.6999999999999998E-2</v>
      </c>
      <c r="I16" s="5">
        <v>16600</v>
      </c>
      <c r="J16" s="5">
        <v>869719</v>
      </c>
      <c r="K16" s="2">
        <v>13.87</v>
      </c>
      <c r="M16" s="1">
        <v>43370</v>
      </c>
      <c r="N16" s="2">
        <v>69.400000000000006</v>
      </c>
      <c r="O16" s="2">
        <v>71.599999999999994</v>
      </c>
      <c r="P16" s="2">
        <v>69.2</v>
      </c>
      <c r="Q16" s="3">
        <v>69.8</v>
      </c>
      <c r="R16" s="3">
        <v>0.8</v>
      </c>
      <c r="S16" s="4">
        <v>1.1599999999999999E-2</v>
      </c>
      <c r="T16" s="5">
        <v>5803</v>
      </c>
      <c r="U16" s="5">
        <v>408979</v>
      </c>
      <c r="V16" s="2">
        <v>13.96</v>
      </c>
      <c r="X16" s="1">
        <v>43406</v>
      </c>
      <c r="Y16" s="2">
        <v>60</v>
      </c>
      <c r="Z16" s="2">
        <v>61.5</v>
      </c>
      <c r="AA16" s="2">
        <v>58.3</v>
      </c>
      <c r="AB16" s="2">
        <v>59.1</v>
      </c>
      <c r="AC16" s="2">
        <v>0</v>
      </c>
      <c r="AD16" s="6">
        <v>0</v>
      </c>
      <c r="AE16" s="5">
        <v>4064</v>
      </c>
      <c r="AF16" s="5">
        <v>243553</v>
      </c>
      <c r="AG16" s="2">
        <v>11.82</v>
      </c>
    </row>
    <row r="17" spans="2:33">
      <c r="B17" s="1">
        <v>43368</v>
      </c>
      <c r="C17" s="2">
        <v>52.8</v>
      </c>
      <c r="D17" s="2">
        <v>55.2</v>
      </c>
      <c r="E17" s="2">
        <v>52.6</v>
      </c>
      <c r="F17" s="3">
        <v>54</v>
      </c>
      <c r="G17" s="3">
        <v>0.8</v>
      </c>
      <c r="H17" s="4">
        <v>1.4999999999999999E-2</v>
      </c>
      <c r="I17" s="5">
        <v>23585</v>
      </c>
      <c r="J17" s="5">
        <v>1279633</v>
      </c>
      <c r="K17" s="2">
        <v>14.4</v>
      </c>
      <c r="M17" s="1">
        <v>43369</v>
      </c>
      <c r="N17" s="2">
        <v>68</v>
      </c>
      <c r="O17" s="2">
        <v>69.2</v>
      </c>
      <c r="P17" s="2">
        <v>67.400000000000006</v>
      </c>
      <c r="Q17" s="3">
        <v>69</v>
      </c>
      <c r="R17" s="3">
        <v>1</v>
      </c>
      <c r="S17" s="4">
        <v>1.47E-2</v>
      </c>
      <c r="T17" s="5">
        <v>1383</v>
      </c>
      <c r="U17" s="5">
        <v>94712</v>
      </c>
      <c r="V17" s="2">
        <v>13.8</v>
      </c>
      <c r="X17" s="1">
        <v>43405</v>
      </c>
      <c r="Y17" s="2">
        <v>56.5</v>
      </c>
      <c r="Z17" s="2">
        <v>59.8</v>
      </c>
      <c r="AA17" s="2">
        <v>56.2</v>
      </c>
      <c r="AB17" s="3">
        <v>59.1</v>
      </c>
      <c r="AC17" s="3">
        <v>2.2000000000000002</v>
      </c>
      <c r="AD17" s="4">
        <v>3.8699999999999998E-2</v>
      </c>
      <c r="AE17" s="5">
        <v>6028</v>
      </c>
      <c r="AF17" s="5">
        <v>353278</v>
      </c>
      <c r="AG17" s="2">
        <v>11.82</v>
      </c>
    </row>
    <row r="18" spans="2:33">
      <c r="B18" s="1">
        <v>43364</v>
      </c>
      <c r="C18" s="2">
        <v>52</v>
      </c>
      <c r="D18" s="2">
        <v>53.3</v>
      </c>
      <c r="E18" s="2">
        <v>51.7</v>
      </c>
      <c r="F18" s="3">
        <v>53.2</v>
      </c>
      <c r="G18" s="3">
        <v>0.7</v>
      </c>
      <c r="H18" s="4">
        <v>1.3299999999999999E-2</v>
      </c>
      <c r="I18" s="5">
        <v>24662</v>
      </c>
      <c r="J18" s="5">
        <v>1301257</v>
      </c>
      <c r="K18" s="2">
        <v>14.19</v>
      </c>
      <c r="M18" s="1">
        <v>43368</v>
      </c>
      <c r="N18" s="2">
        <v>67.599999999999994</v>
      </c>
      <c r="O18" s="2">
        <v>69.900000000000006</v>
      </c>
      <c r="P18" s="2">
        <v>67</v>
      </c>
      <c r="Q18" s="3">
        <v>68</v>
      </c>
      <c r="R18" s="3">
        <v>0.5</v>
      </c>
      <c r="S18" s="4">
        <v>7.4000000000000003E-3</v>
      </c>
      <c r="T18" s="5">
        <v>2841</v>
      </c>
      <c r="U18" s="5">
        <v>194376</v>
      </c>
      <c r="V18" s="2">
        <v>13.6</v>
      </c>
      <c r="X18" s="1">
        <v>43404</v>
      </c>
      <c r="Y18" s="2">
        <v>53</v>
      </c>
      <c r="Z18" s="2">
        <v>57.2</v>
      </c>
      <c r="AA18" s="2">
        <v>52.8</v>
      </c>
      <c r="AB18" s="3">
        <v>56.9</v>
      </c>
      <c r="AC18" s="3">
        <v>4.9000000000000004</v>
      </c>
      <c r="AD18" s="4">
        <v>9.4200000000000006E-2</v>
      </c>
      <c r="AE18" s="5">
        <v>4542</v>
      </c>
      <c r="AF18" s="5">
        <v>252933</v>
      </c>
      <c r="AG18" s="2">
        <v>11.38</v>
      </c>
    </row>
    <row r="19" spans="2:33">
      <c r="B19" s="1">
        <v>43363</v>
      </c>
      <c r="C19" s="2">
        <v>51.1</v>
      </c>
      <c r="D19" s="2">
        <v>54</v>
      </c>
      <c r="E19" s="2">
        <v>49.6</v>
      </c>
      <c r="F19" s="3">
        <v>52.5</v>
      </c>
      <c r="G19" s="3">
        <v>2.2000000000000002</v>
      </c>
      <c r="H19" s="4">
        <v>4.3700000000000003E-2</v>
      </c>
      <c r="I19" s="5">
        <v>52228</v>
      </c>
      <c r="J19" s="5">
        <v>2694326</v>
      </c>
      <c r="K19" s="2">
        <v>14</v>
      </c>
      <c r="M19" s="1">
        <v>43364</v>
      </c>
      <c r="N19" s="2">
        <v>68.2</v>
      </c>
      <c r="O19" s="2">
        <v>68.2</v>
      </c>
      <c r="P19" s="2">
        <v>67.400000000000006</v>
      </c>
      <c r="Q19" s="3">
        <v>67.5</v>
      </c>
      <c r="R19" s="3">
        <v>0.2</v>
      </c>
      <c r="S19" s="4">
        <v>3.0000000000000001E-3</v>
      </c>
      <c r="T19" s="5">
        <v>1108</v>
      </c>
      <c r="U19" s="5">
        <v>75109</v>
      </c>
      <c r="V19" s="2">
        <v>13.5</v>
      </c>
      <c r="X19" s="1">
        <v>43403</v>
      </c>
      <c r="Y19" s="2">
        <v>52.9</v>
      </c>
      <c r="Z19" s="2">
        <v>53.9</v>
      </c>
      <c r="AA19" s="2">
        <v>51.4</v>
      </c>
      <c r="AB19" s="3">
        <v>52</v>
      </c>
      <c r="AC19" s="3">
        <v>-1.2</v>
      </c>
      <c r="AD19" s="4">
        <v>-2.2599999999999999E-2</v>
      </c>
      <c r="AE19" s="5">
        <v>2190</v>
      </c>
      <c r="AF19" s="5">
        <v>114726</v>
      </c>
      <c r="AG19" s="2">
        <v>10.4</v>
      </c>
    </row>
    <row r="20" spans="2:33">
      <c r="B20" s="1">
        <v>43362</v>
      </c>
      <c r="C20" s="2">
        <v>47</v>
      </c>
      <c r="D20" s="2">
        <v>50.3</v>
      </c>
      <c r="E20" s="2">
        <v>47</v>
      </c>
      <c r="F20" s="3">
        <v>50.3</v>
      </c>
      <c r="G20" s="3">
        <v>3.7</v>
      </c>
      <c r="H20" s="4">
        <v>7.9399999999999998E-2</v>
      </c>
      <c r="I20" s="5">
        <v>41249</v>
      </c>
      <c r="J20" s="5">
        <v>2013822</v>
      </c>
      <c r="K20" s="2">
        <v>13.41</v>
      </c>
      <c r="M20" s="1">
        <v>43363</v>
      </c>
      <c r="N20" s="2">
        <v>69.3</v>
      </c>
      <c r="O20" s="2">
        <v>69.599999999999994</v>
      </c>
      <c r="P20" s="2">
        <v>67</v>
      </c>
      <c r="Q20" s="3">
        <v>67.3</v>
      </c>
      <c r="R20" s="3">
        <v>-1.7</v>
      </c>
      <c r="S20" s="4">
        <v>-2.46E-2</v>
      </c>
      <c r="T20" s="5">
        <v>1448</v>
      </c>
      <c r="U20" s="5">
        <v>98296</v>
      </c>
      <c r="V20" s="2">
        <v>13.46</v>
      </c>
      <c r="X20" s="1">
        <v>43402</v>
      </c>
      <c r="Y20" s="2">
        <v>56.4</v>
      </c>
      <c r="Z20" s="2">
        <v>56.4</v>
      </c>
      <c r="AA20" s="2">
        <v>53.1</v>
      </c>
      <c r="AB20" s="3">
        <v>53.2</v>
      </c>
      <c r="AC20" s="3">
        <v>-2.2000000000000002</v>
      </c>
      <c r="AD20" s="4">
        <v>-3.9699999999999999E-2</v>
      </c>
      <c r="AE20" s="5">
        <v>1992</v>
      </c>
      <c r="AF20" s="5">
        <v>107513</v>
      </c>
      <c r="AG20" s="2">
        <v>10.64</v>
      </c>
    </row>
    <row r="21" spans="2:33">
      <c r="B21" s="1">
        <v>43361</v>
      </c>
      <c r="C21" s="2">
        <v>44.8</v>
      </c>
      <c r="D21" s="2">
        <v>46.95</v>
      </c>
      <c r="E21" s="2">
        <v>44.8</v>
      </c>
      <c r="F21" s="3">
        <v>46.6</v>
      </c>
      <c r="G21" s="3">
        <v>1.8</v>
      </c>
      <c r="H21" s="4">
        <v>4.02E-2</v>
      </c>
      <c r="I21" s="5">
        <v>19065</v>
      </c>
      <c r="J21" s="5">
        <v>877932</v>
      </c>
      <c r="K21" s="2">
        <v>12.43</v>
      </c>
      <c r="M21" s="1">
        <v>43362</v>
      </c>
      <c r="N21" s="2">
        <v>68.400000000000006</v>
      </c>
      <c r="O21" s="2">
        <v>69.3</v>
      </c>
      <c r="P21" s="2">
        <v>67.900000000000006</v>
      </c>
      <c r="Q21" s="3">
        <v>69</v>
      </c>
      <c r="R21" s="3">
        <v>0.8</v>
      </c>
      <c r="S21" s="4">
        <v>1.17E-2</v>
      </c>
      <c r="T21" s="5">
        <v>1628</v>
      </c>
      <c r="U21" s="5">
        <v>111794</v>
      </c>
      <c r="V21" s="2">
        <v>13.8</v>
      </c>
      <c r="X21" s="1">
        <v>43399</v>
      </c>
      <c r="Y21" s="2">
        <v>56.4</v>
      </c>
      <c r="Z21" s="2">
        <v>57.1</v>
      </c>
      <c r="AA21" s="2">
        <v>54.8</v>
      </c>
      <c r="AB21" s="3">
        <v>55.4</v>
      </c>
      <c r="AC21" s="3">
        <v>0.3</v>
      </c>
      <c r="AD21" s="4">
        <v>5.4000000000000003E-3</v>
      </c>
      <c r="AE21" s="5">
        <v>1569</v>
      </c>
      <c r="AF21" s="5">
        <v>87714</v>
      </c>
      <c r="AG21" s="2">
        <v>11.08</v>
      </c>
    </row>
    <row r="22" spans="2:33">
      <c r="B22" s="1">
        <v>43360</v>
      </c>
      <c r="C22" s="2">
        <v>44.2</v>
      </c>
      <c r="D22" s="2">
        <v>45.5</v>
      </c>
      <c r="E22" s="2">
        <v>44.15</v>
      </c>
      <c r="F22" s="3">
        <v>44.8</v>
      </c>
      <c r="G22" s="3">
        <v>0.65</v>
      </c>
      <c r="H22" s="4">
        <v>1.47E-2</v>
      </c>
      <c r="I22" s="5">
        <v>8024</v>
      </c>
      <c r="J22" s="5">
        <v>360717</v>
      </c>
      <c r="K22" s="2">
        <v>11.95</v>
      </c>
      <c r="M22" s="1">
        <v>43361</v>
      </c>
      <c r="N22" s="2">
        <v>68.3</v>
      </c>
      <c r="O22" s="2">
        <v>68.900000000000006</v>
      </c>
      <c r="P22" s="2">
        <v>67.599999999999994</v>
      </c>
      <c r="Q22" s="3">
        <v>68.2</v>
      </c>
      <c r="R22" s="3">
        <v>-0.6</v>
      </c>
      <c r="S22" s="4">
        <v>-8.6999999999999994E-3</v>
      </c>
      <c r="T22" s="5">
        <v>1247</v>
      </c>
      <c r="U22" s="5">
        <v>84878</v>
      </c>
      <c r="V22" s="2">
        <v>13.64</v>
      </c>
      <c r="X22" s="1">
        <v>43398</v>
      </c>
      <c r="Y22" s="2">
        <v>53.8</v>
      </c>
      <c r="Z22" s="2">
        <v>55.9</v>
      </c>
      <c r="AA22" s="2">
        <v>53.7</v>
      </c>
      <c r="AB22" s="3">
        <v>55.1</v>
      </c>
      <c r="AC22" s="3">
        <v>-1.5</v>
      </c>
      <c r="AD22" s="4">
        <v>-2.6499999999999999E-2</v>
      </c>
      <c r="AE22" s="5">
        <v>2087</v>
      </c>
      <c r="AF22" s="5">
        <v>114452</v>
      </c>
      <c r="AG22" s="2">
        <v>11.02</v>
      </c>
    </row>
    <row r="23" spans="2:33">
      <c r="B23" s="1">
        <v>43357</v>
      </c>
      <c r="C23" s="2">
        <v>44.5</v>
      </c>
      <c r="D23" s="2">
        <v>44.85</v>
      </c>
      <c r="E23" s="2">
        <v>44.05</v>
      </c>
      <c r="F23" s="3">
        <v>44.15</v>
      </c>
      <c r="G23" s="3">
        <v>-0.35</v>
      </c>
      <c r="H23" s="4">
        <v>-7.9000000000000008E-3</v>
      </c>
      <c r="I23" s="5">
        <v>5952</v>
      </c>
      <c r="J23" s="5">
        <v>263651</v>
      </c>
      <c r="K23" s="2">
        <v>11.77</v>
      </c>
      <c r="M23" s="1">
        <v>43360</v>
      </c>
      <c r="N23" s="2">
        <v>69</v>
      </c>
      <c r="O23" s="2">
        <v>70.5</v>
      </c>
      <c r="P23" s="2">
        <v>68.7</v>
      </c>
      <c r="Q23" s="3">
        <v>68.8</v>
      </c>
      <c r="R23" s="3">
        <v>0.1</v>
      </c>
      <c r="S23" s="4">
        <v>1.5E-3</v>
      </c>
      <c r="T23" s="5">
        <v>2962</v>
      </c>
      <c r="U23" s="5">
        <v>205613</v>
      </c>
      <c r="V23" s="2">
        <v>13.76</v>
      </c>
      <c r="X23" s="1">
        <v>43397</v>
      </c>
      <c r="Y23" s="2">
        <v>57.4</v>
      </c>
      <c r="Z23" s="2">
        <v>58.2</v>
      </c>
      <c r="AA23" s="2">
        <v>55.8</v>
      </c>
      <c r="AB23" s="3">
        <v>56.6</v>
      </c>
      <c r="AC23" s="3">
        <v>-1</v>
      </c>
      <c r="AD23" s="4">
        <v>-1.7399999999999999E-2</v>
      </c>
      <c r="AE23" s="5">
        <v>1952</v>
      </c>
      <c r="AF23" s="5">
        <v>110742</v>
      </c>
      <c r="AG23" s="2">
        <v>11.32</v>
      </c>
    </row>
    <row r="24" spans="2:33">
      <c r="B24" s="1">
        <v>43356</v>
      </c>
      <c r="C24" s="2">
        <v>44.7</v>
      </c>
      <c r="D24" s="2">
        <v>45.1</v>
      </c>
      <c r="E24" s="2">
        <v>44.15</v>
      </c>
      <c r="F24" s="3">
        <v>44.5</v>
      </c>
      <c r="G24" s="3">
        <v>0.1</v>
      </c>
      <c r="H24" s="4">
        <v>2.3E-3</v>
      </c>
      <c r="I24" s="5">
        <v>7841</v>
      </c>
      <c r="J24" s="5">
        <v>349973</v>
      </c>
      <c r="K24" s="2">
        <v>11.87</v>
      </c>
      <c r="M24" s="1">
        <v>43357</v>
      </c>
      <c r="N24" s="2">
        <v>66</v>
      </c>
      <c r="O24" s="2">
        <v>69.3</v>
      </c>
      <c r="P24" s="2">
        <v>66</v>
      </c>
      <c r="Q24" s="3">
        <v>68.7</v>
      </c>
      <c r="R24" s="3">
        <v>3.2</v>
      </c>
      <c r="S24" s="4">
        <v>4.8899999999999999E-2</v>
      </c>
      <c r="T24" s="5">
        <v>4294</v>
      </c>
      <c r="U24" s="5">
        <v>291790</v>
      </c>
      <c r="V24" s="2">
        <v>13.74</v>
      </c>
      <c r="X24" s="1">
        <v>43396</v>
      </c>
      <c r="Y24" s="2">
        <v>58.5</v>
      </c>
      <c r="Z24" s="2">
        <v>59.5</v>
      </c>
      <c r="AA24" s="2">
        <v>57.4</v>
      </c>
      <c r="AB24" s="3">
        <v>57.6</v>
      </c>
      <c r="AC24" s="3">
        <v>-1.9</v>
      </c>
      <c r="AD24" s="4">
        <v>-3.1899999999999998E-2</v>
      </c>
      <c r="AE24" s="5">
        <v>1925</v>
      </c>
      <c r="AF24" s="5">
        <v>112017</v>
      </c>
      <c r="AG24" s="2">
        <v>11.52</v>
      </c>
    </row>
    <row r="25" spans="2:33">
      <c r="B25" s="1">
        <v>43355</v>
      </c>
      <c r="C25" s="2">
        <v>43.35</v>
      </c>
      <c r="D25" s="2">
        <v>45.8</v>
      </c>
      <c r="E25" s="2">
        <v>43.2</v>
      </c>
      <c r="F25" s="3">
        <v>44.4</v>
      </c>
      <c r="G25" s="3">
        <v>0.65</v>
      </c>
      <c r="H25" s="4">
        <v>1.49E-2</v>
      </c>
      <c r="I25" s="5">
        <v>18102</v>
      </c>
      <c r="J25" s="5">
        <v>809092</v>
      </c>
      <c r="K25" s="2">
        <v>11.84</v>
      </c>
      <c r="M25" s="1">
        <v>43356</v>
      </c>
      <c r="N25" s="2">
        <v>66</v>
      </c>
      <c r="O25" s="2">
        <v>66.8</v>
      </c>
      <c r="P25" s="2">
        <v>65.3</v>
      </c>
      <c r="Q25" s="3">
        <v>65.5</v>
      </c>
      <c r="R25" s="3">
        <v>-0.5</v>
      </c>
      <c r="S25" s="4">
        <v>-7.6E-3</v>
      </c>
      <c r="T25" s="2">
        <v>942</v>
      </c>
      <c r="U25" s="5">
        <v>62197</v>
      </c>
      <c r="V25" s="2">
        <v>13.1</v>
      </c>
      <c r="X25" s="1">
        <v>43395</v>
      </c>
      <c r="Y25" s="2">
        <v>56.4</v>
      </c>
      <c r="Z25" s="2">
        <v>59.5</v>
      </c>
      <c r="AA25" s="2">
        <v>56.4</v>
      </c>
      <c r="AB25" s="3">
        <v>59.5</v>
      </c>
      <c r="AC25" s="3">
        <v>3.6</v>
      </c>
      <c r="AD25" s="4">
        <v>6.4399999999999999E-2</v>
      </c>
      <c r="AE25" s="5">
        <v>3551</v>
      </c>
      <c r="AF25" s="5">
        <v>207703</v>
      </c>
      <c r="AG25" s="2">
        <v>11.9</v>
      </c>
    </row>
    <row r="26" spans="2:33">
      <c r="B26" s="1">
        <v>43354</v>
      </c>
      <c r="C26" s="2">
        <v>42.35</v>
      </c>
      <c r="D26" s="2">
        <v>43.95</v>
      </c>
      <c r="E26" s="2">
        <v>42.35</v>
      </c>
      <c r="F26" s="3">
        <v>43.75</v>
      </c>
      <c r="G26" s="3">
        <v>1.6</v>
      </c>
      <c r="H26" s="4">
        <v>3.7999999999999999E-2</v>
      </c>
      <c r="I26" s="5">
        <v>11279</v>
      </c>
      <c r="J26" s="5">
        <v>484213</v>
      </c>
      <c r="K26" s="2">
        <v>11.67</v>
      </c>
      <c r="M26" s="1">
        <v>43355</v>
      </c>
      <c r="N26" s="2">
        <v>66.400000000000006</v>
      </c>
      <c r="O26" s="2">
        <v>66.7</v>
      </c>
      <c r="P26" s="2">
        <v>64</v>
      </c>
      <c r="Q26" s="3">
        <v>66</v>
      </c>
      <c r="R26" s="3">
        <v>-0.8</v>
      </c>
      <c r="S26" s="4">
        <v>-1.2E-2</v>
      </c>
      <c r="T26" s="5">
        <v>1910</v>
      </c>
      <c r="U26" s="5">
        <v>125224</v>
      </c>
      <c r="V26" s="2">
        <v>13.2</v>
      </c>
      <c r="X26" s="1">
        <v>43392</v>
      </c>
      <c r="Y26" s="2">
        <v>54.8</v>
      </c>
      <c r="Z26" s="2">
        <v>55.9</v>
      </c>
      <c r="AA26" s="2">
        <v>53.9</v>
      </c>
      <c r="AB26" s="2">
        <v>55.9</v>
      </c>
      <c r="AC26" s="2">
        <v>0</v>
      </c>
      <c r="AD26" s="6">
        <v>0</v>
      </c>
      <c r="AE26" s="5">
        <v>1256</v>
      </c>
      <c r="AF26" s="5">
        <v>68823</v>
      </c>
      <c r="AG26" s="2">
        <v>11.18</v>
      </c>
    </row>
    <row r="27" spans="2:33">
      <c r="B27" s="1">
        <v>43353</v>
      </c>
      <c r="C27" s="2">
        <v>43.15</v>
      </c>
      <c r="D27" s="2">
        <v>43.25</v>
      </c>
      <c r="E27" s="2">
        <v>42</v>
      </c>
      <c r="F27" s="3">
        <v>42.15</v>
      </c>
      <c r="G27" s="3">
        <v>-0.85</v>
      </c>
      <c r="H27" s="4">
        <v>-1.9800000000000002E-2</v>
      </c>
      <c r="I27" s="5">
        <v>15618</v>
      </c>
      <c r="J27" s="5">
        <v>662306</v>
      </c>
      <c r="K27" s="2">
        <v>11.24</v>
      </c>
      <c r="M27" s="1">
        <v>43354</v>
      </c>
      <c r="N27" s="2">
        <v>65.900000000000006</v>
      </c>
      <c r="O27" s="2">
        <v>66.8</v>
      </c>
      <c r="P27" s="2">
        <v>65</v>
      </c>
      <c r="Q27" s="3">
        <v>66.8</v>
      </c>
      <c r="R27" s="3">
        <v>1.8</v>
      </c>
      <c r="S27" s="4">
        <v>2.7699999999999999E-2</v>
      </c>
      <c r="T27" s="5">
        <v>1209</v>
      </c>
      <c r="U27" s="5">
        <v>79645</v>
      </c>
      <c r="V27" s="2">
        <v>13.36</v>
      </c>
      <c r="X27" s="1">
        <v>43391</v>
      </c>
      <c r="Y27" s="2">
        <v>56.7</v>
      </c>
      <c r="Z27" s="2">
        <v>57.2</v>
      </c>
      <c r="AA27" s="2">
        <v>55.7</v>
      </c>
      <c r="AB27" s="3">
        <v>55.9</v>
      </c>
      <c r="AC27" s="3">
        <v>-0.8</v>
      </c>
      <c r="AD27" s="4">
        <v>-1.41E-2</v>
      </c>
      <c r="AE27" s="5">
        <v>1102</v>
      </c>
      <c r="AF27" s="5">
        <v>62162</v>
      </c>
      <c r="AG27" s="2">
        <v>11.18</v>
      </c>
    </row>
    <row r="28" spans="2:33">
      <c r="B28" s="1">
        <v>43350</v>
      </c>
      <c r="C28" s="2">
        <v>43.1</v>
      </c>
      <c r="D28" s="2">
        <v>43.8</v>
      </c>
      <c r="E28" s="2">
        <v>43</v>
      </c>
      <c r="F28" s="3">
        <v>43</v>
      </c>
      <c r="G28" s="3">
        <v>-0.5</v>
      </c>
      <c r="H28" s="4">
        <v>-1.15E-2</v>
      </c>
      <c r="I28" s="5">
        <v>9681</v>
      </c>
      <c r="J28" s="5">
        <v>419120</v>
      </c>
      <c r="K28" s="2">
        <v>11.47</v>
      </c>
      <c r="M28" s="1">
        <v>43353</v>
      </c>
      <c r="N28" s="2">
        <v>67.8</v>
      </c>
      <c r="O28" s="2">
        <v>68.099999999999994</v>
      </c>
      <c r="P28" s="2">
        <v>64.5</v>
      </c>
      <c r="Q28" s="3">
        <v>65</v>
      </c>
      <c r="R28" s="3">
        <v>-1.6</v>
      </c>
      <c r="S28" s="4">
        <v>-2.4E-2</v>
      </c>
      <c r="T28" s="5">
        <v>3069</v>
      </c>
      <c r="U28" s="5">
        <v>203695</v>
      </c>
      <c r="V28" s="2">
        <v>13</v>
      </c>
      <c r="X28" s="1">
        <v>43390</v>
      </c>
      <c r="Y28" s="2">
        <v>57.5</v>
      </c>
      <c r="Z28" s="2">
        <v>57.7</v>
      </c>
      <c r="AA28" s="2">
        <v>56.6</v>
      </c>
      <c r="AB28" s="3">
        <v>56.7</v>
      </c>
      <c r="AC28" s="3">
        <v>1</v>
      </c>
      <c r="AD28" s="4">
        <v>1.7999999999999999E-2</v>
      </c>
      <c r="AE28" s="5">
        <v>1578</v>
      </c>
      <c r="AF28" s="5">
        <v>89850</v>
      </c>
      <c r="AG28" s="2">
        <v>11.34</v>
      </c>
    </row>
    <row r="29" spans="2:33">
      <c r="B29" s="1">
        <v>43349</v>
      </c>
      <c r="C29" s="2">
        <v>43.85</v>
      </c>
      <c r="D29" s="2">
        <v>43.9</v>
      </c>
      <c r="E29" s="2">
        <v>43.35</v>
      </c>
      <c r="F29" s="3">
        <v>43.5</v>
      </c>
      <c r="G29" s="3">
        <v>-0.1</v>
      </c>
      <c r="H29" s="4">
        <v>-2.3E-3</v>
      </c>
      <c r="I29" s="5">
        <v>7610</v>
      </c>
      <c r="J29" s="5">
        <v>331488</v>
      </c>
      <c r="K29" s="2">
        <v>11.6</v>
      </c>
      <c r="M29" s="1">
        <v>43350</v>
      </c>
      <c r="N29" s="2">
        <v>67.5</v>
      </c>
      <c r="O29" s="2">
        <v>68</v>
      </c>
      <c r="P29" s="2">
        <v>65.599999999999994</v>
      </c>
      <c r="Q29" s="3">
        <v>66.599999999999994</v>
      </c>
      <c r="R29" s="3">
        <v>-1.5</v>
      </c>
      <c r="S29" s="4">
        <v>-2.1999999999999999E-2</v>
      </c>
      <c r="T29" s="5">
        <v>3062</v>
      </c>
      <c r="U29" s="5">
        <v>203472</v>
      </c>
      <c r="V29" s="2">
        <v>13.32</v>
      </c>
      <c r="X29" s="1">
        <v>43389</v>
      </c>
      <c r="Y29" s="2">
        <v>55</v>
      </c>
      <c r="Z29" s="2">
        <v>56.9</v>
      </c>
      <c r="AA29" s="2">
        <v>55</v>
      </c>
      <c r="AB29" s="3">
        <v>55.7</v>
      </c>
      <c r="AC29" s="3">
        <v>1.2</v>
      </c>
      <c r="AD29" s="4">
        <v>2.1999999999999999E-2</v>
      </c>
      <c r="AE29" s="5">
        <v>2540</v>
      </c>
      <c r="AF29" s="5">
        <v>142172</v>
      </c>
      <c r="AG29" s="2">
        <v>11.14</v>
      </c>
    </row>
    <row r="30" spans="2:33">
      <c r="B30" s="1">
        <v>43348</v>
      </c>
      <c r="C30" s="2">
        <v>43.2</v>
      </c>
      <c r="D30" s="2">
        <v>43.65</v>
      </c>
      <c r="E30" s="2">
        <v>43.1</v>
      </c>
      <c r="F30" s="3">
        <v>43.6</v>
      </c>
      <c r="G30" s="3">
        <v>0.35</v>
      </c>
      <c r="H30" s="4">
        <v>8.0999999999999996E-3</v>
      </c>
      <c r="I30" s="5">
        <v>9678</v>
      </c>
      <c r="J30" s="5">
        <v>420734</v>
      </c>
      <c r="K30" s="2">
        <v>11.63</v>
      </c>
      <c r="M30" s="1">
        <v>43349</v>
      </c>
      <c r="N30" s="2">
        <v>67.599999999999994</v>
      </c>
      <c r="O30" s="2">
        <v>68.599999999999994</v>
      </c>
      <c r="P30" s="2">
        <v>67.3</v>
      </c>
      <c r="Q30" s="3">
        <v>68.099999999999994</v>
      </c>
      <c r="R30" s="3">
        <v>0.5</v>
      </c>
      <c r="S30" s="4">
        <v>7.4000000000000003E-3</v>
      </c>
      <c r="T30" s="5">
        <v>1405</v>
      </c>
      <c r="U30" s="5">
        <v>95682</v>
      </c>
      <c r="V30" s="2">
        <v>13.62</v>
      </c>
      <c r="X30" s="1">
        <v>43388</v>
      </c>
      <c r="Y30" s="2">
        <v>54.6</v>
      </c>
      <c r="Z30" s="2">
        <v>55.8</v>
      </c>
      <c r="AA30" s="2">
        <v>53.5</v>
      </c>
      <c r="AB30" s="3">
        <v>54.5</v>
      </c>
      <c r="AC30" s="3">
        <v>0.3</v>
      </c>
      <c r="AD30" s="4">
        <v>5.4999999999999997E-3</v>
      </c>
      <c r="AE30" s="5">
        <v>2241</v>
      </c>
      <c r="AF30" s="5">
        <v>122558</v>
      </c>
      <c r="AG30" s="2">
        <v>10.9</v>
      </c>
    </row>
    <row r="31" spans="2:33">
      <c r="B31" s="1">
        <v>43347</v>
      </c>
      <c r="C31" s="2">
        <v>43.1</v>
      </c>
      <c r="D31" s="2">
        <v>43.8</v>
      </c>
      <c r="E31" s="2">
        <v>43</v>
      </c>
      <c r="F31" s="3">
        <v>43.25</v>
      </c>
      <c r="G31" s="3">
        <v>0.25</v>
      </c>
      <c r="H31" s="4">
        <v>5.7999999999999996E-3</v>
      </c>
      <c r="I31" s="5">
        <v>10021</v>
      </c>
      <c r="J31" s="5">
        <v>433365</v>
      </c>
      <c r="K31" s="2">
        <v>11.53</v>
      </c>
      <c r="M31" s="1">
        <v>43348</v>
      </c>
      <c r="N31" s="2">
        <v>68.7</v>
      </c>
      <c r="O31" s="2">
        <v>68.7</v>
      </c>
      <c r="P31" s="2">
        <v>67.599999999999994</v>
      </c>
      <c r="Q31" s="3">
        <v>67.599999999999994</v>
      </c>
      <c r="R31" s="3">
        <v>-1.3</v>
      </c>
      <c r="S31" s="4">
        <v>-1.89E-2</v>
      </c>
      <c r="T31" s="5">
        <v>1416</v>
      </c>
      <c r="U31" s="5">
        <v>96261</v>
      </c>
      <c r="V31" s="2">
        <v>13.52</v>
      </c>
      <c r="X31" s="1">
        <v>43385</v>
      </c>
      <c r="Y31" s="2">
        <v>52.5</v>
      </c>
      <c r="Z31" s="2">
        <v>54.9</v>
      </c>
      <c r="AA31" s="2">
        <v>52</v>
      </c>
      <c r="AB31" s="3">
        <v>54.2</v>
      </c>
      <c r="AC31" s="3">
        <v>-3.5</v>
      </c>
      <c r="AD31" s="4">
        <v>-6.0699999999999997E-2</v>
      </c>
      <c r="AE31" s="5">
        <v>6147</v>
      </c>
      <c r="AF31" s="5">
        <v>327091</v>
      </c>
      <c r="AG31" s="2">
        <v>10.84</v>
      </c>
    </row>
    <row r="32" spans="2:33">
      <c r="B32" s="1">
        <v>43346</v>
      </c>
      <c r="C32" s="2">
        <v>46.15</v>
      </c>
      <c r="D32" s="2">
        <v>46.15</v>
      </c>
      <c r="E32" s="2">
        <v>43</v>
      </c>
      <c r="F32" s="3">
        <v>43</v>
      </c>
      <c r="G32" s="3">
        <v>-3.4</v>
      </c>
      <c r="H32" s="4">
        <v>-7.3300000000000004E-2</v>
      </c>
      <c r="I32" s="5">
        <v>28289</v>
      </c>
      <c r="J32" s="5">
        <v>1244025</v>
      </c>
      <c r="K32" s="2">
        <v>11.47</v>
      </c>
      <c r="M32" s="1">
        <v>43347</v>
      </c>
      <c r="N32" s="2">
        <v>68</v>
      </c>
      <c r="O32" s="2">
        <v>69.3</v>
      </c>
      <c r="P32" s="2">
        <v>67.5</v>
      </c>
      <c r="Q32" s="3">
        <v>68.900000000000006</v>
      </c>
      <c r="R32" s="3">
        <v>0.9</v>
      </c>
      <c r="S32" s="4">
        <v>1.32E-2</v>
      </c>
      <c r="T32" s="5">
        <v>1494</v>
      </c>
      <c r="U32" s="5">
        <v>102343</v>
      </c>
      <c r="V32" s="2">
        <v>13.78</v>
      </c>
      <c r="X32" s="1">
        <v>43384</v>
      </c>
      <c r="Y32" s="2">
        <v>57.7</v>
      </c>
      <c r="Z32" s="2">
        <v>58.9</v>
      </c>
      <c r="AA32" s="2">
        <v>57.7</v>
      </c>
      <c r="AB32" s="3">
        <v>57.7</v>
      </c>
      <c r="AC32" s="3">
        <v>-6.4</v>
      </c>
      <c r="AD32" s="4">
        <v>-9.98E-2</v>
      </c>
      <c r="AE32" s="5">
        <v>1859</v>
      </c>
      <c r="AF32" s="5">
        <v>107447</v>
      </c>
      <c r="AG32" s="2">
        <v>11.54</v>
      </c>
    </row>
    <row r="33" spans="2:33">
      <c r="B33" s="1">
        <v>43343</v>
      </c>
      <c r="C33" s="2">
        <v>46.4</v>
      </c>
      <c r="D33" s="2">
        <v>46.55</v>
      </c>
      <c r="E33" s="2">
        <v>46.2</v>
      </c>
      <c r="F33" s="2">
        <v>46.4</v>
      </c>
      <c r="G33" s="2">
        <v>0</v>
      </c>
      <c r="H33" s="6">
        <v>0</v>
      </c>
      <c r="I33" s="5">
        <v>7640</v>
      </c>
      <c r="J33" s="5">
        <v>354555</v>
      </c>
      <c r="K33" s="2">
        <v>12.37</v>
      </c>
      <c r="M33" s="1">
        <v>43346</v>
      </c>
      <c r="N33" s="2">
        <v>69</v>
      </c>
      <c r="O33" s="2">
        <v>69.5</v>
      </c>
      <c r="P33" s="2">
        <v>67.5</v>
      </c>
      <c r="Q33" s="3">
        <v>68</v>
      </c>
      <c r="R33" s="3">
        <v>-2</v>
      </c>
      <c r="S33" s="4">
        <v>-2.86E-2</v>
      </c>
      <c r="T33" s="5">
        <v>2352</v>
      </c>
      <c r="U33" s="5">
        <v>160587</v>
      </c>
      <c r="V33" s="2">
        <v>13.6</v>
      </c>
      <c r="X33" s="1">
        <v>43382</v>
      </c>
      <c r="Y33" s="2">
        <v>62.6</v>
      </c>
      <c r="Z33" s="2">
        <v>65.3</v>
      </c>
      <c r="AA33" s="2">
        <v>61.8</v>
      </c>
      <c r="AB33" s="3">
        <v>64.099999999999994</v>
      </c>
      <c r="AC33" s="3">
        <v>1.3</v>
      </c>
      <c r="AD33" s="4">
        <v>2.07E-2</v>
      </c>
      <c r="AE33" s="5">
        <v>1946</v>
      </c>
      <c r="AF33" s="5">
        <v>123906</v>
      </c>
      <c r="AG33" s="2">
        <v>12.82</v>
      </c>
    </row>
    <row r="34" spans="2:33">
      <c r="B34" s="1">
        <v>43342</v>
      </c>
      <c r="C34" s="2">
        <v>46.45</v>
      </c>
      <c r="D34" s="2">
        <v>46.85</v>
      </c>
      <c r="E34" s="2">
        <v>46.3</v>
      </c>
      <c r="F34" s="2">
        <v>46.4</v>
      </c>
      <c r="G34" s="2">
        <v>0</v>
      </c>
      <c r="H34" s="6">
        <v>0</v>
      </c>
      <c r="I34" s="5">
        <v>6093</v>
      </c>
      <c r="J34" s="5">
        <v>283043</v>
      </c>
      <c r="K34" s="2">
        <v>12.37</v>
      </c>
      <c r="M34" s="1">
        <v>43343</v>
      </c>
      <c r="N34" s="2">
        <v>69.3</v>
      </c>
      <c r="O34" s="2">
        <v>70.5</v>
      </c>
      <c r="P34" s="2">
        <v>68.5</v>
      </c>
      <c r="Q34" s="3">
        <v>70</v>
      </c>
      <c r="R34" s="3">
        <v>0.6</v>
      </c>
      <c r="S34" s="4">
        <v>8.6E-3</v>
      </c>
      <c r="T34" s="5">
        <v>1519</v>
      </c>
      <c r="U34" s="5">
        <v>105946</v>
      </c>
      <c r="V34" s="2">
        <v>14</v>
      </c>
      <c r="X34" s="1">
        <v>43381</v>
      </c>
      <c r="Y34" s="2">
        <v>62</v>
      </c>
      <c r="Z34" s="2">
        <v>63.2</v>
      </c>
      <c r="AA34" s="2">
        <v>61</v>
      </c>
      <c r="AB34" s="2">
        <v>62.8</v>
      </c>
      <c r="AC34" s="2">
        <v>0</v>
      </c>
      <c r="AD34" s="6">
        <v>0</v>
      </c>
      <c r="AE34" s="5">
        <v>1823</v>
      </c>
      <c r="AF34" s="5">
        <v>113417</v>
      </c>
      <c r="AG34" s="2">
        <v>12.56</v>
      </c>
    </row>
    <row r="35" spans="2:33">
      <c r="B35" s="1">
        <v>43341</v>
      </c>
      <c r="C35" s="2">
        <v>46.7</v>
      </c>
      <c r="D35" s="2">
        <v>46.75</v>
      </c>
      <c r="E35" s="2">
        <v>46.25</v>
      </c>
      <c r="F35" s="3">
        <v>46.4</v>
      </c>
      <c r="G35" s="3">
        <v>-0.6</v>
      </c>
      <c r="H35" s="4">
        <v>-1.2800000000000001E-2</v>
      </c>
      <c r="I35" s="5">
        <v>7542</v>
      </c>
      <c r="J35" s="5">
        <v>351158</v>
      </c>
      <c r="K35" s="2">
        <v>12.37</v>
      </c>
      <c r="M35" s="1">
        <v>43342</v>
      </c>
      <c r="N35" s="2">
        <v>70.099999999999994</v>
      </c>
      <c r="O35" s="2">
        <v>70.7</v>
      </c>
      <c r="P35" s="2">
        <v>69</v>
      </c>
      <c r="Q35" s="3">
        <v>69.400000000000006</v>
      </c>
      <c r="R35" s="3">
        <v>0.2</v>
      </c>
      <c r="S35" s="4">
        <v>2.8999999999999998E-3</v>
      </c>
      <c r="T35" s="5">
        <v>2619</v>
      </c>
      <c r="U35" s="5">
        <v>182497</v>
      </c>
      <c r="V35" s="2">
        <v>13.88</v>
      </c>
      <c r="X35" s="1">
        <v>43378</v>
      </c>
      <c r="Y35" s="2">
        <v>66.7</v>
      </c>
      <c r="Z35" s="2">
        <v>67</v>
      </c>
      <c r="AA35" s="2">
        <v>62</v>
      </c>
      <c r="AB35" s="3">
        <v>62.8</v>
      </c>
      <c r="AC35" s="3">
        <v>-4.2</v>
      </c>
      <c r="AD35" s="4">
        <v>-6.2700000000000006E-2</v>
      </c>
      <c r="AE35" s="5">
        <v>3015</v>
      </c>
      <c r="AF35" s="5">
        <v>193015</v>
      </c>
      <c r="AG35" s="2">
        <v>12.56</v>
      </c>
    </row>
    <row r="36" spans="2:33">
      <c r="B36" s="1">
        <v>43340</v>
      </c>
      <c r="C36" s="2">
        <v>45.9</v>
      </c>
      <c r="D36" s="2">
        <v>47.25</v>
      </c>
      <c r="E36" s="2">
        <v>45.8</v>
      </c>
      <c r="F36" s="3">
        <v>47</v>
      </c>
      <c r="G36" s="3">
        <v>1.5</v>
      </c>
      <c r="H36" s="4">
        <v>3.3000000000000002E-2</v>
      </c>
      <c r="I36" s="5">
        <v>13415</v>
      </c>
      <c r="J36" s="5">
        <v>628359</v>
      </c>
      <c r="K36" s="2">
        <v>12.53</v>
      </c>
      <c r="M36" s="1">
        <v>43341</v>
      </c>
      <c r="N36" s="2">
        <v>71.900000000000006</v>
      </c>
      <c r="O36" s="2">
        <v>72</v>
      </c>
      <c r="P36" s="2">
        <v>67</v>
      </c>
      <c r="Q36" s="3">
        <v>69.2</v>
      </c>
      <c r="R36" s="3">
        <v>-2.5</v>
      </c>
      <c r="S36" s="4">
        <v>-3.49E-2</v>
      </c>
      <c r="T36" s="5">
        <v>8720</v>
      </c>
      <c r="U36" s="5">
        <v>597905</v>
      </c>
      <c r="V36" s="2">
        <v>13.84</v>
      </c>
      <c r="X36" s="1">
        <v>43377</v>
      </c>
      <c r="Y36" s="2">
        <v>68.2</v>
      </c>
      <c r="Z36" s="2">
        <v>68.5</v>
      </c>
      <c r="AA36" s="2">
        <v>66.8</v>
      </c>
      <c r="AB36" s="3">
        <v>67</v>
      </c>
      <c r="AC36" s="3">
        <v>-0.9</v>
      </c>
      <c r="AD36" s="4">
        <v>-1.3299999999999999E-2</v>
      </c>
      <c r="AE36" s="5">
        <v>1107</v>
      </c>
      <c r="AF36" s="5">
        <v>74760</v>
      </c>
      <c r="AG36" s="2">
        <v>13.4</v>
      </c>
    </row>
    <row r="37" spans="2:33">
      <c r="B37" s="1">
        <v>43339</v>
      </c>
      <c r="C37" s="2">
        <v>45.8</v>
      </c>
      <c r="D37" s="2">
        <v>45.85</v>
      </c>
      <c r="E37" s="2">
        <v>45.35</v>
      </c>
      <c r="F37" s="2">
        <v>45.5</v>
      </c>
      <c r="G37" s="2">
        <v>0</v>
      </c>
      <c r="H37" s="6">
        <v>0</v>
      </c>
      <c r="I37" s="5">
        <v>9874</v>
      </c>
      <c r="J37" s="5">
        <v>449672</v>
      </c>
      <c r="K37" s="2">
        <v>12.13</v>
      </c>
      <c r="M37" s="1">
        <v>43340</v>
      </c>
      <c r="N37" s="2">
        <v>73.5</v>
      </c>
      <c r="O37" s="2">
        <v>73.8</v>
      </c>
      <c r="P37" s="2">
        <v>71.7</v>
      </c>
      <c r="Q37" s="3">
        <v>71.7</v>
      </c>
      <c r="R37" s="3">
        <v>-1.3</v>
      </c>
      <c r="S37" s="4">
        <v>-1.78E-2</v>
      </c>
      <c r="T37" s="5">
        <v>1671</v>
      </c>
      <c r="U37" s="5">
        <v>121023</v>
      </c>
      <c r="V37" s="2">
        <v>14.34</v>
      </c>
      <c r="X37" s="1">
        <v>43376</v>
      </c>
      <c r="Y37" s="2">
        <v>69</v>
      </c>
      <c r="Z37" s="2">
        <v>69.099999999999994</v>
      </c>
      <c r="AA37" s="2">
        <v>67.8</v>
      </c>
      <c r="AB37" s="3">
        <v>67.900000000000006</v>
      </c>
      <c r="AC37" s="3">
        <v>-0.6</v>
      </c>
      <c r="AD37" s="4">
        <v>-8.8000000000000005E-3</v>
      </c>
      <c r="AE37" s="2">
        <v>815</v>
      </c>
      <c r="AF37" s="5">
        <v>55709</v>
      </c>
      <c r="AG37" s="2">
        <v>13.58</v>
      </c>
    </row>
    <row r="38" spans="2:33">
      <c r="B38" s="1">
        <v>43336</v>
      </c>
      <c r="C38" s="2">
        <v>46</v>
      </c>
      <c r="D38" s="2">
        <v>46.35</v>
      </c>
      <c r="E38" s="2">
        <v>45.3</v>
      </c>
      <c r="F38" s="3">
        <v>45.5</v>
      </c>
      <c r="G38" s="3">
        <v>-3.6</v>
      </c>
      <c r="H38" s="4">
        <v>-7.3300000000000004E-2</v>
      </c>
      <c r="I38" s="5">
        <v>14730</v>
      </c>
      <c r="J38" s="5">
        <v>673220</v>
      </c>
      <c r="K38" s="2">
        <v>12.13</v>
      </c>
      <c r="M38" s="1">
        <v>43339</v>
      </c>
      <c r="N38" s="2">
        <v>72.5</v>
      </c>
      <c r="O38" s="2">
        <v>73.3</v>
      </c>
      <c r="P38" s="2">
        <v>72</v>
      </c>
      <c r="Q38" s="3">
        <v>73</v>
      </c>
      <c r="R38" s="3">
        <v>0.4</v>
      </c>
      <c r="S38" s="4">
        <v>5.4999999999999997E-3</v>
      </c>
      <c r="T38" s="5">
        <v>1503</v>
      </c>
      <c r="U38" s="5">
        <v>109219</v>
      </c>
      <c r="V38" s="2">
        <v>14.6</v>
      </c>
      <c r="X38" s="1">
        <v>43375</v>
      </c>
      <c r="Y38" s="2">
        <v>69.400000000000006</v>
      </c>
      <c r="Z38" s="2">
        <v>69.8</v>
      </c>
      <c r="AA38" s="2">
        <v>68.5</v>
      </c>
      <c r="AB38" s="3">
        <v>68.5</v>
      </c>
      <c r="AC38" s="3">
        <v>-0.6</v>
      </c>
      <c r="AD38" s="4">
        <v>-8.6999999999999994E-3</v>
      </c>
      <c r="AE38" s="2">
        <v>789</v>
      </c>
      <c r="AF38" s="5">
        <v>54360</v>
      </c>
      <c r="AG38" s="2">
        <v>13.7</v>
      </c>
    </row>
    <row r="39" spans="2:33">
      <c r="B39" s="1">
        <v>43335</v>
      </c>
      <c r="C39" s="2">
        <v>49.2</v>
      </c>
      <c r="D39" s="2">
        <v>49.7</v>
      </c>
      <c r="E39" s="2">
        <v>48.6</v>
      </c>
      <c r="F39" s="3">
        <v>49.1</v>
      </c>
      <c r="G39" s="3">
        <v>0.1</v>
      </c>
      <c r="H39" s="4">
        <v>2E-3</v>
      </c>
      <c r="I39" s="5">
        <v>17818</v>
      </c>
      <c r="J39" s="5">
        <v>873732</v>
      </c>
      <c r="K39" s="2">
        <v>13.09</v>
      </c>
      <c r="M39" s="1">
        <v>43336</v>
      </c>
      <c r="N39" s="2">
        <v>73.400000000000006</v>
      </c>
      <c r="O39" s="2">
        <v>74</v>
      </c>
      <c r="P39" s="2">
        <v>72.5</v>
      </c>
      <c r="Q39" s="3">
        <v>72.599999999999994</v>
      </c>
      <c r="R39" s="3">
        <v>-0.1</v>
      </c>
      <c r="S39" s="4">
        <v>-1.4E-3</v>
      </c>
      <c r="T39" s="5">
        <v>1742</v>
      </c>
      <c r="U39" s="5">
        <v>127220</v>
      </c>
      <c r="V39" s="2">
        <v>14.52</v>
      </c>
      <c r="X39" s="1">
        <v>43374</v>
      </c>
      <c r="Y39" s="2">
        <v>69.400000000000006</v>
      </c>
      <c r="Z39" s="2">
        <v>69.8</v>
      </c>
      <c r="AA39" s="2">
        <v>68.900000000000006</v>
      </c>
      <c r="AB39" s="3">
        <v>69.099999999999994</v>
      </c>
      <c r="AC39" s="3">
        <v>-0.3</v>
      </c>
      <c r="AD39" s="4">
        <v>-4.3E-3</v>
      </c>
      <c r="AE39" s="5">
        <v>1244</v>
      </c>
      <c r="AF39" s="5">
        <v>86075</v>
      </c>
      <c r="AG39" s="2">
        <v>13.82</v>
      </c>
    </row>
    <row r="40" spans="2:33">
      <c r="B40" s="1">
        <v>43334</v>
      </c>
      <c r="C40" s="2">
        <v>48.1</v>
      </c>
      <c r="D40" s="2">
        <v>50.2</v>
      </c>
      <c r="E40" s="2">
        <v>48</v>
      </c>
      <c r="F40" s="3">
        <v>49</v>
      </c>
      <c r="G40" s="3">
        <v>1.1499999999999999</v>
      </c>
      <c r="H40" s="4">
        <v>2.4E-2</v>
      </c>
      <c r="I40" s="5">
        <v>24997</v>
      </c>
      <c r="J40" s="5">
        <v>1236479</v>
      </c>
      <c r="K40" s="2">
        <v>13.07</v>
      </c>
      <c r="M40" s="1">
        <v>43335</v>
      </c>
      <c r="N40" s="2">
        <v>74.3</v>
      </c>
      <c r="O40" s="2">
        <v>75</v>
      </c>
      <c r="P40" s="2">
        <v>72.5</v>
      </c>
      <c r="Q40" s="3">
        <v>72.7</v>
      </c>
      <c r="R40" s="3">
        <v>-1.3</v>
      </c>
      <c r="S40" s="4">
        <v>-1.7600000000000001E-2</v>
      </c>
      <c r="T40" s="5">
        <v>1834</v>
      </c>
      <c r="U40" s="5">
        <v>134748</v>
      </c>
      <c r="V40" s="2">
        <v>14.54</v>
      </c>
      <c r="X40" s="1">
        <v>43371</v>
      </c>
      <c r="Y40" s="2">
        <v>70</v>
      </c>
      <c r="Z40" s="2">
        <v>71</v>
      </c>
      <c r="AA40" s="2">
        <v>69.099999999999994</v>
      </c>
      <c r="AB40" s="3">
        <v>69.400000000000006</v>
      </c>
      <c r="AC40" s="3">
        <v>-0.4</v>
      </c>
      <c r="AD40" s="4">
        <v>-5.7000000000000002E-3</v>
      </c>
      <c r="AE40" s="5">
        <v>2234</v>
      </c>
      <c r="AF40" s="5">
        <v>156600</v>
      </c>
      <c r="AG40" s="2">
        <v>13.88</v>
      </c>
    </row>
    <row r="41" spans="2:33">
      <c r="B41" s="1">
        <v>43333</v>
      </c>
      <c r="C41" s="2">
        <v>48.45</v>
      </c>
      <c r="D41" s="2">
        <v>48.6</v>
      </c>
      <c r="E41" s="2">
        <v>47.7</v>
      </c>
      <c r="F41" s="3">
        <v>47.85</v>
      </c>
      <c r="G41" s="3">
        <v>-0.5</v>
      </c>
      <c r="H41" s="4">
        <v>-1.03E-2</v>
      </c>
      <c r="I41" s="5">
        <v>6651</v>
      </c>
      <c r="J41" s="5">
        <v>319783</v>
      </c>
      <c r="K41" s="2">
        <v>12.76</v>
      </c>
      <c r="M41" s="1">
        <v>43334</v>
      </c>
      <c r="N41" s="2">
        <v>77</v>
      </c>
      <c r="O41" s="2">
        <v>77.2</v>
      </c>
      <c r="P41" s="2">
        <v>73.8</v>
      </c>
      <c r="Q41" s="3">
        <v>74</v>
      </c>
      <c r="R41" s="3">
        <v>-2.5</v>
      </c>
      <c r="S41" s="4">
        <v>-3.27E-2</v>
      </c>
      <c r="T41" s="5">
        <v>2510</v>
      </c>
      <c r="U41" s="5">
        <v>189905</v>
      </c>
      <c r="V41" s="2">
        <v>14.8</v>
      </c>
      <c r="X41" s="1">
        <v>43370</v>
      </c>
      <c r="Y41" s="2">
        <v>69.400000000000006</v>
      </c>
      <c r="Z41" s="2">
        <v>71.599999999999994</v>
      </c>
      <c r="AA41" s="2">
        <v>69.2</v>
      </c>
      <c r="AB41" s="3">
        <v>69.8</v>
      </c>
      <c r="AC41" s="3">
        <v>0.8</v>
      </c>
      <c r="AD41" s="4">
        <v>1.1599999999999999E-2</v>
      </c>
      <c r="AE41" s="5">
        <v>5803</v>
      </c>
      <c r="AF41" s="5">
        <v>408979</v>
      </c>
      <c r="AG41" s="2">
        <v>13.96</v>
      </c>
    </row>
    <row r="42" spans="2:33">
      <c r="B42" s="1">
        <v>43332</v>
      </c>
      <c r="C42" s="2">
        <v>48.3</v>
      </c>
      <c r="D42" s="2">
        <v>48.5</v>
      </c>
      <c r="E42" s="2">
        <v>47.3</v>
      </c>
      <c r="F42" s="3">
        <v>48.35</v>
      </c>
      <c r="G42" s="3">
        <v>0.65</v>
      </c>
      <c r="H42" s="4">
        <v>1.3599999999999999E-2</v>
      </c>
      <c r="I42" s="5">
        <v>12376</v>
      </c>
      <c r="J42" s="5">
        <v>592857</v>
      </c>
      <c r="K42" s="2">
        <v>12.89</v>
      </c>
      <c r="M42" s="1">
        <v>43333</v>
      </c>
      <c r="N42" s="2">
        <v>76.2</v>
      </c>
      <c r="O42" s="2">
        <v>76.5</v>
      </c>
      <c r="P42" s="2">
        <v>75</v>
      </c>
      <c r="Q42" s="3">
        <v>76.5</v>
      </c>
      <c r="R42" s="3">
        <v>0.9</v>
      </c>
      <c r="S42" s="4">
        <v>1.1900000000000001E-2</v>
      </c>
      <c r="T42" s="5">
        <v>2779</v>
      </c>
      <c r="U42" s="5">
        <v>210893</v>
      </c>
      <c r="V42" s="2">
        <v>15.3</v>
      </c>
      <c r="X42" s="1">
        <v>43369</v>
      </c>
      <c r="Y42" s="2">
        <v>68</v>
      </c>
      <c r="Z42" s="2">
        <v>69.2</v>
      </c>
      <c r="AA42" s="2">
        <v>67.400000000000006</v>
      </c>
      <c r="AB42" s="3">
        <v>69</v>
      </c>
      <c r="AC42" s="3">
        <v>1</v>
      </c>
      <c r="AD42" s="4">
        <v>1.47E-2</v>
      </c>
      <c r="AE42" s="5">
        <v>1383</v>
      </c>
      <c r="AF42" s="5">
        <v>94712</v>
      </c>
      <c r="AG42" s="2">
        <v>13.8</v>
      </c>
    </row>
    <row r="43" spans="2:33">
      <c r="B43" s="1">
        <v>43329</v>
      </c>
      <c r="C43" s="2">
        <v>48.15</v>
      </c>
      <c r="D43" s="2">
        <v>48.9</v>
      </c>
      <c r="E43" s="2">
        <v>47.55</v>
      </c>
      <c r="F43" s="3">
        <v>47.7</v>
      </c>
      <c r="G43" s="3">
        <v>0.15</v>
      </c>
      <c r="H43" s="4">
        <v>3.2000000000000002E-3</v>
      </c>
      <c r="I43" s="5">
        <v>13789</v>
      </c>
      <c r="J43" s="5">
        <v>662883</v>
      </c>
      <c r="K43" s="2">
        <v>12.72</v>
      </c>
      <c r="M43" s="1">
        <v>43332</v>
      </c>
      <c r="N43" s="2">
        <v>75.2</v>
      </c>
      <c r="O43" s="2">
        <v>76.400000000000006</v>
      </c>
      <c r="P43" s="2">
        <v>73.7</v>
      </c>
      <c r="Q43" s="3">
        <v>75.599999999999994</v>
      </c>
      <c r="R43" s="3">
        <v>0.9</v>
      </c>
      <c r="S43" s="4">
        <v>1.2E-2</v>
      </c>
      <c r="T43" s="5">
        <v>2992</v>
      </c>
      <c r="U43" s="5">
        <v>225346</v>
      </c>
      <c r="V43" s="2">
        <v>15.12</v>
      </c>
      <c r="X43" s="1">
        <v>43368</v>
      </c>
      <c r="Y43" s="2">
        <v>67.599999999999994</v>
      </c>
      <c r="Z43" s="2">
        <v>69.900000000000006</v>
      </c>
      <c r="AA43" s="2">
        <v>67</v>
      </c>
      <c r="AB43" s="3">
        <v>68</v>
      </c>
      <c r="AC43" s="3">
        <v>0.5</v>
      </c>
      <c r="AD43" s="4">
        <v>7.4000000000000003E-3</v>
      </c>
      <c r="AE43" s="5">
        <v>2841</v>
      </c>
      <c r="AF43" s="5">
        <v>194376</v>
      </c>
      <c r="AG43" s="2">
        <v>13.6</v>
      </c>
    </row>
    <row r="44" spans="2:33">
      <c r="B44" s="1">
        <v>43328</v>
      </c>
      <c r="C44" s="2">
        <v>47.7</v>
      </c>
      <c r="D44" s="2">
        <v>48.9</v>
      </c>
      <c r="E44" s="2">
        <v>47.2</v>
      </c>
      <c r="F44" s="3">
        <v>47.55</v>
      </c>
      <c r="G44" s="3">
        <v>-1.1000000000000001</v>
      </c>
      <c r="H44" s="4">
        <v>-2.2599999999999999E-2</v>
      </c>
      <c r="I44" s="5">
        <v>23066</v>
      </c>
      <c r="J44" s="5">
        <v>1107650</v>
      </c>
      <c r="K44" s="2">
        <v>12.68</v>
      </c>
      <c r="M44" s="1">
        <v>43329</v>
      </c>
      <c r="N44" s="2">
        <v>75.900000000000006</v>
      </c>
      <c r="O44" s="2">
        <v>77.2</v>
      </c>
      <c r="P44" s="2">
        <v>74.7</v>
      </c>
      <c r="Q44" s="2">
        <v>74.7</v>
      </c>
      <c r="R44" s="2">
        <v>0</v>
      </c>
      <c r="S44" s="6">
        <v>0</v>
      </c>
      <c r="T44" s="5">
        <v>6328</v>
      </c>
      <c r="U44" s="5">
        <v>482277</v>
      </c>
      <c r="V44" s="2">
        <v>14.94</v>
      </c>
      <c r="X44" s="1">
        <v>43364</v>
      </c>
      <c r="Y44" s="2">
        <v>68.2</v>
      </c>
      <c r="Z44" s="2">
        <v>68.2</v>
      </c>
      <c r="AA44" s="2">
        <v>67.400000000000006</v>
      </c>
      <c r="AB44" s="3">
        <v>67.5</v>
      </c>
      <c r="AC44" s="3">
        <v>0.2</v>
      </c>
      <c r="AD44" s="4">
        <v>3.0000000000000001E-3</v>
      </c>
      <c r="AE44" s="5">
        <v>1108</v>
      </c>
      <c r="AF44" s="5">
        <v>75109</v>
      </c>
      <c r="AG44" s="2">
        <v>13.5</v>
      </c>
    </row>
    <row r="45" spans="2:33">
      <c r="B45" s="1">
        <v>43327</v>
      </c>
      <c r="C45" s="2">
        <v>48</v>
      </c>
      <c r="D45" s="2">
        <v>49.3</v>
      </c>
      <c r="E45" s="2">
        <v>47.25</v>
      </c>
      <c r="F45" s="3">
        <v>48.65</v>
      </c>
      <c r="G45" s="3">
        <v>0.05</v>
      </c>
      <c r="H45" s="4">
        <v>1E-3</v>
      </c>
      <c r="I45" s="5">
        <v>29279</v>
      </c>
      <c r="J45" s="5">
        <v>1417164</v>
      </c>
      <c r="K45" s="2">
        <v>12.97</v>
      </c>
      <c r="M45" s="1">
        <v>43328</v>
      </c>
      <c r="N45" s="2">
        <v>74.599999999999994</v>
      </c>
      <c r="O45" s="2">
        <v>75.3</v>
      </c>
      <c r="P45" s="2">
        <v>73.2</v>
      </c>
      <c r="Q45" s="3">
        <v>74.7</v>
      </c>
      <c r="R45" s="3">
        <v>-0.6</v>
      </c>
      <c r="S45" s="4">
        <v>-8.0000000000000002E-3</v>
      </c>
      <c r="T45" s="5">
        <v>3733</v>
      </c>
      <c r="U45" s="5">
        <v>277484</v>
      </c>
      <c r="V45" s="2">
        <v>14.94</v>
      </c>
      <c r="X45" s="1">
        <v>43363</v>
      </c>
      <c r="Y45" s="2">
        <v>69.3</v>
      </c>
      <c r="Z45" s="2">
        <v>69.599999999999994</v>
      </c>
      <c r="AA45" s="2">
        <v>67</v>
      </c>
      <c r="AB45" s="3">
        <v>67.3</v>
      </c>
      <c r="AC45" s="3">
        <v>-1.7</v>
      </c>
      <c r="AD45" s="4">
        <v>-2.46E-2</v>
      </c>
      <c r="AE45" s="5">
        <v>1448</v>
      </c>
      <c r="AF45" s="5">
        <v>98296</v>
      </c>
      <c r="AG45" s="2">
        <v>13.46</v>
      </c>
    </row>
    <row r="46" spans="2:33">
      <c r="B46" s="1">
        <v>43326</v>
      </c>
      <c r="C46" s="2">
        <v>45.9</v>
      </c>
      <c r="D46" s="2">
        <v>48.6</v>
      </c>
      <c r="E46" s="2">
        <v>45.05</v>
      </c>
      <c r="F46" s="3">
        <v>48.6</v>
      </c>
      <c r="G46" s="3">
        <v>4.4000000000000004</v>
      </c>
      <c r="H46" s="4">
        <v>9.9500000000000005E-2</v>
      </c>
      <c r="I46" s="5">
        <v>45242</v>
      </c>
      <c r="J46" s="5">
        <v>2132166</v>
      </c>
      <c r="K46" s="2">
        <v>21.22</v>
      </c>
      <c r="M46" s="1">
        <v>43327</v>
      </c>
      <c r="N46" s="2">
        <v>75.599999999999994</v>
      </c>
      <c r="O46" s="2">
        <v>76.400000000000006</v>
      </c>
      <c r="P46" s="2">
        <v>74.5</v>
      </c>
      <c r="Q46" s="2">
        <v>75.3</v>
      </c>
      <c r="R46" s="2">
        <v>0</v>
      </c>
      <c r="S46" s="6">
        <v>0</v>
      </c>
      <c r="T46" s="5">
        <v>3726</v>
      </c>
      <c r="U46" s="5">
        <v>281414</v>
      </c>
      <c r="V46" s="2">
        <v>15.06</v>
      </c>
      <c r="X46" s="1">
        <v>43362</v>
      </c>
      <c r="Y46" s="2">
        <v>68.400000000000006</v>
      </c>
      <c r="Z46" s="2">
        <v>69.3</v>
      </c>
      <c r="AA46" s="2">
        <v>67.900000000000006</v>
      </c>
      <c r="AB46" s="3">
        <v>69</v>
      </c>
      <c r="AC46" s="3">
        <v>0.8</v>
      </c>
      <c r="AD46" s="4">
        <v>1.17E-2</v>
      </c>
      <c r="AE46" s="5">
        <v>1628</v>
      </c>
      <c r="AF46" s="5">
        <v>111794</v>
      </c>
      <c r="AG46" s="2">
        <v>13.8</v>
      </c>
    </row>
    <row r="47" spans="2:33">
      <c r="B47" s="1">
        <v>43325</v>
      </c>
      <c r="C47" s="2">
        <v>44.45</v>
      </c>
      <c r="D47" s="2">
        <v>45.2</v>
      </c>
      <c r="E47" s="2">
        <v>42.85</v>
      </c>
      <c r="F47" s="3">
        <v>44.2</v>
      </c>
      <c r="G47" s="3">
        <v>-0.25</v>
      </c>
      <c r="H47" s="4">
        <v>-5.5999999999999999E-3</v>
      </c>
      <c r="I47" s="5">
        <v>21270</v>
      </c>
      <c r="J47" s="5">
        <v>939225</v>
      </c>
      <c r="K47" s="2">
        <v>19.3</v>
      </c>
      <c r="M47" s="1">
        <v>43326</v>
      </c>
      <c r="N47" s="2">
        <v>74.8</v>
      </c>
      <c r="O47" s="2">
        <v>75.900000000000006</v>
      </c>
      <c r="P47" s="2">
        <v>73.7</v>
      </c>
      <c r="Q47" s="3">
        <v>75.3</v>
      </c>
      <c r="R47" s="3">
        <v>1.1000000000000001</v>
      </c>
      <c r="S47" s="4">
        <v>1.4800000000000001E-2</v>
      </c>
      <c r="T47" s="5">
        <v>4655</v>
      </c>
      <c r="U47" s="5">
        <v>348840</v>
      </c>
      <c r="V47" s="2">
        <v>15.06</v>
      </c>
      <c r="X47" s="1">
        <v>43361</v>
      </c>
      <c r="Y47" s="2">
        <v>68.3</v>
      </c>
      <c r="Z47" s="2">
        <v>68.900000000000006</v>
      </c>
      <c r="AA47" s="2">
        <v>67.599999999999994</v>
      </c>
      <c r="AB47" s="3">
        <v>68.2</v>
      </c>
      <c r="AC47" s="3">
        <v>-0.6</v>
      </c>
      <c r="AD47" s="4">
        <v>-8.6999999999999994E-3</v>
      </c>
      <c r="AE47" s="5">
        <v>1247</v>
      </c>
      <c r="AF47" s="5">
        <v>84878</v>
      </c>
      <c r="AG47" s="2">
        <v>13.64</v>
      </c>
    </row>
    <row r="48" spans="2:33">
      <c r="B48" s="1">
        <v>43322</v>
      </c>
      <c r="C48" s="2">
        <v>43.2</v>
      </c>
      <c r="D48" s="2">
        <v>44.9</v>
      </c>
      <c r="E48" s="2">
        <v>43.1</v>
      </c>
      <c r="F48" s="3">
        <v>44.45</v>
      </c>
      <c r="G48" s="3">
        <v>1.4</v>
      </c>
      <c r="H48" s="4">
        <v>3.2500000000000001E-2</v>
      </c>
      <c r="I48" s="5">
        <v>24002</v>
      </c>
      <c r="J48" s="5">
        <v>1064450</v>
      </c>
      <c r="K48" s="2">
        <v>19.41</v>
      </c>
      <c r="M48" s="1">
        <v>43325</v>
      </c>
      <c r="N48" s="2">
        <v>72.5</v>
      </c>
      <c r="O48" s="2">
        <v>74.900000000000006</v>
      </c>
      <c r="P48" s="2">
        <v>71.2</v>
      </c>
      <c r="Q48" s="3">
        <v>74.2</v>
      </c>
      <c r="R48" s="3">
        <v>2.1</v>
      </c>
      <c r="S48" s="4">
        <v>2.9100000000000001E-2</v>
      </c>
      <c r="T48" s="5">
        <v>10196</v>
      </c>
      <c r="U48" s="5">
        <v>745936</v>
      </c>
      <c r="V48" s="2">
        <v>34.19</v>
      </c>
      <c r="X48" s="1">
        <v>43360</v>
      </c>
      <c r="Y48" s="2">
        <v>69</v>
      </c>
      <c r="Z48" s="2">
        <v>70.5</v>
      </c>
      <c r="AA48" s="2">
        <v>68.7</v>
      </c>
      <c r="AB48" s="3">
        <v>68.8</v>
      </c>
      <c r="AC48" s="3">
        <v>0.1</v>
      </c>
      <c r="AD48" s="4">
        <v>1.5E-3</v>
      </c>
      <c r="AE48" s="5">
        <v>2962</v>
      </c>
      <c r="AF48" s="5">
        <v>205613</v>
      </c>
      <c r="AG48" s="2">
        <v>13.76</v>
      </c>
    </row>
    <row r="49" spans="2:33">
      <c r="B49" s="1">
        <v>43321</v>
      </c>
      <c r="C49" s="2">
        <v>42.5</v>
      </c>
      <c r="D49" s="2">
        <v>43.55</v>
      </c>
      <c r="E49" s="2">
        <v>42.25</v>
      </c>
      <c r="F49" s="3">
        <v>43.05</v>
      </c>
      <c r="G49" s="3">
        <v>0.75</v>
      </c>
      <c r="H49" s="4">
        <v>1.77E-2</v>
      </c>
      <c r="I49" s="5">
        <v>11966</v>
      </c>
      <c r="J49" s="5">
        <v>513781</v>
      </c>
      <c r="K49" s="2">
        <v>18.8</v>
      </c>
      <c r="M49" s="1">
        <v>43322</v>
      </c>
      <c r="N49" s="2">
        <v>76.5</v>
      </c>
      <c r="O49" s="2">
        <v>78.400000000000006</v>
      </c>
      <c r="P49" s="2">
        <v>72.099999999999994</v>
      </c>
      <c r="Q49" s="3">
        <v>72.099999999999994</v>
      </c>
      <c r="R49" s="3">
        <v>-3.6</v>
      </c>
      <c r="S49" s="4">
        <v>-4.7600000000000003E-2</v>
      </c>
      <c r="T49" s="5">
        <v>21430</v>
      </c>
      <c r="U49" s="5">
        <v>1639630</v>
      </c>
      <c r="V49" s="2">
        <v>33.229999999999997</v>
      </c>
      <c r="X49" s="1">
        <v>43357</v>
      </c>
      <c r="Y49" s="2">
        <v>66</v>
      </c>
      <c r="Z49" s="2">
        <v>69.3</v>
      </c>
      <c r="AA49" s="2">
        <v>66</v>
      </c>
      <c r="AB49" s="3">
        <v>68.7</v>
      </c>
      <c r="AC49" s="3">
        <v>3.2</v>
      </c>
      <c r="AD49" s="4">
        <v>4.8899999999999999E-2</v>
      </c>
      <c r="AE49" s="5">
        <v>4294</v>
      </c>
      <c r="AF49" s="5">
        <v>291790</v>
      </c>
      <c r="AG49" s="2">
        <v>13.74</v>
      </c>
    </row>
    <row r="50" spans="2:33">
      <c r="B50" s="1">
        <v>43320</v>
      </c>
      <c r="C50" s="2">
        <v>42.6</v>
      </c>
      <c r="D50" s="2">
        <v>44.7</v>
      </c>
      <c r="E50" s="2">
        <v>42.25</v>
      </c>
      <c r="F50" s="3">
        <v>42.3</v>
      </c>
      <c r="G50" s="3">
        <v>-0.25</v>
      </c>
      <c r="H50" s="4">
        <v>-5.8999999999999999E-3</v>
      </c>
      <c r="I50" s="5">
        <v>24110</v>
      </c>
      <c r="J50" s="5">
        <v>1052488</v>
      </c>
      <c r="K50" s="2">
        <v>18.47</v>
      </c>
      <c r="M50" s="1">
        <v>43321</v>
      </c>
      <c r="N50" s="2">
        <v>74.2</v>
      </c>
      <c r="O50" s="2">
        <v>75.900000000000006</v>
      </c>
      <c r="P50" s="2">
        <v>73.8</v>
      </c>
      <c r="Q50" s="3">
        <v>75.7</v>
      </c>
      <c r="R50" s="3">
        <v>1.2</v>
      </c>
      <c r="S50" s="4">
        <v>1.61E-2</v>
      </c>
      <c r="T50" s="5">
        <v>6701</v>
      </c>
      <c r="U50" s="5">
        <v>505395</v>
      </c>
      <c r="V50" s="2">
        <v>34.880000000000003</v>
      </c>
      <c r="X50" s="1">
        <v>43356</v>
      </c>
      <c r="Y50" s="2">
        <v>66</v>
      </c>
      <c r="Z50" s="2">
        <v>66.8</v>
      </c>
      <c r="AA50" s="2">
        <v>65.3</v>
      </c>
      <c r="AB50" s="3">
        <v>65.5</v>
      </c>
      <c r="AC50" s="3">
        <v>-0.5</v>
      </c>
      <c r="AD50" s="4">
        <v>-7.6E-3</v>
      </c>
      <c r="AE50" s="2">
        <v>942</v>
      </c>
      <c r="AF50" s="5">
        <v>62197</v>
      </c>
      <c r="AG50" s="2">
        <v>13.1</v>
      </c>
    </row>
    <row r="51" spans="2:33">
      <c r="B51" s="1">
        <v>43319</v>
      </c>
      <c r="C51" s="2">
        <v>42.85</v>
      </c>
      <c r="D51" s="2">
        <v>43</v>
      </c>
      <c r="E51" s="2">
        <v>42.05</v>
      </c>
      <c r="F51" s="3">
        <v>42.55</v>
      </c>
      <c r="G51" s="3">
        <v>-0.65</v>
      </c>
      <c r="H51" s="4">
        <v>-1.4999999999999999E-2</v>
      </c>
      <c r="I51" s="5">
        <v>12510</v>
      </c>
      <c r="J51" s="5">
        <v>532215</v>
      </c>
      <c r="K51" s="2">
        <v>18.579999999999998</v>
      </c>
      <c r="M51" s="1">
        <v>43320</v>
      </c>
      <c r="N51" s="2">
        <v>74</v>
      </c>
      <c r="O51" s="2">
        <v>76</v>
      </c>
      <c r="P51" s="2">
        <v>73.3</v>
      </c>
      <c r="Q51" s="3">
        <v>74.5</v>
      </c>
      <c r="R51" s="3">
        <v>0.6</v>
      </c>
      <c r="S51" s="4">
        <v>8.0999999999999996E-3</v>
      </c>
      <c r="T51" s="5">
        <v>5972</v>
      </c>
      <c r="U51" s="5">
        <v>446998</v>
      </c>
      <c r="V51" s="2">
        <v>34.33</v>
      </c>
      <c r="X51" s="1">
        <v>43355</v>
      </c>
      <c r="Y51" s="2">
        <v>66.400000000000006</v>
      </c>
      <c r="Z51" s="2">
        <v>66.7</v>
      </c>
      <c r="AA51" s="2">
        <v>64</v>
      </c>
      <c r="AB51" s="3">
        <v>66</v>
      </c>
      <c r="AC51" s="3">
        <v>-0.8</v>
      </c>
      <c r="AD51" s="4">
        <v>-1.2E-2</v>
      </c>
      <c r="AE51" s="5">
        <v>1910</v>
      </c>
      <c r="AF51" s="5">
        <v>125224</v>
      </c>
      <c r="AG51" s="2">
        <v>13.2</v>
      </c>
    </row>
    <row r="52" spans="2:33">
      <c r="B52" s="1">
        <v>43318</v>
      </c>
      <c r="C52" s="2">
        <v>40.049999999999997</v>
      </c>
      <c r="D52" s="2">
        <v>43.45</v>
      </c>
      <c r="E52" s="2">
        <v>39.299999999999997</v>
      </c>
      <c r="F52" s="3">
        <v>43.2</v>
      </c>
      <c r="G52" s="3">
        <v>3.3</v>
      </c>
      <c r="H52" s="4">
        <v>8.2699999999999996E-2</v>
      </c>
      <c r="I52" s="5">
        <v>31796</v>
      </c>
      <c r="J52" s="5">
        <v>1315346</v>
      </c>
      <c r="K52" s="2">
        <v>18.86</v>
      </c>
      <c r="M52" s="1">
        <v>43319</v>
      </c>
      <c r="N52" s="2">
        <v>72</v>
      </c>
      <c r="O52" s="2">
        <v>75.099999999999994</v>
      </c>
      <c r="P52" s="2">
        <v>71.5</v>
      </c>
      <c r="Q52" s="3">
        <v>73.900000000000006</v>
      </c>
      <c r="R52" s="3">
        <v>1.9</v>
      </c>
      <c r="S52" s="4">
        <v>2.64E-2</v>
      </c>
      <c r="T52" s="5">
        <v>6275</v>
      </c>
      <c r="U52" s="5">
        <v>462873</v>
      </c>
      <c r="V52" s="2">
        <v>34.06</v>
      </c>
      <c r="X52" s="1">
        <v>43354</v>
      </c>
      <c r="Y52" s="2">
        <v>65.900000000000006</v>
      </c>
      <c r="Z52" s="2">
        <v>66.8</v>
      </c>
      <c r="AA52" s="2">
        <v>65</v>
      </c>
      <c r="AB52" s="3">
        <v>66.8</v>
      </c>
      <c r="AC52" s="3">
        <v>1.8</v>
      </c>
      <c r="AD52" s="4">
        <v>2.7699999999999999E-2</v>
      </c>
      <c r="AE52" s="5">
        <v>1209</v>
      </c>
      <c r="AF52" s="5">
        <v>79645</v>
      </c>
      <c r="AG52" s="2">
        <v>13.36</v>
      </c>
    </row>
    <row r="53" spans="2:33">
      <c r="B53" s="1">
        <v>43315</v>
      </c>
      <c r="C53" s="2">
        <v>38.549999999999997</v>
      </c>
      <c r="D53" s="2">
        <v>40.450000000000003</v>
      </c>
      <c r="E53" s="2">
        <v>38.549999999999997</v>
      </c>
      <c r="F53" s="3">
        <v>39.9</v>
      </c>
      <c r="G53" s="3">
        <v>1.45</v>
      </c>
      <c r="H53" s="4">
        <v>3.7699999999999997E-2</v>
      </c>
      <c r="I53" s="5">
        <v>25055</v>
      </c>
      <c r="J53" s="5">
        <v>999575</v>
      </c>
      <c r="K53" s="2">
        <v>17.420000000000002</v>
      </c>
      <c r="M53" s="1">
        <v>43318</v>
      </c>
      <c r="N53" s="2">
        <v>72</v>
      </c>
      <c r="O53" s="2">
        <v>72.099999999999994</v>
      </c>
      <c r="P53" s="2">
        <v>70.599999999999994</v>
      </c>
      <c r="Q53" s="3">
        <v>72</v>
      </c>
      <c r="R53" s="3">
        <v>0.4</v>
      </c>
      <c r="S53" s="4">
        <v>5.5999999999999999E-3</v>
      </c>
      <c r="T53" s="5">
        <v>2099</v>
      </c>
      <c r="U53" s="5">
        <v>150436</v>
      </c>
      <c r="V53" s="2">
        <v>33.18</v>
      </c>
      <c r="X53" s="1">
        <v>43353</v>
      </c>
      <c r="Y53" s="2">
        <v>67.8</v>
      </c>
      <c r="Z53" s="2">
        <v>68.099999999999994</v>
      </c>
      <c r="AA53" s="2">
        <v>64.5</v>
      </c>
      <c r="AB53" s="3">
        <v>65</v>
      </c>
      <c r="AC53" s="3">
        <v>-1.6</v>
      </c>
      <c r="AD53" s="4">
        <v>-2.4E-2</v>
      </c>
      <c r="AE53" s="5">
        <v>3069</v>
      </c>
      <c r="AF53" s="5">
        <v>203695</v>
      </c>
      <c r="AG53" s="2">
        <v>13</v>
      </c>
    </row>
    <row r="54" spans="2:33">
      <c r="B54" s="1">
        <v>43314</v>
      </c>
      <c r="C54" s="2">
        <v>38.799999999999997</v>
      </c>
      <c r="D54" s="2">
        <v>38.9</v>
      </c>
      <c r="E54" s="2">
        <v>38.049999999999997</v>
      </c>
      <c r="F54" s="3">
        <v>38.450000000000003</v>
      </c>
      <c r="G54" s="3">
        <v>-0.35</v>
      </c>
      <c r="H54" s="4">
        <v>-8.9999999999999993E-3</v>
      </c>
      <c r="I54" s="5">
        <v>5421</v>
      </c>
      <c r="J54" s="5">
        <v>208404</v>
      </c>
      <c r="K54" s="2">
        <v>16.79</v>
      </c>
      <c r="M54" s="1">
        <v>43315</v>
      </c>
      <c r="N54" s="2">
        <v>69.599999999999994</v>
      </c>
      <c r="O54" s="2">
        <v>72</v>
      </c>
      <c r="P54" s="2">
        <v>68.900000000000006</v>
      </c>
      <c r="Q54" s="3">
        <v>71.599999999999994</v>
      </c>
      <c r="R54" s="3">
        <v>2.7</v>
      </c>
      <c r="S54" s="4">
        <v>3.9199999999999999E-2</v>
      </c>
      <c r="T54" s="5">
        <v>3031</v>
      </c>
      <c r="U54" s="5">
        <v>214350</v>
      </c>
      <c r="V54" s="2">
        <v>33</v>
      </c>
      <c r="X54" s="1">
        <v>43350</v>
      </c>
      <c r="Y54" s="2">
        <v>67.5</v>
      </c>
      <c r="Z54" s="2">
        <v>68</v>
      </c>
      <c r="AA54" s="2">
        <v>65.599999999999994</v>
      </c>
      <c r="AB54" s="3">
        <v>66.599999999999994</v>
      </c>
      <c r="AC54" s="3">
        <v>-1.5</v>
      </c>
      <c r="AD54" s="4">
        <v>-2.1999999999999999E-2</v>
      </c>
      <c r="AE54" s="5">
        <v>3062</v>
      </c>
      <c r="AF54" s="5">
        <v>203472</v>
      </c>
      <c r="AG54" s="2">
        <v>13.32</v>
      </c>
    </row>
    <row r="55" spans="2:33">
      <c r="B55" s="1">
        <v>43313</v>
      </c>
      <c r="C55" s="2">
        <v>38.200000000000003</v>
      </c>
      <c r="D55" s="2">
        <v>38.799999999999997</v>
      </c>
      <c r="E55" s="2">
        <v>38</v>
      </c>
      <c r="F55" s="3">
        <v>38.799999999999997</v>
      </c>
      <c r="G55" s="3">
        <v>0.45</v>
      </c>
      <c r="H55" s="4">
        <v>1.17E-2</v>
      </c>
      <c r="I55" s="5">
        <v>5151</v>
      </c>
      <c r="J55" s="5">
        <v>198017</v>
      </c>
      <c r="K55" s="2">
        <v>16.940000000000001</v>
      </c>
      <c r="M55" s="1">
        <v>43314</v>
      </c>
      <c r="N55" s="2">
        <v>71.3</v>
      </c>
      <c r="O55" s="2">
        <v>71.3</v>
      </c>
      <c r="P55" s="2">
        <v>68.8</v>
      </c>
      <c r="Q55" s="3">
        <v>68.900000000000006</v>
      </c>
      <c r="R55" s="3">
        <v>-2.1</v>
      </c>
      <c r="S55" s="4">
        <v>-2.9600000000000001E-2</v>
      </c>
      <c r="T55" s="5">
        <v>2133</v>
      </c>
      <c r="U55" s="5">
        <v>148092</v>
      </c>
      <c r="V55" s="2">
        <v>31.75</v>
      </c>
      <c r="X55" s="1">
        <v>43349</v>
      </c>
      <c r="Y55" s="2">
        <v>67.599999999999994</v>
      </c>
      <c r="Z55" s="2">
        <v>68.599999999999994</v>
      </c>
      <c r="AA55" s="2">
        <v>67.3</v>
      </c>
      <c r="AB55" s="3">
        <v>68.099999999999994</v>
      </c>
      <c r="AC55" s="3">
        <v>0.5</v>
      </c>
      <c r="AD55" s="4">
        <v>7.4000000000000003E-3</v>
      </c>
      <c r="AE55" s="5">
        <v>1405</v>
      </c>
      <c r="AF55" s="5">
        <v>95682</v>
      </c>
      <c r="AG55" s="2">
        <v>13.62</v>
      </c>
    </row>
    <row r="56" spans="2:33">
      <c r="B56" s="1">
        <v>43312</v>
      </c>
      <c r="C56" s="2">
        <v>37.6</v>
      </c>
      <c r="D56" s="2">
        <v>38.85</v>
      </c>
      <c r="E56" s="2">
        <v>37.549999999999997</v>
      </c>
      <c r="F56" s="3">
        <v>38.35</v>
      </c>
      <c r="G56" s="3">
        <v>0.75</v>
      </c>
      <c r="H56" s="4">
        <v>1.9900000000000001E-2</v>
      </c>
      <c r="I56" s="5">
        <v>6609</v>
      </c>
      <c r="J56" s="5">
        <v>254175</v>
      </c>
      <c r="K56" s="2">
        <v>16.75</v>
      </c>
      <c r="M56" s="1">
        <v>43313</v>
      </c>
      <c r="N56" s="2">
        <v>72</v>
      </c>
      <c r="O56" s="2">
        <v>72</v>
      </c>
      <c r="P56" s="2">
        <v>70.900000000000006</v>
      </c>
      <c r="Q56" s="3">
        <v>71</v>
      </c>
      <c r="R56" s="3">
        <v>-0.4</v>
      </c>
      <c r="S56" s="4">
        <v>-5.5999999999999999E-3</v>
      </c>
      <c r="T56" s="5">
        <v>1905</v>
      </c>
      <c r="U56" s="5">
        <v>135949</v>
      </c>
      <c r="V56" s="2">
        <v>32.72</v>
      </c>
      <c r="X56" s="1">
        <v>43348</v>
      </c>
      <c r="Y56" s="2">
        <v>68.7</v>
      </c>
      <c r="Z56" s="2">
        <v>68.7</v>
      </c>
      <c r="AA56" s="2">
        <v>67.599999999999994</v>
      </c>
      <c r="AB56" s="3">
        <v>67.599999999999994</v>
      </c>
      <c r="AC56" s="3">
        <v>-1.3</v>
      </c>
      <c r="AD56" s="4">
        <v>-1.89E-2</v>
      </c>
      <c r="AE56" s="5">
        <v>1416</v>
      </c>
      <c r="AF56" s="5">
        <v>96261</v>
      </c>
      <c r="AG56" s="2">
        <v>13.52</v>
      </c>
    </row>
    <row r="57" spans="2:33">
      <c r="B57" s="1">
        <v>43311</v>
      </c>
      <c r="C57" s="2">
        <v>38.200000000000003</v>
      </c>
      <c r="D57" s="2">
        <v>38.200000000000003</v>
      </c>
      <c r="E57" s="2">
        <v>37.549999999999997</v>
      </c>
      <c r="F57" s="3">
        <v>37.6</v>
      </c>
      <c r="G57" s="3">
        <v>-0.6</v>
      </c>
      <c r="H57" s="4">
        <v>-1.5699999999999999E-2</v>
      </c>
      <c r="I57" s="5">
        <v>3486</v>
      </c>
      <c r="J57" s="5">
        <v>131730</v>
      </c>
      <c r="K57" s="2">
        <v>16.420000000000002</v>
      </c>
      <c r="M57" s="1">
        <v>43312</v>
      </c>
      <c r="N57" s="2">
        <v>70.599999999999994</v>
      </c>
      <c r="O57" s="2">
        <v>72</v>
      </c>
      <c r="P57" s="2">
        <v>70.599999999999994</v>
      </c>
      <c r="Q57" s="3">
        <v>71.400000000000006</v>
      </c>
      <c r="R57" s="3">
        <v>1</v>
      </c>
      <c r="S57" s="4">
        <v>1.4200000000000001E-2</v>
      </c>
      <c r="T57" s="5">
        <v>2932</v>
      </c>
      <c r="U57" s="5">
        <v>209489</v>
      </c>
      <c r="V57" s="2">
        <v>32.9</v>
      </c>
      <c r="X57" s="1">
        <v>43347</v>
      </c>
      <c r="Y57" s="2">
        <v>68</v>
      </c>
      <c r="Z57" s="2">
        <v>69.3</v>
      </c>
      <c r="AA57" s="2">
        <v>67.5</v>
      </c>
      <c r="AB57" s="3">
        <v>68.900000000000006</v>
      </c>
      <c r="AC57" s="3">
        <v>0.9</v>
      </c>
      <c r="AD57" s="4">
        <v>1.32E-2</v>
      </c>
      <c r="AE57" s="5">
        <v>1494</v>
      </c>
      <c r="AF57" s="5">
        <v>102343</v>
      </c>
      <c r="AG57" s="2">
        <v>13.78</v>
      </c>
    </row>
    <row r="58" spans="2:33">
      <c r="B58" s="1">
        <v>43308</v>
      </c>
      <c r="C58" s="2">
        <v>38.799999999999997</v>
      </c>
      <c r="D58" s="2">
        <v>39</v>
      </c>
      <c r="E58" s="2">
        <v>38.15</v>
      </c>
      <c r="F58" s="3">
        <v>38.200000000000003</v>
      </c>
      <c r="G58" s="3">
        <v>-0.4</v>
      </c>
      <c r="H58" s="4">
        <v>-1.04E-2</v>
      </c>
      <c r="I58" s="5">
        <v>5593</v>
      </c>
      <c r="J58" s="5">
        <v>215394</v>
      </c>
      <c r="K58" s="2">
        <v>16.68</v>
      </c>
      <c r="M58" s="1">
        <v>43311</v>
      </c>
      <c r="N58" s="2">
        <v>71</v>
      </c>
      <c r="O58" s="2">
        <v>71.900000000000006</v>
      </c>
      <c r="P58" s="2">
        <v>70.099999999999994</v>
      </c>
      <c r="Q58" s="3">
        <v>70.400000000000006</v>
      </c>
      <c r="R58" s="3">
        <v>0.1</v>
      </c>
      <c r="S58" s="4">
        <v>1.4E-3</v>
      </c>
      <c r="T58" s="5">
        <v>2757</v>
      </c>
      <c r="U58" s="5">
        <v>195569</v>
      </c>
      <c r="V58" s="2">
        <v>32.44</v>
      </c>
      <c r="X58" s="1">
        <v>43346</v>
      </c>
      <c r="Y58" s="2">
        <v>69</v>
      </c>
      <c r="Z58" s="2">
        <v>69.5</v>
      </c>
      <c r="AA58" s="2">
        <v>67.5</v>
      </c>
      <c r="AB58" s="3">
        <v>68</v>
      </c>
      <c r="AC58" s="3">
        <v>-2</v>
      </c>
      <c r="AD58" s="4">
        <v>-2.86E-2</v>
      </c>
      <c r="AE58" s="5">
        <v>2352</v>
      </c>
      <c r="AF58" s="5">
        <v>160587</v>
      </c>
      <c r="AG58" s="2">
        <v>13.6</v>
      </c>
    </row>
    <row r="59" spans="2:33">
      <c r="B59" s="1">
        <v>43307</v>
      </c>
      <c r="C59" s="2">
        <v>38.049999999999997</v>
      </c>
      <c r="D59" s="2">
        <v>38.700000000000003</v>
      </c>
      <c r="E59" s="2">
        <v>37.6</v>
      </c>
      <c r="F59" s="3">
        <v>38.6</v>
      </c>
      <c r="G59" s="3">
        <v>0.55000000000000004</v>
      </c>
      <c r="H59" s="4">
        <v>1.4500000000000001E-2</v>
      </c>
      <c r="I59" s="5">
        <v>6750</v>
      </c>
      <c r="J59" s="5">
        <v>258803</v>
      </c>
      <c r="K59" s="2">
        <v>16.86</v>
      </c>
      <c r="M59" s="1">
        <v>43308</v>
      </c>
      <c r="N59" s="2">
        <v>71</v>
      </c>
      <c r="O59" s="2">
        <v>71.099999999999994</v>
      </c>
      <c r="P59" s="2">
        <v>70.2</v>
      </c>
      <c r="Q59" s="3">
        <v>70.3</v>
      </c>
      <c r="R59" s="3">
        <v>0.1</v>
      </c>
      <c r="S59" s="4">
        <v>1.4E-3</v>
      </c>
      <c r="T59" s="5">
        <v>1519</v>
      </c>
      <c r="U59" s="5">
        <v>107197</v>
      </c>
      <c r="V59" s="2">
        <v>32.4</v>
      </c>
      <c r="X59" s="1">
        <v>43343</v>
      </c>
      <c r="Y59" s="2">
        <v>69.3</v>
      </c>
      <c r="Z59" s="2">
        <v>70.5</v>
      </c>
      <c r="AA59" s="2">
        <v>68.5</v>
      </c>
      <c r="AB59" s="3">
        <v>70</v>
      </c>
      <c r="AC59" s="3">
        <v>0.6</v>
      </c>
      <c r="AD59" s="4">
        <v>8.6E-3</v>
      </c>
      <c r="AE59" s="5">
        <v>1519</v>
      </c>
      <c r="AF59" s="5">
        <v>105946</v>
      </c>
      <c r="AG59" s="2">
        <v>14</v>
      </c>
    </row>
    <row r="60" spans="2:33">
      <c r="B60" s="1">
        <v>43306</v>
      </c>
      <c r="C60" s="2">
        <v>37.6</v>
      </c>
      <c r="D60" s="2">
        <v>38.35</v>
      </c>
      <c r="E60" s="2">
        <v>36.950000000000003</v>
      </c>
      <c r="F60" s="3">
        <v>38.049999999999997</v>
      </c>
      <c r="G60" s="3">
        <v>0.75</v>
      </c>
      <c r="H60" s="4">
        <v>2.01E-2</v>
      </c>
      <c r="I60" s="5">
        <v>6441</v>
      </c>
      <c r="J60" s="5">
        <v>244336</v>
      </c>
      <c r="K60" s="2">
        <v>16.62</v>
      </c>
      <c r="M60" s="1">
        <v>43307</v>
      </c>
      <c r="N60" s="2">
        <v>70</v>
      </c>
      <c r="O60" s="2">
        <v>70.599999999999994</v>
      </c>
      <c r="P60" s="2">
        <v>69.3</v>
      </c>
      <c r="Q60" s="3">
        <v>70.2</v>
      </c>
      <c r="R60" s="3">
        <v>0.8</v>
      </c>
      <c r="S60" s="4">
        <v>1.15E-2</v>
      </c>
      <c r="T60" s="5">
        <v>1859</v>
      </c>
      <c r="U60" s="5">
        <v>130151</v>
      </c>
      <c r="V60" s="2">
        <v>32.35</v>
      </c>
      <c r="X60" s="1">
        <v>43342</v>
      </c>
      <c r="Y60" s="2">
        <v>70.099999999999994</v>
      </c>
      <c r="Z60" s="2">
        <v>70.7</v>
      </c>
      <c r="AA60" s="2">
        <v>69</v>
      </c>
      <c r="AB60" s="3">
        <v>69.400000000000006</v>
      </c>
      <c r="AC60" s="3">
        <v>0.2</v>
      </c>
      <c r="AD60" s="4">
        <v>2.8999999999999998E-3</v>
      </c>
      <c r="AE60" s="5">
        <v>2619</v>
      </c>
      <c r="AF60" s="5">
        <v>182497</v>
      </c>
      <c r="AG60" s="2">
        <v>13.88</v>
      </c>
    </row>
    <row r="61" spans="2:33">
      <c r="B61" s="1">
        <v>43305</v>
      </c>
      <c r="C61" s="2">
        <v>36.65</v>
      </c>
      <c r="D61" s="2">
        <v>37.35</v>
      </c>
      <c r="E61" s="2">
        <v>36.65</v>
      </c>
      <c r="F61" s="3">
        <v>37.299999999999997</v>
      </c>
      <c r="G61" s="3">
        <v>0.7</v>
      </c>
      <c r="H61" s="4">
        <v>1.9099999999999999E-2</v>
      </c>
      <c r="I61" s="5">
        <v>3313</v>
      </c>
      <c r="J61" s="5">
        <v>122956</v>
      </c>
      <c r="K61" s="2">
        <v>16.29</v>
      </c>
      <c r="M61" s="1">
        <v>43306</v>
      </c>
      <c r="N61" s="2">
        <v>69.5</v>
      </c>
      <c r="O61" s="2">
        <v>70.7</v>
      </c>
      <c r="P61" s="2">
        <v>68.599999999999994</v>
      </c>
      <c r="Q61" s="3">
        <v>69.400000000000006</v>
      </c>
      <c r="R61" s="3">
        <v>0.5</v>
      </c>
      <c r="S61" s="4">
        <v>7.3000000000000001E-3</v>
      </c>
      <c r="T61" s="5">
        <v>2419</v>
      </c>
      <c r="U61" s="5">
        <v>168889</v>
      </c>
      <c r="V61" s="2">
        <v>31.98</v>
      </c>
      <c r="X61" s="1">
        <v>43341</v>
      </c>
      <c r="Y61" s="2">
        <v>71.900000000000006</v>
      </c>
      <c r="Z61" s="2">
        <v>72</v>
      </c>
      <c r="AA61" s="2">
        <v>67</v>
      </c>
      <c r="AB61" s="3">
        <v>69.2</v>
      </c>
      <c r="AC61" s="3">
        <v>-2.5</v>
      </c>
      <c r="AD61" s="4">
        <v>-3.49E-2</v>
      </c>
      <c r="AE61" s="5">
        <v>8720</v>
      </c>
      <c r="AF61" s="5">
        <v>597905</v>
      </c>
      <c r="AG61" s="2">
        <v>13.84</v>
      </c>
    </row>
    <row r="62" spans="2:33">
      <c r="B62" s="1">
        <v>43304</v>
      </c>
      <c r="C62" s="2">
        <v>36.85</v>
      </c>
      <c r="D62" s="2">
        <v>36.9</v>
      </c>
      <c r="E62" s="2">
        <v>36.15</v>
      </c>
      <c r="F62" s="3">
        <v>36.6</v>
      </c>
      <c r="G62" s="3">
        <v>-0.4</v>
      </c>
      <c r="H62" s="4">
        <v>-1.0800000000000001E-2</v>
      </c>
      <c r="I62" s="5">
        <v>4861</v>
      </c>
      <c r="J62" s="5">
        <v>177253</v>
      </c>
      <c r="K62" s="2">
        <v>15.98</v>
      </c>
      <c r="M62" s="1">
        <v>43305</v>
      </c>
      <c r="N62" s="2">
        <v>67.099999999999994</v>
      </c>
      <c r="O62" s="2">
        <v>69.5</v>
      </c>
      <c r="P62" s="2">
        <v>66.599999999999994</v>
      </c>
      <c r="Q62" s="3">
        <v>68.900000000000006</v>
      </c>
      <c r="R62" s="3">
        <v>2.4</v>
      </c>
      <c r="S62" s="4">
        <v>3.61E-2</v>
      </c>
      <c r="T62" s="5">
        <v>2821</v>
      </c>
      <c r="U62" s="5">
        <v>192596</v>
      </c>
      <c r="V62" s="2">
        <v>31.75</v>
      </c>
      <c r="X62" s="1">
        <v>43340</v>
      </c>
      <c r="Y62" s="2">
        <v>73.5</v>
      </c>
      <c r="Z62" s="2">
        <v>73.8</v>
      </c>
      <c r="AA62" s="2">
        <v>71.7</v>
      </c>
      <c r="AB62" s="3">
        <v>71.7</v>
      </c>
      <c r="AC62" s="3">
        <v>-1.3</v>
      </c>
      <c r="AD62" s="4">
        <v>-1.78E-2</v>
      </c>
      <c r="AE62" s="5">
        <v>1671</v>
      </c>
      <c r="AF62" s="5">
        <v>121023</v>
      </c>
      <c r="AG62" s="2">
        <v>14.34</v>
      </c>
    </row>
    <row r="63" spans="2:33">
      <c r="B63" s="1">
        <v>43301</v>
      </c>
      <c r="C63" s="2">
        <v>38.200000000000003</v>
      </c>
      <c r="D63" s="2">
        <v>38.200000000000003</v>
      </c>
      <c r="E63" s="2">
        <v>37</v>
      </c>
      <c r="F63" s="3">
        <v>37</v>
      </c>
      <c r="G63" s="3">
        <v>-1.4</v>
      </c>
      <c r="H63" s="4">
        <v>-3.6499999999999998E-2</v>
      </c>
      <c r="I63" s="5">
        <v>8950</v>
      </c>
      <c r="J63" s="5">
        <v>334454</v>
      </c>
      <c r="K63" s="2">
        <v>16.16</v>
      </c>
      <c r="M63" s="1">
        <v>43304</v>
      </c>
      <c r="N63" s="2">
        <v>68.2</v>
      </c>
      <c r="O63" s="2">
        <v>68.400000000000006</v>
      </c>
      <c r="P63" s="2">
        <v>65.900000000000006</v>
      </c>
      <c r="Q63" s="3">
        <v>66.5</v>
      </c>
      <c r="R63" s="3">
        <v>-1.6</v>
      </c>
      <c r="S63" s="4">
        <v>-2.35E-2</v>
      </c>
      <c r="T63" s="5">
        <v>2006</v>
      </c>
      <c r="U63" s="5">
        <v>133746</v>
      </c>
      <c r="V63" s="2">
        <v>30.65</v>
      </c>
      <c r="X63" s="1">
        <v>43339</v>
      </c>
      <c r="Y63" s="2">
        <v>72.5</v>
      </c>
      <c r="Z63" s="2">
        <v>73.3</v>
      </c>
      <c r="AA63" s="2">
        <v>72</v>
      </c>
      <c r="AB63" s="3">
        <v>73</v>
      </c>
      <c r="AC63" s="3">
        <v>0.4</v>
      </c>
      <c r="AD63" s="4">
        <v>5.4999999999999997E-3</v>
      </c>
      <c r="AE63" s="5">
        <v>1503</v>
      </c>
      <c r="AF63" s="5">
        <v>109219</v>
      </c>
      <c r="AG63" s="2">
        <v>14.6</v>
      </c>
    </row>
    <row r="64" spans="2:33">
      <c r="B64" s="1">
        <v>43300</v>
      </c>
      <c r="C64" s="2">
        <v>39</v>
      </c>
      <c r="D64" s="2">
        <v>39.6</v>
      </c>
      <c r="E64" s="2">
        <v>38.299999999999997</v>
      </c>
      <c r="F64" s="3">
        <v>38.4</v>
      </c>
      <c r="G64" s="3">
        <v>-0.65</v>
      </c>
      <c r="H64" s="4">
        <v>-1.66E-2</v>
      </c>
      <c r="I64" s="5">
        <v>6880</v>
      </c>
      <c r="J64" s="5">
        <v>267278</v>
      </c>
      <c r="K64" s="2">
        <v>16.77</v>
      </c>
      <c r="M64" s="1">
        <v>43301</v>
      </c>
      <c r="N64" s="2">
        <v>69.3</v>
      </c>
      <c r="O64" s="2">
        <v>69.8</v>
      </c>
      <c r="P64" s="2">
        <v>68</v>
      </c>
      <c r="Q64" s="3">
        <v>68.099999999999994</v>
      </c>
      <c r="R64" s="3">
        <v>-1</v>
      </c>
      <c r="S64" s="4">
        <v>-1.4500000000000001E-2</v>
      </c>
      <c r="T64" s="5">
        <v>1407</v>
      </c>
      <c r="U64" s="5">
        <v>96518</v>
      </c>
      <c r="V64" s="2">
        <v>31.38</v>
      </c>
      <c r="X64" s="1">
        <v>43336</v>
      </c>
      <c r="Y64" s="2">
        <v>73.400000000000006</v>
      </c>
      <c r="Z64" s="2">
        <v>74</v>
      </c>
      <c r="AA64" s="2">
        <v>72.5</v>
      </c>
      <c r="AB64" s="3">
        <v>72.599999999999994</v>
      </c>
      <c r="AC64" s="3">
        <v>-0.1</v>
      </c>
      <c r="AD64" s="4">
        <v>-1.4E-3</v>
      </c>
      <c r="AE64" s="5">
        <v>1742</v>
      </c>
      <c r="AF64" s="5">
        <v>127220</v>
      </c>
      <c r="AG64" s="2">
        <v>14.52</v>
      </c>
    </row>
    <row r="65" spans="2:33">
      <c r="B65" s="1">
        <v>43299</v>
      </c>
      <c r="C65" s="2">
        <v>38.549999999999997</v>
      </c>
      <c r="D65" s="2">
        <v>39.1</v>
      </c>
      <c r="E65" s="2">
        <v>38.5</v>
      </c>
      <c r="F65" s="3">
        <v>39.049999999999997</v>
      </c>
      <c r="G65" s="3">
        <v>0.3</v>
      </c>
      <c r="H65" s="4">
        <v>7.7000000000000002E-3</v>
      </c>
      <c r="I65" s="5">
        <v>9233</v>
      </c>
      <c r="J65" s="5">
        <v>357971</v>
      </c>
      <c r="K65" s="2">
        <v>17.05</v>
      </c>
      <c r="M65" s="1">
        <v>43300</v>
      </c>
      <c r="N65" s="2">
        <v>69.3</v>
      </c>
      <c r="O65" s="2">
        <v>69.8</v>
      </c>
      <c r="P65" s="2">
        <v>68.7</v>
      </c>
      <c r="Q65" s="3">
        <v>69.099999999999994</v>
      </c>
      <c r="R65" s="3">
        <v>0.4</v>
      </c>
      <c r="S65" s="4">
        <v>5.7999999999999996E-3</v>
      </c>
      <c r="T65" s="2">
        <v>939</v>
      </c>
      <c r="U65" s="5">
        <v>64992</v>
      </c>
      <c r="V65" s="2">
        <v>31.84</v>
      </c>
      <c r="X65" s="1">
        <v>43335</v>
      </c>
      <c r="Y65" s="2">
        <v>74.3</v>
      </c>
      <c r="Z65" s="2">
        <v>75</v>
      </c>
      <c r="AA65" s="2">
        <v>72.5</v>
      </c>
      <c r="AB65" s="3">
        <v>72.7</v>
      </c>
      <c r="AC65" s="3">
        <v>-1.3</v>
      </c>
      <c r="AD65" s="4">
        <v>-1.7600000000000001E-2</v>
      </c>
      <c r="AE65" s="5">
        <v>1834</v>
      </c>
      <c r="AF65" s="5">
        <v>134748</v>
      </c>
      <c r="AG65" s="2">
        <v>14.54</v>
      </c>
    </row>
    <row r="66" spans="2:33">
      <c r="B66" s="1">
        <v>43298</v>
      </c>
      <c r="C66" s="2">
        <v>37.4</v>
      </c>
      <c r="D66" s="2">
        <v>39.450000000000003</v>
      </c>
      <c r="E66" s="2">
        <v>37.4</v>
      </c>
      <c r="F66" s="3">
        <v>38.75</v>
      </c>
      <c r="G66" s="3">
        <v>1.5</v>
      </c>
      <c r="H66" s="4">
        <v>4.0300000000000002E-2</v>
      </c>
      <c r="I66" s="5">
        <v>26089</v>
      </c>
      <c r="J66" s="5">
        <v>1009778</v>
      </c>
      <c r="K66" s="2">
        <v>16.920000000000002</v>
      </c>
      <c r="M66" s="1">
        <v>43299</v>
      </c>
      <c r="N66" s="2">
        <v>69.8</v>
      </c>
      <c r="O66" s="2">
        <v>70.3</v>
      </c>
      <c r="P66" s="2">
        <v>68.3</v>
      </c>
      <c r="Q66" s="3">
        <v>68.7</v>
      </c>
      <c r="R66" s="3">
        <v>-0.8</v>
      </c>
      <c r="S66" s="4">
        <v>-1.15E-2</v>
      </c>
      <c r="T66" s="5">
        <v>1549</v>
      </c>
      <c r="U66" s="5">
        <v>107381</v>
      </c>
      <c r="V66" s="2">
        <v>31.66</v>
      </c>
      <c r="X66" s="1">
        <v>43334</v>
      </c>
      <c r="Y66" s="2">
        <v>77</v>
      </c>
      <c r="Z66" s="2">
        <v>77.2</v>
      </c>
      <c r="AA66" s="2">
        <v>73.8</v>
      </c>
      <c r="AB66" s="3">
        <v>74</v>
      </c>
      <c r="AC66" s="3">
        <v>-2.5</v>
      </c>
      <c r="AD66" s="4">
        <v>-3.27E-2</v>
      </c>
      <c r="AE66" s="5">
        <v>2510</v>
      </c>
      <c r="AF66" s="5">
        <v>189905</v>
      </c>
      <c r="AG66" s="2">
        <v>14.8</v>
      </c>
    </row>
    <row r="67" spans="2:33">
      <c r="B67" s="1">
        <v>43297</v>
      </c>
      <c r="C67" s="2">
        <v>36.65</v>
      </c>
      <c r="D67" s="2">
        <v>37.549999999999997</v>
      </c>
      <c r="E67" s="2">
        <v>36.5</v>
      </c>
      <c r="F67" s="3">
        <v>37.25</v>
      </c>
      <c r="G67" s="3">
        <v>0.55000000000000004</v>
      </c>
      <c r="H67" s="4">
        <v>1.4999999999999999E-2</v>
      </c>
      <c r="I67" s="5">
        <v>6049</v>
      </c>
      <c r="J67" s="5">
        <v>224512</v>
      </c>
      <c r="K67" s="2">
        <v>16.27</v>
      </c>
      <c r="M67" s="1">
        <v>43298</v>
      </c>
      <c r="N67" s="2">
        <v>70.900000000000006</v>
      </c>
      <c r="O67" s="2">
        <v>71.099999999999994</v>
      </c>
      <c r="P67" s="2">
        <v>69.5</v>
      </c>
      <c r="Q67" s="3">
        <v>69.5</v>
      </c>
      <c r="R67" s="3">
        <v>-1</v>
      </c>
      <c r="S67" s="4">
        <v>-1.4200000000000001E-2</v>
      </c>
      <c r="T67" s="5">
        <v>1181</v>
      </c>
      <c r="U67" s="5">
        <v>82881</v>
      </c>
      <c r="V67" s="2">
        <v>32.03</v>
      </c>
      <c r="X67" s="1">
        <v>43333</v>
      </c>
      <c r="Y67" s="2">
        <v>76.2</v>
      </c>
      <c r="Z67" s="2">
        <v>76.5</v>
      </c>
      <c r="AA67" s="2">
        <v>75</v>
      </c>
      <c r="AB67" s="3">
        <v>76.5</v>
      </c>
      <c r="AC67" s="3">
        <v>0.9</v>
      </c>
      <c r="AD67" s="4">
        <v>1.1900000000000001E-2</v>
      </c>
      <c r="AE67" s="5">
        <v>2779</v>
      </c>
      <c r="AF67" s="5">
        <v>210893</v>
      </c>
      <c r="AG67" s="2">
        <v>15.3</v>
      </c>
    </row>
    <row r="68" spans="2:33">
      <c r="B68" s="1">
        <v>43294</v>
      </c>
      <c r="C68" s="2">
        <v>36.75</v>
      </c>
      <c r="D68" s="2">
        <v>37.35</v>
      </c>
      <c r="E68" s="2">
        <v>36.6</v>
      </c>
      <c r="F68" s="3">
        <v>36.700000000000003</v>
      </c>
      <c r="G68" s="3">
        <v>0.2</v>
      </c>
      <c r="H68" s="4">
        <v>5.4999999999999997E-3</v>
      </c>
      <c r="I68" s="5">
        <v>4682</v>
      </c>
      <c r="J68" s="5">
        <v>173000</v>
      </c>
      <c r="K68" s="2">
        <v>16.03</v>
      </c>
      <c r="M68" s="1">
        <v>43297</v>
      </c>
      <c r="N68" s="2">
        <v>71.2</v>
      </c>
      <c r="O68" s="2">
        <v>71.599999999999994</v>
      </c>
      <c r="P68" s="2">
        <v>69.8</v>
      </c>
      <c r="Q68" s="3">
        <v>70.5</v>
      </c>
      <c r="R68" s="3">
        <v>-0.4</v>
      </c>
      <c r="S68" s="4">
        <v>-5.5999999999999999E-3</v>
      </c>
      <c r="T68" s="5">
        <v>1663</v>
      </c>
      <c r="U68" s="5">
        <v>117458</v>
      </c>
      <c r="V68" s="2">
        <v>32.49</v>
      </c>
      <c r="X68" s="1">
        <v>43332</v>
      </c>
      <c r="Y68" s="2">
        <v>75.2</v>
      </c>
      <c r="Z68" s="2">
        <v>76.400000000000006</v>
      </c>
      <c r="AA68" s="2">
        <v>73.7</v>
      </c>
      <c r="AB68" s="3">
        <v>75.599999999999994</v>
      </c>
      <c r="AC68" s="3">
        <v>0.9</v>
      </c>
      <c r="AD68" s="4">
        <v>1.2E-2</v>
      </c>
      <c r="AE68" s="5">
        <v>2992</v>
      </c>
      <c r="AF68" s="5">
        <v>225346</v>
      </c>
      <c r="AG68" s="2">
        <v>15.12</v>
      </c>
    </row>
    <row r="69" spans="2:33">
      <c r="B69" s="1">
        <v>43293</v>
      </c>
      <c r="C69" s="2">
        <v>36.549999999999997</v>
      </c>
      <c r="D69" s="2">
        <v>36.799999999999997</v>
      </c>
      <c r="E69" s="2">
        <v>36.299999999999997</v>
      </c>
      <c r="F69" s="3">
        <v>36.5</v>
      </c>
      <c r="G69" s="3">
        <v>-0.1</v>
      </c>
      <c r="H69" s="4">
        <v>-2.7000000000000001E-3</v>
      </c>
      <c r="I69" s="5">
        <v>2166</v>
      </c>
      <c r="J69" s="5">
        <v>79204</v>
      </c>
      <c r="K69" s="2">
        <v>15.94</v>
      </c>
      <c r="M69" s="1">
        <v>43294</v>
      </c>
      <c r="N69" s="2">
        <v>70.5</v>
      </c>
      <c r="O69" s="2">
        <v>72</v>
      </c>
      <c r="P69" s="2">
        <v>70.3</v>
      </c>
      <c r="Q69" s="3">
        <v>70.900000000000006</v>
      </c>
      <c r="R69" s="3">
        <v>1.3</v>
      </c>
      <c r="S69" s="4">
        <v>1.8700000000000001E-2</v>
      </c>
      <c r="T69" s="5">
        <v>3491</v>
      </c>
      <c r="U69" s="5">
        <v>248063</v>
      </c>
      <c r="V69" s="2">
        <v>32.67</v>
      </c>
      <c r="X69" s="1">
        <v>43329</v>
      </c>
      <c r="Y69" s="2">
        <v>75.900000000000006</v>
      </c>
      <c r="Z69" s="2">
        <v>77.2</v>
      </c>
      <c r="AA69" s="2">
        <v>74.7</v>
      </c>
      <c r="AB69" s="2">
        <v>74.7</v>
      </c>
      <c r="AC69" s="2">
        <v>0</v>
      </c>
      <c r="AD69" s="6">
        <v>0</v>
      </c>
      <c r="AE69" s="5">
        <v>6328</v>
      </c>
      <c r="AF69" s="5">
        <v>482277</v>
      </c>
      <c r="AG69" s="2">
        <v>14.94</v>
      </c>
    </row>
    <row r="70" spans="2:33">
      <c r="B70" s="1">
        <v>43292</v>
      </c>
      <c r="C70" s="2">
        <v>36.65</v>
      </c>
      <c r="D70" s="2">
        <v>36.75</v>
      </c>
      <c r="E70" s="2">
        <v>36.049999999999997</v>
      </c>
      <c r="F70" s="3">
        <v>36.6</v>
      </c>
      <c r="G70" s="3">
        <v>-0.5</v>
      </c>
      <c r="H70" s="4">
        <v>-1.35E-2</v>
      </c>
      <c r="I70" s="5">
        <v>2887</v>
      </c>
      <c r="J70" s="5">
        <v>105457</v>
      </c>
      <c r="K70" s="2">
        <v>15.98</v>
      </c>
      <c r="M70" s="1">
        <v>43293</v>
      </c>
      <c r="N70" s="2">
        <v>69.2</v>
      </c>
      <c r="O70" s="2">
        <v>70.7</v>
      </c>
      <c r="P70" s="2">
        <v>69.2</v>
      </c>
      <c r="Q70" s="3">
        <v>69.599999999999994</v>
      </c>
      <c r="R70" s="3">
        <v>0.3</v>
      </c>
      <c r="S70" s="4">
        <v>4.3E-3</v>
      </c>
      <c r="T70" s="5">
        <v>1813</v>
      </c>
      <c r="U70" s="5">
        <v>126870</v>
      </c>
      <c r="V70" s="2">
        <v>32.07</v>
      </c>
      <c r="X70" s="1">
        <v>43328</v>
      </c>
      <c r="Y70" s="2">
        <v>74.599999999999994</v>
      </c>
      <c r="Z70" s="2">
        <v>75.3</v>
      </c>
      <c r="AA70" s="2">
        <v>73.2</v>
      </c>
      <c r="AB70" s="3">
        <v>74.7</v>
      </c>
      <c r="AC70" s="3">
        <v>-0.6</v>
      </c>
      <c r="AD70" s="4">
        <v>-8.0000000000000002E-3</v>
      </c>
      <c r="AE70" s="5">
        <v>3733</v>
      </c>
      <c r="AF70" s="5">
        <v>277484</v>
      </c>
      <c r="AG70" s="2">
        <v>14.94</v>
      </c>
    </row>
    <row r="71" spans="2:33">
      <c r="B71" s="1">
        <v>43291</v>
      </c>
      <c r="C71" s="2">
        <v>36.6</v>
      </c>
      <c r="D71" s="2">
        <v>37.299999999999997</v>
      </c>
      <c r="E71" s="2">
        <v>36.299999999999997</v>
      </c>
      <c r="F71" s="3">
        <v>37.1</v>
      </c>
      <c r="G71" s="3">
        <v>0.15</v>
      </c>
      <c r="H71" s="4">
        <v>4.1000000000000003E-3</v>
      </c>
      <c r="I71" s="5">
        <v>4944</v>
      </c>
      <c r="J71" s="5">
        <v>181698</v>
      </c>
      <c r="K71" s="2">
        <v>16.2</v>
      </c>
      <c r="M71" s="1">
        <v>43292</v>
      </c>
      <c r="N71" s="2">
        <v>69.5</v>
      </c>
      <c r="O71" s="2">
        <v>70.8</v>
      </c>
      <c r="P71" s="2">
        <v>69.099999999999994</v>
      </c>
      <c r="Q71" s="3">
        <v>69.3</v>
      </c>
      <c r="R71" s="3">
        <v>-0.9</v>
      </c>
      <c r="S71" s="4">
        <v>-1.2800000000000001E-2</v>
      </c>
      <c r="T71" s="5">
        <v>1741</v>
      </c>
      <c r="U71" s="5">
        <v>121445</v>
      </c>
      <c r="V71" s="2">
        <v>31.94</v>
      </c>
      <c r="X71" s="1">
        <v>43327</v>
      </c>
      <c r="Y71" s="2">
        <v>75.599999999999994</v>
      </c>
      <c r="Z71" s="2">
        <v>76.400000000000006</v>
      </c>
      <c r="AA71" s="2">
        <v>74.5</v>
      </c>
      <c r="AB71" s="2">
        <v>75.3</v>
      </c>
      <c r="AC71" s="2">
        <v>0</v>
      </c>
      <c r="AD71" s="6">
        <v>0</v>
      </c>
      <c r="AE71" s="5">
        <v>3726</v>
      </c>
      <c r="AF71" s="5">
        <v>281414</v>
      </c>
      <c r="AG71" s="2">
        <v>15.06</v>
      </c>
    </row>
    <row r="72" spans="2:33">
      <c r="B72" s="1">
        <v>43290</v>
      </c>
      <c r="C72" s="2">
        <v>36.450000000000003</v>
      </c>
      <c r="D72" s="2">
        <v>37.6</v>
      </c>
      <c r="E72" s="2">
        <v>35.950000000000003</v>
      </c>
      <c r="F72" s="3">
        <v>36.950000000000003</v>
      </c>
      <c r="G72" s="3">
        <v>0.9</v>
      </c>
      <c r="H72" s="4">
        <v>2.5000000000000001E-2</v>
      </c>
      <c r="I72" s="5">
        <v>5686</v>
      </c>
      <c r="J72" s="5">
        <v>209849</v>
      </c>
      <c r="K72" s="2">
        <v>16.14</v>
      </c>
      <c r="M72" s="1">
        <v>43291</v>
      </c>
      <c r="N72" s="2">
        <v>70.599999999999994</v>
      </c>
      <c r="O72" s="2">
        <v>71.3</v>
      </c>
      <c r="P72" s="2">
        <v>68.5</v>
      </c>
      <c r="Q72" s="3">
        <v>70.2</v>
      </c>
      <c r="R72" s="3">
        <v>0.2</v>
      </c>
      <c r="S72" s="4">
        <v>2.8999999999999998E-3</v>
      </c>
      <c r="T72" s="5">
        <v>3348</v>
      </c>
      <c r="U72" s="5">
        <v>233805</v>
      </c>
      <c r="V72" s="2">
        <v>32.35</v>
      </c>
      <c r="X72" s="1">
        <v>43326</v>
      </c>
      <c r="Y72" s="2">
        <v>74.8</v>
      </c>
      <c r="Z72" s="2">
        <v>75.900000000000006</v>
      </c>
      <c r="AA72" s="2">
        <v>73.7</v>
      </c>
      <c r="AB72" s="3">
        <v>75.3</v>
      </c>
      <c r="AC72" s="3">
        <v>1.1000000000000001</v>
      </c>
      <c r="AD72" s="4">
        <v>1.4800000000000001E-2</v>
      </c>
      <c r="AE72" s="5">
        <v>4655</v>
      </c>
      <c r="AF72" s="5">
        <v>348840</v>
      </c>
      <c r="AG72" s="2">
        <v>15.06</v>
      </c>
    </row>
    <row r="73" spans="2:33">
      <c r="B73" s="1">
        <v>43287</v>
      </c>
      <c r="C73" s="2">
        <v>36.1</v>
      </c>
      <c r="D73" s="2">
        <v>36.450000000000003</v>
      </c>
      <c r="E73" s="2">
        <v>35.85</v>
      </c>
      <c r="F73" s="2">
        <v>36.049999999999997</v>
      </c>
      <c r="G73" s="2">
        <v>0</v>
      </c>
      <c r="H73" s="6">
        <v>0</v>
      </c>
      <c r="I73" s="5">
        <v>4017</v>
      </c>
      <c r="J73" s="5">
        <v>145118</v>
      </c>
      <c r="K73" s="2">
        <v>15.74</v>
      </c>
      <c r="M73" s="1">
        <v>43290</v>
      </c>
      <c r="N73" s="2">
        <v>68.599999999999994</v>
      </c>
      <c r="O73" s="2">
        <v>70.2</v>
      </c>
      <c r="P73" s="2">
        <v>67.2</v>
      </c>
      <c r="Q73" s="3">
        <v>70</v>
      </c>
      <c r="R73" s="3">
        <v>1.5</v>
      </c>
      <c r="S73" s="4">
        <v>2.1899999999999999E-2</v>
      </c>
      <c r="T73" s="5">
        <v>2852</v>
      </c>
      <c r="U73" s="5">
        <v>195984</v>
      </c>
      <c r="V73" s="2">
        <v>32.26</v>
      </c>
      <c r="X73" s="1">
        <v>43325</v>
      </c>
      <c r="Y73" s="2">
        <v>72.5</v>
      </c>
      <c r="Z73" s="2">
        <v>74.900000000000006</v>
      </c>
      <c r="AA73" s="2">
        <v>71.2</v>
      </c>
      <c r="AB73" s="3">
        <v>74.2</v>
      </c>
      <c r="AC73" s="3">
        <v>2.1</v>
      </c>
      <c r="AD73" s="4">
        <v>2.9100000000000001E-2</v>
      </c>
      <c r="AE73" s="5">
        <v>10196</v>
      </c>
      <c r="AF73" s="5">
        <v>745936</v>
      </c>
      <c r="AG73" s="2">
        <v>34.19</v>
      </c>
    </row>
    <row r="74" spans="2:33">
      <c r="B74" s="1">
        <v>43286</v>
      </c>
      <c r="C74" s="2">
        <v>37.5</v>
      </c>
      <c r="D74" s="2">
        <v>37.75</v>
      </c>
      <c r="E74" s="2">
        <v>36</v>
      </c>
      <c r="F74" s="3">
        <v>36.049999999999997</v>
      </c>
      <c r="G74" s="3">
        <v>-1.05</v>
      </c>
      <c r="H74" s="4">
        <v>-2.8299999999999999E-2</v>
      </c>
      <c r="I74" s="5">
        <v>7471</v>
      </c>
      <c r="J74" s="5">
        <v>273672</v>
      </c>
      <c r="K74" s="2">
        <v>15.74</v>
      </c>
      <c r="M74" s="1">
        <v>43287</v>
      </c>
      <c r="N74" s="2">
        <v>67.400000000000006</v>
      </c>
      <c r="O74" s="2">
        <v>68.7</v>
      </c>
      <c r="P74" s="2">
        <v>66</v>
      </c>
      <c r="Q74" s="3">
        <v>68.5</v>
      </c>
      <c r="R74" s="3">
        <v>2.4</v>
      </c>
      <c r="S74" s="4">
        <v>3.6299999999999999E-2</v>
      </c>
      <c r="T74" s="5">
        <v>3990</v>
      </c>
      <c r="U74" s="5">
        <v>268735</v>
      </c>
      <c r="V74" s="2">
        <v>31.57</v>
      </c>
      <c r="X74" s="1">
        <v>43322</v>
      </c>
      <c r="Y74" s="2">
        <v>76.5</v>
      </c>
      <c r="Z74" s="2">
        <v>78.400000000000006</v>
      </c>
      <c r="AA74" s="2">
        <v>72.099999999999994</v>
      </c>
      <c r="AB74" s="3">
        <v>72.099999999999994</v>
      </c>
      <c r="AC74" s="3">
        <v>-3.6</v>
      </c>
      <c r="AD74" s="4">
        <v>-4.7600000000000003E-2</v>
      </c>
      <c r="AE74" s="5">
        <v>21430</v>
      </c>
      <c r="AF74" s="5">
        <v>1639630</v>
      </c>
      <c r="AG74" s="2">
        <v>33.229999999999997</v>
      </c>
    </row>
    <row r="75" spans="2:33">
      <c r="B75" s="1">
        <v>43285</v>
      </c>
      <c r="C75" s="2">
        <v>35.549999999999997</v>
      </c>
      <c r="D75" s="2">
        <v>37.5</v>
      </c>
      <c r="E75" s="2">
        <v>35.5</v>
      </c>
      <c r="F75" s="3">
        <v>37.1</v>
      </c>
      <c r="G75" s="3">
        <v>1.35</v>
      </c>
      <c r="H75" s="4">
        <v>3.78E-2</v>
      </c>
      <c r="I75" s="5">
        <v>11208</v>
      </c>
      <c r="J75" s="5">
        <v>413789</v>
      </c>
      <c r="K75" s="2">
        <v>16.2</v>
      </c>
      <c r="M75" s="1">
        <v>43286</v>
      </c>
      <c r="N75" s="2">
        <v>70.5</v>
      </c>
      <c r="O75" s="2">
        <v>70.599999999999994</v>
      </c>
      <c r="P75" s="2">
        <v>66</v>
      </c>
      <c r="Q75" s="3">
        <v>66.099999999999994</v>
      </c>
      <c r="R75" s="3">
        <v>-4.3</v>
      </c>
      <c r="S75" s="4">
        <v>-6.1100000000000002E-2</v>
      </c>
      <c r="T75" s="5">
        <v>5653</v>
      </c>
      <c r="U75" s="5">
        <v>383742</v>
      </c>
      <c r="V75" s="2">
        <v>30.46</v>
      </c>
      <c r="X75" s="1">
        <v>43321</v>
      </c>
      <c r="Y75" s="2">
        <v>74.2</v>
      </c>
      <c r="Z75" s="2">
        <v>75.900000000000006</v>
      </c>
      <c r="AA75" s="2">
        <v>73.8</v>
      </c>
      <c r="AB75" s="3">
        <v>75.7</v>
      </c>
      <c r="AC75" s="3">
        <v>1.2</v>
      </c>
      <c r="AD75" s="4">
        <v>1.61E-2</v>
      </c>
      <c r="AE75" s="5">
        <v>6701</v>
      </c>
      <c r="AF75" s="5">
        <v>505395</v>
      </c>
      <c r="AG75" s="2">
        <v>34.880000000000003</v>
      </c>
    </row>
    <row r="76" spans="2:33">
      <c r="B76" s="1">
        <v>43284</v>
      </c>
      <c r="C76" s="2">
        <v>36.5</v>
      </c>
      <c r="D76" s="2">
        <v>36.700000000000003</v>
      </c>
      <c r="E76" s="2">
        <v>35.65</v>
      </c>
      <c r="F76" s="3">
        <v>35.75</v>
      </c>
      <c r="G76" s="3">
        <v>-0.65</v>
      </c>
      <c r="H76" s="4">
        <v>-1.7899999999999999E-2</v>
      </c>
      <c r="I76" s="5">
        <v>5462</v>
      </c>
      <c r="J76" s="5">
        <v>196851</v>
      </c>
      <c r="K76" s="2">
        <v>15.61</v>
      </c>
      <c r="M76" s="1">
        <v>43285</v>
      </c>
      <c r="N76" s="2">
        <v>73</v>
      </c>
      <c r="O76" s="2">
        <v>73.900000000000006</v>
      </c>
      <c r="P76" s="2">
        <v>70.2</v>
      </c>
      <c r="Q76" s="3">
        <v>70.400000000000006</v>
      </c>
      <c r="R76" s="3">
        <v>-2</v>
      </c>
      <c r="S76" s="4">
        <v>-2.76E-2</v>
      </c>
      <c r="T76" s="5">
        <v>3182</v>
      </c>
      <c r="U76" s="5">
        <v>228313</v>
      </c>
      <c r="V76" s="2">
        <v>32.44</v>
      </c>
      <c r="X76" s="1">
        <v>43320</v>
      </c>
      <c r="Y76" s="2">
        <v>74</v>
      </c>
      <c r="Z76" s="2">
        <v>76</v>
      </c>
      <c r="AA76" s="2">
        <v>73.3</v>
      </c>
      <c r="AB76" s="3">
        <v>74.5</v>
      </c>
      <c r="AC76" s="3">
        <v>0.6</v>
      </c>
      <c r="AD76" s="4">
        <v>8.0999999999999996E-3</v>
      </c>
      <c r="AE76" s="5">
        <v>5972</v>
      </c>
      <c r="AF76" s="5">
        <v>446998</v>
      </c>
      <c r="AG76" s="2">
        <v>34.33</v>
      </c>
    </row>
    <row r="77" spans="2:33">
      <c r="B77" s="1">
        <v>43283</v>
      </c>
      <c r="C77" s="2">
        <v>36.549999999999997</v>
      </c>
      <c r="D77" s="2">
        <v>37.049999999999997</v>
      </c>
      <c r="E77" s="2">
        <v>36.299999999999997</v>
      </c>
      <c r="F77" s="3">
        <v>36.4</v>
      </c>
      <c r="G77" s="3">
        <v>0.15</v>
      </c>
      <c r="H77" s="4">
        <v>4.1000000000000003E-3</v>
      </c>
      <c r="I77" s="5">
        <v>3789</v>
      </c>
      <c r="J77" s="5">
        <v>138745</v>
      </c>
      <c r="K77" s="2">
        <v>15.9</v>
      </c>
      <c r="M77" s="1">
        <v>43284</v>
      </c>
      <c r="N77" s="2">
        <v>75.400000000000006</v>
      </c>
      <c r="O77" s="2">
        <v>76</v>
      </c>
      <c r="P77" s="2">
        <v>72</v>
      </c>
      <c r="Q77" s="3">
        <v>72.400000000000006</v>
      </c>
      <c r="R77" s="3">
        <v>-2.6</v>
      </c>
      <c r="S77" s="4">
        <v>-3.4700000000000002E-2</v>
      </c>
      <c r="T77" s="5">
        <v>2994</v>
      </c>
      <c r="U77" s="5">
        <v>220637</v>
      </c>
      <c r="V77" s="2">
        <v>33.36</v>
      </c>
      <c r="X77" s="1">
        <v>43319</v>
      </c>
      <c r="Y77" s="2">
        <v>72</v>
      </c>
      <c r="Z77" s="2">
        <v>75.099999999999994</v>
      </c>
      <c r="AA77" s="2">
        <v>71.5</v>
      </c>
      <c r="AB77" s="3">
        <v>73.900000000000006</v>
      </c>
      <c r="AC77" s="3">
        <v>1.9</v>
      </c>
      <c r="AD77" s="4">
        <v>2.64E-2</v>
      </c>
      <c r="AE77" s="5">
        <v>6275</v>
      </c>
      <c r="AF77" s="5">
        <v>462873</v>
      </c>
      <c r="AG77" s="2">
        <v>34.06</v>
      </c>
    </row>
    <row r="78" spans="2:33">
      <c r="B78" s="1">
        <v>43280</v>
      </c>
      <c r="C78" s="2">
        <v>36.15</v>
      </c>
      <c r="D78" s="2">
        <v>36.549999999999997</v>
      </c>
      <c r="E78" s="2">
        <v>36.1</v>
      </c>
      <c r="F78" s="3">
        <v>36.25</v>
      </c>
      <c r="G78" s="3">
        <v>0.1</v>
      </c>
      <c r="H78" s="4">
        <v>2.8E-3</v>
      </c>
      <c r="I78" s="5">
        <v>4252</v>
      </c>
      <c r="J78" s="5">
        <v>154086</v>
      </c>
      <c r="K78" s="2">
        <v>15.83</v>
      </c>
      <c r="M78" s="1">
        <v>43283</v>
      </c>
      <c r="N78" s="2">
        <v>77.599999999999994</v>
      </c>
      <c r="O78" s="2">
        <v>77.8</v>
      </c>
      <c r="P78" s="2">
        <v>74.8</v>
      </c>
      <c r="Q78" s="3">
        <v>75</v>
      </c>
      <c r="R78" s="3">
        <v>-2.2999999999999998</v>
      </c>
      <c r="S78" s="4">
        <v>-2.98E-2</v>
      </c>
      <c r="T78" s="5">
        <v>2443</v>
      </c>
      <c r="U78" s="5">
        <v>186026</v>
      </c>
      <c r="V78" s="2">
        <v>34.56</v>
      </c>
      <c r="X78" s="1">
        <v>43318</v>
      </c>
      <c r="Y78" s="2">
        <v>72</v>
      </c>
      <c r="Z78" s="2">
        <v>72.099999999999994</v>
      </c>
      <c r="AA78" s="2">
        <v>70.599999999999994</v>
      </c>
      <c r="AB78" s="3">
        <v>72</v>
      </c>
      <c r="AC78" s="3">
        <v>0.4</v>
      </c>
      <c r="AD78" s="4">
        <v>5.5999999999999999E-3</v>
      </c>
      <c r="AE78" s="5">
        <v>2099</v>
      </c>
      <c r="AF78" s="5">
        <v>150436</v>
      </c>
      <c r="AG78" s="2">
        <v>33.18</v>
      </c>
    </row>
    <row r="79" spans="2:33">
      <c r="B79" s="1">
        <v>43279</v>
      </c>
      <c r="C79" s="2">
        <v>36.5</v>
      </c>
      <c r="D79" s="2">
        <v>36.799999999999997</v>
      </c>
      <c r="E79" s="2">
        <v>36.1</v>
      </c>
      <c r="F79" s="3">
        <v>36.15</v>
      </c>
      <c r="G79" s="3">
        <v>-0.95</v>
      </c>
      <c r="H79" s="4">
        <v>-2.5600000000000001E-2</v>
      </c>
      <c r="I79" s="5">
        <v>10801</v>
      </c>
      <c r="J79" s="5">
        <v>393562</v>
      </c>
      <c r="K79" s="2">
        <v>15.79</v>
      </c>
      <c r="M79" s="1">
        <v>43280</v>
      </c>
      <c r="N79" s="2">
        <v>76.2</v>
      </c>
      <c r="O79" s="2">
        <v>77.400000000000006</v>
      </c>
      <c r="P79" s="2">
        <v>75.900000000000006</v>
      </c>
      <c r="Q79" s="3">
        <v>77.3</v>
      </c>
      <c r="R79" s="3">
        <v>2.1</v>
      </c>
      <c r="S79" s="4">
        <v>2.7900000000000001E-2</v>
      </c>
      <c r="T79" s="5">
        <v>1736</v>
      </c>
      <c r="U79" s="5">
        <v>132907</v>
      </c>
      <c r="V79" s="2">
        <v>35.619999999999997</v>
      </c>
      <c r="X79" s="1">
        <v>43315</v>
      </c>
      <c r="Y79" s="2">
        <v>69.599999999999994</v>
      </c>
      <c r="Z79" s="2">
        <v>72</v>
      </c>
      <c r="AA79" s="2">
        <v>68.900000000000006</v>
      </c>
      <c r="AB79" s="3">
        <v>71.599999999999994</v>
      </c>
      <c r="AC79" s="3">
        <v>2.7</v>
      </c>
      <c r="AD79" s="4">
        <v>3.9199999999999999E-2</v>
      </c>
      <c r="AE79" s="5">
        <v>3031</v>
      </c>
      <c r="AF79" s="5">
        <v>214350</v>
      </c>
      <c r="AG79" s="2">
        <v>33</v>
      </c>
    </row>
    <row r="80" spans="2:33">
      <c r="B80" s="1">
        <v>43278</v>
      </c>
      <c r="C80" s="2">
        <v>37.1</v>
      </c>
      <c r="D80" s="2">
        <v>37.200000000000003</v>
      </c>
      <c r="E80" s="2">
        <v>36.549999999999997</v>
      </c>
      <c r="F80" s="3">
        <v>37.1</v>
      </c>
      <c r="G80" s="3">
        <v>0.45</v>
      </c>
      <c r="H80" s="4">
        <v>1.23E-2</v>
      </c>
      <c r="I80" s="5">
        <v>9057</v>
      </c>
      <c r="J80" s="5">
        <v>334451</v>
      </c>
      <c r="K80" s="2">
        <v>16.2</v>
      </c>
      <c r="M80" s="1">
        <v>43279</v>
      </c>
      <c r="N80" s="2">
        <v>76.099999999999994</v>
      </c>
      <c r="O80" s="2">
        <v>77.2</v>
      </c>
      <c r="P80" s="2">
        <v>75.099999999999994</v>
      </c>
      <c r="Q80" s="3">
        <v>75.2</v>
      </c>
      <c r="R80" s="3">
        <v>-1.1000000000000001</v>
      </c>
      <c r="S80" s="4">
        <v>-1.44E-2</v>
      </c>
      <c r="T80" s="5">
        <v>2260</v>
      </c>
      <c r="U80" s="5">
        <v>171610</v>
      </c>
      <c r="V80" s="2">
        <v>34.65</v>
      </c>
      <c r="X80" s="1">
        <v>43314</v>
      </c>
      <c r="Y80" s="2">
        <v>71.3</v>
      </c>
      <c r="Z80" s="2">
        <v>71.3</v>
      </c>
      <c r="AA80" s="2">
        <v>68.8</v>
      </c>
      <c r="AB80" s="3">
        <v>68.900000000000006</v>
      </c>
      <c r="AC80" s="3">
        <v>-2.1</v>
      </c>
      <c r="AD80" s="4">
        <v>-2.9600000000000001E-2</v>
      </c>
      <c r="AE80" s="5">
        <v>2133</v>
      </c>
      <c r="AF80" s="5">
        <v>148092</v>
      </c>
      <c r="AG80" s="2">
        <v>31.75</v>
      </c>
    </row>
    <row r="81" spans="2:33">
      <c r="B81" s="1">
        <v>43277</v>
      </c>
      <c r="C81" s="2">
        <v>35.799999999999997</v>
      </c>
      <c r="D81" s="2">
        <v>37</v>
      </c>
      <c r="E81" s="2">
        <v>35.799999999999997</v>
      </c>
      <c r="F81" s="3">
        <v>36.65</v>
      </c>
      <c r="G81" s="3">
        <v>0.15</v>
      </c>
      <c r="H81" s="4">
        <v>4.1000000000000003E-3</v>
      </c>
      <c r="I81" s="5">
        <v>8179</v>
      </c>
      <c r="J81" s="5">
        <v>296507</v>
      </c>
      <c r="K81" s="2">
        <v>16</v>
      </c>
      <c r="M81" s="1">
        <v>43278</v>
      </c>
      <c r="N81" s="2">
        <v>77.5</v>
      </c>
      <c r="O81" s="2">
        <v>79</v>
      </c>
      <c r="P81" s="2">
        <v>76.3</v>
      </c>
      <c r="Q81" s="3">
        <v>76.3</v>
      </c>
      <c r="R81" s="3">
        <v>-0.7</v>
      </c>
      <c r="S81" s="4">
        <v>-9.1000000000000004E-3</v>
      </c>
      <c r="T81" s="5">
        <v>3805</v>
      </c>
      <c r="U81" s="5">
        <v>296765</v>
      </c>
      <c r="V81" s="2">
        <v>35.159999999999997</v>
      </c>
      <c r="X81" s="1">
        <v>43313</v>
      </c>
      <c r="Y81" s="2">
        <v>72</v>
      </c>
      <c r="Z81" s="2">
        <v>72</v>
      </c>
      <c r="AA81" s="2">
        <v>70.900000000000006</v>
      </c>
      <c r="AB81" s="3">
        <v>71</v>
      </c>
      <c r="AC81" s="3">
        <v>-0.4</v>
      </c>
      <c r="AD81" s="4">
        <v>-5.5999999999999999E-3</v>
      </c>
      <c r="AE81" s="5">
        <v>1905</v>
      </c>
      <c r="AF81" s="5">
        <v>135949</v>
      </c>
      <c r="AG81" s="2">
        <v>32.72</v>
      </c>
    </row>
    <row r="82" spans="2:33">
      <c r="B82" s="1">
        <v>43276</v>
      </c>
      <c r="C82" s="2">
        <v>36.950000000000003</v>
      </c>
      <c r="D82" s="2">
        <v>37.75</v>
      </c>
      <c r="E82" s="2">
        <v>35.799999999999997</v>
      </c>
      <c r="F82" s="3">
        <v>36.5</v>
      </c>
      <c r="G82" s="3">
        <v>-1.1000000000000001</v>
      </c>
      <c r="H82" s="4">
        <v>-2.93E-2</v>
      </c>
      <c r="I82" s="5">
        <v>13539</v>
      </c>
      <c r="J82" s="5">
        <v>495482</v>
      </c>
      <c r="K82" s="2">
        <v>15.94</v>
      </c>
      <c r="M82" s="1">
        <v>43277</v>
      </c>
      <c r="N82" s="2">
        <v>75.400000000000006</v>
      </c>
      <c r="O82" s="2">
        <v>77</v>
      </c>
      <c r="P82" s="2">
        <v>74.7</v>
      </c>
      <c r="Q82" s="3">
        <v>77</v>
      </c>
      <c r="R82" s="3">
        <v>0.7</v>
      </c>
      <c r="S82" s="4">
        <v>9.1999999999999998E-3</v>
      </c>
      <c r="T82" s="5">
        <v>1719</v>
      </c>
      <c r="U82" s="5">
        <v>130063</v>
      </c>
      <c r="V82" s="2">
        <v>35.479999999999997</v>
      </c>
      <c r="X82" s="1">
        <v>43312</v>
      </c>
      <c r="Y82" s="2">
        <v>70.599999999999994</v>
      </c>
      <c r="Z82" s="2">
        <v>72</v>
      </c>
      <c r="AA82" s="2">
        <v>70.599999999999994</v>
      </c>
      <c r="AB82" s="3">
        <v>71.400000000000006</v>
      </c>
      <c r="AC82" s="3">
        <v>1</v>
      </c>
      <c r="AD82" s="4">
        <v>1.4200000000000001E-2</v>
      </c>
      <c r="AE82" s="5">
        <v>2932</v>
      </c>
      <c r="AF82" s="5">
        <v>209489</v>
      </c>
      <c r="AG82" s="2">
        <v>32.9</v>
      </c>
    </row>
    <row r="83" spans="2:33">
      <c r="B83" s="1">
        <v>43273</v>
      </c>
      <c r="C83" s="2">
        <v>38.299999999999997</v>
      </c>
      <c r="D83" s="2">
        <v>38.5</v>
      </c>
      <c r="E83" s="2">
        <v>37.25</v>
      </c>
      <c r="F83" s="3">
        <v>37.6</v>
      </c>
      <c r="G83" s="3">
        <v>-1.2</v>
      </c>
      <c r="H83" s="4">
        <v>-3.09E-2</v>
      </c>
      <c r="I83" s="5">
        <v>8323</v>
      </c>
      <c r="J83" s="5">
        <v>314391</v>
      </c>
      <c r="K83" s="2">
        <v>16.420000000000002</v>
      </c>
      <c r="M83" s="1">
        <v>43276</v>
      </c>
      <c r="N83" s="2">
        <v>75</v>
      </c>
      <c r="O83" s="2">
        <v>76.900000000000006</v>
      </c>
      <c r="P83" s="2">
        <v>75</v>
      </c>
      <c r="Q83" s="3">
        <v>76.3</v>
      </c>
      <c r="R83" s="3">
        <v>1.7</v>
      </c>
      <c r="S83" s="4">
        <v>2.2800000000000001E-2</v>
      </c>
      <c r="T83" s="5">
        <v>2951</v>
      </c>
      <c r="U83" s="5">
        <v>224640</v>
      </c>
      <c r="V83" s="2">
        <v>35.159999999999997</v>
      </c>
      <c r="X83" s="1">
        <v>43311</v>
      </c>
      <c r="Y83" s="2">
        <v>71</v>
      </c>
      <c r="Z83" s="2">
        <v>71.900000000000006</v>
      </c>
      <c r="AA83" s="2">
        <v>70.099999999999994</v>
      </c>
      <c r="AB83" s="3">
        <v>70.400000000000006</v>
      </c>
      <c r="AC83" s="3">
        <v>0.1</v>
      </c>
      <c r="AD83" s="4">
        <v>1.4E-3</v>
      </c>
      <c r="AE83" s="5">
        <v>2757</v>
      </c>
      <c r="AF83" s="5">
        <v>195569</v>
      </c>
      <c r="AG83" s="2">
        <v>32.44</v>
      </c>
    </row>
    <row r="84" spans="2:33">
      <c r="B84" s="1">
        <v>43272</v>
      </c>
      <c r="C84" s="2">
        <v>38.9</v>
      </c>
      <c r="D84" s="2">
        <v>39.25</v>
      </c>
      <c r="E84" s="2">
        <v>38.6</v>
      </c>
      <c r="F84" s="3">
        <v>38.799999999999997</v>
      </c>
      <c r="G84" s="3">
        <v>0.2</v>
      </c>
      <c r="H84" s="4">
        <v>5.1999999999999998E-3</v>
      </c>
      <c r="I84" s="5">
        <v>5434</v>
      </c>
      <c r="J84" s="5">
        <v>211519</v>
      </c>
      <c r="K84" s="2">
        <v>16.940000000000001</v>
      </c>
      <c r="M84" s="1">
        <v>43273</v>
      </c>
      <c r="N84" s="2">
        <v>75.7</v>
      </c>
      <c r="O84" s="2">
        <v>75.7</v>
      </c>
      <c r="P84" s="2">
        <v>73.5</v>
      </c>
      <c r="Q84" s="3">
        <v>74.599999999999994</v>
      </c>
      <c r="R84" s="3">
        <v>-1.2</v>
      </c>
      <c r="S84" s="4">
        <v>-1.5800000000000002E-2</v>
      </c>
      <c r="T84" s="5">
        <v>2915</v>
      </c>
      <c r="U84" s="5">
        <v>217705</v>
      </c>
      <c r="V84" s="2">
        <v>34.380000000000003</v>
      </c>
      <c r="X84" s="1">
        <v>43308</v>
      </c>
      <c r="Y84" s="2">
        <v>71</v>
      </c>
      <c r="Z84" s="2">
        <v>71.099999999999994</v>
      </c>
      <c r="AA84" s="2">
        <v>70.2</v>
      </c>
      <c r="AB84" s="3">
        <v>70.3</v>
      </c>
      <c r="AC84" s="3">
        <v>0.1</v>
      </c>
      <c r="AD84" s="4">
        <v>1.4E-3</v>
      </c>
      <c r="AE84" s="5">
        <v>1519</v>
      </c>
      <c r="AF84" s="5">
        <v>107197</v>
      </c>
      <c r="AG84" s="2">
        <v>32.4</v>
      </c>
    </row>
    <row r="85" spans="2:33">
      <c r="B85" s="1">
        <v>43271</v>
      </c>
      <c r="C85" s="2">
        <v>39.799999999999997</v>
      </c>
      <c r="D85" s="2">
        <v>40.200000000000003</v>
      </c>
      <c r="E85" s="2">
        <v>38.450000000000003</v>
      </c>
      <c r="F85" s="3">
        <v>38.6</v>
      </c>
      <c r="G85" s="3">
        <v>-1.1499999999999999</v>
      </c>
      <c r="H85" s="4">
        <v>-2.8899999999999999E-2</v>
      </c>
      <c r="I85" s="5">
        <v>11790</v>
      </c>
      <c r="J85" s="5">
        <v>459767</v>
      </c>
      <c r="K85" s="2">
        <v>16.86</v>
      </c>
      <c r="M85" s="1">
        <v>43272</v>
      </c>
      <c r="N85" s="2">
        <v>76.2</v>
      </c>
      <c r="O85" s="2">
        <v>77.599999999999994</v>
      </c>
      <c r="P85" s="2">
        <v>75.7</v>
      </c>
      <c r="Q85" s="3">
        <v>75.8</v>
      </c>
      <c r="R85" s="3">
        <v>0.5</v>
      </c>
      <c r="S85" s="4">
        <v>6.6E-3</v>
      </c>
      <c r="T85" s="5">
        <v>2864</v>
      </c>
      <c r="U85" s="5">
        <v>218972</v>
      </c>
      <c r="V85" s="2">
        <v>34.93</v>
      </c>
      <c r="X85" s="1">
        <v>43307</v>
      </c>
      <c r="Y85" s="2">
        <v>70</v>
      </c>
      <c r="Z85" s="2">
        <v>70.599999999999994</v>
      </c>
      <c r="AA85" s="2">
        <v>69.3</v>
      </c>
      <c r="AB85" s="3">
        <v>70.2</v>
      </c>
      <c r="AC85" s="3">
        <v>0.8</v>
      </c>
      <c r="AD85" s="4">
        <v>1.15E-2</v>
      </c>
      <c r="AE85" s="5">
        <v>1859</v>
      </c>
      <c r="AF85" s="5">
        <v>130151</v>
      </c>
      <c r="AG85" s="2">
        <v>32.35</v>
      </c>
    </row>
    <row r="86" spans="2:33">
      <c r="B86" s="1">
        <v>43270</v>
      </c>
      <c r="C86" s="2">
        <v>40</v>
      </c>
      <c r="D86" s="2">
        <v>41.45</v>
      </c>
      <c r="E86" s="2">
        <v>39.15</v>
      </c>
      <c r="F86" s="3">
        <v>39.75</v>
      </c>
      <c r="G86" s="3">
        <v>-0.25</v>
      </c>
      <c r="H86" s="4">
        <v>-6.3E-3</v>
      </c>
      <c r="I86" s="5">
        <v>25106</v>
      </c>
      <c r="J86" s="5">
        <v>1012471</v>
      </c>
      <c r="K86" s="2">
        <v>17.36</v>
      </c>
      <c r="M86" s="1">
        <v>43271</v>
      </c>
      <c r="N86" s="2">
        <v>77.5</v>
      </c>
      <c r="O86" s="2">
        <v>78</v>
      </c>
      <c r="P86" s="2">
        <v>72.599999999999994</v>
      </c>
      <c r="Q86" s="3">
        <v>75.3</v>
      </c>
      <c r="R86" s="3">
        <v>-2.2000000000000002</v>
      </c>
      <c r="S86" s="4">
        <v>-2.8400000000000002E-2</v>
      </c>
      <c r="T86" s="5">
        <v>5536</v>
      </c>
      <c r="U86" s="5">
        <v>417961</v>
      </c>
      <c r="V86" s="2">
        <v>34.700000000000003</v>
      </c>
      <c r="X86" s="1">
        <v>43306</v>
      </c>
      <c r="Y86" s="2">
        <v>69.5</v>
      </c>
      <c r="Z86" s="2">
        <v>70.7</v>
      </c>
      <c r="AA86" s="2">
        <v>68.599999999999994</v>
      </c>
      <c r="AB86" s="3">
        <v>69.400000000000006</v>
      </c>
      <c r="AC86" s="3">
        <v>0.5</v>
      </c>
      <c r="AD86" s="4">
        <v>7.3000000000000001E-3</v>
      </c>
      <c r="AE86" s="5">
        <v>2419</v>
      </c>
      <c r="AF86" s="5">
        <v>168889</v>
      </c>
      <c r="AG86" s="2">
        <v>31.98</v>
      </c>
    </row>
    <row r="87" spans="2:33">
      <c r="B87" s="1">
        <v>43266</v>
      </c>
      <c r="C87" s="2">
        <v>38.299999999999997</v>
      </c>
      <c r="D87" s="2">
        <v>40.15</v>
      </c>
      <c r="E87" s="2">
        <v>38.299999999999997</v>
      </c>
      <c r="F87" s="3">
        <v>40</v>
      </c>
      <c r="G87" s="3">
        <v>1.8</v>
      </c>
      <c r="H87" s="4">
        <v>4.7100000000000003E-2</v>
      </c>
      <c r="I87" s="5">
        <v>27296</v>
      </c>
      <c r="J87" s="5">
        <v>1082786</v>
      </c>
      <c r="K87" s="2">
        <v>17.47</v>
      </c>
      <c r="M87" s="1">
        <v>43270</v>
      </c>
      <c r="N87" s="2">
        <v>79</v>
      </c>
      <c r="O87" s="2">
        <v>80</v>
      </c>
      <c r="P87" s="2">
        <v>77.5</v>
      </c>
      <c r="Q87" s="3">
        <v>77.5</v>
      </c>
      <c r="R87" s="3">
        <v>-1.8</v>
      </c>
      <c r="S87" s="4">
        <v>-2.2700000000000001E-2</v>
      </c>
      <c r="T87" s="5">
        <v>3731</v>
      </c>
      <c r="U87" s="5">
        <v>293289</v>
      </c>
      <c r="V87" s="2">
        <v>35.71</v>
      </c>
      <c r="X87" s="1">
        <v>43305</v>
      </c>
      <c r="Y87" s="2">
        <v>67.099999999999994</v>
      </c>
      <c r="Z87" s="2">
        <v>69.5</v>
      </c>
      <c r="AA87" s="2">
        <v>66.599999999999994</v>
      </c>
      <c r="AB87" s="3">
        <v>68.900000000000006</v>
      </c>
      <c r="AC87" s="3">
        <v>2.4</v>
      </c>
      <c r="AD87" s="4">
        <v>3.61E-2</v>
      </c>
      <c r="AE87" s="5">
        <v>2821</v>
      </c>
      <c r="AF87" s="5">
        <v>192596</v>
      </c>
      <c r="AG87" s="2">
        <v>31.75</v>
      </c>
    </row>
    <row r="88" spans="2:33">
      <c r="B88" s="1">
        <v>43265</v>
      </c>
      <c r="C88" s="2">
        <v>40</v>
      </c>
      <c r="D88" s="2">
        <v>40.9</v>
      </c>
      <c r="E88" s="2">
        <v>38.1</v>
      </c>
      <c r="F88" s="3">
        <v>38.200000000000003</v>
      </c>
      <c r="G88" s="3">
        <v>-0.7</v>
      </c>
      <c r="H88" s="4">
        <v>-1.7999999999999999E-2</v>
      </c>
      <c r="I88" s="5">
        <v>31494</v>
      </c>
      <c r="J88" s="5">
        <v>1246689</v>
      </c>
      <c r="K88" s="2">
        <v>16.68</v>
      </c>
      <c r="M88" s="1">
        <v>43266</v>
      </c>
      <c r="N88" s="2">
        <v>79.400000000000006</v>
      </c>
      <c r="O88" s="2">
        <v>80.3</v>
      </c>
      <c r="P88" s="2">
        <v>78.2</v>
      </c>
      <c r="Q88" s="3">
        <v>79.3</v>
      </c>
      <c r="R88" s="3">
        <v>0.3</v>
      </c>
      <c r="S88" s="4">
        <v>3.8E-3</v>
      </c>
      <c r="T88" s="5">
        <v>4863</v>
      </c>
      <c r="U88" s="5">
        <v>384260</v>
      </c>
      <c r="V88" s="2">
        <v>36.54</v>
      </c>
      <c r="X88" s="1">
        <v>43304</v>
      </c>
      <c r="Y88" s="2">
        <v>68.2</v>
      </c>
      <c r="Z88" s="2">
        <v>68.400000000000006</v>
      </c>
      <c r="AA88" s="2">
        <v>65.900000000000006</v>
      </c>
      <c r="AB88" s="3">
        <v>66.5</v>
      </c>
      <c r="AC88" s="3">
        <v>-1.6</v>
      </c>
      <c r="AD88" s="4">
        <v>-2.35E-2</v>
      </c>
      <c r="AE88" s="5">
        <v>2006</v>
      </c>
      <c r="AF88" s="5">
        <v>133746</v>
      </c>
      <c r="AG88" s="2">
        <v>30.65</v>
      </c>
    </row>
    <row r="89" spans="2:33">
      <c r="B89" s="1">
        <v>43264</v>
      </c>
      <c r="C89" s="2">
        <v>37.950000000000003</v>
      </c>
      <c r="D89" s="2">
        <v>39.1</v>
      </c>
      <c r="E89" s="2">
        <v>37.6</v>
      </c>
      <c r="F89" s="3">
        <v>38.9</v>
      </c>
      <c r="G89" s="3">
        <v>1.25</v>
      </c>
      <c r="H89" s="4">
        <v>3.32E-2</v>
      </c>
      <c r="I89" s="5">
        <v>19048</v>
      </c>
      <c r="J89" s="5">
        <v>733000</v>
      </c>
      <c r="K89" s="2">
        <v>16.989999999999998</v>
      </c>
      <c r="M89" s="1">
        <v>43265</v>
      </c>
      <c r="N89" s="2">
        <v>83.6</v>
      </c>
      <c r="O89" s="2">
        <v>84.8</v>
      </c>
      <c r="P89" s="2">
        <v>79</v>
      </c>
      <c r="Q89" s="3">
        <v>79</v>
      </c>
      <c r="R89" s="3">
        <v>-3.7</v>
      </c>
      <c r="S89" s="4">
        <v>-4.4699999999999997E-2</v>
      </c>
      <c r="T89" s="5">
        <v>21036</v>
      </c>
      <c r="U89" s="5">
        <v>1720330</v>
      </c>
      <c r="V89" s="2">
        <v>36.409999999999997</v>
      </c>
      <c r="X89" s="1">
        <v>43301</v>
      </c>
      <c r="Y89" s="2">
        <v>69.3</v>
      </c>
      <c r="Z89" s="2">
        <v>69.8</v>
      </c>
      <c r="AA89" s="2">
        <v>68</v>
      </c>
      <c r="AB89" s="3">
        <v>68.099999999999994</v>
      </c>
      <c r="AC89" s="3">
        <v>-1</v>
      </c>
      <c r="AD89" s="4">
        <v>-1.4500000000000001E-2</v>
      </c>
      <c r="AE89" s="5">
        <v>1407</v>
      </c>
      <c r="AF89" s="5">
        <v>96518</v>
      </c>
      <c r="AG89" s="2">
        <v>31.38</v>
      </c>
    </row>
    <row r="90" spans="2:33">
      <c r="B90" s="1">
        <v>43263</v>
      </c>
      <c r="C90" s="2">
        <v>37.200000000000003</v>
      </c>
      <c r="D90" s="2">
        <v>38</v>
      </c>
      <c r="E90" s="2">
        <v>36.700000000000003</v>
      </c>
      <c r="F90" s="3">
        <v>37.65</v>
      </c>
      <c r="G90" s="3">
        <v>0.8</v>
      </c>
      <c r="H90" s="4">
        <v>2.1700000000000001E-2</v>
      </c>
      <c r="I90" s="5">
        <v>9763</v>
      </c>
      <c r="J90" s="5">
        <v>365088</v>
      </c>
      <c r="K90" s="2">
        <v>16.440000000000001</v>
      </c>
      <c r="M90" s="1">
        <v>43264</v>
      </c>
      <c r="N90" s="2">
        <v>78.7</v>
      </c>
      <c r="O90" s="2">
        <v>83.9</v>
      </c>
      <c r="P90" s="2">
        <v>77.7</v>
      </c>
      <c r="Q90" s="3">
        <v>82.7</v>
      </c>
      <c r="R90" s="3">
        <v>5</v>
      </c>
      <c r="S90" s="4">
        <v>6.4399999999999999E-2</v>
      </c>
      <c r="T90" s="5">
        <v>24740</v>
      </c>
      <c r="U90" s="5">
        <v>2026923</v>
      </c>
      <c r="V90" s="2">
        <v>38.11</v>
      </c>
      <c r="X90" s="1">
        <v>43300</v>
      </c>
      <c r="Y90" s="2">
        <v>69.3</v>
      </c>
      <c r="Z90" s="2">
        <v>69.8</v>
      </c>
      <c r="AA90" s="2">
        <v>68.7</v>
      </c>
      <c r="AB90" s="3">
        <v>69.099999999999994</v>
      </c>
      <c r="AC90" s="3">
        <v>0.4</v>
      </c>
      <c r="AD90" s="4">
        <v>5.7999999999999996E-3</v>
      </c>
      <c r="AE90" s="2">
        <v>939</v>
      </c>
      <c r="AF90" s="5">
        <v>64992</v>
      </c>
      <c r="AG90" s="2">
        <v>31.84</v>
      </c>
    </row>
    <row r="91" spans="2:33">
      <c r="B91" s="1">
        <v>43262</v>
      </c>
      <c r="C91" s="2">
        <v>38.35</v>
      </c>
      <c r="D91" s="2">
        <v>38.35</v>
      </c>
      <c r="E91" s="2">
        <v>36.700000000000003</v>
      </c>
      <c r="F91" s="3">
        <v>36.85</v>
      </c>
      <c r="G91" s="3">
        <v>-1.1000000000000001</v>
      </c>
      <c r="H91" s="4">
        <v>-2.9000000000000001E-2</v>
      </c>
      <c r="I91" s="5">
        <v>17922</v>
      </c>
      <c r="J91" s="5">
        <v>667386</v>
      </c>
      <c r="K91" s="2">
        <v>16.09</v>
      </c>
      <c r="M91" s="1">
        <v>43263</v>
      </c>
      <c r="N91" s="2">
        <v>77.900000000000006</v>
      </c>
      <c r="O91" s="2">
        <v>79.3</v>
      </c>
      <c r="P91" s="2">
        <v>77.5</v>
      </c>
      <c r="Q91" s="2">
        <v>77.7</v>
      </c>
      <c r="R91" s="2">
        <v>0</v>
      </c>
      <c r="S91" s="6">
        <v>0</v>
      </c>
      <c r="T91" s="5">
        <v>4188</v>
      </c>
      <c r="U91" s="5">
        <v>327663</v>
      </c>
      <c r="V91" s="2">
        <v>35.81</v>
      </c>
      <c r="X91" s="1">
        <v>43299</v>
      </c>
      <c r="Y91" s="2">
        <v>69.8</v>
      </c>
      <c r="Z91" s="2">
        <v>70.3</v>
      </c>
      <c r="AA91" s="2">
        <v>68.3</v>
      </c>
      <c r="AB91" s="3">
        <v>68.7</v>
      </c>
      <c r="AC91" s="3">
        <v>-0.8</v>
      </c>
      <c r="AD91" s="4">
        <v>-1.15E-2</v>
      </c>
      <c r="AE91" s="5">
        <v>1549</v>
      </c>
      <c r="AF91" s="5">
        <v>107381</v>
      </c>
      <c r="AG91" s="2">
        <v>31.66</v>
      </c>
    </row>
    <row r="92" spans="2:33">
      <c r="B92" s="1">
        <v>43259</v>
      </c>
      <c r="C92" s="2">
        <v>38.299999999999997</v>
      </c>
      <c r="D92" s="2">
        <v>39.549999999999997</v>
      </c>
      <c r="E92" s="2">
        <v>37.9</v>
      </c>
      <c r="F92" s="3">
        <v>37.950000000000003</v>
      </c>
      <c r="G92" s="3">
        <v>0.1</v>
      </c>
      <c r="H92" s="4">
        <v>2.5999999999999999E-3</v>
      </c>
      <c r="I92" s="5">
        <v>25699</v>
      </c>
      <c r="J92" s="5">
        <v>996161</v>
      </c>
      <c r="K92" s="2">
        <v>16.57</v>
      </c>
      <c r="M92" s="1">
        <v>43262</v>
      </c>
      <c r="N92" s="2">
        <v>79.8</v>
      </c>
      <c r="O92" s="2">
        <v>79.8</v>
      </c>
      <c r="P92" s="2">
        <v>77.099999999999994</v>
      </c>
      <c r="Q92" s="3">
        <v>77.7</v>
      </c>
      <c r="R92" s="3">
        <v>-1.6</v>
      </c>
      <c r="S92" s="4">
        <v>-2.0199999999999999E-2</v>
      </c>
      <c r="T92" s="5">
        <v>7578</v>
      </c>
      <c r="U92" s="5">
        <v>591294</v>
      </c>
      <c r="V92" s="2">
        <v>35.81</v>
      </c>
      <c r="X92" s="1">
        <v>43298</v>
      </c>
      <c r="Y92" s="2">
        <v>70.900000000000006</v>
      </c>
      <c r="Z92" s="2">
        <v>71.099999999999994</v>
      </c>
      <c r="AA92" s="2">
        <v>69.5</v>
      </c>
      <c r="AB92" s="3">
        <v>69.5</v>
      </c>
      <c r="AC92" s="3">
        <v>-1</v>
      </c>
      <c r="AD92" s="4">
        <v>-1.4200000000000001E-2</v>
      </c>
      <c r="AE92" s="5">
        <v>1181</v>
      </c>
      <c r="AF92" s="5">
        <v>82881</v>
      </c>
      <c r="AG92" s="2">
        <v>32.03</v>
      </c>
    </row>
    <row r="93" spans="2:33">
      <c r="B93" s="1">
        <v>43258</v>
      </c>
      <c r="C93" s="2">
        <v>38.5</v>
      </c>
      <c r="D93" s="2">
        <v>38.65</v>
      </c>
      <c r="E93" s="2">
        <v>37.799999999999997</v>
      </c>
      <c r="F93" s="3">
        <v>37.85</v>
      </c>
      <c r="G93" s="3">
        <v>-0.15</v>
      </c>
      <c r="H93" s="4">
        <v>-3.8999999999999998E-3</v>
      </c>
      <c r="I93" s="5">
        <v>12504</v>
      </c>
      <c r="J93" s="5">
        <v>476088</v>
      </c>
      <c r="K93" s="2">
        <v>16.53</v>
      </c>
      <c r="M93" s="1">
        <v>43259</v>
      </c>
      <c r="N93" s="2">
        <v>79.400000000000006</v>
      </c>
      <c r="O93" s="2">
        <v>80.5</v>
      </c>
      <c r="P93" s="2">
        <v>78.599999999999994</v>
      </c>
      <c r="Q93" s="3">
        <v>79.3</v>
      </c>
      <c r="R93" s="3">
        <v>0.3</v>
      </c>
      <c r="S93" s="4">
        <v>3.8E-3</v>
      </c>
      <c r="T93" s="5">
        <v>5237</v>
      </c>
      <c r="U93" s="5">
        <v>416895</v>
      </c>
      <c r="V93" s="2">
        <v>36.54</v>
      </c>
      <c r="X93" s="1">
        <v>43297</v>
      </c>
      <c r="Y93" s="2">
        <v>71.2</v>
      </c>
      <c r="Z93" s="2">
        <v>71.599999999999994</v>
      </c>
      <c r="AA93" s="2">
        <v>69.8</v>
      </c>
      <c r="AB93" s="3">
        <v>70.5</v>
      </c>
      <c r="AC93" s="3">
        <v>-0.4</v>
      </c>
      <c r="AD93" s="4">
        <v>-5.5999999999999999E-3</v>
      </c>
      <c r="AE93" s="5">
        <v>1663</v>
      </c>
      <c r="AF93" s="5">
        <v>117458</v>
      </c>
      <c r="AG93" s="2">
        <v>32.49</v>
      </c>
    </row>
    <row r="94" spans="2:33">
      <c r="B94" s="1">
        <v>43257</v>
      </c>
      <c r="C94" s="2">
        <v>38.1</v>
      </c>
      <c r="D94" s="2">
        <v>38.5</v>
      </c>
      <c r="E94" s="2">
        <v>37.75</v>
      </c>
      <c r="F94" s="3">
        <v>38</v>
      </c>
      <c r="G94" s="3">
        <v>0.5</v>
      </c>
      <c r="H94" s="4">
        <v>1.3299999999999999E-2</v>
      </c>
      <c r="I94" s="5">
        <v>18688</v>
      </c>
      <c r="J94" s="5">
        <v>711695</v>
      </c>
      <c r="K94" s="2">
        <v>16.59</v>
      </c>
      <c r="M94" s="1">
        <v>43258</v>
      </c>
      <c r="N94" s="2">
        <v>81.5</v>
      </c>
      <c r="O94" s="2">
        <v>81.5</v>
      </c>
      <c r="P94" s="2">
        <v>79</v>
      </c>
      <c r="Q94" s="3">
        <v>79</v>
      </c>
      <c r="R94" s="3">
        <v>-2</v>
      </c>
      <c r="S94" s="4">
        <v>-2.47E-2</v>
      </c>
      <c r="T94" s="5">
        <v>6366</v>
      </c>
      <c r="U94" s="5">
        <v>508803</v>
      </c>
      <c r="V94" s="2">
        <v>36.409999999999997</v>
      </c>
      <c r="X94" s="1">
        <v>43294</v>
      </c>
      <c r="Y94" s="2">
        <v>70.5</v>
      </c>
      <c r="Z94" s="2">
        <v>72</v>
      </c>
      <c r="AA94" s="2">
        <v>70.3</v>
      </c>
      <c r="AB94" s="3">
        <v>70.900000000000006</v>
      </c>
      <c r="AC94" s="3">
        <v>1.3</v>
      </c>
      <c r="AD94" s="4">
        <v>1.8700000000000001E-2</v>
      </c>
      <c r="AE94" s="5">
        <v>3491</v>
      </c>
      <c r="AF94" s="5">
        <v>248063</v>
      </c>
      <c r="AG94" s="2">
        <v>32.67</v>
      </c>
    </row>
    <row r="95" spans="2:33">
      <c r="B95" s="1">
        <v>43256</v>
      </c>
      <c r="C95" s="2">
        <v>37.799999999999997</v>
      </c>
      <c r="D95" s="2">
        <v>38.5</v>
      </c>
      <c r="E95" s="2">
        <v>36.9</v>
      </c>
      <c r="F95" s="3">
        <v>37.5</v>
      </c>
      <c r="G95" s="3">
        <v>-0.1</v>
      </c>
      <c r="H95" s="4">
        <v>-2.7000000000000001E-3</v>
      </c>
      <c r="I95" s="5">
        <v>27264</v>
      </c>
      <c r="J95" s="5">
        <v>1026953</v>
      </c>
      <c r="K95" s="2">
        <v>16.38</v>
      </c>
      <c r="M95" s="1">
        <v>43257</v>
      </c>
      <c r="N95" s="2">
        <v>78.3</v>
      </c>
      <c r="O95" s="2">
        <v>81</v>
      </c>
      <c r="P95" s="2">
        <v>77.900000000000006</v>
      </c>
      <c r="Q95" s="3">
        <v>81</v>
      </c>
      <c r="R95" s="3">
        <v>3.8</v>
      </c>
      <c r="S95" s="4">
        <v>4.9200000000000001E-2</v>
      </c>
      <c r="T95" s="5">
        <v>9623</v>
      </c>
      <c r="U95" s="5">
        <v>765981</v>
      </c>
      <c r="V95" s="2">
        <v>37.33</v>
      </c>
      <c r="X95" s="1">
        <v>43293</v>
      </c>
      <c r="Y95" s="2">
        <v>69.2</v>
      </c>
      <c r="Z95" s="2">
        <v>70.7</v>
      </c>
      <c r="AA95" s="2">
        <v>69.2</v>
      </c>
      <c r="AB95" s="3">
        <v>69.599999999999994</v>
      </c>
      <c r="AC95" s="3">
        <v>0.3</v>
      </c>
      <c r="AD95" s="4">
        <v>4.3E-3</v>
      </c>
      <c r="AE95" s="5">
        <v>1813</v>
      </c>
      <c r="AF95" s="5">
        <v>126870</v>
      </c>
      <c r="AG95" s="2">
        <v>32.07</v>
      </c>
    </row>
    <row r="96" spans="2:33">
      <c r="B96" s="1">
        <v>43255</v>
      </c>
      <c r="C96" s="2">
        <v>37</v>
      </c>
      <c r="D96" s="2">
        <v>38.85</v>
      </c>
      <c r="E96" s="2">
        <v>36.299999999999997</v>
      </c>
      <c r="F96" s="3">
        <v>37.6</v>
      </c>
      <c r="G96" s="3">
        <v>1.9</v>
      </c>
      <c r="H96" s="4">
        <v>5.3199999999999997E-2</v>
      </c>
      <c r="I96" s="5">
        <v>59456</v>
      </c>
      <c r="J96" s="5">
        <v>2236772</v>
      </c>
      <c r="K96" s="2">
        <v>16.420000000000002</v>
      </c>
      <c r="M96" s="1">
        <v>43256</v>
      </c>
      <c r="N96" s="2">
        <v>78.400000000000006</v>
      </c>
      <c r="O96" s="2">
        <v>78.5</v>
      </c>
      <c r="P96" s="2">
        <v>77</v>
      </c>
      <c r="Q96" s="3">
        <v>77.2</v>
      </c>
      <c r="R96" s="3">
        <v>-0.7</v>
      </c>
      <c r="S96" s="4">
        <v>-8.9999999999999993E-3</v>
      </c>
      <c r="T96" s="5">
        <v>3917</v>
      </c>
      <c r="U96" s="5">
        <v>304374</v>
      </c>
      <c r="V96" s="2">
        <v>35.58</v>
      </c>
      <c r="X96" s="1">
        <v>43292</v>
      </c>
      <c r="Y96" s="2">
        <v>69.5</v>
      </c>
      <c r="Z96" s="2">
        <v>70.8</v>
      </c>
      <c r="AA96" s="2">
        <v>69.099999999999994</v>
      </c>
      <c r="AB96" s="3">
        <v>69.3</v>
      </c>
      <c r="AC96" s="3">
        <v>-0.9</v>
      </c>
      <c r="AD96" s="4">
        <v>-1.2800000000000001E-2</v>
      </c>
      <c r="AE96" s="5">
        <v>1741</v>
      </c>
      <c r="AF96" s="5">
        <v>121445</v>
      </c>
      <c r="AG96" s="2">
        <v>31.94</v>
      </c>
    </row>
    <row r="97" spans="2:33">
      <c r="B97" s="1">
        <v>43252</v>
      </c>
      <c r="C97" s="2">
        <v>33.15</v>
      </c>
      <c r="D97" s="2">
        <v>35.700000000000003</v>
      </c>
      <c r="E97" s="2">
        <v>33.049999999999997</v>
      </c>
      <c r="F97" s="3">
        <v>35.700000000000003</v>
      </c>
      <c r="G97" s="3">
        <v>3.2</v>
      </c>
      <c r="H97" s="4">
        <v>9.8500000000000004E-2</v>
      </c>
      <c r="I97" s="5">
        <v>51380</v>
      </c>
      <c r="J97" s="5">
        <v>1785696</v>
      </c>
      <c r="K97" s="2">
        <v>15.59</v>
      </c>
      <c r="M97" s="1">
        <v>43255</v>
      </c>
      <c r="N97" s="2">
        <v>79.5</v>
      </c>
      <c r="O97" s="2">
        <v>79.8</v>
      </c>
      <c r="P97" s="2">
        <v>77.8</v>
      </c>
      <c r="Q97" s="3">
        <v>77.900000000000006</v>
      </c>
      <c r="R97" s="3">
        <v>0.4</v>
      </c>
      <c r="S97" s="4">
        <v>5.1999999999999998E-3</v>
      </c>
      <c r="T97" s="5">
        <v>5672</v>
      </c>
      <c r="U97" s="5">
        <v>446238</v>
      </c>
      <c r="V97" s="2">
        <v>35.9</v>
      </c>
      <c r="X97" s="1">
        <v>43291</v>
      </c>
      <c r="Y97" s="2">
        <v>70.599999999999994</v>
      </c>
      <c r="Z97" s="2">
        <v>71.3</v>
      </c>
      <c r="AA97" s="2">
        <v>68.5</v>
      </c>
      <c r="AB97" s="3">
        <v>70.2</v>
      </c>
      <c r="AC97" s="3">
        <v>0.2</v>
      </c>
      <c r="AD97" s="4">
        <v>2.8999999999999998E-3</v>
      </c>
      <c r="AE97" s="5">
        <v>3348</v>
      </c>
      <c r="AF97" s="5">
        <v>233805</v>
      </c>
      <c r="AG97" s="2">
        <v>32.35</v>
      </c>
    </row>
    <row r="98" spans="2:33">
      <c r="B98" s="1">
        <v>43251</v>
      </c>
      <c r="C98" s="2">
        <v>32.700000000000003</v>
      </c>
      <c r="D98" s="2">
        <v>33.1</v>
      </c>
      <c r="E98" s="2">
        <v>32.5</v>
      </c>
      <c r="F98" s="3">
        <v>32.5</v>
      </c>
      <c r="G98" s="3">
        <v>0.2</v>
      </c>
      <c r="H98" s="4">
        <v>6.1999999999999998E-3</v>
      </c>
      <c r="I98" s="5">
        <v>5944</v>
      </c>
      <c r="J98" s="5">
        <v>194195</v>
      </c>
      <c r="K98" s="2">
        <v>14.19</v>
      </c>
      <c r="M98" s="1">
        <v>43252</v>
      </c>
      <c r="N98" s="2">
        <v>76.599999999999994</v>
      </c>
      <c r="O98" s="2">
        <v>77.8</v>
      </c>
      <c r="P98" s="2">
        <v>76.3</v>
      </c>
      <c r="Q98" s="3">
        <v>77.5</v>
      </c>
      <c r="R98" s="3">
        <v>0.9</v>
      </c>
      <c r="S98" s="4">
        <v>1.17E-2</v>
      </c>
      <c r="T98" s="5">
        <v>4131</v>
      </c>
      <c r="U98" s="5">
        <v>319140</v>
      </c>
      <c r="V98" s="2">
        <v>35.71</v>
      </c>
      <c r="X98" s="1">
        <v>43290</v>
      </c>
      <c r="Y98" s="2">
        <v>68.599999999999994</v>
      </c>
      <c r="Z98" s="2">
        <v>70.2</v>
      </c>
      <c r="AA98" s="2">
        <v>67.2</v>
      </c>
      <c r="AB98" s="3">
        <v>70</v>
      </c>
      <c r="AC98" s="3">
        <v>1.5</v>
      </c>
      <c r="AD98" s="4">
        <v>2.1899999999999999E-2</v>
      </c>
      <c r="AE98" s="5">
        <v>2852</v>
      </c>
      <c r="AF98" s="5">
        <v>195984</v>
      </c>
      <c r="AG98" s="2">
        <v>32.26</v>
      </c>
    </row>
    <row r="99" spans="2:33">
      <c r="B99" s="1">
        <v>43250</v>
      </c>
      <c r="C99" s="2">
        <v>32.6</v>
      </c>
      <c r="D99" s="2">
        <v>32.6</v>
      </c>
      <c r="E99" s="2">
        <v>32</v>
      </c>
      <c r="F99" s="3">
        <v>32.299999999999997</v>
      </c>
      <c r="G99" s="3">
        <v>-0.45</v>
      </c>
      <c r="H99" s="4">
        <v>-1.37E-2</v>
      </c>
      <c r="I99" s="5">
        <v>6486</v>
      </c>
      <c r="J99" s="5">
        <v>209237</v>
      </c>
      <c r="K99" s="2">
        <v>14.1</v>
      </c>
      <c r="M99" s="1">
        <v>43251</v>
      </c>
      <c r="N99" s="2">
        <v>79.5</v>
      </c>
      <c r="O99" s="2">
        <v>80.400000000000006</v>
      </c>
      <c r="P99" s="2">
        <v>76.599999999999994</v>
      </c>
      <c r="Q99" s="3">
        <v>76.599999999999994</v>
      </c>
      <c r="R99" s="3">
        <v>-1.7</v>
      </c>
      <c r="S99" s="4">
        <v>-2.1700000000000001E-2</v>
      </c>
      <c r="T99" s="5">
        <v>9526</v>
      </c>
      <c r="U99" s="5">
        <v>747252</v>
      </c>
      <c r="V99" s="2">
        <v>35.299999999999997</v>
      </c>
      <c r="X99" s="1">
        <v>43287</v>
      </c>
      <c r="Y99" s="2">
        <v>67.400000000000006</v>
      </c>
      <c r="Z99" s="2">
        <v>68.7</v>
      </c>
      <c r="AA99" s="2">
        <v>66</v>
      </c>
      <c r="AB99" s="3">
        <v>68.5</v>
      </c>
      <c r="AC99" s="3">
        <v>2.4</v>
      </c>
      <c r="AD99" s="4">
        <v>3.6299999999999999E-2</v>
      </c>
      <c r="AE99" s="5">
        <v>3990</v>
      </c>
      <c r="AF99" s="5">
        <v>268735</v>
      </c>
      <c r="AG99" s="2">
        <v>31.57</v>
      </c>
    </row>
    <row r="100" spans="2:33">
      <c r="B100" s="1">
        <v>43249</v>
      </c>
      <c r="C100" s="2">
        <v>32</v>
      </c>
      <c r="D100" s="2">
        <v>32.950000000000003</v>
      </c>
      <c r="E100" s="2">
        <v>31.9</v>
      </c>
      <c r="F100" s="3">
        <v>32.75</v>
      </c>
      <c r="G100" s="3">
        <v>0.85</v>
      </c>
      <c r="H100" s="4">
        <v>2.6599999999999999E-2</v>
      </c>
      <c r="I100" s="5">
        <v>5590</v>
      </c>
      <c r="J100" s="5">
        <v>181236</v>
      </c>
      <c r="K100" s="2">
        <v>14.3</v>
      </c>
      <c r="M100" s="1">
        <v>43250</v>
      </c>
      <c r="N100" s="2">
        <v>76.7</v>
      </c>
      <c r="O100" s="2">
        <v>79</v>
      </c>
      <c r="P100" s="2">
        <v>75.599999999999994</v>
      </c>
      <c r="Q100" s="3">
        <v>78.3</v>
      </c>
      <c r="R100" s="3">
        <v>0.6</v>
      </c>
      <c r="S100" s="4">
        <v>7.7000000000000002E-3</v>
      </c>
      <c r="T100" s="5">
        <v>8361</v>
      </c>
      <c r="U100" s="5">
        <v>651271</v>
      </c>
      <c r="V100" s="2">
        <v>36.08</v>
      </c>
      <c r="X100" s="1">
        <v>43286</v>
      </c>
      <c r="Y100" s="2">
        <v>70.5</v>
      </c>
      <c r="Z100" s="2">
        <v>70.599999999999994</v>
      </c>
      <c r="AA100" s="2">
        <v>66</v>
      </c>
      <c r="AB100" s="3">
        <v>66.099999999999994</v>
      </c>
      <c r="AC100" s="3">
        <v>-4.3</v>
      </c>
      <c r="AD100" s="4">
        <v>-6.1100000000000002E-2</v>
      </c>
      <c r="AE100" s="5">
        <v>5653</v>
      </c>
      <c r="AF100" s="5">
        <v>383742</v>
      </c>
      <c r="AG100" s="2">
        <v>30.46</v>
      </c>
    </row>
    <row r="101" spans="2:33">
      <c r="B101" s="1">
        <v>43248</v>
      </c>
      <c r="C101" s="2">
        <v>32.15</v>
      </c>
      <c r="D101" s="2">
        <v>32.4</v>
      </c>
      <c r="E101" s="2">
        <v>31.8</v>
      </c>
      <c r="F101" s="3">
        <v>31.9</v>
      </c>
      <c r="G101" s="3">
        <v>-0.2</v>
      </c>
      <c r="H101" s="4">
        <v>-6.1999999999999998E-3</v>
      </c>
      <c r="I101" s="5">
        <v>5999</v>
      </c>
      <c r="J101" s="5">
        <v>191943</v>
      </c>
      <c r="K101" s="2">
        <v>13.93</v>
      </c>
      <c r="M101" s="1">
        <v>43249</v>
      </c>
      <c r="N101" s="2">
        <v>80.7</v>
      </c>
      <c r="O101" s="2">
        <v>81.099999999999994</v>
      </c>
      <c r="P101" s="2">
        <v>77.400000000000006</v>
      </c>
      <c r="Q101" s="3">
        <v>77.7</v>
      </c>
      <c r="R101" s="3">
        <v>-3</v>
      </c>
      <c r="S101" s="4">
        <v>-3.7199999999999997E-2</v>
      </c>
      <c r="T101" s="5">
        <v>11046</v>
      </c>
      <c r="U101" s="5">
        <v>871664</v>
      </c>
      <c r="V101" s="2">
        <v>35.81</v>
      </c>
      <c r="X101" s="1">
        <v>43285</v>
      </c>
      <c r="Y101" s="2">
        <v>73</v>
      </c>
      <c r="Z101" s="2">
        <v>73.900000000000006</v>
      </c>
      <c r="AA101" s="2">
        <v>70.2</v>
      </c>
      <c r="AB101" s="3">
        <v>70.400000000000006</v>
      </c>
      <c r="AC101" s="3">
        <v>-2</v>
      </c>
      <c r="AD101" s="4">
        <v>-2.76E-2</v>
      </c>
      <c r="AE101" s="5">
        <v>3182</v>
      </c>
      <c r="AF101" s="5">
        <v>228313</v>
      </c>
      <c r="AG101" s="2">
        <v>32.44</v>
      </c>
    </row>
    <row r="102" spans="2:33">
      <c r="B102" s="1">
        <v>43245</v>
      </c>
      <c r="C102" s="2">
        <v>32.65</v>
      </c>
      <c r="D102" s="2">
        <v>32.700000000000003</v>
      </c>
      <c r="E102" s="2">
        <v>32.049999999999997</v>
      </c>
      <c r="F102" s="3">
        <v>32.1</v>
      </c>
      <c r="G102" s="3">
        <v>-0.5</v>
      </c>
      <c r="H102" s="4">
        <v>-1.5299999999999999E-2</v>
      </c>
      <c r="I102" s="5">
        <v>6987</v>
      </c>
      <c r="J102" s="5">
        <v>225540</v>
      </c>
      <c r="K102" s="2">
        <v>14.02</v>
      </c>
      <c r="M102" s="1">
        <v>43248</v>
      </c>
      <c r="N102" s="2">
        <v>83</v>
      </c>
      <c r="O102" s="2">
        <v>84.9</v>
      </c>
      <c r="P102" s="2">
        <v>80.2</v>
      </c>
      <c r="Q102" s="3">
        <v>80.7</v>
      </c>
      <c r="R102" s="3">
        <v>-1.3</v>
      </c>
      <c r="S102" s="4">
        <v>-1.5900000000000001E-2</v>
      </c>
      <c r="T102" s="5">
        <v>16794</v>
      </c>
      <c r="U102" s="5">
        <v>1387669</v>
      </c>
      <c r="V102" s="2">
        <v>37.19</v>
      </c>
      <c r="X102" s="1">
        <v>43284</v>
      </c>
      <c r="Y102" s="2">
        <v>75.400000000000006</v>
      </c>
      <c r="Z102" s="2">
        <v>76</v>
      </c>
      <c r="AA102" s="2">
        <v>72</v>
      </c>
      <c r="AB102" s="3">
        <v>72.400000000000006</v>
      </c>
      <c r="AC102" s="3">
        <v>-2.6</v>
      </c>
      <c r="AD102" s="4">
        <v>-3.4700000000000002E-2</v>
      </c>
      <c r="AE102" s="5">
        <v>2994</v>
      </c>
      <c r="AF102" s="5">
        <v>220637</v>
      </c>
      <c r="AG102" s="2">
        <v>33.36</v>
      </c>
    </row>
    <row r="103" spans="2:33">
      <c r="B103" s="1">
        <v>43244</v>
      </c>
      <c r="C103" s="2">
        <v>32.700000000000003</v>
      </c>
      <c r="D103" s="2">
        <v>33.15</v>
      </c>
      <c r="E103" s="2">
        <v>32.5</v>
      </c>
      <c r="F103" s="3">
        <v>32.6</v>
      </c>
      <c r="G103" s="3">
        <v>0.05</v>
      </c>
      <c r="H103" s="4">
        <v>1.5E-3</v>
      </c>
      <c r="I103" s="5">
        <v>7219</v>
      </c>
      <c r="J103" s="5">
        <v>236859</v>
      </c>
      <c r="K103" s="2">
        <v>14.24</v>
      </c>
      <c r="M103" s="1">
        <v>43245</v>
      </c>
      <c r="N103" s="2">
        <v>80.599999999999994</v>
      </c>
      <c r="O103" s="2">
        <v>84.4</v>
      </c>
      <c r="P103" s="2">
        <v>80.5</v>
      </c>
      <c r="Q103" s="3">
        <v>82</v>
      </c>
      <c r="R103" s="3">
        <v>3.1</v>
      </c>
      <c r="S103" s="4">
        <v>3.9300000000000002E-2</v>
      </c>
      <c r="T103" s="5">
        <v>31286</v>
      </c>
      <c r="U103" s="5">
        <v>2585959</v>
      </c>
      <c r="V103" s="2">
        <v>37.79</v>
      </c>
      <c r="X103" s="1">
        <v>43283</v>
      </c>
      <c r="Y103" s="2">
        <v>77.599999999999994</v>
      </c>
      <c r="Z103" s="2">
        <v>77.8</v>
      </c>
      <c r="AA103" s="2">
        <v>74.8</v>
      </c>
      <c r="AB103" s="3">
        <v>75</v>
      </c>
      <c r="AC103" s="3">
        <v>-2.2999999999999998</v>
      </c>
      <c r="AD103" s="4">
        <v>-2.98E-2</v>
      </c>
      <c r="AE103" s="5">
        <v>2443</v>
      </c>
      <c r="AF103" s="5">
        <v>186026</v>
      </c>
      <c r="AG103" s="2">
        <v>34.56</v>
      </c>
    </row>
    <row r="104" spans="2:33">
      <c r="B104" s="1">
        <v>43243</v>
      </c>
      <c r="C104" s="2">
        <v>32.9</v>
      </c>
      <c r="D104" s="2">
        <v>32.9</v>
      </c>
      <c r="E104" s="2">
        <v>32.049999999999997</v>
      </c>
      <c r="F104" s="3">
        <v>32.549999999999997</v>
      </c>
      <c r="G104" s="3">
        <v>-0.05</v>
      </c>
      <c r="H104" s="4">
        <v>-1.5E-3</v>
      </c>
      <c r="I104" s="5">
        <v>11852</v>
      </c>
      <c r="J104" s="5">
        <v>384221</v>
      </c>
      <c r="K104" s="2">
        <v>14.21</v>
      </c>
      <c r="M104" s="1">
        <v>43244</v>
      </c>
      <c r="N104" s="2">
        <v>78.3</v>
      </c>
      <c r="O104" s="2">
        <v>79.900000000000006</v>
      </c>
      <c r="P104" s="2">
        <v>77.2</v>
      </c>
      <c r="Q104" s="3">
        <v>78.900000000000006</v>
      </c>
      <c r="R104" s="3">
        <v>1.2</v>
      </c>
      <c r="S104" s="4">
        <v>1.54E-2</v>
      </c>
      <c r="T104" s="5">
        <v>17394</v>
      </c>
      <c r="U104" s="5">
        <v>1375490</v>
      </c>
      <c r="V104" s="2">
        <v>36.36</v>
      </c>
      <c r="X104" s="1">
        <v>43280</v>
      </c>
      <c r="Y104" s="2">
        <v>76.2</v>
      </c>
      <c r="Z104" s="2">
        <v>77.400000000000006</v>
      </c>
      <c r="AA104" s="2">
        <v>75.900000000000006</v>
      </c>
      <c r="AB104" s="3">
        <v>77.3</v>
      </c>
      <c r="AC104" s="3">
        <v>2.1</v>
      </c>
      <c r="AD104" s="4">
        <v>2.7900000000000001E-2</v>
      </c>
      <c r="AE104" s="5">
        <v>1736</v>
      </c>
      <c r="AF104" s="5">
        <v>132907</v>
      </c>
      <c r="AG104" s="2">
        <v>35.619999999999997</v>
      </c>
    </row>
    <row r="105" spans="2:33">
      <c r="B105" s="1">
        <v>43242</v>
      </c>
      <c r="C105" s="2">
        <v>33.75</v>
      </c>
      <c r="D105" s="2">
        <v>34.049999999999997</v>
      </c>
      <c r="E105" s="2">
        <v>32.6</v>
      </c>
      <c r="F105" s="3">
        <v>32.6</v>
      </c>
      <c r="G105" s="3">
        <v>-0.9</v>
      </c>
      <c r="H105" s="4">
        <v>-2.69E-2</v>
      </c>
      <c r="I105" s="5">
        <v>15802</v>
      </c>
      <c r="J105" s="5">
        <v>524129</v>
      </c>
      <c r="K105" s="2">
        <v>14.24</v>
      </c>
      <c r="M105" s="1">
        <v>43243</v>
      </c>
      <c r="N105" s="2">
        <v>78.2</v>
      </c>
      <c r="O105" s="2">
        <v>78.5</v>
      </c>
      <c r="P105" s="2">
        <v>76</v>
      </c>
      <c r="Q105" s="3">
        <v>77.7</v>
      </c>
      <c r="R105" s="3">
        <v>-0.1</v>
      </c>
      <c r="S105" s="4">
        <v>-1.2999999999999999E-3</v>
      </c>
      <c r="T105" s="5">
        <v>7556</v>
      </c>
      <c r="U105" s="5">
        <v>584656</v>
      </c>
      <c r="V105" s="2">
        <v>35.81</v>
      </c>
      <c r="X105" s="1">
        <v>43279</v>
      </c>
      <c r="Y105" s="2">
        <v>76.099999999999994</v>
      </c>
      <c r="Z105" s="2">
        <v>77.2</v>
      </c>
      <c r="AA105" s="2">
        <v>75.099999999999994</v>
      </c>
      <c r="AB105" s="3">
        <v>75.2</v>
      </c>
      <c r="AC105" s="3">
        <v>-1.1000000000000001</v>
      </c>
      <c r="AD105" s="4">
        <v>-1.44E-2</v>
      </c>
      <c r="AE105" s="5">
        <v>2260</v>
      </c>
      <c r="AF105" s="5">
        <v>171610</v>
      </c>
      <c r="AG105" s="2">
        <v>34.65</v>
      </c>
    </row>
    <row r="106" spans="2:33">
      <c r="B106" s="1">
        <v>43241</v>
      </c>
      <c r="C106" s="2">
        <v>34</v>
      </c>
      <c r="D106" s="2">
        <v>34</v>
      </c>
      <c r="E106" s="2">
        <v>33.450000000000003</v>
      </c>
      <c r="F106" s="3">
        <v>33.5</v>
      </c>
      <c r="G106" s="3">
        <v>-0.1</v>
      </c>
      <c r="H106" s="4">
        <v>-3.0000000000000001E-3</v>
      </c>
      <c r="I106" s="5">
        <v>7321</v>
      </c>
      <c r="J106" s="5">
        <v>246274</v>
      </c>
      <c r="K106" s="2">
        <v>14.63</v>
      </c>
      <c r="M106" s="1">
        <v>43242</v>
      </c>
      <c r="N106" s="2">
        <v>77.3</v>
      </c>
      <c r="O106" s="2">
        <v>79.400000000000006</v>
      </c>
      <c r="P106" s="2">
        <v>75.5</v>
      </c>
      <c r="Q106" s="3">
        <v>77.8</v>
      </c>
      <c r="R106" s="3">
        <v>1.8</v>
      </c>
      <c r="S106" s="4">
        <v>2.3699999999999999E-2</v>
      </c>
      <c r="T106" s="5">
        <v>16578</v>
      </c>
      <c r="U106" s="5">
        <v>1288819</v>
      </c>
      <c r="V106" s="2">
        <v>35.85</v>
      </c>
      <c r="X106" s="1">
        <v>43278</v>
      </c>
      <c r="Y106" s="2">
        <v>77.5</v>
      </c>
      <c r="Z106" s="2">
        <v>79</v>
      </c>
      <c r="AA106" s="2">
        <v>76.3</v>
      </c>
      <c r="AB106" s="3">
        <v>76.3</v>
      </c>
      <c r="AC106" s="3">
        <v>-0.7</v>
      </c>
      <c r="AD106" s="4">
        <v>-9.1000000000000004E-3</v>
      </c>
      <c r="AE106" s="5">
        <v>3805</v>
      </c>
      <c r="AF106" s="5">
        <v>296765</v>
      </c>
      <c r="AG106" s="2">
        <v>35.159999999999997</v>
      </c>
    </row>
    <row r="107" spans="2:33">
      <c r="B107" s="1">
        <v>43238</v>
      </c>
      <c r="C107" s="2">
        <v>34.049999999999997</v>
      </c>
      <c r="D107" s="2">
        <v>34.4</v>
      </c>
      <c r="E107" s="2">
        <v>33.6</v>
      </c>
      <c r="F107" s="3">
        <v>33.6</v>
      </c>
      <c r="G107" s="3">
        <v>-0.25</v>
      </c>
      <c r="H107" s="4">
        <v>-7.4000000000000003E-3</v>
      </c>
      <c r="I107" s="5">
        <v>9459</v>
      </c>
      <c r="J107" s="5">
        <v>321672</v>
      </c>
      <c r="K107" s="2">
        <v>14.67</v>
      </c>
      <c r="M107" s="1">
        <v>43241</v>
      </c>
      <c r="N107" s="2">
        <v>79.3</v>
      </c>
      <c r="O107" s="2">
        <v>80.5</v>
      </c>
      <c r="P107" s="2">
        <v>76</v>
      </c>
      <c r="Q107" s="3">
        <v>76</v>
      </c>
      <c r="R107" s="3">
        <v>-1</v>
      </c>
      <c r="S107" s="4">
        <v>-1.2999999999999999E-2</v>
      </c>
      <c r="T107" s="5">
        <v>18979</v>
      </c>
      <c r="U107" s="5">
        <v>1485211</v>
      </c>
      <c r="V107" s="2">
        <v>35.020000000000003</v>
      </c>
      <c r="X107" s="1">
        <v>43277</v>
      </c>
      <c r="Y107" s="2">
        <v>75.400000000000006</v>
      </c>
      <c r="Z107" s="2">
        <v>77</v>
      </c>
      <c r="AA107" s="2">
        <v>74.7</v>
      </c>
      <c r="AB107" s="3">
        <v>77</v>
      </c>
      <c r="AC107" s="3">
        <v>0.7</v>
      </c>
      <c r="AD107" s="4">
        <v>9.1999999999999998E-3</v>
      </c>
      <c r="AE107" s="5">
        <v>1719</v>
      </c>
      <c r="AF107" s="5">
        <v>130063</v>
      </c>
      <c r="AG107" s="2">
        <v>35.479999999999997</v>
      </c>
    </row>
    <row r="108" spans="2:33">
      <c r="B108" s="1">
        <v>43237</v>
      </c>
      <c r="C108" s="2">
        <v>34.1</v>
      </c>
      <c r="D108" s="2">
        <v>34.4</v>
      </c>
      <c r="E108" s="2">
        <v>33.85</v>
      </c>
      <c r="F108" s="3">
        <v>33.85</v>
      </c>
      <c r="G108" s="3">
        <v>0.05</v>
      </c>
      <c r="H108" s="4">
        <v>1.5E-3</v>
      </c>
      <c r="I108" s="5">
        <v>9509</v>
      </c>
      <c r="J108" s="5">
        <v>324375</v>
      </c>
      <c r="K108" s="2">
        <v>14.78</v>
      </c>
      <c r="M108" s="1">
        <v>43238</v>
      </c>
      <c r="N108" s="2">
        <v>77</v>
      </c>
      <c r="O108" s="2">
        <v>79.900000000000006</v>
      </c>
      <c r="P108" s="2">
        <v>76.099999999999994</v>
      </c>
      <c r="Q108" s="3">
        <v>77</v>
      </c>
      <c r="R108" s="3">
        <v>2</v>
      </c>
      <c r="S108" s="4">
        <v>2.6700000000000002E-2</v>
      </c>
      <c r="T108" s="5">
        <v>44850</v>
      </c>
      <c r="U108" s="5">
        <v>3505565</v>
      </c>
      <c r="V108" s="2">
        <v>35.479999999999997</v>
      </c>
      <c r="X108" s="1">
        <v>43276</v>
      </c>
      <c r="Y108" s="2">
        <v>75</v>
      </c>
      <c r="Z108" s="2">
        <v>76.900000000000006</v>
      </c>
      <c r="AA108" s="2">
        <v>75</v>
      </c>
      <c r="AB108" s="3">
        <v>76.3</v>
      </c>
      <c r="AC108" s="3">
        <v>1.7</v>
      </c>
      <c r="AD108" s="4">
        <v>2.2800000000000001E-2</v>
      </c>
      <c r="AE108" s="5">
        <v>2951</v>
      </c>
      <c r="AF108" s="5">
        <v>224640</v>
      </c>
      <c r="AG108" s="2">
        <v>35.159999999999997</v>
      </c>
    </row>
    <row r="109" spans="2:33">
      <c r="B109" s="1">
        <v>43236</v>
      </c>
      <c r="C109" s="2">
        <v>34</v>
      </c>
      <c r="D109" s="2">
        <v>34.35</v>
      </c>
      <c r="E109" s="2">
        <v>33.6</v>
      </c>
      <c r="F109" s="3">
        <v>33.799999999999997</v>
      </c>
      <c r="G109" s="3">
        <v>-0.2</v>
      </c>
      <c r="H109" s="4">
        <v>-5.8999999999999999E-3</v>
      </c>
      <c r="I109" s="5">
        <v>10254</v>
      </c>
      <c r="J109" s="5">
        <v>347676</v>
      </c>
      <c r="K109" s="2">
        <v>14.76</v>
      </c>
      <c r="M109" s="1">
        <v>43237</v>
      </c>
      <c r="N109" s="2">
        <v>69.8</v>
      </c>
      <c r="O109" s="2">
        <v>75</v>
      </c>
      <c r="P109" s="2">
        <v>69.599999999999994</v>
      </c>
      <c r="Q109" s="3">
        <v>75</v>
      </c>
      <c r="R109" s="3">
        <v>6.8</v>
      </c>
      <c r="S109" s="4">
        <v>9.9699999999999997E-2</v>
      </c>
      <c r="T109" s="5">
        <v>19607</v>
      </c>
      <c r="U109" s="5">
        <v>1430742</v>
      </c>
      <c r="V109" s="2">
        <v>34.56</v>
      </c>
      <c r="X109" s="1">
        <v>43273</v>
      </c>
      <c r="Y109" s="2">
        <v>75.7</v>
      </c>
      <c r="Z109" s="2">
        <v>75.7</v>
      </c>
      <c r="AA109" s="2">
        <v>73.5</v>
      </c>
      <c r="AB109" s="3">
        <v>74.599999999999994</v>
      </c>
      <c r="AC109" s="3">
        <v>-1.2</v>
      </c>
      <c r="AD109" s="4">
        <v>-1.5800000000000002E-2</v>
      </c>
      <c r="AE109" s="5">
        <v>2915</v>
      </c>
      <c r="AF109" s="5">
        <v>217705</v>
      </c>
      <c r="AG109" s="2">
        <v>34.380000000000003</v>
      </c>
    </row>
    <row r="110" spans="2:33">
      <c r="B110" s="1">
        <v>43235</v>
      </c>
      <c r="C110" s="2">
        <v>33.85</v>
      </c>
      <c r="D110" s="2">
        <v>34.9</v>
      </c>
      <c r="E110" s="2">
        <v>33.799999999999997</v>
      </c>
      <c r="F110" s="3">
        <v>34</v>
      </c>
      <c r="G110" s="3">
        <v>0.65</v>
      </c>
      <c r="H110" s="4">
        <v>1.95E-2</v>
      </c>
      <c r="I110" s="5">
        <v>25333</v>
      </c>
      <c r="J110" s="5">
        <v>867356</v>
      </c>
      <c r="K110" s="2">
        <v>29.57</v>
      </c>
      <c r="M110" s="1">
        <v>43236</v>
      </c>
      <c r="N110" s="2">
        <v>65.5</v>
      </c>
      <c r="O110" s="2">
        <v>69.5</v>
      </c>
      <c r="P110" s="2">
        <v>65.400000000000006</v>
      </c>
      <c r="Q110" s="3">
        <v>68.2</v>
      </c>
      <c r="R110" s="3">
        <v>2.9</v>
      </c>
      <c r="S110" s="4">
        <v>4.4400000000000002E-2</v>
      </c>
      <c r="T110" s="5">
        <v>10850</v>
      </c>
      <c r="U110" s="5">
        <v>738297</v>
      </c>
      <c r="V110" s="2">
        <v>31.43</v>
      </c>
      <c r="X110" s="1">
        <v>43272</v>
      </c>
      <c r="Y110" s="2">
        <v>76.2</v>
      </c>
      <c r="Z110" s="2">
        <v>77.599999999999994</v>
      </c>
      <c r="AA110" s="2">
        <v>75.7</v>
      </c>
      <c r="AB110" s="3">
        <v>75.8</v>
      </c>
      <c r="AC110" s="3">
        <v>0.5</v>
      </c>
      <c r="AD110" s="4">
        <v>6.6E-3</v>
      </c>
      <c r="AE110" s="5">
        <v>2864</v>
      </c>
      <c r="AF110" s="5">
        <v>218972</v>
      </c>
      <c r="AG110" s="2">
        <v>34.93</v>
      </c>
    </row>
    <row r="111" spans="2:33">
      <c r="B111" s="1">
        <v>43234</v>
      </c>
      <c r="C111" s="2">
        <v>35.15</v>
      </c>
      <c r="D111" s="2">
        <v>35.6</v>
      </c>
      <c r="E111" s="2">
        <v>33.25</v>
      </c>
      <c r="F111" s="3">
        <v>33.35</v>
      </c>
      <c r="G111" s="3">
        <v>-1.45</v>
      </c>
      <c r="H111" s="4">
        <v>-4.1700000000000001E-2</v>
      </c>
      <c r="I111" s="5">
        <v>38226</v>
      </c>
      <c r="J111" s="5">
        <v>1305921</v>
      </c>
      <c r="K111" s="2">
        <v>29</v>
      </c>
      <c r="M111" s="1">
        <v>43235</v>
      </c>
      <c r="N111" s="2">
        <v>65.099999999999994</v>
      </c>
      <c r="O111" s="2">
        <v>66.900000000000006</v>
      </c>
      <c r="P111" s="2">
        <v>64.099999999999994</v>
      </c>
      <c r="Q111" s="3">
        <v>65.3</v>
      </c>
      <c r="R111" s="3">
        <v>1</v>
      </c>
      <c r="S111" s="4">
        <v>1.5599999999999999E-2</v>
      </c>
      <c r="T111" s="5">
        <v>5086</v>
      </c>
      <c r="U111" s="5">
        <v>333779</v>
      </c>
      <c r="V111" s="2">
        <v>30.09</v>
      </c>
      <c r="X111" s="1">
        <v>43271</v>
      </c>
      <c r="Y111" s="2">
        <v>77.5</v>
      </c>
      <c r="Z111" s="2">
        <v>78</v>
      </c>
      <c r="AA111" s="2">
        <v>72.599999999999994</v>
      </c>
      <c r="AB111" s="3">
        <v>75.3</v>
      </c>
      <c r="AC111" s="3">
        <v>-2.2000000000000002</v>
      </c>
      <c r="AD111" s="4">
        <v>-2.8400000000000002E-2</v>
      </c>
      <c r="AE111" s="5">
        <v>5536</v>
      </c>
      <c r="AF111" s="5">
        <v>417961</v>
      </c>
      <c r="AG111" s="2">
        <v>34.700000000000003</v>
      </c>
    </row>
    <row r="112" spans="2:33">
      <c r="B112" s="1">
        <v>43231</v>
      </c>
      <c r="C112" s="2">
        <v>34.1</v>
      </c>
      <c r="D112" s="2">
        <v>34.799999999999997</v>
      </c>
      <c r="E112" s="2">
        <v>33.700000000000003</v>
      </c>
      <c r="F112" s="3">
        <v>34.799999999999997</v>
      </c>
      <c r="G112" s="3">
        <v>0.7</v>
      </c>
      <c r="H112" s="4">
        <v>2.0500000000000001E-2</v>
      </c>
      <c r="I112" s="5">
        <v>13590</v>
      </c>
      <c r="J112" s="5">
        <v>465967</v>
      </c>
      <c r="K112" s="2">
        <v>30.26</v>
      </c>
      <c r="M112" s="1">
        <v>43234</v>
      </c>
      <c r="N112" s="2">
        <v>66</v>
      </c>
      <c r="O112" s="2">
        <v>66.099999999999994</v>
      </c>
      <c r="P112" s="2">
        <v>63.7</v>
      </c>
      <c r="Q112" s="3">
        <v>64.3</v>
      </c>
      <c r="R112" s="3">
        <v>-1</v>
      </c>
      <c r="S112" s="4">
        <v>-1.5299999999999999E-2</v>
      </c>
      <c r="T112" s="5">
        <v>3704</v>
      </c>
      <c r="U112" s="5">
        <v>239450</v>
      </c>
      <c r="V112" s="2">
        <v>29.63</v>
      </c>
      <c r="X112" s="1">
        <v>43270</v>
      </c>
      <c r="Y112" s="2">
        <v>79</v>
      </c>
      <c r="Z112" s="2">
        <v>80</v>
      </c>
      <c r="AA112" s="2">
        <v>77.5</v>
      </c>
      <c r="AB112" s="3">
        <v>77.5</v>
      </c>
      <c r="AC112" s="3">
        <v>-1.8</v>
      </c>
      <c r="AD112" s="4">
        <v>-2.2700000000000001E-2</v>
      </c>
      <c r="AE112" s="5">
        <v>3731</v>
      </c>
      <c r="AF112" s="5">
        <v>293289</v>
      </c>
      <c r="AG112" s="2">
        <v>35.71</v>
      </c>
    </row>
    <row r="113" spans="2:33">
      <c r="B113" s="1">
        <v>43230</v>
      </c>
      <c r="C113" s="2">
        <v>34.200000000000003</v>
      </c>
      <c r="D113" s="2">
        <v>34.950000000000003</v>
      </c>
      <c r="E113" s="2">
        <v>33.65</v>
      </c>
      <c r="F113" s="3">
        <v>34.1</v>
      </c>
      <c r="G113" s="3">
        <v>0.2</v>
      </c>
      <c r="H113" s="4">
        <v>5.8999999999999999E-3</v>
      </c>
      <c r="I113" s="5">
        <v>20123</v>
      </c>
      <c r="J113" s="5">
        <v>689471</v>
      </c>
      <c r="K113" s="2">
        <v>29.65</v>
      </c>
      <c r="M113" s="1">
        <v>43231</v>
      </c>
      <c r="N113" s="2">
        <v>66</v>
      </c>
      <c r="O113" s="2">
        <v>66.7</v>
      </c>
      <c r="P113" s="2">
        <v>65</v>
      </c>
      <c r="Q113" s="2">
        <v>65.3</v>
      </c>
      <c r="R113" s="2">
        <v>0</v>
      </c>
      <c r="S113" s="6">
        <v>0</v>
      </c>
      <c r="T113" s="5">
        <v>4732</v>
      </c>
      <c r="U113" s="5">
        <v>311569</v>
      </c>
      <c r="V113" s="2">
        <v>384.12</v>
      </c>
      <c r="X113" s="1">
        <v>43266</v>
      </c>
      <c r="Y113" s="2">
        <v>79.400000000000006</v>
      </c>
      <c r="Z113" s="2">
        <v>80.3</v>
      </c>
      <c r="AA113" s="2">
        <v>78.2</v>
      </c>
      <c r="AB113" s="3">
        <v>79.3</v>
      </c>
      <c r="AC113" s="3">
        <v>0.3</v>
      </c>
      <c r="AD113" s="4">
        <v>3.8E-3</v>
      </c>
      <c r="AE113" s="5">
        <v>4863</v>
      </c>
      <c r="AF113" s="5">
        <v>384260</v>
      </c>
      <c r="AG113" s="2">
        <v>36.54</v>
      </c>
    </row>
    <row r="114" spans="2:33">
      <c r="B114" s="1">
        <v>43229</v>
      </c>
      <c r="C114" s="2">
        <v>33.25</v>
      </c>
      <c r="D114" s="2">
        <v>34.1</v>
      </c>
      <c r="E114" s="2">
        <v>33.15</v>
      </c>
      <c r="F114" s="3">
        <v>33.9</v>
      </c>
      <c r="G114" s="3">
        <v>0.4</v>
      </c>
      <c r="H114" s="4">
        <v>1.1900000000000001E-2</v>
      </c>
      <c r="I114" s="5">
        <v>11353</v>
      </c>
      <c r="J114" s="5">
        <v>382720</v>
      </c>
      <c r="K114" s="2">
        <v>29.48</v>
      </c>
      <c r="M114" s="1">
        <v>43230</v>
      </c>
      <c r="N114" s="2">
        <v>63.1</v>
      </c>
      <c r="O114" s="2">
        <v>67.5</v>
      </c>
      <c r="P114" s="2">
        <v>62.3</v>
      </c>
      <c r="Q114" s="3">
        <v>65.3</v>
      </c>
      <c r="R114" s="3">
        <v>3.4</v>
      </c>
      <c r="S114" s="4">
        <v>5.4899999999999997E-2</v>
      </c>
      <c r="T114" s="5">
        <v>9186</v>
      </c>
      <c r="U114" s="5">
        <v>597534</v>
      </c>
      <c r="V114" s="2">
        <v>384.12</v>
      </c>
      <c r="X114" s="1">
        <v>43265</v>
      </c>
      <c r="Y114" s="2">
        <v>83.6</v>
      </c>
      <c r="Z114" s="2">
        <v>84.8</v>
      </c>
      <c r="AA114" s="2">
        <v>79</v>
      </c>
      <c r="AB114" s="3">
        <v>79</v>
      </c>
      <c r="AC114" s="3">
        <v>-3.7</v>
      </c>
      <c r="AD114" s="4">
        <v>-4.4699999999999997E-2</v>
      </c>
      <c r="AE114" s="5">
        <v>21036</v>
      </c>
      <c r="AF114" s="5">
        <v>1720330</v>
      </c>
      <c r="AG114" s="2">
        <v>36.409999999999997</v>
      </c>
    </row>
    <row r="115" spans="2:33">
      <c r="B115" s="1">
        <v>43228</v>
      </c>
      <c r="C115" s="2">
        <v>33.15</v>
      </c>
      <c r="D115" s="2">
        <v>33.65</v>
      </c>
      <c r="E115" s="2">
        <v>32.6</v>
      </c>
      <c r="F115" s="3">
        <v>33.5</v>
      </c>
      <c r="G115" s="3">
        <v>0.25</v>
      </c>
      <c r="H115" s="4">
        <v>7.4999999999999997E-3</v>
      </c>
      <c r="I115" s="5">
        <v>8168</v>
      </c>
      <c r="J115" s="5">
        <v>270851</v>
      </c>
      <c r="K115" s="2">
        <v>29.13</v>
      </c>
      <c r="M115" s="1">
        <v>43229</v>
      </c>
      <c r="N115" s="2">
        <v>61</v>
      </c>
      <c r="O115" s="2">
        <v>62.3</v>
      </c>
      <c r="P115" s="2">
        <v>60.8</v>
      </c>
      <c r="Q115" s="3">
        <v>61.9</v>
      </c>
      <c r="R115" s="3">
        <v>0.9</v>
      </c>
      <c r="S115" s="4">
        <v>1.4800000000000001E-2</v>
      </c>
      <c r="T115" s="5">
        <v>2444</v>
      </c>
      <c r="U115" s="5">
        <v>150625</v>
      </c>
      <c r="V115" s="2">
        <v>364.12</v>
      </c>
      <c r="X115" s="1">
        <v>43264</v>
      </c>
      <c r="Y115" s="2">
        <v>78.7</v>
      </c>
      <c r="Z115" s="2">
        <v>83.9</v>
      </c>
      <c r="AA115" s="2">
        <v>77.7</v>
      </c>
      <c r="AB115" s="3">
        <v>82.7</v>
      </c>
      <c r="AC115" s="3">
        <v>5</v>
      </c>
      <c r="AD115" s="4">
        <v>6.4399999999999999E-2</v>
      </c>
      <c r="AE115" s="5">
        <v>24740</v>
      </c>
      <c r="AF115" s="5">
        <v>2026923</v>
      </c>
      <c r="AG115" s="2">
        <v>38.11</v>
      </c>
    </row>
    <row r="116" spans="2:33">
      <c r="B116" s="1">
        <v>43227</v>
      </c>
      <c r="C116" s="2">
        <v>33.1</v>
      </c>
      <c r="D116" s="2">
        <v>33.799999999999997</v>
      </c>
      <c r="E116" s="2">
        <v>32.5</v>
      </c>
      <c r="F116" s="3">
        <v>33.25</v>
      </c>
      <c r="G116" s="3">
        <v>1</v>
      </c>
      <c r="H116" s="4">
        <v>3.1E-2</v>
      </c>
      <c r="I116" s="5">
        <v>16367</v>
      </c>
      <c r="J116" s="5">
        <v>541946</v>
      </c>
      <c r="K116" s="2">
        <v>28.91</v>
      </c>
      <c r="M116" s="1">
        <v>43228</v>
      </c>
      <c r="N116" s="2">
        <v>60.9</v>
      </c>
      <c r="O116" s="2">
        <v>62</v>
      </c>
      <c r="P116" s="2">
        <v>60.4</v>
      </c>
      <c r="Q116" s="3">
        <v>61</v>
      </c>
      <c r="R116" s="3">
        <v>0.5</v>
      </c>
      <c r="S116" s="4">
        <v>8.3000000000000001E-3</v>
      </c>
      <c r="T116" s="5">
        <v>2939</v>
      </c>
      <c r="U116" s="5">
        <v>179949</v>
      </c>
      <c r="V116" s="2">
        <v>358.82</v>
      </c>
      <c r="X116" s="1">
        <v>43263</v>
      </c>
      <c r="Y116" s="2">
        <v>77.900000000000006</v>
      </c>
      <c r="Z116" s="2">
        <v>79.3</v>
      </c>
      <c r="AA116" s="2">
        <v>77.5</v>
      </c>
      <c r="AB116" s="2">
        <v>77.7</v>
      </c>
      <c r="AC116" s="2">
        <v>0</v>
      </c>
      <c r="AD116" s="6">
        <v>0</v>
      </c>
      <c r="AE116" s="5">
        <v>4188</v>
      </c>
      <c r="AF116" s="5">
        <v>327663</v>
      </c>
      <c r="AG116" s="2">
        <v>35.81</v>
      </c>
    </row>
    <row r="117" spans="2:33">
      <c r="B117" s="1">
        <v>43224</v>
      </c>
      <c r="C117" s="2">
        <v>32.85</v>
      </c>
      <c r="D117" s="2">
        <v>33.15</v>
      </c>
      <c r="E117" s="2">
        <v>31.75</v>
      </c>
      <c r="F117" s="3">
        <v>32.25</v>
      </c>
      <c r="G117" s="3">
        <v>-0.5</v>
      </c>
      <c r="H117" s="4">
        <v>-1.5299999999999999E-2</v>
      </c>
      <c r="I117" s="5">
        <v>12056</v>
      </c>
      <c r="J117" s="5">
        <v>387953</v>
      </c>
      <c r="K117" s="2">
        <v>28.04</v>
      </c>
      <c r="M117" s="1">
        <v>43227</v>
      </c>
      <c r="N117" s="2">
        <v>62</v>
      </c>
      <c r="O117" s="2">
        <v>62</v>
      </c>
      <c r="P117" s="2">
        <v>59.7</v>
      </c>
      <c r="Q117" s="3">
        <v>60.5</v>
      </c>
      <c r="R117" s="3">
        <v>-0.8</v>
      </c>
      <c r="S117" s="4">
        <v>-1.3100000000000001E-2</v>
      </c>
      <c r="T117" s="5">
        <v>3723</v>
      </c>
      <c r="U117" s="5">
        <v>225752</v>
      </c>
      <c r="V117" s="2">
        <v>355.88</v>
      </c>
      <c r="X117" s="1">
        <v>43262</v>
      </c>
      <c r="Y117" s="2">
        <v>79.8</v>
      </c>
      <c r="Z117" s="2">
        <v>79.8</v>
      </c>
      <c r="AA117" s="2">
        <v>77.099999999999994</v>
      </c>
      <c r="AB117" s="3">
        <v>77.7</v>
      </c>
      <c r="AC117" s="3">
        <v>-1.6</v>
      </c>
      <c r="AD117" s="4">
        <v>-2.0199999999999999E-2</v>
      </c>
      <c r="AE117" s="5">
        <v>7578</v>
      </c>
      <c r="AF117" s="5">
        <v>591294</v>
      </c>
      <c r="AG117" s="2">
        <v>35.81</v>
      </c>
    </row>
    <row r="118" spans="2:33">
      <c r="B118" s="1">
        <v>43223</v>
      </c>
      <c r="C118" s="2">
        <v>33.6</v>
      </c>
      <c r="D118" s="2">
        <v>33.6</v>
      </c>
      <c r="E118" s="2">
        <v>32.6</v>
      </c>
      <c r="F118" s="3">
        <v>32.75</v>
      </c>
      <c r="G118" s="3">
        <v>-1.05</v>
      </c>
      <c r="H118" s="4">
        <v>-3.1099999999999999E-2</v>
      </c>
      <c r="I118" s="5">
        <v>12022</v>
      </c>
      <c r="J118" s="5">
        <v>396353</v>
      </c>
      <c r="K118" s="2">
        <v>28.48</v>
      </c>
      <c r="M118" s="1">
        <v>43224</v>
      </c>
      <c r="N118" s="2">
        <v>63.2</v>
      </c>
      <c r="O118" s="2">
        <v>63.7</v>
      </c>
      <c r="P118" s="2">
        <v>61.3</v>
      </c>
      <c r="Q118" s="3">
        <v>61.3</v>
      </c>
      <c r="R118" s="3">
        <v>-1.2</v>
      </c>
      <c r="S118" s="4">
        <v>-1.9199999999999998E-2</v>
      </c>
      <c r="T118" s="5">
        <v>4931</v>
      </c>
      <c r="U118" s="5">
        <v>308500</v>
      </c>
      <c r="V118" s="2">
        <v>360.59</v>
      </c>
      <c r="X118" s="1">
        <v>43259</v>
      </c>
      <c r="Y118" s="2">
        <v>79.400000000000006</v>
      </c>
      <c r="Z118" s="2">
        <v>80.5</v>
      </c>
      <c r="AA118" s="2">
        <v>78.599999999999994</v>
      </c>
      <c r="AB118" s="3">
        <v>79.3</v>
      </c>
      <c r="AC118" s="3">
        <v>0.3</v>
      </c>
      <c r="AD118" s="4">
        <v>3.8E-3</v>
      </c>
      <c r="AE118" s="5">
        <v>5237</v>
      </c>
      <c r="AF118" s="5">
        <v>416895</v>
      </c>
      <c r="AG118" s="2">
        <v>36.54</v>
      </c>
    </row>
    <row r="119" spans="2:33">
      <c r="B119" s="1">
        <v>43222</v>
      </c>
      <c r="C119" s="2">
        <v>34.049999999999997</v>
      </c>
      <c r="D119" s="2">
        <v>34.299999999999997</v>
      </c>
      <c r="E119" s="2">
        <v>33.200000000000003</v>
      </c>
      <c r="F119" s="3">
        <v>33.799999999999997</v>
      </c>
      <c r="G119" s="3">
        <v>-0.2</v>
      </c>
      <c r="H119" s="4">
        <v>-5.8999999999999999E-3</v>
      </c>
      <c r="I119" s="5">
        <v>16394</v>
      </c>
      <c r="J119" s="5">
        <v>551214</v>
      </c>
      <c r="K119" s="2">
        <v>29.39</v>
      </c>
      <c r="M119" s="1">
        <v>43223</v>
      </c>
      <c r="N119" s="2">
        <v>63.2</v>
      </c>
      <c r="O119" s="2">
        <v>66.3</v>
      </c>
      <c r="P119" s="2">
        <v>62.5</v>
      </c>
      <c r="Q119" s="3">
        <v>62.5</v>
      </c>
      <c r="R119" s="3">
        <v>-1.9</v>
      </c>
      <c r="S119" s="4">
        <v>-2.9499999999999998E-2</v>
      </c>
      <c r="T119" s="5">
        <v>10894</v>
      </c>
      <c r="U119" s="5">
        <v>700217</v>
      </c>
      <c r="V119" s="2">
        <v>367.65</v>
      </c>
      <c r="X119" s="1">
        <v>43258</v>
      </c>
      <c r="Y119" s="2">
        <v>81.5</v>
      </c>
      <c r="Z119" s="2">
        <v>81.5</v>
      </c>
      <c r="AA119" s="2">
        <v>79</v>
      </c>
      <c r="AB119" s="3">
        <v>79</v>
      </c>
      <c r="AC119" s="3">
        <v>-2</v>
      </c>
      <c r="AD119" s="4">
        <v>-2.47E-2</v>
      </c>
      <c r="AE119" s="5">
        <v>6366</v>
      </c>
      <c r="AF119" s="5">
        <v>508803</v>
      </c>
      <c r="AG119" s="2">
        <v>36.409999999999997</v>
      </c>
    </row>
    <row r="120" spans="2:33">
      <c r="B120" s="1">
        <v>43220</v>
      </c>
      <c r="C120" s="2">
        <v>33.1</v>
      </c>
      <c r="D120" s="2">
        <v>34.799999999999997</v>
      </c>
      <c r="E120" s="2">
        <v>32.4</v>
      </c>
      <c r="F120" s="3">
        <v>34</v>
      </c>
      <c r="G120" s="3">
        <v>1.2</v>
      </c>
      <c r="H120" s="4">
        <v>3.6600000000000001E-2</v>
      </c>
      <c r="I120" s="5">
        <v>28159</v>
      </c>
      <c r="J120" s="5">
        <v>956306</v>
      </c>
      <c r="K120" s="2">
        <v>29.57</v>
      </c>
      <c r="M120" s="1">
        <v>43222</v>
      </c>
      <c r="N120" s="2">
        <v>66</v>
      </c>
      <c r="O120" s="2">
        <v>67.3</v>
      </c>
      <c r="P120" s="2">
        <v>64.2</v>
      </c>
      <c r="Q120" s="3">
        <v>64.400000000000006</v>
      </c>
      <c r="R120" s="3">
        <v>-1.2</v>
      </c>
      <c r="S120" s="4">
        <v>-1.83E-2</v>
      </c>
      <c r="T120" s="5">
        <v>5763</v>
      </c>
      <c r="U120" s="5">
        <v>378403</v>
      </c>
      <c r="V120" s="2">
        <v>378.82</v>
      </c>
      <c r="X120" s="1">
        <v>43257</v>
      </c>
      <c r="Y120" s="2">
        <v>78.3</v>
      </c>
      <c r="Z120" s="2">
        <v>81</v>
      </c>
      <c r="AA120" s="2">
        <v>77.900000000000006</v>
      </c>
      <c r="AB120" s="3">
        <v>81</v>
      </c>
      <c r="AC120" s="3">
        <v>3.8</v>
      </c>
      <c r="AD120" s="4">
        <v>4.9200000000000001E-2</v>
      </c>
      <c r="AE120" s="5">
        <v>9623</v>
      </c>
      <c r="AF120" s="5">
        <v>765981</v>
      </c>
      <c r="AG120" s="2">
        <v>37.33</v>
      </c>
    </row>
    <row r="121" spans="2:33">
      <c r="B121" s="1">
        <v>43217</v>
      </c>
      <c r="C121" s="2">
        <v>32.35</v>
      </c>
      <c r="D121" s="2">
        <v>32.799999999999997</v>
      </c>
      <c r="E121" s="2">
        <v>31.15</v>
      </c>
      <c r="F121" s="3">
        <v>32.799999999999997</v>
      </c>
      <c r="G121" s="3">
        <v>1.05</v>
      </c>
      <c r="H121" s="4">
        <v>3.3099999999999997E-2</v>
      </c>
      <c r="I121" s="5">
        <v>13897</v>
      </c>
      <c r="J121" s="5">
        <v>447274</v>
      </c>
      <c r="K121" s="2">
        <v>28.52</v>
      </c>
      <c r="M121" s="1">
        <v>43220</v>
      </c>
      <c r="N121" s="2">
        <v>61.2</v>
      </c>
      <c r="O121" s="2">
        <v>65.599999999999994</v>
      </c>
      <c r="P121" s="2">
        <v>60.4</v>
      </c>
      <c r="Q121" s="3">
        <v>65.599999999999994</v>
      </c>
      <c r="R121" s="3">
        <v>5.9</v>
      </c>
      <c r="S121" s="4">
        <v>9.8799999999999999E-2</v>
      </c>
      <c r="T121" s="5">
        <v>7381</v>
      </c>
      <c r="U121" s="5">
        <v>477411</v>
      </c>
      <c r="V121" s="2">
        <v>385.88</v>
      </c>
      <c r="X121" s="1">
        <v>43256</v>
      </c>
      <c r="Y121" s="2">
        <v>78.400000000000006</v>
      </c>
      <c r="Z121" s="2">
        <v>78.5</v>
      </c>
      <c r="AA121" s="2">
        <v>77</v>
      </c>
      <c r="AB121" s="3">
        <v>77.2</v>
      </c>
      <c r="AC121" s="3">
        <v>-0.7</v>
      </c>
      <c r="AD121" s="4">
        <v>-8.9999999999999993E-3</v>
      </c>
      <c r="AE121" s="5">
        <v>3917</v>
      </c>
      <c r="AF121" s="5">
        <v>304374</v>
      </c>
      <c r="AG121" s="2">
        <v>35.58</v>
      </c>
    </row>
    <row r="122" spans="2:33">
      <c r="B122" s="1">
        <v>43216</v>
      </c>
      <c r="C122" s="2">
        <v>33.200000000000003</v>
      </c>
      <c r="D122" s="2">
        <v>33.35</v>
      </c>
      <c r="E122" s="2">
        <v>30.7</v>
      </c>
      <c r="F122" s="3">
        <v>31.75</v>
      </c>
      <c r="G122" s="3">
        <v>-0.65</v>
      </c>
      <c r="H122" s="4">
        <v>-2.01E-2</v>
      </c>
      <c r="I122" s="5">
        <v>22755</v>
      </c>
      <c r="J122" s="5">
        <v>727440</v>
      </c>
      <c r="K122" s="2">
        <v>27.61</v>
      </c>
      <c r="M122" s="1">
        <v>43217</v>
      </c>
      <c r="N122" s="2">
        <v>59.8</v>
      </c>
      <c r="O122" s="2">
        <v>60.7</v>
      </c>
      <c r="P122" s="2">
        <v>57.6</v>
      </c>
      <c r="Q122" s="2">
        <v>59.7</v>
      </c>
      <c r="R122" s="2">
        <v>0</v>
      </c>
      <c r="S122" s="6">
        <v>0</v>
      </c>
      <c r="T122" s="5">
        <v>3888</v>
      </c>
      <c r="U122" s="5">
        <v>230686</v>
      </c>
      <c r="V122" s="2">
        <v>351.18</v>
      </c>
      <c r="X122" s="1">
        <v>43255</v>
      </c>
      <c r="Y122" s="2">
        <v>79.5</v>
      </c>
      <c r="Z122" s="2">
        <v>79.8</v>
      </c>
      <c r="AA122" s="2">
        <v>77.8</v>
      </c>
      <c r="AB122" s="3">
        <v>77.900000000000006</v>
      </c>
      <c r="AC122" s="3">
        <v>0.4</v>
      </c>
      <c r="AD122" s="4">
        <v>5.1999999999999998E-3</v>
      </c>
      <c r="AE122" s="5">
        <v>5672</v>
      </c>
      <c r="AF122" s="5">
        <v>446238</v>
      </c>
      <c r="AG122" s="2">
        <v>35.9</v>
      </c>
    </row>
    <row r="123" spans="2:33">
      <c r="B123" s="1">
        <v>43215</v>
      </c>
      <c r="C123" s="2">
        <v>31.2</v>
      </c>
      <c r="D123" s="2">
        <v>32.65</v>
      </c>
      <c r="E123" s="2">
        <v>30</v>
      </c>
      <c r="F123" s="3">
        <v>32.4</v>
      </c>
      <c r="G123" s="3">
        <v>1.05</v>
      </c>
      <c r="H123" s="4">
        <v>3.3500000000000002E-2</v>
      </c>
      <c r="I123" s="5">
        <v>21372</v>
      </c>
      <c r="J123" s="5">
        <v>677164</v>
      </c>
      <c r="K123" s="2">
        <v>28.17</v>
      </c>
      <c r="M123" s="1">
        <v>43216</v>
      </c>
      <c r="N123" s="2">
        <v>62.8</v>
      </c>
      <c r="O123" s="2">
        <v>63.2</v>
      </c>
      <c r="P123" s="2">
        <v>59.6</v>
      </c>
      <c r="Q123" s="3">
        <v>59.7</v>
      </c>
      <c r="R123" s="3">
        <v>-2.2000000000000002</v>
      </c>
      <c r="S123" s="4">
        <v>-3.5499999999999997E-2</v>
      </c>
      <c r="T123" s="5">
        <v>2668</v>
      </c>
      <c r="U123" s="5">
        <v>163149</v>
      </c>
      <c r="V123" s="2">
        <v>351.18</v>
      </c>
      <c r="X123" s="1">
        <v>43252</v>
      </c>
      <c r="Y123" s="2">
        <v>76.599999999999994</v>
      </c>
      <c r="Z123" s="2">
        <v>77.8</v>
      </c>
      <c r="AA123" s="2">
        <v>76.3</v>
      </c>
      <c r="AB123" s="3">
        <v>77.5</v>
      </c>
      <c r="AC123" s="3">
        <v>0.9</v>
      </c>
      <c r="AD123" s="4">
        <v>1.17E-2</v>
      </c>
      <c r="AE123" s="5">
        <v>4131</v>
      </c>
      <c r="AF123" s="5">
        <v>319140</v>
      </c>
      <c r="AG123" s="2">
        <v>35.71</v>
      </c>
    </row>
    <row r="124" spans="2:33">
      <c r="B124" s="1">
        <v>43214</v>
      </c>
      <c r="C124" s="2">
        <v>33.6</v>
      </c>
      <c r="D124" s="2">
        <v>33.6</v>
      </c>
      <c r="E124" s="2">
        <v>31.3</v>
      </c>
      <c r="F124" s="3">
        <v>31.35</v>
      </c>
      <c r="G124" s="3">
        <v>-3.4</v>
      </c>
      <c r="H124" s="4">
        <v>-9.7799999999999998E-2</v>
      </c>
      <c r="I124" s="5">
        <v>37199</v>
      </c>
      <c r="J124" s="5">
        <v>1197336</v>
      </c>
      <c r="K124" s="2">
        <v>27.26</v>
      </c>
      <c r="M124" s="1">
        <v>43215</v>
      </c>
      <c r="N124" s="2">
        <v>61.1</v>
      </c>
      <c r="O124" s="2">
        <v>62.4</v>
      </c>
      <c r="P124" s="2">
        <v>60.4</v>
      </c>
      <c r="Q124" s="3">
        <v>61.9</v>
      </c>
      <c r="R124" s="3">
        <v>1</v>
      </c>
      <c r="S124" s="4">
        <v>1.6400000000000001E-2</v>
      </c>
      <c r="T124" s="5">
        <v>2682</v>
      </c>
      <c r="U124" s="5">
        <v>165514</v>
      </c>
      <c r="V124" s="2">
        <v>364.12</v>
      </c>
      <c r="X124" s="1">
        <v>43251</v>
      </c>
      <c r="Y124" s="2">
        <v>79.5</v>
      </c>
      <c r="Z124" s="2">
        <v>80.400000000000006</v>
      </c>
      <c r="AA124" s="2">
        <v>76.599999999999994</v>
      </c>
      <c r="AB124" s="3">
        <v>76.599999999999994</v>
      </c>
      <c r="AC124" s="3">
        <v>-1.7</v>
      </c>
      <c r="AD124" s="4">
        <v>-2.1700000000000001E-2</v>
      </c>
      <c r="AE124" s="5">
        <v>9526</v>
      </c>
      <c r="AF124" s="5">
        <v>747252</v>
      </c>
      <c r="AG124" s="2">
        <v>35.299999999999997</v>
      </c>
    </row>
    <row r="125" spans="2:33">
      <c r="B125" s="1">
        <v>43213</v>
      </c>
      <c r="C125" s="2">
        <v>33.5</v>
      </c>
      <c r="D125" s="2">
        <v>35.15</v>
      </c>
      <c r="E125" s="2">
        <v>33.5</v>
      </c>
      <c r="F125" s="3">
        <v>34.75</v>
      </c>
      <c r="G125" s="3">
        <v>2.0499999999999998</v>
      </c>
      <c r="H125" s="4">
        <v>6.2700000000000006E-2</v>
      </c>
      <c r="I125" s="5">
        <v>32653</v>
      </c>
      <c r="J125" s="5">
        <v>1127976</v>
      </c>
      <c r="K125" s="2">
        <v>30.22</v>
      </c>
      <c r="M125" s="1">
        <v>43214</v>
      </c>
      <c r="N125" s="2">
        <v>64.5</v>
      </c>
      <c r="O125" s="2">
        <v>65</v>
      </c>
      <c r="P125" s="2">
        <v>60.2</v>
      </c>
      <c r="Q125" s="3">
        <v>60.9</v>
      </c>
      <c r="R125" s="3">
        <v>-3.9</v>
      </c>
      <c r="S125" s="4">
        <v>-6.0199999999999997E-2</v>
      </c>
      <c r="T125" s="5">
        <v>4952</v>
      </c>
      <c r="U125" s="5">
        <v>306178</v>
      </c>
      <c r="V125" s="2">
        <v>358.24</v>
      </c>
      <c r="X125" s="1">
        <v>43250</v>
      </c>
      <c r="Y125" s="2">
        <v>76.7</v>
      </c>
      <c r="Z125" s="2">
        <v>79</v>
      </c>
      <c r="AA125" s="2">
        <v>75.599999999999994</v>
      </c>
      <c r="AB125" s="3">
        <v>78.3</v>
      </c>
      <c r="AC125" s="3">
        <v>0.6</v>
      </c>
      <c r="AD125" s="4">
        <v>7.7000000000000002E-3</v>
      </c>
      <c r="AE125" s="5">
        <v>8361</v>
      </c>
      <c r="AF125" s="5">
        <v>651271</v>
      </c>
      <c r="AG125" s="2">
        <v>36.08</v>
      </c>
    </row>
    <row r="126" spans="2:33">
      <c r="B126" s="1">
        <v>43210</v>
      </c>
      <c r="C126" s="2">
        <v>33.25</v>
      </c>
      <c r="D126" s="2">
        <v>33.6</v>
      </c>
      <c r="E126" s="2">
        <v>32.5</v>
      </c>
      <c r="F126" s="3">
        <v>32.700000000000003</v>
      </c>
      <c r="G126" s="3">
        <v>-0.5</v>
      </c>
      <c r="H126" s="4">
        <v>-1.5100000000000001E-2</v>
      </c>
      <c r="I126" s="5">
        <v>18720</v>
      </c>
      <c r="J126" s="5">
        <v>619157</v>
      </c>
      <c r="K126" s="2">
        <v>28.43</v>
      </c>
      <c r="M126" s="1">
        <v>43213</v>
      </c>
      <c r="N126" s="2">
        <v>66.2</v>
      </c>
      <c r="O126" s="2">
        <v>67.099999999999994</v>
      </c>
      <c r="P126" s="2">
        <v>64.7</v>
      </c>
      <c r="Q126" s="3">
        <v>64.8</v>
      </c>
      <c r="R126" s="3">
        <v>-1.7</v>
      </c>
      <c r="S126" s="4">
        <v>-2.5600000000000001E-2</v>
      </c>
      <c r="T126" s="5">
        <v>2347</v>
      </c>
      <c r="U126" s="5">
        <v>154076</v>
      </c>
      <c r="V126" s="2">
        <v>381.18</v>
      </c>
      <c r="X126" s="1">
        <v>43249</v>
      </c>
      <c r="Y126" s="2">
        <v>80.7</v>
      </c>
      <c r="Z126" s="2">
        <v>81.099999999999994</v>
      </c>
      <c r="AA126" s="2">
        <v>77.400000000000006</v>
      </c>
      <c r="AB126" s="3">
        <v>77.7</v>
      </c>
      <c r="AC126" s="3">
        <v>-3</v>
      </c>
      <c r="AD126" s="4">
        <v>-3.7199999999999997E-2</v>
      </c>
      <c r="AE126" s="5">
        <v>11046</v>
      </c>
      <c r="AF126" s="5">
        <v>871664</v>
      </c>
      <c r="AG126" s="2">
        <v>35.81</v>
      </c>
    </row>
    <row r="127" spans="2:33">
      <c r="B127" s="1">
        <v>43209</v>
      </c>
      <c r="C127" s="2">
        <v>32.5</v>
      </c>
      <c r="D127" s="2">
        <v>33.65</v>
      </c>
      <c r="E127" s="2">
        <v>32.299999999999997</v>
      </c>
      <c r="F127" s="3">
        <v>33.200000000000003</v>
      </c>
      <c r="G127" s="3">
        <v>2.35</v>
      </c>
      <c r="H127" s="4">
        <v>7.6200000000000004E-2</v>
      </c>
      <c r="I127" s="5">
        <v>31212</v>
      </c>
      <c r="J127" s="5">
        <v>1032666</v>
      </c>
      <c r="K127" s="2">
        <v>28.87</v>
      </c>
      <c r="M127" s="1">
        <v>43210</v>
      </c>
      <c r="N127" s="2">
        <v>64.3</v>
      </c>
      <c r="O127" s="2">
        <v>67.599999999999994</v>
      </c>
      <c r="P127" s="2">
        <v>64.2</v>
      </c>
      <c r="Q127" s="3">
        <v>66.5</v>
      </c>
      <c r="R127" s="3">
        <v>1.5</v>
      </c>
      <c r="S127" s="4">
        <v>2.3099999999999999E-2</v>
      </c>
      <c r="T127" s="5">
        <v>2901</v>
      </c>
      <c r="U127" s="5">
        <v>191475</v>
      </c>
      <c r="V127" s="2">
        <v>391.18</v>
      </c>
      <c r="X127" s="1">
        <v>43248</v>
      </c>
      <c r="Y127" s="2">
        <v>83</v>
      </c>
      <c r="Z127" s="2">
        <v>84.9</v>
      </c>
      <c r="AA127" s="2">
        <v>80.2</v>
      </c>
      <c r="AB127" s="3">
        <v>80.7</v>
      </c>
      <c r="AC127" s="3">
        <v>-1.3</v>
      </c>
      <c r="AD127" s="4">
        <v>-1.5900000000000001E-2</v>
      </c>
      <c r="AE127" s="5">
        <v>16794</v>
      </c>
      <c r="AF127" s="5">
        <v>1387669</v>
      </c>
      <c r="AG127" s="2">
        <v>37.19</v>
      </c>
    </row>
    <row r="128" spans="2:33">
      <c r="B128" s="1">
        <v>43208</v>
      </c>
      <c r="C128" s="2">
        <v>30.3</v>
      </c>
      <c r="D128" s="2">
        <v>31.1</v>
      </c>
      <c r="E128" s="2">
        <v>30.25</v>
      </c>
      <c r="F128" s="3">
        <v>30.85</v>
      </c>
      <c r="G128" s="3">
        <v>0.8</v>
      </c>
      <c r="H128" s="4">
        <v>2.6599999999999999E-2</v>
      </c>
      <c r="I128" s="5">
        <v>8354</v>
      </c>
      <c r="J128" s="5">
        <v>255850</v>
      </c>
      <c r="K128" s="2">
        <v>26.83</v>
      </c>
      <c r="M128" s="1">
        <v>43209</v>
      </c>
      <c r="N128" s="2">
        <v>64.8</v>
      </c>
      <c r="O128" s="2">
        <v>66.099999999999994</v>
      </c>
      <c r="P128" s="2">
        <v>64.099999999999994</v>
      </c>
      <c r="Q128" s="3">
        <v>65</v>
      </c>
      <c r="R128" s="3">
        <v>-0.3</v>
      </c>
      <c r="S128" s="4">
        <v>-4.5999999999999999E-3</v>
      </c>
      <c r="T128" s="5">
        <v>2509</v>
      </c>
      <c r="U128" s="5">
        <v>163311</v>
      </c>
      <c r="V128" s="2">
        <v>382.35</v>
      </c>
      <c r="X128" s="1">
        <v>43245</v>
      </c>
      <c r="Y128" s="2">
        <v>80.599999999999994</v>
      </c>
      <c r="Z128" s="2">
        <v>84.4</v>
      </c>
      <c r="AA128" s="2">
        <v>80.5</v>
      </c>
      <c r="AB128" s="3">
        <v>82</v>
      </c>
      <c r="AC128" s="3">
        <v>3.1</v>
      </c>
      <c r="AD128" s="4">
        <v>3.9300000000000002E-2</v>
      </c>
      <c r="AE128" s="5">
        <v>31286</v>
      </c>
      <c r="AF128" s="5">
        <v>2585959</v>
      </c>
      <c r="AG128" s="2">
        <v>37.79</v>
      </c>
    </row>
    <row r="129" spans="2:33">
      <c r="B129" s="1">
        <v>43207</v>
      </c>
      <c r="C129" s="2">
        <v>30.45</v>
      </c>
      <c r="D129" s="2">
        <v>31.1</v>
      </c>
      <c r="E129" s="2">
        <v>29.5</v>
      </c>
      <c r="F129" s="3">
        <v>30.05</v>
      </c>
      <c r="G129" s="3">
        <v>-0.35</v>
      </c>
      <c r="H129" s="4">
        <v>-1.15E-2</v>
      </c>
      <c r="I129" s="5">
        <v>13509</v>
      </c>
      <c r="J129" s="5">
        <v>408700</v>
      </c>
      <c r="K129" s="2">
        <v>26.13</v>
      </c>
      <c r="M129" s="1">
        <v>43208</v>
      </c>
      <c r="N129" s="2">
        <v>64</v>
      </c>
      <c r="O129" s="2">
        <v>65.400000000000006</v>
      </c>
      <c r="P129" s="2">
        <v>62.7</v>
      </c>
      <c r="Q129" s="3">
        <v>65.3</v>
      </c>
      <c r="R129" s="3">
        <v>2.6</v>
      </c>
      <c r="S129" s="4">
        <v>4.1500000000000002E-2</v>
      </c>
      <c r="T129" s="5">
        <v>5026</v>
      </c>
      <c r="U129" s="5">
        <v>321409</v>
      </c>
      <c r="V129" s="2">
        <v>384.12</v>
      </c>
      <c r="X129" s="1">
        <v>43244</v>
      </c>
      <c r="Y129" s="2">
        <v>78.3</v>
      </c>
      <c r="Z129" s="2">
        <v>79.900000000000006</v>
      </c>
      <c r="AA129" s="2">
        <v>77.2</v>
      </c>
      <c r="AB129" s="3">
        <v>78.900000000000006</v>
      </c>
      <c r="AC129" s="3">
        <v>1.2</v>
      </c>
      <c r="AD129" s="4">
        <v>1.54E-2</v>
      </c>
      <c r="AE129" s="5">
        <v>17394</v>
      </c>
      <c r="AF129" s="5">
        <v>1375490</v>
      </c>
      <c r="AG129" s="2">
        <v>36.36</v>
      </c>
    </row>
    <row r="130" spans="2:33">
      <c r="B130" s="1">
        <v>43206</v>
      </c>
      <c r="C130" s="2">
        <v>31.4</v>
      </c>
      <c r="D130" s="2">
        <v>31.55</v>
      </c>
      <c r="E130" s="2">
        <v>30.35</v>
      </c>
      <c r="F130" s="3">
        <v>30.4</v>
      </c>
      <c r="G130" s="3">
        <v>-0.95</v>
      </c>
      <c r="H130" s="4">
        <v>-3.0300000000000001E-2</v>
      </c>
      <c r="I130" s="5">
        <v>9925</v>
      </c>
      <c r="J130" s="5">
        <v>305413</v>
      </c>
      <c r="K130" s="2">
        <v>26.43</v>
      </c>
      <c r="M130" s="1">
        <v>43207</v>
      </c>
      <c r="N130" s="2">
        <v>67.599999999999994</v>
      </c>
      <c r="O130" s="2">
        <v>67.900000000000006</v>
      </c>
      <c r="P130" s="2">
        <v>61.9</v>
      </c>
      <c r="Q130" s="3">
        <v>62.7</v>
      </c>
      <c r="R130" s="3">
        <v>-5.9</v>
      </c>
      <c r="S130" s="4">
        <v>-8.5999999999999993E-2</v>
      </c>
      <c r="T130" s="5">
        <v>8716</v>
      </c>
      <c r="U130" s="5">
        <v>566244</v>
      </c>
      <c r="V130" s="2">
        <v>368.82</v>
      </c>
      <c r="X130" s="1">
        <v>43243</v>
      </c>
      <c r="Y130" s="2">
        <v>78.2</v>
      </c>
      <c r="Z130" s="2">
        <v>78.5</v>
      </c>
      <c r="AA130" s="2">
        <v>76</v>
      </c>
      <c r="AB130" s="3">
        <v>77.7</v>
      </c>
      <c r="AC130" s="3">
        <v>-0.1</v>
      </c>
      <c r="AD130" s="4">
        <v>-1.2999999999999999E-3</v>
      </c>
      <c r="AE130" s="5">
        <v>7556</v>
      </c>
      <c r="AF130" s="5">
        <v>584656</v>
      </c>
      <c r="AG130" s="2">
        <v>35.81</v>
      </c>
    </row>
    <row r="131" spans="2:33">
      <c r="B131" s="1">
        <v>43203</v>
      </c>
      <c r="C131" s="2">
        <v>31.95</v>
      </c>
      <c r="D131" s="2">
        <v>31.95</v>
      </c>
      <c r="E131" s="2">
        <v>31.3</v>
      </c>
      <c r="F131" s="3">
        <v>31.35</v>
      </c>
      <c r="G131" s="3">
        <v>-0.4</v>
      </c>
      <c r="H131" s="4">
        <v>-1.26E-2</v>
      </c>
      <c r="I131" s="5">
        <v>10182</v>
      </c>
      <c r="J131" s="5">
        <v>321805</v>
      </c>
      <c r="K131" s="2">
        <v>27.26</v>
      </c>
      <c r="M131" s="1">
        <v>43206</v>
      </c>
      <c r="N131" s="2">
        <v>70.5</v>
      </c>
      <c r="O131" s="2">
        <v>70.7</v>
      </c>
      <c r="P131" s="2">
        <v>68.3</v>
      </c>
      <c r="Q131" s="3">
        <v>68.599999999999994</v>
      </c>
      <c r="R131" s="3">
        <v>-2.4</v>
      </c>
      <c r="S131" s="4">
        <v>-3.3799999999999997E-2</v>
      </c>
      <c r="T131" s="5">
        <v>5672</v>
      </c>
      <c r="U131" s="5">
        <v>391887</v>
      </c>
      <c r="V131" s="2">
        <v>403.53</v>
      </c>
      <c r="X131" s="1">
        <v>43242</v>
      </c>
      <c r="Y131" s="2">
        <v>77.3</v>
      </c>
      <c r="Z131" s="2">
        <v>79.400000000000006</v>
      </c>
      <c r="AA131" s="2">
        <v>75.5</v>
      </c>
      <c r="AB131" s="3">
        <v>77.8</v>
      </c>
      <c r="AC131" s="3">
        <v>1.8</v>
      </c>
      <c r="AD131" s="4">
        <v>2.3699999999999999E-2</v>
      </c>
      <c r="AE131" s="5">
        <v>16578</v>
      </c>
      <c r="AF131" s="5">
        <v>1288819</v>
      </c>
      <c r="AG131" s="2">
        <v>35.85</v>
      </c>
    </row>
    <row r="132" spans="2:33">
      <c r="B132" s="1">
        <v>43202</v>
      </c>
      <c r="C132" s="2">
        <v>32.25</v>
      </c>
      <c r="D132" s="2">
        <v>32.25</v>
      </c>
      <c r="E132" s="2">
        <v>31.4</v>
      </c>
      <c r="F132" s="3">
        <v>31.75</v>
      </c>
      <c r="G132" s="3">
        <v>-0.65</v>
      </c>
      <c r="H132" s="4">
        <v>-2.01E-2</v>
      </c>
      <c r="I132" s="5">
        <v>12472</v>
      </c>
      <c r="J132" s="5">
        <v>396348</v>
      </c>
      <c r="K132" s="2">
        <v>27.61</v>
      </c>
      <c r="M132" s="1">
        <v>43203</v>
      </c>
      <c r="N132" s="2">
        <v>71.599999999999994</v>
      </c>
      <c r="O132" s="2">
        <v>72</v>
      </c>
      <c r="P132" s="2">
        <v>70.599999999999994</v>
      </c>
      <c r="Q132" s="3">
        <v>71</v>
      </c>
      <c r="R132" s="3">
        <v>-0.2</v>
      </c>
      <c r="S132" s="4">
        <v>-2.8E-3</v>
      </c>
      <c r="T132" s="5">
        <v>2582</v>
      </c>
      <c r="U132" s="5">
        <v>183707</v>
      </c>
      <c r="V132" s="2">
        <v>417.65</v>
      </c>
      <c r="X132" s="1">
        <v>43241</v>
      </c>
      <c r="Y132" s="2">
        <v>79.3</v>
      </c>
      <c r="Z132" s="2">
        <v>80.5</v>
      </c>
      <c r="AA132" s="2">
        <v>76</v>
      </c>
      <c r="AB132" s="3">
        <v>76</v>
      </c>
      <c r="AC132" s="3">
        <v>-1</v>
      </c>
      <c r="AD132" s="4">
        <v>-1.2999999999999999E-2</v>
      </c>
      <c r="AE132" s="5">
        <v>18979</v>
      </c>
      <c r="AF132" s="5">
        <v>1485211</v>
      </c>
      <c r="AG132" s="2">
        <v>35.020000000000003</v>
      </c>
    </row>
    <row r="133" spans="2:33">
      <c r="B133" s="1">
        <v>43201</v>
      </c>
      <c r="C133" s="2">
        <v>31.75</v>
      </c>
      <c r="D133" s="2">
        <v>32.65</v>
      </c>
      <c r="E133" s="2">
        <v>31.3</v>
      </c>
      <c r="F133" s="3">
        <v>32.4</v>
      </c>
      <c r="G133" s="3">
        <v>0.8</v>
      </c>
      <c r="H133" s="4">
        <v>2.53E-2</v>
      </c>
      <c r="I133" s="5">
        <v>19911</v>
      </c>
      <c r="J133" s="5">
        <v>637316</v>
      </c>
      <c r="K133" s="2">
        <v>28.17</v>
      </c>
      <c r="M133" s="1">
        <v>43202</v>
      </c>
      <c r="N133" s="2">
        <v>73</v>
      </c>
      <c r="O133" s="2">
        <v>73</v>
      </c>
      <c r="P133" s="2">
        <v>70.8</v>
      </c>
      <c r="Q133" s="3">
        <v>71.2</v>
      </c>
      <c r="R133" s="3">
        <v>-2.2000000000000002</v>
      </c>
      <c r="S133" s="4">
        <v>-0.03</v>
      </c>
      <c r="T133" s="5">
        <v>4038</v>
      </c>
      <c r="U133" s="5">
        <v>289008</v>
      </c>
      <c r="V133" s="2">
        <v>418.82</v>
      </c>
      <c r="X133" s="1">
        <v>43238</v>
      </c>
      <c r="Y133" s="2">
        <v>77</v>
      </c>
      <c r="Z133" s="2">
        <v>79.900000000000006</v>
      </c>
      <c r="AA133" s="2">
        <v>76.099999999999994</v>
      </c>
      <c r="AB133" s="3">
        <v>77</v>
      </c>
      <c r="AC133" s="3">
        <v>2</v>
      </c>
      <c r="AD133" s="4">
        <v>2.6700000000000002E-2</v>
      </c>
      <c r="AE133" s="5">
        <v>44850</v>
      </c>
      <c r="AF133" s="5">
        <v>3505565</v>
      </c>
      <c r="AG133" s="2">
        <v>35.479999999999997</v>
      </c>
    </row>
    <row r="134" spans="2:33">
      <c r="B134" s="1">
        <v>43200</v>
      </c>
      <c r="C134" s="2">
        <v>32.6</v>
      </c>
      <c r="D134" s="2">
        <v>33.5</v>
      </c>
      <c r="E134" s="2">
        <v>31.2</v>
      </c>
      <c r="F134" s="3">
        <v>31.6</v>
      </c>
      <c r="G134" s="3">
        <v>-0.9</v>
      </c>
      <c r="H134" s="4">
        <v>-2.7699999999999999E-2</v>
      </c>
      <c r="I134" s="5">
        <v>31980</v>
      </c>
      <c r="J134" s="5">
        <v>1030470</v>
      </c>
      <c r="K134" s="2">
        <v>27.48</v>
      </c>
      <c r="M134" s="1">
        <v>43201</v>
      </c>
      <c r="N134" s="2">
        <v>74</v>
      </c>
      <c r="O134" s="2">
        <v>74.3</v>
      </c>
      <c r="P134" s="2">
        <v>73.2</v>
      </c>
      <c r="Q134" s="3">
        <v>73.400000000000006</v>
      </c>
      <c r="R134" s="3">
        <v>0.4</v>
      </c>
      <c r="S134" s="4">
        <v>5.4999999999999997E-3</v>
      </c>
      <c r="T134" s="5">
        <v>1487</v>
      </c>
      <c r="U134" s="5">
        <v>109564</v>
      </c>
      <c r="V134" s="2">
        <v>431.76</v>
      </c>
      <c r="X134" s="1">
        <v>43237</v>
      </c>
      <c r="Y134" s="2">
        <v>69.8</v>
      </c>
      <c r="Z134" s="2">
        <v>75</v>
      </c>
      <c r="AA134" s="2">
        <v>69.599999999999994</v>
      </c>
      <c r="AB134" s="3">
        <v>75</v>
      </c>
      <c r="AC134" s="3">
        <v>6.8</v>
      </c>
      <c r="AD134" s="4">
        <v>9.9699999999999997E-2</v>
      </c>
      <c r="AE134" s="5">
        <v>19607</v>
      </c>
      <c r="AF134" s="5">
        <v>1430742</v>
      </c>
      <c r="AG134" s="2">
        <v>34.56</v>
      </c>
    </row>
    <row r="135" spans="2:33">
      <c r="B135" s="1">
        <v>43199</v>
      </c>
      <c r="C135" s="2">
        <v>30.8</v>
      </c>
      <c r="D135" s="2">
        <v>32.950000000000003</v>
      </c>
      <c r="E135" s="2">
        <v>30.45</v>
      </c>
      <c r="F135" s="3">
        <v>32.5</v>
      </c>
      <c r="G135" s="3">
        <v>2.0499999999999998</v>
      </c>
      <c r="H135" s="4">
        <v>6.7299999999999999E-2</v>
      </c>
      <c r="I135" s="5">
        <v>34558</v>
      </c>
      <c r="J135" s="5">
        <v>1094316</v>
      </c>
      <c r="K135" s="2">
        <v>28.26</v>
      </c>
      <c r="M135" s="1">
        <v>43200</v>
      </c>
      <c r="N135" s="2">
        <v>78</v>
      </c>
      <c r="O135" s="2">
        <v>78.2</v>
      </c>
      <c r="P135" s="2">
        <v>73</v>
      </c>
      <c r="Q135" s="3">
        <v>73</v>
      </c>
      <c r="R135" s="3">
        <v>-5.6</v>
      </c>
      <c r="S135" s="4">
        <v>-7.1199999999999999E-2</v>
      </c>
      <c r="T135" s="5">
        <v>6384</v>
      </c>
      <c r="U135" s="5">
        <v>480398</v>
      </c>
      <c r="V135" s="2">
        <v>429.41</v>
      </c>
      <c r="X135" s="1">
        <v>43236</v>
      </c>
      <c r="Y135" s="2">
        <v>65.5</v>
      </c>
      <c r="Z135" s="2">
        <v>69.5</v>
      </c>
      <c r="AA135" s="2">
        <v>65.400000000000006</v>
      </c>
      <c r="AB135" s="3">
        <v>68.2</v>
      </c>
      <c r="AC135" s="3">
        <v>2.9</v>
      </c>
      <c r="AD135" s="4">
        <v>4.4400000000000002E-2</v>
      </c>
      <c r="AE135" s="5">
        <v>10850</v>
      </c>
      <c r="AF135" s="5">
        <v>738297</v>
      </c>
      <c r="AG135" s="2">
        <v>31.43</v>
      </c>
    </row>
    <row r="136" spans="2:33">
      <c r="B136" s="1">
        <v>43193</v>
      </c>
      <c r="C136" s="2">
        <v>30.3</v>
      </c>
      <c r="D136" s="2">
        <v>31.35</v>
      </c>
      <c r="E136" s="2">
        <v>30</v>
      </c>
      <c r="F136" s="3">
        <v>30.45</v>
      </c>
      <c r="G136" s="3">
        <v>-0.2</v>
      </c>
      <c r="H136" s="4">
        <v>-6.4999999999999997E-3</v>
      </c>
      <c r="I136" s="5">
        <v>16030</v>
      </c>
      <c r="J136" s="5">
        <v>491617</v>
      </c>
      <c r="K136" s="2">
        <v>26.48</v>
      </c>
      <c r="M136" s="1">
        <v>43199</v>
      </c>
      <c r="N136" s="2">
        <v>79.5</v>
      </c>
      <c r="O136" s="2">
        <v>79.599999999999994</v>
      </c>
      <c r="P136" s="2">
        <v>78</v>
      </c>
      <c r="Q136" s="3">
        <v>78.599999999999994</v>
      </c>
      <c r="R136" s="3">
        <v>1</v>
      </c>
      <c r="S136" s="4">
        <v>1.29E-2</v>
      </c>
      <c r="T136" s="5">
        <v>3762</v>
      </c>
      <c r="U136" s="5">
        <v>296682</v>
      </c>
      <c r="V136" s="2">
        <v>462.35</v>
      </c>
      <c r="X136" s="1">
        <v>43235</v>
      </c>
      <c r="Y136" s="2">
        <v>65.099999999999994</v>
      </c>
      <c r="Z136" s="2">
        <v>66.900000000000006</v>
      </c>
      <c r="AA136" s="2">
        <v>64.099999999999994</v>
      </c>
      <c r="AB136" s="3">
        <v>65.3</v>
      </c>
      <c r="AC136" s="3">
        <v>1</v>
      </c>
      <c r="AD136" s="4">
        <v>1.5599999999999999E-2</v>
      </c>
      <c r="AE136" s="5">
        <v>5086</v>
      </c>
      <c r="AF136" s="5">
        <v>333779</v>
      </c>
      <c r="AG136" s="2">
        <v>30.09</v>
      </c>
    </row>
    <row r="137" spans="2:33">
      <c r="B137" s="1">
        <v>43192</v>
      </c>
      <c r="C137" s="2">
        <v>30.2</v>
      </c>
      <c r="D137" s="2">
        <v>31.35</v>
      </c>
      <c r="E137" s="2">
        <v>30.15</v>
      </c>
      <c r="F137" s="3">
        <v>30.65</v>
      </c>
      <c r="G137" s="3">
        <v>0.95</v>
      </c>
      <c r="H137" s="4">
        <v>3.2000000000000001E-2</v>
      </c>
      <c r="I137" s="5">
        <v>30307</v>
      </c>
      <c r="J137" s="5">
        <v>933410</v>
      </c>
      <c r="K137" s="2">
        <v>26.65</v>
      </c>
      <c r="M137" s="1">
        <v>43193</v>
      </c>
      <c r="N137" s="2">
        <v>75.099999999999994</v>
      </c>
      <c r="O137" s="2">
        <v>77.8</v>
      </c>
      <c r="P137" s="2">
        <v>73.5</v>
      </c>
      <c r="Q137" s="3">
        <v>77.599999999999994</v>
      </c>
      <c r="R137" s="3">
        <v>2.4</v>
      </c>
      <c r="S137" s="4">
        <v>3.1899999999999998E-2</v>
      </c>
      <c r="T137" s="5">
        <v>4203</v>
      </c>
      <c r="U137" s="5">
        <v>320479</v>
      </c>
      <c r="V137" s="2">
        <v>456.47</v>
      </c>
      <c r="X137" s="1">
        <v>43234</v>
      </c>
      <c r="Y137" s="2">
        <v>66</v>
      </c>
      <c r="Z137" s="2">
        <v>66.099999999999994</v>
      </c>
      <c r="AA137" s="2">
        <v>63.7</v>
      </c>
      <c r="AB137" s="3">
        <v>64.3</v>
      </c>
      <c r="AC137" s="3">
        <v>-1</v>
      </c>
      <c r="AD137" s="4">
        <v>-1.5299999999999999E-2</v>
      </c>
      <c r="AE137" s="5">
        <v>3704</v>
      </c>
      <c r="AF137" s="5">
        <v>239450</v>
      </c>
      <c r="AG137" s="2">
        <v>29.63</v>
      </c>
    </row>
    <row r="138" spans="2:33">
      <c r="B138" s="1">
        <v>43190</v>
      </c>
      <c r="C138" s="2">
        <v>29.35</v>
      </c>
      <c r="D138" s="2">
        <v>31</v>
      </c>
      <c r="E138" s="2">
        <v>29.05</v>
      </c>
      <c r="F138" s="3">
        <v>29.7</v>
      </c>
      <c r="G138" s="3">
        <v>0.7</v>
      </c>
      <c r="H138" s="4">
        <v>2.41E-2</v>
      </c>
      <c r="I138" s="5">
        <v>25401</v>
      </c>
      <c r="J138" s="5">
        <v>764481</v>
      </c>
      <c r="K138" s="2">
        <v>19.93</v>
      </c>
      <c r="M138" s="1">
        <v>43192</v>
      </c>
      <c r="N138" s="2">
        <v>78.599999999999994</v>
      </c>
      <c r="O138" s="2">
        <v>78.599999999999994</v>
      </c>
      <c r="P138" s="2">
        <v>74.8</v>
      </c>
      <c r="Q138" s="3">
        <v>75.2</v>
      </c>
      <c r="R138" s="3">
        <v>-2.6</v>
      </c>
      <c r="S138" s="4">
        <v>-3.3399999999999999E-2</v>
      </c>
      <c r="T138" s="5">
        <v>3996</v>
      </c>
      <c r="U138" s="5">
        <v>305429</v>
      </c>
      <c r="V138" s="2">
        <v>442.35</v>
      </c>
      <c r="X138" s="1">
        <v>43231</v>
      </c>
      <c r="Y138" s="2">
        <v>66</v>
      </c>
      <c r="Z138" s="2">
        <v>66.7</v>
      </c>
      <c r="AA138" s="2">
        <v>65</v>
      </c>
      <c r="AB138" s="2">
        <v>65.3</v>
      </c>
      <c r="AC138" s="2">
        <v>0</v>
      </c>
      <c r="AD138" s="6">
        <v>0</v>
      </c>
      <c r="AE138" s="5">
        <v>4732</v>
      </c>
      <c r="AF138" s="5">
        <v>311569</v>
      </c>
      <c r="AG138" s="2">
        <v>384.12</v>
      </c>
    </row>
    <row r="139" spans="2:33">
      <c r="B139" s="1">
        <v>43189</v>
      </c>
      <c r="C139" s="2">
        <v>28.25</v>
      </c>
      <c r="D139" s="2">
        <v>29.7</v>
      </c>
      <c r="E139" s="2">
        <v>28.25</v>
      </c>
      <c r="F139" s="3">
        <v>29</v>
      </c>
      <c r="G139" s="3">
        <v>1.1499999999999999</v>
      </c>
      <c r="H139" s="4">
        <v>4.1300000000000003E-2</v>
      </c>
      <c r="I139" s="5">
        <v>16578</v>
      </c>
      <c r="J139" s="5">
        <v>481748</v>
      </c>
      <c r="K139" s="2">
        <v>19.46</v>
      </c>
      <c r="M139" s="1">
        <v>43190</v>
      </c>
      <c r="N139" s="2">
        <v>78.8</v>
      </c>
      <c r="O139" s="2">
        <v>79.8</v>
      </c>
      <c r="P139" s="2">
        <v>77.400000000000006</v>
      </c>
      <c r="Q139" s="3">
        <v>77.8</v>
      </c>
      <c r="R139" s="3">
        <v>-0.1</v>
      </c>
      <c r="S139" s="4">
        <v>-1.2999999999999999E-3</v>
      </c>
      <c r="T139" s="5">
        <v>5442</v>
      </c>
      <c r="U139" s="5">
        <v>428296</v>
      </c>
      <c r="V139" s="2">
        <v>0</v>
      </c>
      <c r="X139" s="1">
        <v>43230</v>
      </c>
      <c r="Y139" s="2">
        <v>63.1</v>
      </c>
      <c r="Z139" s="2">
        <v>67.5</v>
      </c>
      <c r="AA139" s="2">
        <v>62.3</v>
      </c>
      <c r="AB139" s="3">
        <v>65.3</v>
      </c>
      <c r="AC139" s="3">
        <v>3.4</v>
      </c>
      <c r="AD139" s="4">
        <v>5.4899999999999997E-2</v>
      </c>
      <c r="AE139" s="5">
        <v>9186</v>
      </c>
      <c r="AF139" s="5">
        <v>597534</v>
      </c>
      <c r="AG139" s="2">
        <v>384.12</v>
      </c>
    </row>
    <row r="140" spans="2:33">
      <c r="B140" s="1">
        <v>43188</v>
      </c>
      <c r="C140" s="2">
        <v>27.7</v>
      </c>
      <c r="D140" s="2">
        <v>28.3</v>
      </c>
      <c r="E140" s="2">
        <v>27.55</v>
      </c>
      <c r="F140" s="3">
        <v>27.85</v>
      </c>
      <c r="G140" s="3">
        <v>0.15</v>
      </c>
      <c r="H140" s="4">
        <v>5.4000000000000003E-3</v>
      </c>
      <c r="I140" s="5">
        <v>5517</v>
      </c>
      <c r="J140" s="5">
        <v>153569</v>
      </c>
      <c r="K140" s="2">
        <v>18.690000000000001</v>
      </c>
      <c r="M140" s="1">
        <v>43189</v>
      </c>
      <c r="N140" s="2">
        <v>76.599999999999994</v>
      </c>
      <c r="O140" s="2">
        <v>78.5</v>
      </c>
      <c r="P140" s="2">
        <v>76.2</v>
      </c>
      <c r="Q140" s="3">
        <v>77.900000000000006</v>
      </c>
      <c r="R140" s="3">
        <v>2.5</v>
      </c>
      <c r="S140" s="4">
        <v>3.32E-2</v>
      </c>
      <c r="T140" s="5">
        <v>6342</v>
      </c>
      <c r="U140" s="5">
        <v>490579</v>
      </c>
      <c r="V140" s="2">
        <v>0</v>
      </c>
      <c r="X140" s="1">
        <v>43229</v>
      </c>
      <c r="Y140" s="2">
        <v>61</v>
      </c>
      <c r="Z140" s="2">
        <v>62.3</v>
      </c>
      <c r="AA140" s="2">
        <v>60.8</v>
      </c>
      <c r="AB140" s="3">
        <v>61.9</v>
      </c>
      <c r="AC140" s="3">
        <v>0.9</v>
      </c>
      <c r="AD140" s="4">
        <v>1.4800000000000001E-2</v>
      </c>
      <c r="AE140" s="5">
        <v>2444</v>
      </c>
      <c r="AF140" s="5">
        <v>150625</v>
      </c>
      <c r="AG140" s="2">
        <v>364.12</v>
      </c>
    </row>
    <row r="141" spans="2:33">
      <c r="B141" s="1">
        <v>43187</v>
      </c>
      <c r="C141" s="2">
        <v>28.2</v>
      </c>
      <c r="D141" s="2">
        <v>28.2</v>
      </c>
      <c r="E141" s="2">
        <v>27.55</v>
      </c>
      <c r="F141" s="3">
        <v>27.7</v>
      </c>
      <c r="G141" s="3">
        <v>-0.6</v>
      </c>
      <c r="H141" s="4">
        <v>-2.12E-2</v>
      </c>
      <c r="I141" s="5">
        <v>6615</v>
      </c>
      <c r="J141" s="5">
        <v>183553</v>
      </c>
      <c r="K141" s="2">
        <v>18.59</v>
      </c>
      <c r="M141" s="1">
        <v>43188</v>
      </c>
      <c r="N141" s="2">
        <v>76</v>
      </c>
      <c r="O141" s="2">
        <v>76.099999999999994</v>
      </c>
      <c r="P141" s="2">
        <v>74.900000000000006</v>
      </c>
      <c r="Q141" s="3">
        <v>75.400000000000006</v>
      </c>
      <c r="R141" s="3">
        <v>0.1</v>
      </c>
      <c r="S141" s="4">
        <v>1.2999999999999999E-3</v>
      </c>
      <c r="T141" s="5">
        <v>2547</v>
      </c>
      <c r="U141" s="5">
        <v>192040</v>
      </c>
      <c r="V141" s="2">
        <v>0</v>
      </c>
      <c r="X141" s="1">
        <v>43228</v>
      </c>
      <c r="Y141" s="2">
        <v>60.9</v>
      </c>
      <c r="Z141" s="2">
        <v>62</v>
      </c>
      <c r="AA141" s="2">
        <v>60.4</v>
      </c>
      <c r="AB141" s="3">
        <v>61</v>
      </c>
      <c r="AC141" s="3">
        <v>0.5</v>
      </c>
      <c r="AD141" s="4">
        <v>8.3000000000000001E-3</v>
      </c>
      <c r="AE141" s="5">
        <v>2939</v>
      </c>
      <c r="AF141" s="5">
        <v>179949</v>
      </c>
      <c r="AG141" s="2">
        <v>358.82</v>
      </c>
    </row>
    <row r="142" spans="2:33">
      <c r="B142" s="1">
        <v>43186</v>
      </c>
      <c r="C142" s="2">
        <v>27.25</v>
      </c>
      <c r="D142" s="2">
        <v>28.45</v>
      </c>
      <c r="E142" s="2">
        <v>27.1</v>
      </c>
      <c r="F142" s="3">
        <v>28.3</v>
      </c>
      <c r="G142" s="3">
        <v>1.5</v>
      </c>
      <c r="H142" s="4">
        <v>5.6000000000000001E-2</v>
      </c>
      <c r="I142" s="5">
        <v>11817</v>
      </c>
      <c r="J142" s="5">
        <v>328597</v>
      </c>
      <c r="K142" s="2">
        <v>18.989999999999998</v>
      </c>
      <c r="M142" s="1">
        <v>43187</v>
      </c>
      <c r="N142" s="2">
        <v>75.900000000000006</v>
      </c>
      <c r="O142" s="2">
        <v>76.7</v>
      </c>
      <c r="P142" s="2">
        <v>74.599999999999994</v>
      </c>
      <c r="Q142" s="3">
        <v>75.3</v>
      </c>
      <c r="R142" s="3">
        <v>-0.2</v>
      </c>
      <c r="S142" s="4">
        <v>-2.5999999999999999E-3</v>
      </c>
      <c r="T142" s="5">
        <v>3276</v>
      </c>
      <c r="U142" s="5">
        <v>247510</v>
      </c>
      <c r="V142" s="2">
        <v>0</v>
      </c>
      <c r="X142" s="1">
        <v>43227</v>
      </c>
      <c r="Y142" s="2">
        <v>62</v>
      </c>
      <c r="Z142" s="2">
        <v>62</v>
      </c>
      <c r="AA142" s="2">
        <v>59.7</v>
      </c>
      <c r="AB142" s="3">
        <v>60.5</v>
      </c>
      <c r="AC142" s="3">
        <v>-0.8</v>
      </c>
      <c r="AD142" s="4">
        <v>-1.3100000000000001E-2</v>
      </c>
      <c r="AE142" s="5">
        <v>3723</v>
      </c>
      <c r="AF142" s="5">
        <v>225752</v>
      </c>
      <c r="AG142" s="2">
        <v>355.88</v>
      </c>
    </row>
    <row r="143" spans="2:33">
      <c r="B143" s="1">
        <v>43185</v>
      </c>
      <c r="C143" s="2">
        <v>28.15</v>
      </c>
      <c r="D143" s="2">
        <v>28.65</v>
      </c>
      <c r="E143" s="2">
        <v>26.5</v>
      </c>
      <c r="F143" s="3">
        <v>26.8</v>
      </c>
      <c r="G143" s="3">
        <v>-1.45</v>
      </c>
      <c r="H143" s="4">
        <v>-5.1299999999999998E-2</v>
      </c>
      <c r="I143" s="5">
        <v>21288</v>
      </c>
      <c r="J143" s="5">
        <v>582241</v>
      </c>
      <c r="K143" s="2">
        <v>17.989999999999998</v>
      </c>
      <c r="M143" s="1">
        <v>43186</v>
      </c>
      <c r="N143" s="2">
        <v>77.2</v>
      </c>
      <c r="O143" s="2">
        <v>77.3</v>
      </c>
      <c r="P143" s="2">
        <v>75.2</v>
      </c>
      <c r="Q143" s="3">
        <v>75.5</v>
      </c>
      <c r="R143" s="3">
        <v>0.1</v>
      </c>
      <c r="S143" s="4">
        <v>1.2999999999999999E-3</v>
      </c>
      <c r="T143" s="5">
        <v>3291</v>
      </c>
      <c r="U143" s="5">
        <v>250651</v>
      </c>
      <c r="V143" s="2">
        <v>0</v>
      </c>
      <c r="X143" s="1">
        <v>43224</v>
      </c>
      <c r="Y143" s="2">
        <v>63.2</v>
      </c>
      <c r="Z143" s="2">
        <v>63.7</v>
      </c>
      <c r="AA143" s="2">
        <v>61.3</v>
      </c>
      <c r="AB143" s="3">
        <v>61.3</v>
      </c>
      <c r="AC143" s="3">
        <v>-1.2</v>
      </c>
      <c r="AD143" s="4">
        <v>-1.9199999999999998E-2</v>
      </c>
      <c r="AE143" s="5">
        <v>4931</v>
      </c>
      <c r="AF143" s="5">
        <v>308500</v>
      </c>
      <c r="AG143" s="2">
        <v>360.59</v>
      </c>
    </row>
    <row r="144" spans="2:33">
      <c r="B144" s="1">
        <v>43182</v>
      </c>
      <c r="C144" s="2">
        <v>28.2</v>
      </c>
      <c r="D144" s="2">
        <v>28.55</v>
      </c>
      <c r="E144" s="2">
        <v>27.55</v>
      </c>
      <c r="F144" s="3">
        <v>28.25</v>
      </c>
      <c r="G144" s="3">
        <v>-0.8</v>
      </c>
      <c r="H144" s="4">
        <v>-2.75E-2</v>
      </c>
      <c r="I144" s="5">
        <v>14458</v>
      </c>
      <c r="J144" s="5">
        <v>406341</v>
      </c>
      <c r="K144" s="2">
        <v>18.96</v>
      </c>
      <c r="M144" s="1">
        <v>43185</v>
      </c>
      <c r="N144" s="2">
        <v>73</v>
      </c>
      <c r="O144" s="2">
        <v>75.400000000000006</v>
      </c>
      <c r="P144" s="2">
        <v>72.400000000000006</v>
      </c>
      <c r="Q144" s="3">
        <v>75.400000000000006</v>
      </c>
      <c r="R144" s="3">
        <v>3.2</v>
      </c>
      <c r="S144" s="4">
        <v>4.4299999999999999E-2</v>
      </c>
      <c r="T144" s="5">
        <v>3769</v>
      </c>
      <c r="U144" s="5">
        <v>280244</v>
      </c>
      <c r="V144" s="2">
        <v>0</v>
      </c>
      <c r="X144" s="1">
        <v>43223</v>
      </c>
      <c r="Y144" s="2">
        <v>63.2</v>
      </c>
      <c r="Z144" s="2">
        <v>66.3</v>
      </c>
      <c r="AA144" s="2">
        <v>62.5</v>
      </c>
      <c r="AB144" s="3">
        <v>62.5</v>
      </c>
      <c r="AC144" s="3">
        <v>-1.9</v>
      </c>
      <c r="AD144" s="4">
        <v>-2.9499999999999998E-2</v>
      </c>
      <c r="AE144" s="5">
        <v>10894</v>
      </c>
      <c r="AF144" s="5">
        <v>700217</v>
      </c>
      <c r="AG144" s="2">
        <v>367.65</v>
      </c>
    </row>
    <row r="145" spans="2:33">
      <c r="B145" s="1">
        <v>43181</v>
      </c>
      <c r="C145" s="2">
        <v>28.55</v>
      </c>
      <c r="D145" s="2">
        <v>29.25</v>
      </c>
      <c r="E145" s="2">
        <v>28.5</v>
      </c>
      <c r="F145" s="3">
        <v>29.05</v>
      </c>
      <c r="G145" s="3">
        <v>0.55000000000000004</v>
      </c>
      <c r="H145" s="4">
        <v>1.9300000000000001E-2</v>
      </c>
      <c r="I145" s="5">
        <v>12298</v>
      </c>
      <c r="J145" s="5">
        <v>355422</v>
      </c>
      <c r="K145" s="2">
        <v>19.5</v>
      </c>
      <c r="M145" s="1">
        <v>43182</v>
      </c>
      <c r="N145" s="2">
        <v>71.3</v>
      </c>
      <c r="O145" s="2">
        <v>73</v>
      </c>
      <c r="P145" s="2">
        <v>70.5</v>
      </c>
      <c r="Q145" s="3">
        <v>72.2</v>
      </c>
      <c r="R145" s="3">
        <v>-1.7</v>
      </c>
      <c r="S145" s="4">
        <v>-2.3E-2</v>
      </c>
      <c r="T145" s="5">
        <v>3187</v>
      </c>
      <c r="U145" s="5">
        <v>229152</v>
      </c>
      <c r="V145" s="2">
        <v>0</v>
      </c>
      <c r="X145" s="1">
        <v>43222</v>
      </c>
      <c r="Y145" s="2">
        <v>66</v>
      </c>
      <c r="Z145" s="2">
        <v>67.3</v>
      </c>
      <c r="AA145" s="2">
        <v>64.2</v>
      </c>
      <c r="AB145" s="3">
        <v>64.400000000000006</v>
      </c>
      <c r="AC145" s="3">
        <v>-1.2</v>
      </c>
      <c r="AD145" s="4">
        <v>-1.83E-2</v>
      </c>
      <c r="AE145" s="5">
        <v>5763</v>
      </c>
      <c r="AF145" s="5">
        <v>378403</v>
      </c>
      <c r="AG145" s="2">
        <v>378.82</v>
      </c>
    </row>
    <row r="146" spans="2:33">
      <c r="B146" s="1">
        <v>43180</v>
      </c>
      <c r="C146" s="2">
        <v>29.1</v>
      </c>
      <c r="D146" s="2">
        <v>29.25</v>
      </c>
      <c r="E146" s="2">
        <v>28.4</v>
      </c>
      <c r="F146" s="3">
        <v>28.5</v>
      </c>
      <c r="G146" s="3">
        <v>-0.1</v>
      </c>
      <c r="H146" s="4">
        <v>-3.5000000000000001E-3</v>
      </c>
      <c r="I146" s="5">
        <v>11668</v>
      </c>
      <c r="J146" s="5">
        <v>334905</v>
      </c>
      <c r="K146" s="2">
        <v>19.13</v>
      </c>
      <c r="M146" s="1">
        <v>43181</v>
      </c>
      <c r="N146" s="2">
        <v>76.3</v>
      </c>
      <c r="O146" s="2">
        <v>76.400000000000006</v>
      </c>
      <c r="P146" s="2">
        <v>73.599999999999994</v>
      </c>
      <c r="Q146" s="3">
        <v>73.900000000000006</v>
      </c>
      <c r="R146" s="3">
        <v>-1.1000000000000001</v>
      </c>
      <c r="S146" s="4">
        <v>-1.47E-2</v>
      </c>
      <c r="T146" s="5">
        <v>2907</v>
      </c>
      <c r="U146" s="5">
        <v>218516</v>
      </c>
      <c r="V146" s="2">
        <v>0</v>
      </c>
      <c r="X146" s="1">
        <v>43220</v>
      </c>
      <c r="Y146" s="2">
        <v>61.2</v>
      </c>
      <c r="Z146" s="2">
        <v>65.599999999999994</v>
      </c>
      <c r="AA146" s="2">
        <v>60.4</v>
      </c>
      <c r="AB146" s="3">
        <v>65.599999999999994</v>
      </c>
      <c r="AC146" s="3">
        <v>5.9</v>
      </c>
      <c r="AD146" s="4">
        <v>9.8799999999999999E-2</v>
      </c>
      <c r="AE146" s="5">
        <v>7381</v>
      </c>
      <c r="AF146" s="5">
        <v>477411</v>
      </c>
      <c r="AG146" s="2">
        <v>385.88</v>
      </c>
    </row>
    <row r="147" spans="2:33">
      <c r="B147" s="1">
        <v>43179</v>
      </c>
      <c r="C147" s="2">
        <v>28.5</v>
      </c>
      <c r="D147" s="2">
        <v>29.3</v>
      </c>
      <c r="E147" s="2">
        <v>28</v>
      </c>
      <c r="F147" s="3">
        <v>28.6</v>
      </c>
      <c r="G147" s="3">
        <v>0.1</v>
      </c>
      <c r="H147" s="4">
        <v>3.5000000000000001E-3</v>
      </c>
      <c r="I147" s="5">
        <v>10243</v>
      </c>
      <c r="J147" s="5">
        <v>293981</v>
      </c>
      <c r="K147" s="2">
        <v>19.190000000000001</v>
      </c>
      <c r="M147" s="1">
        <v>43180</v>
      </c>
      <c r="N147" s="2">
        <v>76.5</v>
      </c>
      <c r="O147" s="2">
        <v>76.7</v>
      </c>
      <c r="P147" s="2">
        <v>75</v>
      </c>
      <c r="Q147" s="3">
        <v>75</v>
      </c>
      <c r="R147" s="3">
        <v>-1.2</v>
      </c>
      <c r="S147" s="4">
        <v>-1.5699999999999999E-2</v>
      </c>
      <c r="T147" s="5">
        <v>3486</v>
      </c>
      <c r="U147" s="5">
        <v>263593</v>
      </c>
      <c r="V147" s="2">
        <v>0</v>
      </c>
      <c r="X147" s="1">
        <v>43217</v>
      </c>
      <c r="Y147" s="2">
        <v>59.8</v>
      </c>
      <c r="Z147" s="2">
        <v>60.7</v>
      </c>
      <c r="AA147" s="2">
        <v>57.6</v>
      </c>
      <c r="AB147" s="2">
        <v>59.7</v>
      </c>
      <c r="AC147" s="2">
        <v>0</v>
      </c>
      <c r="AD147" s="6">
        <v>0</v>
      </c>
      <c r="AE147" s="5">
        <v>3888</v>
      </c>
      <c r="AF147" s="5">
        <v>230686</v>
      </c>
      <c r="AG147" s="2">
        <v>351.18</v>
      </c>
    </row>
    <row r="148" spans="2:33">
      <c r="B148" s="1">
        <v>43178</v>
      </c>
      <c r="C148" s="2">
        <v>28.8</v>
      </c>
      <c r="D148" s="2">
        <v>28.95</v>
      </c>
      <c r="E148" s="2">
        <v>28.4</v>
      </c>
      <c r="F148" s="3">
        <v>28.5</v>
      </c>
      <c r="G148" s="3">
        <v>-0.4</v>
      </c>
      <c r="H148" s="4">
        <v>-1.38E-2</v>
      </c>
      <c r="I148" s="5">
        <v>10283</v>
      </c>
      <c r="J148" s="5">
        <v>294424</v>
      </c>
      <c r="K148" s="2">
        <v>19.13</v>
      </c>
      <c r="M148" s="1">
        <v>43179</v>
      </c>
      <c r="N148" s="2">
        <v>77</v>
      </c>
      <c r="O148" s="2">
        <v>77.400000000000006</v>
      </c>
      <c r="P148" s="2">
        <v>76.2</v>
      </c>
      <c r="Q148" s="3">
        <v>76.2</v>
      </c>
      <c r="R148" s="3">
        <v>-1.4</v>
      </c>
      <c r="S148" s="4">
        <v>-1.7999999999999999E-2</v>
      </c>
      <c r="T148" s="5">
        <v>2626</v>
      </c>
      <c r="U148" s="5">
        <v>201135</v>
      </c>
      <c r="V148" s="2">
        <v>0</v>
      </c>
      <c r="X148" s="1">
        <v>43216</v>
      </c>
      <c r="Y148" s="2">
        <v>62.8</v>
      </c>
      <c r="Z148" s="2">
        <v>63.2</v>
      </c>
      <c r="AA148" s="2">
        <v>59.6</v>
      </c>
      <c r="AB148" s="3">
        <v>59.7</v>
      </c>
      <c r="AC148" s="3">
        <v>-2.2000000000000002</v>
      </c>
      <c r="AD148" s="4">
        <v>-3.5499999999999997E-2</v>
      </c>
      <c r="AE148" s="5">
        <v>2668</v>
      </c>
      <c r="AF148" s="5">
        <v>163149</v>
      </c>
      <c r="AG148" s="2">
        <v>351.18</v>
      </c>
    </row>
    <row r="149" spans="2:33">
      <c r="B149" s="1">
        <v>43175</v>
      </c>
      <c r="C149" s="2">
        <v>29.4</v>
      </c>
      <c r="D149" s="2">
        <v>29.8</v>
      </c>
      <c r="E149" s="2">
        <v>28.9</v>
      </c>
      <c r="F149" s="3">
        <v>28.9</v>
      </c>
      <c r="G149" s="3">
        <v>-0.5</v>
      </c>
      <c r="H149" s="4">
        <v>-1.7000000000000001E-2</v>
      </c>
      <c r="I149" s="5">
        <v>7297</v>
      </c>
      <c r="J149" s="5">
        <v>212892</v>
      </c>
      <c r="K149" s="2">
        <v>19.399999999999999</v>
      </c>
      <c r="M149" s="1">
        <v>43178</v>
      </c>
      <c r="N149" s="2">
        <v>78</v>
      </c>
      <c r="O149" s="2">
        <v>78.599999999999994</v>
      </c>
      <c r="P149" s="2">
        <v>77.2</v>
      </c>
      <c r="Q149" s="3">
        <v>77.599999999999994</v>
      </c>
      <c r="R149" s="3">
        <v>0.5</v>
      </c>
      <c r="S149" s="4">
        <v>6.4999999999999997E-3</v>
      </c>
      <c r="T149" s="5">
        <v>4644</v>
      </c>
      <c r="U149" s="5">
        <v>361242</v>
      </c>
      <c r="V149" s="2">
        <v>0</v>
      </c>
      <c r="X149" s="1">
        <v>43215</v>
      </c>
      <c r="Y149" s="2">
        <v>61.1</v>
      </c>
      <c r="Z149" s="2">
        <v>62.4</v>
      </c>
      <c r="AA149" s="2">
        <v>60.4</v>
      </c>
      <c r="AB149" s="3">
        <v>61.9</v>
      </c>
      <c r="AC149" s="3">
        <v>1</v>
      </c>
      <c r="AD149" s="4">
        <v>1.6400000000000001E-2</v>
      </c>
      <c r="AE149" s="5">
        <v>2682</v>
      </c>
      <c r="AF149" s="5">
        <v>165514</v>
      </c>
      <c r="AG149" s="2">
        <v>364.12</v>
      </c>
    </row>
    <row r="150" spans="2:33">
      <c r="B150" s="1">
        <v>43174</v>
      </c>
      <c r="C150" s="2">
        <v>30</v>
      </c>
      <c r="D150" s="2">
        <v>30.2</v>
      </c>
      <c r="E150" s="2">
        <v>29.2</v>
      </c>
      <c r="F150" s="3">
        <v>29.4</v>
      </c>
      <c r="G150" s="3">
        <v>-0.35</v>
      </c>
      <c r="H150" s="4">
        <v>-1.18E-2</v>
      </c>
      <c r="I150" s="5">
        <v>15427</v>
      </c>
      <c r="J150" s="5">
        <v>458058</v>
      </c>
      <c r="K150" s="2">
        <v>19.73</v>
      </c>
      <c r="M150" s="1">
        <v>43175</v>
      </c>
      <c r="N150" s="2">
        <v>77</v>
      </c>
      <c r="O150" s="2">
        <v>80</v>
      </c>
      <c r="P150" s="2">
        <v>76.7</v>
      </c>
      <c r="Q150" s="3">
        <v>77.099999999999994</v>
      </c>
      <c r="R150" s="3">
        <v>2.5</v>
      </c>
      <c r="S150" s="4">
        <v>3.3500000000000002E-2</v>
      </c>
      <c r="T150" s="5">
        <v>15912</v>
      </c>
      <c r="U150" s="5">
        <v>1246737</v>
      </c>
      <c r="V150" s="2">
        <v>0</v>
      </c>
      <c r="X150" s="1">
        <v>43214</v>
      </c>
      <c r="Y150" s="2">
        <v>64.5</v>
      </c>
      <c r="Z150" s="2">
        <v>65</v>
      </c>
      <c r="AA150" s="2">
        <v>60.2</v>
      </c>
      <c r="AB150" s="3">
        <v>60.9</v>
      </c>
      <c r="AC150" s="3">
        <v>-3.9</v>
      </c>
      <c r="AD150" s="4">
        <v>-6.0199999999999997E-2</v>
      </c>
      <c r="AE150" s="5">
        <v>4952</v>
      </c>
      <c r="AF150" s="5">
        <v>306178</v>
      </c>
      <c r="AG150" s="2">
        <v>358.24</v>
      </c>
    </row>
    <row r="151" spans="2:33">
      <c r="B151" s="1">
        <v>43173</v>
      </c>
      <c r="C151" s="2">
        <v>28.6</v>
      </c>
      <c r="D151" s="2">
        <v>30.1</v>
      </c>
      <c r="E151" s="2">
        <v>28.35</v>
      </c>
      <c r="F151" s="3">
        <v>29.75</v>
      </c>
      <c r="G151" s="3">
        <v>1.3</v>
      </c>
      <c r="H151" s="4">
        <v>4.5699999999999998E-2</v>
      </c>
      <c r="I151" s="5">
        <v>28157</v>
      </c>
      <c r="J151" s="5">
        <v>827279</v>
      </c>
      <c r="K151" s="2">
        <v>19.97</v>
      </c>
      <c r="M151" s="1">
        <v>43174</v>
      </c>
      <c r="N151" s="2">
        <v>75</v>
      </c>
      <c r="O151" s="2">
        <v>75.5</v>
      </c>
      <c r="P151" s="2">
        <v>74.5</v>
      </c>
      <c r="Q151" s="3">
        <v>74.599999999999994</v>
      </c>
      <c r="R151" s="3">
        <v>0.1</v>
      </c>
      <c r="S151" s="4">
        <v>1.2999999999999999E-3</v>
      </c>
      <c r="T151" s="5">
        <v>2920</v>
      </c>
      <c r="U151" s="5">
        <v>218752</v>
      </c>
      <c r="V151" s="2">
        <v>0</v>
      </c>
      <c r="X151" s="1">
        <v>43213</v>
      </c>
      <c r="Y151" s="2">
        <v>66.2</v>
      </c>
      <c r="Z151" s="2">
        <v>67.099999999999994</v>
      </c>
      <c r="AA151" s="2">
        <v>64.7</v>
      </c>
      <c r="AB151" s="3">
        <v>64.8</v>
      </c>
      <c r="AC151" s="3">
        <v>-1.7</v>
      </c>
      <c r="AD151" s="4">
        <v>-2.5600000000000001E-2</v>
      </c>
      <c r="AE151" s="5">
        <v>2347</v>
      </c>
      <c r="AF151" s="5">
        <v>154076</v>
      </c>
      <c r="AG151" s="2">
        <v>381.18</v>
      </c>
    </row>
    <row r="152" spans="2:33">
      <c r="B152" s="1">
        <v>43172</v>
      </c>
      <c r="C152" s="2">
        <v>28.55</v>
      </c>
      <c r="D152" s="2">
        <v>28.6</v>
      </c>
      <c r="E152" s="2">
        <v>28.1</v>
      </c>
      <c r="F152" s="3">
        <v>28.45</v>
      </c>
      <c r="G152" s="3">
        <v>-0.35</v>
      </c>
      <c r="H152" s="4">
        <v>-1.2200000000000001E-2</v>
      </c>
      <c r="I152" s="5">
        <v>9140</v>
      </c>
      <c r="J152" s="5">
        <v>259074</v>
      </c>
      <c r="K152" s="2">
        <v>19.09</v>
      </c>
      <c r="M152" s="1">
        <v>43173</v>
      </c>
      <c r="N152" s="2">
        <v>74.5</v>
      </c>
      <c r="O152" s="2">
        <v>75.7</v>
      </c>
      <c r="P152" s="2">
        <v>74</v>
      </c>
      <c r="Q152" s="3">
        <v>74.5</v>
      </c>
      <c r="R152" s="3">
        <v>0.5</v>
      </c>
      <c r="S152" s="4">
        <v>6.7999999999999996E-3</v>
      </c>
      <c r="T152" s="5">
        <v>5351</v>
      </c>
      <c r="U152" s="5">
        <v>400601</v>
      </c>
      <c r="V152" s="2">
        <v>0</v>
      </c>
      <c r="X152" s="1">
        <v>43210</v>
      </c>
      <c r="Y152" s="2">
        <v>64.3</v>
      </c>
      <c r="Z152" s="2">
        <v>67.599999999999994</v>
      </c>
      <c r="AA152" s="2">
        <v>64.2</v>
      </c>
      <c r="AB152" s="3">
        <v>66.5</v>
      </c>
      <c r="AC152" s="3">
        <v>1.5</v>
      </c>
      <c r="AD152" s="4">
        <v>2.3099999999999999E-2</v>
      </c>
      <c r="AE152" s="5">
        <v>2901</v>
      </c>
      <c r="AF152" s="5">
        <v>191475</v>
      </c>
      <c r="AG152" s="2">
        <v>391.18</v>
      </c>
    </row>
    <row r="153" spans="2:33">
      <c r="B153" s="1">
        <v>43171</v>
      </c>
      <c r="C153" s="2">
        <v>28.2</v>
      </c>
      <c r="D153" s="2">
        <v>28.8</v>
      </c>
      <c r="E153" s="2">
        <v>27.65</v>
      </c>
      <c r="F153" s="3">
        <v>28.8</v>
      </c>
      <c r="G153" s="3">
        <v>1.3</v>
      </c>
      <c r="H153" s="4">
        <v>4.7300000000000002E-2</v>
      </c>
      <c r="I153" s="5">
        <v>15428</v>
      </c>
      <c r="J153" s="5">
        <v>432816</v>
      </c>
      <c r="K153" s="2">
        <v>19.329999999999998</v>
      </c>
      <c r="M153" s="1">
        <v>43172</v>
      </c>
      <c r="N153" s="2">
        <v>75</v>
      </c>
      <c r="O153" s="2">
        <v>75.8</v>
      </c>
      <c r="P153" s="2">
        <v>73.8</v>
      </c>
      <c r="Q153" s="3">
        <v>74</v>
      </c>
      <c r="R153" s="3">
        <v>-0.3</v>
      </c>
      <c r="S153" s="4">
        <v>-4.0000000000000001E-3</v>
      </c>
      <c r="T153" s="5">
        <v>4831</v>
      </c>
      <c r="U153" s="5">
        <v>359633</v>
      </c>
      <c r="V153" s="2">
        <v>0</v>
      </c>
      <c r="X153" s="1">
        <v>43209</v>
      </c>
      <c r="Y153" s="2">
        <v>64.8</v>
      </c>
      <c r="Z153" s="2">
        <v>66.099999999999994</v>
      </c>
      <c r="AA153" s="2">
        <v>64.099999999999994</v>
      </c>
      <c r="AB153" s="3">
        <v>65</v>
      </c>
      <c r="AC153" s="3">
        <v>-0.3</v>
      </c>
      <c r="AD153" s="4">
        <v>-4.5999999999999999E-3</v>
      </c>
      <c r="AE153" s="5">
        <v>2509</v>
      </c>
      <c r="AF153" s="5">
        <v>163311</v>
      </c>
      <c r="AG153" s="2">
        <v>382.35</v>
      </c>
    </row>
    <row r="154" spans="2:33">
      <c r="B154" s="1">
        <v>43168</v>
      </c>
      <c r="C154" s="2">
        <v>28.2</v>
      </c>
      <c r="D154" s="2">
        <v>28.5</v>
      </c>
      <c r="E154" s="2">
        <v>27.3</v>
      </c>
      <c r="F154" s="3">
        <v>27.5</v>
      </c>
      <c r="G154" s="3">
        <v>-1.1000000000000001</v>
      </c>
      <c r="H154" s="4">
        <v>-3.85E-2</v>
      </c>
      <c r="I154" s="5">
        <v>22795</v>
      </c>
      <c r="J154" s="5">
        <v>632027</v>
      </c>
      <c r="K154" s="2">
        <v>18.46</v>
      </c>
      <c r="M154" s="1">
        <v>43171</v>
      </c>
      <c r="N154" s="2">
        <v>75</v>
      </c>
      <c r="O154" s="2">
        <v>77.5</v>
      </c>
      <c r="P154" s="2">
        <v>73.7</v>
      </c>
      <c r="Q154" s="3">
        <v>74.3</v>
      </c>
      <c r="R154" s="3">
        <v>3.2</v>
      </c>
      <c r="S154" s="4">
        <v>4.4999999999999998E-2</v>
      </c>
      <c r="T154" s="5">
        <v>13797</v>
      </c>
      <c r="U154" s="5">
        <v>1037093</v>
      </c>
      <c r="V154" s="2">
        <v>0</v>
      </c>
      <c r="X154" s="1">
        <v>43208</v>
      </c>
      <c r="Y154" s="2">
        <v>64</v>
      </c>
      <c r="Z154" s="2">
        <v>65.400000000000006</v>
      </c>
      <c r="AA154" s="2">
        <v>62.7</v>
      </c>
      <c r="AB154" s="3">
        <v>65.3</v>
      </c>
      <c r="AC154" s="3">
        <v>2.6</v>
      </c>
      <c r="AD154" s="4">
        <v>4.1500000000000002E-2</v>
      </c>
      <c r="AE154" s="5">
        <v>5026</v>
      </c>
      <c r="AF154" s="5">
        <v>321409</v>
      </c>
      <c r="AG154" s="2">
        <v>384.12</v>
      </c>
    </row>
    <row r="155" spans="2:33">
      <c r="B155" s="1">
        <v>43167</v>
      </c>
      <c r="C155" s="2">
        <v>28.3</v>
      </c>
      <c r="D155" s="2">
        <v>29.2</v>
      </c>
      <c r="E155" s="2">
        <v>28.05</v>
      </c>
      <c r="F155" s="3">
        <v>28.6</v>
      </c>
      <c r="G155" s="3">
        <v>0.65</v>
      </c>
      <c r="H155" s="4">
        <v>2.3300000000000001E-2</v>
      </c>
      <c r="I155" s="5">
        <v>16664</v>
      </c>
      <c r="J155" s="5">
        <v>476162</v>
      </c>
      <c r="K155" s="2">
        <v>19.190000000000001</v>
      </c>
      <c r="M155" s="1">
        <v>43168</v>
      </c>
      <c r="N155" s="2">
        <v>71.099999999999994</v>
      </c>
      <c r="O155" s="2">
        <v>71.900000000000006</v>
      </c>
      <c r="P155" s="2">
        <v>70.8</v>
      </c>
      <c r="Q155" s="3">
        <v>71.099999999999994</v>
      </c>
      <c r="R155" s="3">
        <v>0.3</v>
      </c>
      <c r="S155" s="4">
        <v>4.1999999999999997E-3</v>
      </c>
      <c r="T155" s="5">
        <v>3476</v>
      </c>
      <c r="U155" s="5">
        <v>247566</v>
      </c>
      <c r="V155" s="2">
        <v>0</v>
      </c>
      <c r="X155" s="1">
        <v>43207</v>
      </c>
      <c r="Y155" s="2">
        <v>67.599999999999994</v>
      </c>
      <c r="Z155" s="2">
        <v>67.900000000000006</v>
      </c>
      <c r="AA155" s="2">
        <v>61.9</v>
      </c>
      <c r="AB155" s="3">
        <v>62.7</v>
      </c>
      <c r="AC155" s="3">
        <v>-5.9</v>
      </c>
      <c r="AD155" s="4">
        <v>-8.5999999999999993E-2</v>
      </c>
      <c r="AE155" s="5">
        <v>8716</v>
      </c>
      <c r="AF155" s="5">
        <v>566244</v>
      </c>
      <c r="AG155" s="2">
        <v>368.82</v>
      </c>
    </row>
    <row r="156" spans="2:33">
      <c r="B156" s="1">
        <v>43166</v>
      </c>
      <c r="C156" s="2">
        <v>29.1</v>
      </c>
      <c r="D156" s="2">
        <v>29.5</v>
      </c>
      <c r="E156" s="2">
        <v>27.7</v>
      </c>
      <c r="F156" s="3">
        <v>27.95</v>
      </c>
      <c r="G156" s="3">
        <v>-0.85</v>
      </c>
      <c r="H156" s="4">
        <v>-2.9499999999999998E-2</v>
      </c>
      <c r="I156" s="5">
        <v>19344</v>
      </c>
      <c r="J156" s="5">
        <v>552545</v>
      </c>
      <c r="K156" s="2">
        <v>18.760000000000002</v>
      </c>
      <c r="M156" s="1">
        <v>43167</v>
      </c>
      <c r="N156" s="2">
        <v>70</v>
      </c>
      <c r="O156" s="2">
        <v>71</v>
      </c>
      <c r="P156" s="2">
        <v>69.7</v>
      </c>
      <c r="Q156" s="3">
        <v>70.8</v>
      </c>
      <c r="R156" s="3">
        <v>1.4</v>
      </c>
      <c r="S156" s="4">
        <v>2.0199999999999999E-2</v>
      </c>
      <c r="T156" s="5">
        <v>3557</v>
      </c>
      <c r="U156" s="5">
        <v>250209</v>
      </c>
      <c r="V156" s="2">
        <v>0</v>
      </c>
      <c r="X156" s="1">
        <v>43206</v>
      </c>
      <c r="Y156" s="2">
        <v>70.5</v>
      </c>
      <c r="Z156" s="2">
        <v>70.7</v>
      </c>
      <c r="AA156" s="2">
        <v>68.3</v>
      </c>
      <c r="AB156" s="3">
        <v>68.599999999999994</v>
      </c>
      <c r="AC156" s="3">
        <v>-2.4</v>
      </c>
      <c r="AD156" s="4">
        <v>-3.3799999999999997E-2</v>
      </c>
      <c r="AE156" s="5">
        <v>5672</v>
      </c>
      <c r="AF156" s="5">
        <v>391887</v>
      </c>
      <c r="AG156" s="2">
        <v>403.53</v>
      </c>
    </row>
    <row r="157" spans="2:33">
      <c r="B157" s="1">
        <v>43165</v>
      </c>
      <c r="C157" s="2">
        <v>29.45</v>
      </c>
      <c r="D157" s="2">
        <v>29.6</v>
      </c>
      <c r="E157" s="2">
        <v>28.25</v>
      </c>
      <c r="F157" s="3">
        <v>28.8</v>
      </c>
      <c r="G157" s="3">
        <v>-0.6</v>
      </c>
      <c r="H157" s="4">
        <v>-2.0400000000000001E-2</v>
      </c>
      <c r="I157" s="5">
        <v>24218</v>
      </c>
      <c r="J157" s="5">
        <v>697702</v>
      </c>
      <c r="K157" s="2">
        <v>19.329999999999998</v>
      </c>
      <c r="M157" s="1">
        <v>43166</v>
      </c>
      <c r="N157" s="2">
        <v>69.7</v>
      </c>
      <c r="O157" s="2">
        <v>71.2</v>
      </c>
      <c r="P157" s="2">
        <v>69.400000000000006</v>
      </c>
      <c r="Q157" s="3">
        <v>69.400000000000006</v>
      </c>
      <c r="R157" s="3">
        <v>-0.9</v>
      </c>
      <c r="S157" s="4">
        <v>-1.2800000000000001E-2</v>
      </c>
      <c r="T157" s="5">
        <v>3595</v>
      </c>
      <c r="U157" s="5">
        <v>252155</v>
      </c>
      <c r="V157" s="2">
        <v>0</v>
      </c>
      <c r="X157" s="1">
        <v>43203</v>
      </c>
      <c r="Y157" s="2">
        <v>71.599999999999994</v>
      </c>
      <c r="Z157" s="2">
        <v>72</v>
      </c>
      <c r="AA157" s="2">
        <v>70.599999999999994</v>
      </c>
      <c r="AB157" s="3">
        <v>71</v>
      </c>
      <c r="AC157" s="3">
        <v>-0.2</v>
      </c>
      <c r="AD157" s="4">
        <v>-2.8E-3</v>
      </c>
      <c r="AE157" s="5">
        <v>2582</v>
      </c>
      <c r="AF157" s="5">
        <v>183707</v>
      </c>
      <c r="AG157" s="2">
        <v>417.65</v>
      </c>
    </row>
    <row r="158" spans="2:33">
      <c r="B158" s="1">
        <v>43164</v>
      </c>
      <c r="C158" s="2">
        <v>29.5</v>
      </c>
      <c r="D158" s="2">
        <v>31.15</v>
      </c>
      <c r="E158" s="2">
        <v>29.25</v>
      </c>
      <c r="F158" s="3">
        <v>29.4</v>
      </c>
      <c r="G158" s="3">
        <v>0.6</v>
      </c>
      <c r="H158" s="4">
        <v>2.0799999999999999E-2</v>
      </c>
      <c r="I158" s="5">
        <v>46993</v>
      </c>
      <c r="J158" s="5">
        <v>1410765</v>
      </c>
      <c r="K158" s="2">
        <v>19.73</v>
      </c>
      <c r="M158" s="1">
        <v>43165</v>
      </c>
      <c r="N158" s="2">
        <v>71.3</v>
      </c>
      <c r="O158" s="2">
        <v>71.599999999999994</v>
      </c>
      <c r="P158" s="2">
        <v>69.2</v>
      </c>
      <c r="Q158" s="3">
        <v>70.3</v>
      </c>
      <c r="R158" s="3">
        <v>-0.4</v>
      </c>
      <c r="S158" s="4">
        <v>-5.7000000000000002E-3</v>
      </c>
      <c r="T158" s="5">
        <v>5980</v>
      </c>
      <c r="U158" s="5">
        <v>420975</v>
      </c>
      <c r="V158" s="2">
        <v>0</v>
      </c>
      <c r="X158" s="1">
        <v>43202</v>
      </c>
      <c r="Y158" s="2">
        <v>73</v>
      </c>
      <c r="Z158" s="2">
        <v>73</v>
      </c>
      <c r="AA158" s="2">
        <v>70.8</v>
      </c>
      <c r="AB158" s="3">
        <v>71.2</v>
      </c>
      <c r="AC158" s="3">
        <v>-2.2000000000000002</v>
      </c>
      <c r="AD158" s="4">
        <v>-0.03</v>
      </c>
      <c r="AE158" s="5">
        <v>4038</v>
      </c>
      <c r="AF158" s="5">
        <v>289008</v>
      </c>
      <c r="AG158" s="2">
        <v>418.82</v>
      </c>
    </row>
    <row r="159" spans="2:33">
      <c r="B159" s="1">
        <v>43161</v>
      </c>
      <c r="C159" s="2">
        <v>27.65</v>
      </c>
      <c r="D159" s="2">
        <v>29.65</v>
      </c>
      <c r="E159" s="2">
        <v>26.95</v>
      </c>
      <c r="F159" s="3">
        <v>28.8</v>
      </c>
      <c r="G159" s="3">
        <v>1.1000000000000001</v>
      </c>
      <c r="H159" s="4">
        <v>3.9699999999999999E-2</v>
      </c>
      <c r="I159" s="5">
        <v>64876</v>
      </c>
      <c r="J159" s="5">
        <v>1826541</v>
      </c>
      <c r="K159" s="2">
        <v>19.329999999999998</v>
      </c>
      <c r="M159" s="1">
        <v>43164</v>
      </c>
      <c r="N159" s="2">
        <v>72.7</v>
      </c>
      <c r="O159" s="2">
        <v>72.8</v>
      </c>
      <c r="P159" s="2">
        <v>69.7</v>
      </c>
      <c r="Q159" s="3">
        <v>70.7</v>
      </c>
      <c r="R159" s="3">
        <v>-1.4</v>
      </c>
      <c r="S159" s="4">
        <v>-1.9400000000000001E-2</v>
      </c>
      <c r="T159" s="5">
        <v>4467</v>
      </c>
      <c r="U159" s="5">
        <v>317606</v>
      </c>
      <c r="V159" s="2">
        <v>0</v>
      </c>
      <c r="X159" s="1">
        <v>43201</v>
      </c>
      <c r="Y159" s="2">
        <v>74</v>
      </c>
      <c r="Z159" s="2">
        <v>74.3</v>
      </c>
      <c r="AA159" s="2">
        <v>73.2</v>
      </c>
      <c r="AB159" s="3">
        <v>73.400000000000006</v>
      </c>
      <c r="AC159" s="3">
        <v>0.4</v>
      </c>
      <c r="AD159" s="4">
        <v>5.4999999999999997E-3</v>
      </c>
      <c r="AE159" s="5">
        <v>1487</v>
      </c>
      <c r="AF159" s="5">
        <v>109564</v>
      </c>
      <c r="AG159" s="2">
        <v>431.76</v>
      </c>
    </row>
    <row r="160" spans="2:33">
      <c r="B160" s="1">
        <v>43160</v>
      </c>
      <c r="C160" s="2">
        <v>24.85</v>
      </c>
      <c r="D160" s="2">
        <v>27.7</v>
      </c>
      <c r="E160" s="2">
        <v>24.7</v>
      </c>
      <c r="F160" s="3">
        <v>27.7</v>
      </c>
      <c r="G160" s="3">
        <v>2.5</v>
      </c>
      <c r="H160" s="4">
        <v>9.9199999999999997E-2</v>
      </c>
      <c r="I160" s="5">
        <v>67303</v>
      </c>
      <c r="J160" s="5">
        <v>1820452</v>
      </c>
      <c r="K160" s="2">
        <v>18.59</v>
      </c>
      <c r="M160" s="1">
        <v>43161</v>
      </c>
      <c r="N160" s="2">
        <v>72</v>
      </c>
      <c r="O160" s="2">
        <v>73.900000000000006</v>
      </c>
      <c r="P160" s="2">
        <v>71.2</v>
      </c>
      <c r="Q160" s="3">
        <v>72.099999999999994</v>
      </c>
      <c r="R160" s="3">
        <v>0.1</v>
      </c>
      <c r="S160" s="4">
        <v>1.4E-3</v>
      </c>
      <c r="T160" s="5">
        <v>7802</v>
      </c>
      <c r="U160" s="5">
        <v>568648</v>
      </c>
      <c r="V160" s="2">
        <v>0</v>
      </c>
      <c r="X160" s="1">
        <v>43200</v>
      </c>
      <c r="Y160" s="2">
        <v>78</v>
      </c>
      <c r="Z160" s="2">
        <v>78.2</v>
      </c>
      <c r="AA160" s="2">
        <v>73</v>
      </c>
      <c r="AB160" s="3">
        <v>73</v>
      </c>
      <c r="AC160" s="3">
        <v>-5.6</v>
      </c>
      <c r="AD160" s="4">
        <v>-7.1199999999999999E-2</v>
      </c>
      <c r="AE160" s="5">
        <v>6384</v>
      </c>
      <c r="AF160" s="5">
        <v>480398</v>
      </c>
      <c r="AG160" s="2">
        <v>429.41</v>
      </c>
    </row>
    <row r="161" spans="2:33">
      <c r="B161" s="1">
        <v>43158</v>
      </c>
      <c r="C161" s="2">
        <v>25.5</v>
      </c>
      <c r="D161" s="2">
        <v>26</v>
      </c>
      <c r="E161" s="2">
        <v>24.9</v>
      </c>
      <c r="F161" s="3">
        <v>25.2</v>
      </c>
      <c r="G161" s="3">
        <v>-0.15</v>
      </c>
      <c r="H161" s="4">
        <v>-5.8999999999999999E-3</v>
      </c>
      <c r="I161" s="5">
        <v>11293</v>
      </c>
      <c r="J161" s="5">
        <v>286407</v>
      </c>
      <c r="K161" s="2">
        <v>16.91</v>
      </c>
      <c r="M161" s="1">
        <v>43160</v>
      </c>
      <c r="N161" s="2">
        <v>70.8</v>
      </c>
      <c r="O161" s="2">
        <v>72.400000000000006</v>
      </c>
      <c r="P161" s="2">
        <v>69.599999999999994</v>
      </c>
      <c r="Q161" s="3">
        <v>72</v>
      </c>
      <c r="R161" s="3">
        <v>0.9</v>
      </c>
      <c r="S161" s="4">
        <v>1.2699999999999999E-2</v>
      </c>
      <c r="T161" s="5">
        <v>4330</v>
      </c>
      <c r="U161" s="5">
        <v>310217</v>
      </c>
      <c r="V161" s="2">
        <v>0</v>
      </c>
      <c r="X161" s="1">
        <v>43199</v>
      </c>
      <c r="Y161" s="2">
        <v>79.5</v>
      </c>
      <c r="Z161" s="2">
        <v>79.599999999999994</v>
      </c>
      <c r="AA161" s="2">
        <v>78</v>
      </c>
      <c r="AB161" s="3">
        <v>78.599999999999994</v>
      </c>
      <c r="AC161" s="3">
        <v>1</v>
      </c>
      <c r="AD161" s="4">
        <v>1.29E-2</v>
      </c>
      <c r="AE161" s="5">
        <v>3762</v>
      </c>
      <c r="AF161" s="5">
        <v>296682</v>
      </c>
      <c r="AG161" s="2">
        <v>462.35</v>
      </c>
    </row>
    <row r="162" spans="2:33">
      <c r="B162" s="1">
        <v>43157</v>
      </c>
      <c r="C162" s="2">
        <v>25.8</v>
      </c>
      <c r="D162" s="2">
        <v>26.2</v>
      </c>
      <c r="E162" s="2">
        <v>25.05</v>
      </c>
      <c r="F162" s="3">
        <v>25.35</v>
      </c>
      <c r="G162" s="3">
        <v>0.35</v>
      </c>
      <c r="H162" s="4">
        <v>1.4E-2</v>
      </c>
      <c r="I162" s="5">
        <v>16898</v>
      </c>
      <c r="J162" s="5">
        <v>431649</v>
      </c>
      <c r="K162" s="2">
        <v>17.010000000000002</v>
      </c>
      <c r="M162" s="1">
        <v>43158</v>
      </c>
      <c r="N162" s="2">
        <v>72</v>
      </c>
      <c r="O162" s="2">
        <v>72.5</v>
      </c>
      <c r="P162" s="2">
        <v>70.900000000000006</v>
      </c>
      <c r="Q162" s="3">
        <v>71.099999999999994</v>
      </c>
      <c r="R162" s="3">
        <v>-0.2</v>
      </c>
      <c r="S162" s="4">
        <v>-2.8E-3</v>
      </c>
      <c r="T162" s="5">
        <v>4422</v>
      </c>
      <c r="U162" s="5">
        <v>316850</v>
      </c>
      <c r="V162" s="2">
        <v>0</v>
      </c>
      <c r="X162" s="1">
        <v>43193</v>
      </c>
      <c r="Y162" s="2">
        <v>75.099999999999994</v>
      </c>
      <c r="Z162" s="2">
        <v>77.8</v>
      </c>
      <c r="AA162" s="2">
        <v>73.5</v>
      </c>
      <c r="AB162" s="3">
        <v>77.599999999999994</v>
      </c>
      <c r="AC162" s="3">
        <v>2.4</v>
      </c>
      <c r="AD162" s="4">
        <v>3.1899999999999998E-2</v>
      </c>
      <c r="AE162" s="5">
        <v>4203</v>
      </c>
      <c r="AF162" s="5">
        <v>320479</v>
      </c>
      <c r="AG162" s="2">
        <v>456.47</v>
      </c>
    </row>
    <row r="163" spans="2:33">
      <c r="B163" s="1">
        <v>43154</v>
      </c>
      <c r="C163" s="2">
        <v>24.5</v>
      </c>
      <c r="D163" s="2">
        <v>26</v>
      </c>
      <c r="E163" s="2">
        <v>24.45</v>
      </c>
      <c r="F163" s="3">
        <v>25</v>
      </c>
      <c r="G163" s="3">
        <v>0.5</v>
      </c>
      <c r="H163" s="4">
        <v>2.0400000000000001E-2</v>
      </c>
      <c r="I163" s="5">
        <v>20638</v>
      </c>
      <c r="J163" s="5">
        <v>522921</v>
      </c>
      <c r="K163" s="2">
        <v>16.78</v>
      </c>
      <c r="M163" s="1">
        <v>43157</v>
      </c>
      <c r="N163" s="2">
        <v>72.3</v>
      </c>
      <c r="O163" s="2">
        <v>73.5</v>
      </c>
      <c r="P163" s="2">
        <v>71.2</v>
      </c>
      <c r="Q163" s="3">
        <v>71.3</v>
      </c>
      <c r="R163" s="3">
        <v>-1</v>
      </c>
      <c r="S163" s="4">
        <v>-1.38E-2</v>
      </c>
      <c r="T163" s="5">
        <v>4639</v>
      </c>
      <c r="U163" s="5">
        <v>333852</v>
      </c>
      <c r="V163" s="2">
        <v>0</v>
      </c>
      <c r="X163" s="1">
        <v>43192</v>
      </c>
      <c r="Y163" s="2">
        <v>78.599999999999994</v>
      </c>
      <c r="Z163" s="2">
        <v>78.599999999999994</v>
      </c>
      <c r="AA163" s="2">
        <v>74.8</v>
      </c>
      <c r="AB163" s="3">
        <v>75.2</v>
      </c>
      <c r="AC163" s="3">
        <v>-2.6</v>
      </c>
      <c r="AD163" s="4">
        <v>-3.3399999999999999E-2</v>
      </c>
      <c r="AE163" s="5">
        <v>3996</v>
      </c>
      <c r="AF163" s="5">
        <v>305429</v>
      </c>
      <c r="AG163" s="2">
        <v>442.35</v>
      </c>
    </row>
    <row r="164" spans="2:33">
      <c r="B164" s="1">
        <v>43153</v>
      </c>
      <c r="C164" s="2">
        <v>24.55</v>
      </c>
      <c r="D164" s="2">
        <v>25.1</v>
      </c>
      <c r="E164" s="2">
        <v>24.35</v>
      </c>
      <c r="F164" s="2">
        <v>24.5</v>
      </c>
      <c r="G164" s="2">
        <v>0</v>
      </c>
      <c r="H164" s="6">
        <v>0</v>
      </c>
      <c r="I164" s="5">
        <v>14303</v>
      </c>
      <c r="J164" s="5">
        <v>353573</v>
      </c>
      <c r="K164" s="2">
        <v>16.440000000000001</v>
      </c>
      <c r="M164" s="1">
        <v>43154</v>
      </c>
      <c r="N164" s="2">
        <v>72</v>
      </c>
      <c r="O164" s="2">
        <v>73.8</v>
      </c>
      <c r="P164" s="2">
        <v>71</v>
      </c>
      <c r="Q164" s="3">
        <v>72.3</v>
      </c>
      <c r="R164" s="3">
        <v>1</v>
      </c>
      <c r="S164" s="4">
        <v>1.4E-2</v>
      </c>
      <c r="T164" s="5">
        <v>8331</v>
      </c>
      <c r="U164" s="5">
        <v>602672</v>
      </c>
      <c r="V164" s="2">
        <v>0</v>
      </c>
      <c r="X164" s="1">
        <v>43190</v>
      </c>
      <c r="Y164" s="2">
        <v>78.8</v>
      </c>
      <c r="Z164" s="2">
        <v>79.8</v>
      </c>
      <c r="AA164" s="2">
        <v>77.400000000000006</v>
      </c>
      <c r="AB164" s="3">
        <v>77.8</v>
      </c>
      <c r="AC164" s="3">
        <v>-0.1</v>
      </c>
      <c r="AD164" s="4">
        <v>-1.2999999999999999E-3</v>
      </c>
      <c r="AE164" s="5">
        <v>5442</v>
      </c>
      <c r="AF164" s="5">
        <v>428296</v>
      </c>
      <c r="AG164" s="2">
        <v>0</v>
      </c>
    </row>
    <row r="165" spans="2:33">
      <c r="B165" s="1">
        <v>43152</v>
      </c>
      <c r="C165" s="2">
        <v>23.2</v>
      </c>
      <c r="D165" s="2">
        <v>24.5</v>
      </c>
      <c r="E165" s="2">
        <v>23.2</v>
      </c>
      <c r="F165" s="3">
        <v>24.5</v>
      </c>
      <c r="G165" s="3">
        <v>2.2000000000000002</v>
      </c>
      <c r="H165" s="4">
        <v>9.8699999999999996E-2</v>
      </c>
      <c r="I165" s="5">
        <v>18731</v>
      </c>
      <c r="J165" s="5">
        <v>451636</v>
      </c>
      <c r="K165" s="2">
        <v>16.440000000000001</v>
      </c>
      <c r="M165" s="1">
        <v>43153</v>
      </c>
      <c r="N165" s="2">
        <v>69</v>
      </c>
      <c r="O165" s="2">
        <v>72.7</v>
      </c>
      <c r="P165" s="2">
        <v>68.2</v>
      </c>
      <c r="Q165" s="3">
        <v>71.3</v>
      </c>
      <c r="R165" s="3">
        <v>0.2</v>
      </c>
      <c r="S165" s="4">
        <v>2.8E-3</v>
      </c>
      <c r="T165" s="5">
        <v>13306</v>
      </c>
      <c r="U165" s="5">
        <v>942514</v>
      </c>
      <c r="V165" s="2">
        <v>0</v>
      </c>
      <c r="X165" s="1">
        <v>43189</v>
      </c>
      <c r="Y165" s="2">
        <v>76.599999999999994</v>
      </c>
      <c r="Z165" s="2">
        <v>78.5</v>
      </c>
      <c r="AA165" s="2">
        <v>76.2</v>
      </c>
      <c r="AB165" s="3">
        <v>77.900000000000006</v>
      </c>
      <c r="AC165" s="3">
        <v>2.5</v>
      </c>
      <c r="AD165" s="4">
        <v>3.32E-2</v>
      </c>
      <c r="AE165" s="5">
        <v>6342</v>
      </c>
      <c r="AF165" s="5">
        <v>490579</v>
      </c>
      <c r="AG165" s="2">
        <v>0</v>
      </c>
    </row>
    <row r="166" spans="2:33">
      <c r="B166" s="1">
        <v>43143</v>
      </c>
      <c r="C166" s="2">
        <v>22.45</v>
      </c>
      <c r="D166" s="2">
        <v>22.55</v>
      </c>
      <c r="E166" s="2">
        <v>22.15</v>
      </c>
      <c r="F166" s="3">
        <v>22.3</v>
      </c>
      <c r="G166" s="3">
        <v>0.35</v>
      </c>
      <c r="H166" s="4">
        <v>1.5900000000000001E-2</v>
      </c>
      <c r="I166" s="5">
        <v>3021</v>
      </c>
      <c r="J166" s="5">
        <v>67390</v>
      </c>
      <c r="K166" s="2">
        <v>14.97</v>
      </c>
      <c r="M166" s="1">
        <v>43152</v>
      </c>
      <c r="N166" s="2">
        <v>77</v>
      </c>
      <c r="O166" s="2">
        <v>77.099999999999994</v>
      </c>
      <c r="P166" s="2">
        <v>70.8</v>
      </c>
      <c r="Q166" s="3">
        <v>71.099999999999994</v>
      </c>
      <c r="R166" s="3">
        <v>-3.8</v>
      </c>
      <c r="S166" s="4">
        <v>-5.0700000000000002E-2</v>
      </c>
      <c r="T166" s="5">
        <v>25664</v>
      </c>
      <c r="U166" s="5">
        <v>1865397</v>
      </c>
      <c r="V166" s="2">
        <v>0</v>
      </c>
      <c r="X166" s="1">
        <v>43188</v>
      </c>
      <c r="Y166" s="2">
        <v>76</v>
      </c>
      <c r="Z166" s="2">
        <v>76.099999999999994</v>
      </c>
      <c r="AA166" s="2">
        <v>74.900000000000006</v>
      </c>
      <c r="AB166" s="3">
        <v>75.400000000000006</v>
      </c>
      <c r="AC166" s="3">
        <v>0.1</v>
      </c>
      <c r="AD166" s="4">
        <v>1.2999999999999999E-3</v>
      </c>
      <c r="AE166" s="5">
        <v>2547</v>
      </c>
      <c r="AF166" s="5">
        <v>192040</v>
      </c>
      <c r="AG166" s="2">
        <v>0</v>
      </c>
    </row>
    <row r="167" spans="2:33">
      <c r="B167" s="1">
        <v>43140</v>
      </c>
      <c r="C167" s="2">
        <v>21.15</v>
      </c>
      <c r="D167" s="2">
        <v>22.25</v>
      </c>
      <c r="E167" s="2">
        <v>21.15</v>
      </c>
      <c r="F167" s="3">
        <v>21.95</v>
      </c>
      <c r="G167" s="3">
        <v>-0.55000000000000004</v>
      </c>
      <c r="H167" s="4">
        <v>-2.4400000000000002E-2</v>
      </c>
      <c r="I167" s="5">
        <v>3153</v>
      </c>
      <c r="J167" s="5">
        <v>68610</v>
      </c>
      <c r="K167" s="2">
        <v>14.73</v>
      </c>
      <c r="M167" s="1">
        <v>43143</v>
      </c>
      <c r="N167" s="2">
        <v>79.900000000000006</v>
      </c>
      <c r="O167" s="2">
        <v>81.5</v>
      </c>
      <c r="P167" s="2">
        <v>74.900000000000006</v>
      </c>
      <c r="Q167" s="3">
        <v>74.900000000000006</v>
      </c>
      <c r="R167" s="3">
        <v>-5.8</v>
      </c>
      <c r="S167" s="4">
        <v>-7.1900000000000006E-2</v>
      </c>
      <c r="T167" s="5">
        <v>17016</v>
      </c>
      <c r="U167" s="5">
        <v>1327932</v>
      </c>
      <c r="V167" s="2">
        <v>0</v>
      </c>
      <c r="X167" s="1">
        <v>43187</v>
      </c>
      <c r="Y167" s="2">
        <v>75.900000000000006</v>
      </c>
      <c r="Z167" s="2">
        <v>76.7</v>
      </c>
      <c r="AA167" s="2">
        <v>74.599999999999994</v>
      </c>
      <c r="AB167" s="3">
        <v>75.3</v>
      </c>
      <c r="AC167" s="3">
        <v>-0.2</v>
      </c>
      <c r="AD167" s="4">
        <v>-2.5999999999999999E-3</v>
      </c>
      <c r="AE167" s="5">
        <v>3276</v>
      </c>
      <c r="AF167" s="5">
        <v>247510</v>
      </c>
      <c r="AG167" s="2">
        <v>0</v>
      </c>
    </row>
    <row r="168" spans="2:33">
      <c r="B168" s="1">
        <v>43139</v>
      </c>
      <c r="C168" s="2">
        <v>22.05</v>
      </c>
      <c r="D168" s="2">
        <v>22.5</v>
      </c>
      <c r="E168" s="2">
        <v>21.9</v>
      </c>
      <c r="F168" s="3">
        <v>22.5</v>
      </c>
      <c r="G168" s="3">
        <v>0.5</v>
      </c>
      <c r="H168" s="4">
        <v>2.2700000000000001E-2</v>
      </c>
      <c r="I168" s="5">
        <v>3560</v>
      </c>
      <c r="J168" s="5">
        <v>78979</v>
      </c>
      <c r="K168" s="2">
        <v>15.1</v>
      </c>
      <c r="M168" s="1">
        <v>43140</v>
      </c>
      <c r="N168" s="2">
        <v>74</v>
      </c>
      <c r="O168" s="2">
        <v>81.2</v>
      </c>
      <c r="P168" s="2">
        <v>73.8</v>
      </c>
      <c r="Q168" s="3">
        <v>80.7</v>
      </c>
      <c r="R168" s="3">
        <v>0.9</v>
      </c>
      <c r="S168" s="4">
        <v>1.1299999999999999E-2</v>
      </c>
      <c r="T168" s="5">
        <v>11063</v>
      </c>
      <c r="U168" s="5">
        <v>863542</v>
      </c>
      <c r="V168" s="2">
        <v>0</v>
      </c>
      <c r="X168" s="1">
        <v>43186</v>
      </c>
      <c r="Y168" s="2">
        <v>77.2</v>
      </c>
      <c r="Z168" s="2">
        <v>77.3</v>
      </c>
      <c r="AA168" s="2">
        <v>75.2</v>
      </c>
      <c r="AB168" s="3">
        <v>75.5</v>
      </c>
      <c r="AC168" s="3">
        <v>0.1</v>
      </c>
      <c r="AD168" s="4">
        <v>1.2999999999999999E-3</v>
      </c>
      <c r="AE168" s="5">
        <v>3291</v>
      </c>
      <c r="AF168" s="5">
        <v>250651</v>
      </c>
      <c r="AG168" s="2">
        <v>0</v>
      </c>
    </row>
    <row r="169" spans="2:33">
      <c r="B169" s="1">
        <v>43138</v>
      </c>
      <c r="C169" s="2">
        <v>22.05</v>
      </c>
      <c r="D169" s="2">
        <v>22.5</v>
      </c>
      <c r="E169" s="2">
        <v>22</v>
      </c>
      <c r="F169" s="3">
        <v>22</v>
      </c>
      <c r="G169" s="3">
        <v>0.7</v>
      </c>
      <c r="H169" s="4">
        <v>3.2899999999999999E-2</v>
      </c>
      <c r="I169" s="5">
        <v>5983</v>
      </c>
      <c r="J169" s="5">
        <v>132615</v>
      </c>
      <c r="K169" s="2">
        <v>14.77</v>
      </c>
      <c r="M169" s="1">
        <v>43139</v>
      </c>
      <c r="N169" s="2">
        <v>82.7</v>
      </c>
      <c r="O169" s="2">
        <v>82.9</v>
      </c>
      <c r="P169" s="2">
        <v>78</v>
      </c>
      <c r="Q169" s="3">
        <v>79.8</v>
      </c>
      <c r="R169" s="3">
        <v>-2.2999999999999998</v>
      </c>
      <c r="S169" s="4">
        <v>-2.8000000000000001E-2</v>
      </c>
      <c r="T169" s="5">
        <v>8105</v>
      </c>
      <c r="U169" s="5">
        <v>646527</v>
      </c>
      <c r="V169" s="2">
        <v>0</v>
      </c>
      <c r="X169" s="1">
        <v>43185</v>
      </c>
      <c r="Y169" s="2">
        <v>73</v>
      </c>
      <c r="Z169" s="2">
        <v>75.400000000000006</v>
      </c>
      <c r="AA169" s="2">
        <v>72.400000000000006</v>
      </c>
      <c r="AB169" s="3">
        <v>75.400000000000006</v>
      </c>
      <c r="AC169" s="3">
        <v>3.2</v>
      </c>
      <c r="AD169" s="4">
        <v>4.4299999999999999E-2</v>
      </c>
      <c r="AE169" s="5">
        <v>3769</v>
      </c>
      <c r="AF169" s="5">
        <v>280244</v>
      </c>
      <c r="AG169" s="2">
        <v>0</v>
      </c>
    </row>
    <row r="170" spans="2:33">
      <c r="B170" s="1">
        <v>43137</v>
      </c>
      <c r="C170" s="2">
        <v>22.5</v>
      </c>
      <c r="D170" s="2">
        <v>22.6</v>
      </c>
      <c r="E170" s="2">
        <v>20.9</v>
      </c>
      <c r="F170" s="3">
        <v>21.3</v>
      </c>
      <c r="G170" s="3">
        <v>-1.75</v>
      </c>
      <c r="H170" s="4">
        <v>-7.5899999999999995E-2</v>
      </c>
      <c r="I170" s="5">
        <v>15289</v>
      </c>
      <c r="J170" s="5">
        <v>331267</v>
      </c>
      <c r="K170" s="2">
        <v>14.3</v>
      </c>
      <c r="M170" s="1">
        <v>43138</v>
      </c>
      <c r="N170" s="2">
        <v>85</v>
      </c>
      <c r="O170" s="2">
        <v>85.1</v>
      </c>
      <c r="P170" s="2">
        <v>82.1</v>
      </c>
      <c r="Q170" s="3">
        <v>82.1</v>
      </c>
      <c r="R170" s="3">
        <v>-0.5</v>
      </c>
      <c r="S170" s="4">
        <v>-6.1000000000000004E-3</v>
      </c>
      <c r="T170" s="5">
        <v>5476</v>
      </c>
      <c r="U170" s="5">
        <v>459519</v>
      </c>
      <c r="V170" s="2">
        <v>0</v>
      </c>
      <c r="X170" s="1">
        <v>43182</v>
      </c>
      <c r="Y170" s="2">
        <v>71.3</v>
      </c>
      <c r="Z170" s="2">
        <v>73</v>
      </c>
      <c r="AA170" s="2">
        <v>70.5</v>
      </c>
      <c r="AB170" s="3">
        <v>72.2</v>
      </c>
      <c r="AC170" s="3">
        <v>-1.7</v>
      </c>
      <c r="AD170" s="4">
        <v>-2.3E-2</v>
      </c>
      <c r="AE170" s="5">
        <v>3187</v>
      </c>
      <c r="AF170" s="5">
        <v>229152</v>
      </c>
      <c r="AG170" s="2">
        <v>0</v>
      </c>
    </row>
    <row r="171" spans="2:33">
      <c r="B171" s="1">
        <v>43136</v>
      </c>
      <c r="C171" s="2">
        <v>22.4</v>
      </c>
      <c r="D171" s="2">
        <v>23.5</v>
      </c>
      <c r="E171" s="2">
        <v>22.35</v>
      </c>
      <c r="F171" s="3">
        <v>23.05</v>
      </c>
      <c r="G171" s="3">
        <v>-0.5</v>
      </c>
      <c r="H171" s="4">
        <v>-2.12E-2</v>
      </c>
      <c r="I171" s="5">
        <v>4928</v>
      </c>
      <c r="J171" s="5">
        <v>112760</v>
      </c>
      <c r="K171" s="2">
        <v>15.47</v>
      </c>
      <c r="M171" s="1">
        <v>43137</v>
      </c>
      <c r="N171" s="2">
        <v>82.9</v>
      </c>
      <c r="O171" s="2">
        <v>85.3</v>
      </c>
      <c r="P171" s="2">
        <v>78.7</v>
      </c>
      <c r="Q171" s="3">
        <v>82.6</v>
      </c>
      <c r="R171" s="3">
        <v>-3.8</v>
      </c>
      <c r="S171" s="4">
        <v>-4.3999999999999997E-2</v>
      </c>
      <c r="T171" s="5">
        <v>13251</v>
      </c>
      <c r="U171" s="5">
        <v>1089699</v>
      </c>
      <c r="V171" s="2">
        <v>0</v>
      </c>
      <c r="X171" s="1">
        <v>43181</v>
      </c>
      <c r="Y171" s="2">
        <v>76.3</v>
      </c>
      <c r="Z171" s="2">
        <v>76.400000000000006</v>
      </c>
      <c r="AA171" s="2">
        <v>73.599999999999994</v>
      </c>
      <c r="AB171" s="3">
        <v>73.900000000000006</v>
      </c>
      <c r="AC171" s="3">
        <v>-1.1000000000000001</v>
      </c>
      <c r="AD171" s="4">
        <v>-1.47E-2</v>
      </c>
      <c r="AE171" s="5">
        <v>2907</v>
      </c>
      <c r="AF171" s="5">
        <v>218516</v>
      </c>
      <c r="AG171" s="2">
        <v>0</v>
      </c>
    </row>
    <row r="172" spans="2:33">
      <c r="B172" s="1">
        <v>43133</v>
      </c>
      <c r="C172" s="2">
        <v>23.8</v>
      </c>
      <c r="D172" s="2">
        <v>24.15</v>
      </c>
      <c r="E172" s="2">
        <v>23.55</v>
      </c>
      <c r="F172" s="3">
        <v>23.55</v>
      </c>
      <c r="G172" s="3">
        <v>-0.2</v>
      </c>
      <c r="H172" s="4">
        <v>-8.3999999999999995E-3</v>
      </c>
      <c r="I172" s="5">
        <v>3867</v>
      </c>
      <c r="J172" s="5">
        <v>92040</v>
      </c>
      <c r="K172" s="2">
        <v>15.81</v>
      </c>
      <c r="M172" s="1">
        <v>43136</v>
      </c>
      <c r="N172" s="2">
        <v>79.400000000000006</v>
      </c>
      <c r="O172" s="2">
        <v>86.4</v>
      </c>
      <c r="P172" s="2">
        <v>79.400000000000006</v>
      </c>
      <c r="Q172" s="3">
        <v>86.4</v>
      </c>
      <c r="R172" s="3">
        <v>2.9</v>
      </c>
      <c r="S172" s="4">
        <v>3.4700000000000002E-2</v>
      </c>
      <c r="T172" s="5">
        <v>5667</v>
      </c>
      <c r="U172" s="5">
        <v>469368</v>
      </c>
      <c r="V172" s="2">
        <v>0</v>
      </c>
      <c r="X172" s="1">
        <v>43180</v>
      </c>
      <c r="Y172" s="2">
        <v>76.5</v>
      </c>
      <c r="Z172" s="2">
        <v>76.7</v>
      </c>
      <c r="AA172" s="2">
        <v>75</v>
      </c>
      <c r="AB172" s="3">
        <v>75</v>
      </c>
      <c r="AC172" s="3">
        <v>-1.2</v>
      </c>
      <c r="AD172" s="4">
        <v>-1.5699999999999999E-2</v>
      </c>
      <c r="AE172" s="5">
        <v>3486</v>
      </c>
      <c r="AF172" s="5">
        <v>263593</v>
      </c>
      <c r="AG172" s="2">
        <v>0</v>
      </c>
    </row>
    <row r="173" spans="2:33">
      <c r="B173" s="1">
        <v>43132</v>
      </c>
      <c r="C173" s="2">
        <v>24.2</v>
      </c>
      <c r="D173" s="2">
        <v>24.2</v>
      </c>
      <c r="E173" s="2">
        <v>23.75</v>
      </c>
      <c r="F173" s="3">
        <v>23.75</v>
      </c>
      <c r="G173" s="3">
        <v>-0.65</v>
      </c>
      <c r="H173" s="4">
        <v>-2.6599999999999999E-2</v>
      </c>
      <c r="I173" s="5">
        <v>7714</v>
      </c>
      <c r="J173" s="5">
        <v>184623</v>
      </c>
      <c r="K173" s="2">
        <v>15.94</v>
      </c>
      <c r="M173" s="1">
        <v>43133</v>
      </c>
      <c r="N173" s="2">
        <v>84</v>
      </c>
      <c r="O173" s="2">
        <v>85</v>
      </c>
      <c r="P173" s="2">
        <v>83.1</v>
      </c>
      <c r="Q173" s="2">
        <v>83.5</v>
      </c>
      <c r="R173" s="2">
        <v>0</v>
      </c>
      <c r="S173" s="6">
        <v>0</v>
      </c>
      <c r="T173" s="5">
        <v>5202</v>
      </c>
      <c r="U173" s="5">
        <v>437221</v>
      </c>
      <c r="V173" s="2">
        <v>0</v>
      </c>
      <c r="X173" s="1">
        <v>43179</v>
      </c>
      <c r="Y173" s="2">
        <v>77</v>
      </c>
      <c r="Z173" s="2">
        <v>77.400000000000006</v>
      </c>
      <c r="AA173" s="2">
        <v>76.2</v>
      </c>
      <c r="AB173" s="3">
        <v>76.2</v>
      </c>
      <c r="AC173" s="3">
        <v>-1.4</v>
      </c>
      <c r="AD173" s="4">
        <v>-1.7999999999999999E-2</v>
      </c>
      <c r="AE173" s="5">
        <v>2626</v>
      </c>
      <c r="AF173" s="5">
        <v>201135</v>
      </c>
      <c r="AG173" s="2">
        <v>0</v>
      </c>
    </row>
    <row r="174" spans="2:33">
      <c r="B174" s="1">
        <v>43131</v>
      </c>
      <c r="C174" s="2">
        <v>23.2</v>
      </c>
      <c r="D174" s="2">
        <v>24.55</v>
      </c>
      <c r="E174" s="2">
        <v>22.9</v>
      </c>
      <c r="F174" s="3">
        <v>24.4</v>
      </c>
      <c r="G174" s="3">
        <v>0.75</v>
      </c>
      <c r="H174" s="4">
        <v>3.1699999999999999E-2</v>
      </c>
      <c r="I174" s="5">
        <v>11128</v>
      </c>
      <c r="J174" s="5">
        <v>264888</v>
      </c>
      <c r="K174" s="2">
        <v>16.38</v>
      </c>
      <c r="M174" s="1">
        <v>43132</v>
      </c>
      <c r="N174" s="2">
        <v>83.3</v>
      </c>
      <c r="O174" s="2">
        <v>84.8</v>
      </c>
      <c r="P174" s="2">
        <v>82.8</v>
      </c>
      <c r="Q174" s="3">
        <v>83.5</v>
      </c>
      <c r="R174" s="3">
        <v>0.4</v>
      </c>
      <c r="S174" s="4">
        <v>4.7999999999999996E-3</v>
      </c>
      <c r="T174" s="5">
        <v>4626</v>
      </c>
      <c r="U174" s="5">
        <v>387260</v>
      </c>
      <c r="V174" s="2">
        <v>0</v>
      </c>
      <c r="X174" s="1">
        <v>43178</v>
      </c>
      <c r="Y174" s="2">
        <v>78</v>
      </c>
      <c r="Z174" s="2">
        <v>78.599999999999994</v>
      </c>
      <c r="AA174" s="2">
        <v>77.2</v>
      </c>
      <c r="AB174" s="3">
        <v>77.599999999999994</v>
      </c>
      <c r="AC174" s="3">
        <v>0.5</v>
      </c>
      <c r="AD174" s="4">
        <v>6.4999999999999997E-3</v>
      </c>
      <c r="AE174" s="5">
        <v>4644</v>
      </c>
      <c r="AF174" s="5">
        <v>361242</v>
      </c>
      <c r="AG174" s="2">
        <v>0</v>
      </c>
    </row>
    <row r="175" spans="2:33">
      <c r="B175" s="1">
        <v>43130</v>
      </c>
      <c r="C175" s="2">
        <v>24.25</v>
      </c>
      <c r="D175" s="2">
        <v>24.25</v>
      </c>
      <c r="E175" s="2">
        <v>23.25</v>
      </c>
      <c r="F175" s="3">
        <v>23.65</v>
      </c>
      <c r="G175" s="3">
        <v>-0.7</v>
      </c>
      <c r="H175" s="4">
        <v>-2.87E-2</v>
      </c>
      <c r="I175" s="5">
        <v>6694</v>
      </c>
      <c r="J175" s="5">
        <v>159137</v>
      </c>
      <c r="K175" s="2">
        <v>15.87</v>
      </c>
      <c r="M175" s="1">
        <v>43131</v>
      </c>
      <c r="N175" s="2">
        <v>81.8</v>
      </c>
      <c r="O175" s="2">
        <v>84</v>
      </c>
      <c r="P175" s="2">
        <v>81.599999999999994</v>
      </c>
      <c r="Q175" s="3">
        <v>83.1</v>
      </c>
      <c r="R175" s="3">
        <v>-0.4</v>
      </c>
      <c r="S175" s="4">
        <v>-4.7999999999999996E-3</v>
      </c>
      <c r="T175" s="5">
        <v>5086</v>
      </c>
      <c r="U175" s="5">
        <v>420950</v>
      </c>
      <c r="V175" s="2">
        <v>0</v>
      </c>
      <c r="X175" s="1">
        <v>43175</v>
      </c>
      <c r="Y175" s="2">
        <v>77</v>
      </c>
      <c r="Z175" s="2">
        <v>80</v>
      </c>
      <c r="AA175" s="2">
        <v>76.7</v>
      </c>
      <c r="AB175" s="3">
        <v>77.099999999999994</v>
      </c>
      <c r="AC175" s="3">
        <v>2.5</v>
      </c>
      <c r="AD175" s="4">
        <v>3.3500000000000002E-2</v>
      </c>
      <c r="AE175" s="5">
        <v>15912</v>
      </c>
      <c r="AF175" s="5">
        <v>1246737</v>
      </c>
      <c r="AG175" s="2">
        <v>0</v>
      </c>
    </row>
    <row r="176" spans="2:33">
      <c r="B176" s="1">
        <v>43129</v>
      </c>
      <c r="C176" s="2">
        <v>24.55</v>
      </c>
      <c r="D176" s="2">
        <v>24.55</v>
      </c>
      <c r="E176" s="2">
        <v>23.95</v>
      </c>
      <c r="F176" s="3">
        <v>24.35</v>
      </c>
      <c r="G176" s="3">
        <v>0.15</v>
      </c>
      <c r="H176" s="4">
        <v>6.1999999999999998E-3</v>
      </c>
      <c r="I176" s="5">
        <v>4566</v>
      </c>
      <c r="J176" s="5">
        <v>110698</v>
      </c>
      <c r="K176" s="2">
        <v>16.34</v>
      </c>
      <c r="M176" s="1">
        <v>43130</v>
      </c>
      <c r="N176" s="2">
        <v>87.1</v>
      </c>
      <c r="O176" s="2">
        <v>87.8</v>
      </c>
      <c r="P176" s="2">
        <v>82.9</v>
      </c>
      <c r="Q176" s="3">
        <v>83.5</v>
      </c>
      <c r="R176" s="3">
        <v>-4.2</v>
      </c>
      <c r="S176" s="4">
        <v>-4.7899999999999998E-2</v>
      </c>
      <c r="T176" s="5">
        <v>11230</v>
      </c>
      <c r="U176" s="5">
        <v>950928</v>
      </c>
      <c r="V176" s="2">
        <v>0</v>
      </c>
      <c r="X176" s="1">
        <v>43174</v>
      </c>
      <c r="Y176" s="2">
        <v>75</v>
      </c>
      <c r="Z176" s="2">
        <v>75.5</v>
      </c>
      <c r="AA176" s="2">
        <v>74.5</v>
      </c>
      <c r="AB176" s="3">
        <v>74.599999999999994</v>
      </c>
      <c r="AC176" s="3">
        <v>0.1</v>
      </c>
      <c r="AD176" s="4">
        <v>1.2999999999999999E-3</v>
      </c>
      <c r="AE176" s="5">
        <v>2920</v>
      </c>
      <c r="AF176" s="5">
        <v>218752</v>
      </c>
      <c r="AG176" s="2">
        <v>0</v>
      </c>
    </row>
    <row r="177" spans="2:33">
      <c r="B177" s="1">
        <v>43126</v>
      </c>
      <c r="C177" s="2">
        <v>24.4</v>
      </c>
      <c r="D177" s="2">
        <v>24.65</v>
      </c>
      <c r="E177" s="2">
        <v>23.85</v>
      </c>
      <c r="F177" s="3">
        <v>24.2</v>
      </c>
      <c r="G177" s="3">
        <v>-0.4</v>
      </c>
      <c r="H177" s="4">
        <v>-1.6299999999999999E-2</v>
      </c>
      <c r="I177" s="5">
        <v>7144</v>
      </c>
      <c r="J177" s="5">
        <v>172996</v>
      </c>
      <c r="K177" s="2">
        <v>16.239999999999998</v>
      </c>
      <c r="M177" s="1">
        <v>43129</v>
      </c>
      <c r="N177" s="2">
        <v>87.5</v>
      </c>
      <c r="O177" s="2">
        <v>88</v>
      </c>
      <c r="P177" s="2">
        <v>86.2</v>
      </c>
      <c r="Q177" s="3">
        <v>87.7</v>
      </c>
      <c r="R177" s="3">
        <v>1</v>
      </c>
      <c r="S177" s="4">
        <v>1.15E-2</v>
      </c>
      <c r="T177" s="5">
        <v>5032</v>
      </c>
      <c r="U177" s="5">
        <v>438367</v>
      </c>
      <c r="V177" s="2">
        <v>0</v>
      </c>
      <c r="X177" s="1">
        <v>43173</v>
      </c>
      <c r="Y177" s="2">
        <v>74.5</v>
      </c>
      <c r="Z177" s="2">
        <v>75.7</v>
      </c>
      <c r="AA177" s="2">
        <v>74</v>
      </c>
      <c r="AB177" s="3">
        <v>74.5</v>
      </c>
      <c r="AC177" s="3">
        <v>0.5</v>
      </c>
      <c r="AD177" s="4">
        <v>6.7999999999999996E-3</v>
      </c>
      <c r="AE177" s="5">
        <v>5351</v>
      </c>
      <c r="AF177" s="5">
        <v>400601</v>
      </c>
      <c r="AG177" s="2">
        <v>0</v>
      </c>
    </row>
    <row r="178" spans="2:33">
      <c r="B178" s="1">
        <v>43125</v>
      </c>
      <c r="C178" s="2">
        <v>24.8</v>
      </c>
      <c r="D178" s="2">
        <v>25.2</v>
      </c>
      <c r="E178" s="2">
        <v>24.35</v>
      </c>
      <c r="F178" s="3">
        <v>24.6</v>
      </c>
      <c r="G178" s="3">
        <v>0.6</v>
      </c>
      <c r="H178" s="4">
        <v>2.5000000000000001E-2</v>
      </c>
      <c r="I178" s="5">
        <v>18296</v>
      </c>
      <c r="J178" s="5">
        <v>451757</v>
      </c>
      <c r="K178" s="2">
        <v>16.510000000000002</v>
      </c>
      <c r="M178" s="1">
        <v>43126</v>
      </c>
      <c r="N178" s="2">
        <v>88</v>
      </c>
      <c r="O178" s="2">
        <v>88</v>
      </c>
      <c r="P178" s="2">
        <v>85.6</v>
      </c>
      <c r="Q178" s="2">
        <v>86.7</v>
      </c>
      <c r="R178" s="2">
        <v>0</v>
      </c>
      <c r="S178" s="6">
        <v>0</v>
      </c>
      <c r="T178" s="5">
        <v>6373</v>
      </c>
      <c r="U178" s="5">
        <v>552693</v>
      </c>
      <c r="V178" s="2">
        <v>0</v>
      </c>
      <c r="X178" s="1">
        <v>43172</v>
      </c>
      <c r="Y178" s="2">
        <v>75</v>
      </c>
      <c r="Z178" s="2">
        <v>75.8</v>
      </c>
      <c r="AA178" s="2">
        <v>73.8</v>
      </c>
      <c r="AB178" s="3">
        <v>74</v>
      </c>
      <c r="AC178" s="3">
        <v>-0.3</v>
      </c>
      <c r="AD178" s="4">
        <v>-4.0000000000000001E-3</v>
      </c>
      <c r="AE178" s="5">
        <v>4831</v>
      </c>
      <c r="AF178" s="5">
        <v>359633</v>
      </c>
      <c r="AG178" s="2">
        <v>0</v>
      </c>
    </row>
    <row r="179" spans="2:33">
      <c r="B179" s="1">
        <v>43124</v>
      </c>
      <c r="C179" s="2">
        <v>23.05</v>
      </c>
      <c r="D179" s="2">
        <v>24.05</v>
      </c>
      <c r="E179" s="2">
        <v>22.95</v>
      </c>
      <c r="F179" s="3">
        <v>24</v>
      </c>
      <c r="G179" s="3">
        <v>1.1499999999999999</v>
      </c>
      <c r="H179" s="4">
        <v>5.0299999999999997E-2</v>
      </c>
      <c r="I179" s="5">
        <v>11586</v>
      </c>
      <c r="J179" s="5">
        <v>273999</v>
      </c>
      <c r="K179" s="2">
        <v>16.11</v>
      </c>
      <c r="M179" s="1">
        <v>43125</v>
      </c>
      <c r="N179" s="2">
        <v>91.2</v>
      </c>
      <c r="O179" s="2">
        <v>92.3</v>
      </c>
      <c r="P179" s="2">
        <v>86.7</v>
      </c>
      <c r="Q179" s="3">
        <v>86.7</v>
      </c>
      <c r="R179" s="3">
        <v>-2.2999999999999998</v>
      </c>
      <c r="S179" s="4">
        <v>-2.58E-2</v>
      </c>
      <c r="T179" s="5">
        <v>16170</v>
      </c>
      <c r="U179" s="5">
        <v>1454552</v>
      </c>
      <c r="V179" s="2">
        <v>0</v>
      </c>
      <c r="X179" s="1">
        <v>43171</v>
      </c>
      <c r="Y179" s="2">
        <v>75</v>
      </c>
      <c r="Z179" s="2">
        <v>77.5</v>
      </c>
      <c r="AA179" s="2">
        <v>73.7</v>
      </c>
      <c r="AB179" s="3">
        <v>74.3</v>
      </c>
      <c r="AC179" s="3">
        <v>3.2</v>
      </c>
      <c r="AD179" s="4">
        <v>4.4999999999999998E-2</v>
      </c>
      <c r="AE179" s="5">
        <v>13797</v>
      </c>
      <c r="AF179" s="5">
        <v>1037093</v>
      </c>
      <c r="AG179" s="2">
        <v>0</v>
      </c>
    </row>
    <row r="180" spans="2:33">
      <c r="B180" s="1">
        <v>43123</v>
      </c>
      <c r="C180" s="2">
        <v>23.55</v>
      </c>
      <c r="D180" s="2">
        <v>23.85</v>
      </c>
      <c r="E180" s="2">
        <v>22.85</v>
      </c>
      <c r="F180" s="3">
        <v>22.85</v>
      </c>
      <c r="G180" s="3">
        <v>-0.7</v>
      </c>
      <c r="H180" s="4">
        <v>-2.9700000000000001E-2</v>
      </c>
      <c r="I180" s="5">
        <v>7405</v>
      </c>
      <c r="J180" s="5">
        <v>172879</v>
      </c>
      <c r="K180" s="2">
        <v>15.34</v>
      </c>
      <c r="M180" s="1">
        <v>43124</v>
      </c>
      <c r="N180" s="2">
        <v>87.9</v>
      </c>
      <c r="O180" s="2">
        <v>89.2</v>
      </c>
      <c r="P180" s="2">
        <v>87.2</v>
      </c>
      <c r="Q180" s="3">
        <v>89</v>
      </c>
      <c r="R180" s="3">
        <v>1.7</v>
      </c>
      <c r="S180" s="4">
        <v>1.95E-2</v>
      </c>
      <c r="T180" s="5">
        <v>10978</v>
      </c>
      <c r="U180" s="5">
        <v>970008</v>
      </c>
      <c r="V180" s="2">
        <v>0</v>
      </c>
      <c r="X180" s="1">
        <v>43168</v>
      </c>
      <c r="Y180" s="2">
        <v>71.099999999999994</v>
      </c>
      <c r="Z180" s="2">
        <v>71.900000000000006</v>
      </c>
      <c r="AA180" s="2">
        <v>70.8</v>
      </c>
      <c r="AB180" s="3">
        <v>71.099999999999994</v>
      </c>
      <c r="AC180" s="3">
        <v>0.3</v>
      </c>
      <c r="AD180" s="4">
        <v>4.1999999999999997E-3</v>
      </c>
      <c r="AE180" s="5">
        <v>3476</v>
      </c>
      <c r="AF180" s="5">
        <v>247566</v>
      </c>
      <c r="AG180" s="2">
        <v>0</v>
      </c>
    </row>
    <row r="181" spans="2:33">
      <c r="B181" s="1">
        <v>43122</v>
      </c>
      <c r="C181" s="2">
        <v>24.35</v>
      </c>
      <c r="D181" s="2">
        <v>24.35</v>
      </c>
      <c r="E181" s="2">
        <v>23.3</v>
      </c>
      <c r="F181" s="3">
        <v>23.55</v>
      </c>
      <c r="G181" s="3">
        <v>-0.8</v>
      </c>
      <c r="H181" s="4">
        <v>-3.2899999999999999E-2</v>
      </c>
      <c r="I181" s="5">
        <v>9836</v>
      </c>
      <c r="J181" s="5">
        <v>232669</v>
      </c>
      <c r="K181" s="2">
        <v>15.81</v>
      </c>
      <c r="M181" s="1">
        <v>43123</v>
      </c>
      <c r="N181" s="2">
        <v>87</v>
      </c>
      <c r="O181" s="2">
        <v>88.4</v>
      </c>
      <c r="P181" s="2">
        <v>85.6</v>
      </c>
      <c r="Q181" s="3">
        <v>87.3</v>
      </c>
      <c r="R181" s="3">
        <v>0.8</v>
      </c>
      <c r="S181" s="4">
        <v>9.1999999999999998E-3</v>
      </c>
      <c r="T181" s="5">
        <v>9345</v>
      </c>
      <c r="U181" s="5">
        <v>814135</v>
      </c>
      <c r="V181" s="2">
        <v>0</v>
      </c>
      <c r="X181" s="1">
        <v>43167</v>
      </c>
      <c r="Y181" s="2">
        <v>70</v>
      </c>
      <c r="Z181" s="2">
        <v>71</v>
      </c>
      <c r="AA181" s="2">
        <v>69.7</v>
      </c>
      <c r="AB181" s="3">
        <v>70.8</v>
      </c>
      <c r="AC181" s="3">
        <v>1.4</v>
      </c>
      <c r="AD181" s="4">
        <v>2.0199999999999999E-2</v>
      </c>
      <c r="AE181" s="5">
        <v>3557</v>
      </c>
      <c r="AF181" s="5">
        <v>250209</v>
      </c>
      <c r="AG181" s="2">
        <v>0</v>
      </c>
    </row>
    <row r="182" spans="2:33">
      <c r="B182" s="1">
        <v>43119</v>
      </c>
      <c r="C182" s="2">
        <v>23.9</v>
      </c>
      <c r="D182" s="2">
        <v>24.7</v>
      </c>
      <c r="E182" s="2">
        <v>23.85</v>
      </c>
      <c r="F182" s="3">
        <v>24.35</v>
      </c>
      <c r="G182" s="3">
        <v>0.5</v>
      </c>
      <c r="H182" s="4">
        <v>2.1000000000000001E-2</v>
      </c>
      <c r="I182" s="5">
        <v>8231</v>
      </c>
      <c r="J182" s="5">
        <v>199654</v>
      </c>
      <c r="K182" s="2">
        <v>16.34</v>
      </c>
      <c r="M182" s="1">
        <v>43122</v>
      </c>
      <c r="N182" s="2">
        <v>87.5</v>
      </c>
      <c r="O182" s="2">
        <v>88.5</v>
      </c>
      <c r="P182" s="2">
        <v>85.8</v>
      </c>
      <c r="Q182" s="2">
        <v>86.5</v>
      </c>
      <c r="R182" s="2">
        <v>0</v>
      </c>
      <c r="S182" s="6">
        <v>0</v>
      </c>
      <c r="T182" s="5">
        <v>11840</v>
      </c>
      <c r="U182" s="5">
        <v>1033852</v>
      </c>
      <c r="V182" s="2">
        <v>0</v>
      </c>
      <c r="X182" s="1">
        <v>43166</v>
      </c>
      <c r="Y182" s="2">
        <v>69.7</v>
      </c>
      <c r="Z182" s="2">
        <v>71.2</v>
      </c>
      <c r="AA182" s="2">
        <v>69.400000000000006</v>
      </c>
      <c r="AB182" s="3">
        <v>69.400000000000006</v>
      </c>
      <c r="AC182" s="3">
        <v>-0.9</v>
      </c>
      <c r="AD182" s="4">
        <v>-1.2800000000000001E-2</v>
      </c>
      <c r="AE182" s="5">
        <v>3595</v>
      </c>
      <c r="AF182" s="5">
        <v>252155</v>
      </c>
      <c r="AG182" s="2">
        <v>0</v>
      </c>
    </row>
    <row r="183" spans="2:33">
      <c r="B183" s="1">
        <v>43118</v>
      </c>
      <c r="C183" s="2">
        <v>24.35</v>
      </c>
      <c r="D183" s="2">
        <v>24.35</v>
      </c>
      <c r="E183" s="2">
        <v>23.75</v>
      </c>
      <c r="F183" s="3">
        <v>23.85</v>
      </c>
      <c r="G183" s="3">
        <v>-0.15</v>
      </c>
      <c r="H183" s="4">
        <v>-6.1999999999999998E-3</v>
      </c>
      <c r="I183" s="5">
        <v>5825</v>
      </c>
      <c r="J183" s="5">
        <v>139865</v>
      </c>
      <c r="K183" s="2">
        <v>16.010000000000002</v>
      </c>
      <c r="M183" s="1">
        <v>43119</v>
      </c>
      <c r="N183" s="2">
        <v>88</v>
      </c>
      <c r="O183" s="2">
        <v>88.6</v>
      </c>
      <c r="P183" s="2">
        <v>84.4</v>
      </c>
      <c r="Q183" s="3">
        <v>86.5</v>
      </c>
      <c r="R183" s="3">
        <v>1.2</v>
      </c>
      <c r="S183" s="4">
        <v>1.41E-2</v>
      </c>
      <c r="T183" s="5">
        <v>14496</v>
      </c>
      <c r="U183" s="5">
        <v>1253722</v>
      </c>
      <c r="V183" s="2">
        <v>0</v>
      </c>
      <c r="X183" s="1">
        <v>43165</v>
      </c>
      <c r="Y183" s="2">
        <v>71.3</v>
      </c>
      <c r="Z183" s="2">
        <v>71.599999999999994</v>
      </c>
      <c r="AA183" s="2">
        <v>69.2</v>
      </c>
      <c r="AB183" s="3">
        <v>70.3</v>
      </c>
      <c r="AC183" s="3">
        <v>-0.4</v>
      </c>
      <c r="AD183" s="4">
        <v>-5.7000000000000002E-3</v>
      </c>
      <c r="AE183" s="5">
        <v>5980</v>
      </c>
      <c r="AF183" s="5">
        <v>420975</v>
      </c>
      <c r="AG183" s="2">
        <v>0</v>
      </c>
    </row>
    <row r="184" spans="2:33">
      <c r="B184" s="1">
        <v>43117</v>
      </c>
      <c r="C184" s="2">
        <v>24.5</v>
      </c>
      <c r="D184" s="2">
        <v>24.55</v>
      </c>
      <c r="E184" s="2">
        <v>23.75</v>
      </c>
      <c r="F184" s="3">
        <v>24</v>
      </c>
      <c r="G184" s="3">
        <v>-0.75</v>
      </c>
      <c r="H184" s="4">
        <v>-3.0300000000000001E-2</v>
      </c>
      <c r="I184" s="5">
        <v>11470</v>
      </c>
      <c r="J184" s="5">
        <v>276584</v>
      </c>
      <c r="K184" s="2">
        <v>16.11</v>
      </c>
      <c r="M184" s="1">
        <v>43118</v>
      </c>
      <c r="N184" s="2">
        <v>83</v>
      </c>
      <c r="O184" s="2">
        <v>87.2</v>
      </c>
      <c r="P184" s="2">
        <v>82.6</v>
      </c>
      <c r="Q184" s="3">
        <v>85.3</v>
      </c>
      <c r="R184" s="3">
        <v>3.5</v>
      </c>
      <c r="S184" s="4">
        <v>4.2799999999999998E-2</v>
      </c>
      <c r="T184" s="5">
        <v>20181</v>
      </c>
      <c r="U184" s="5">
        <v>1727545</v>
      </c>
      <c r="V184" s="2">
        <v>0</v>
      </c>
      <c r="X184" s="1">
        <v>43164</v>
      </c>
      <c r="Y184" s="2">
        <v>72.7</v>
      </c>
      <c r="Z184" s="2">
        <v>72.8</v>
      </c>
      <c r="AA184" s="2">
        <v>69.7</v>
      </c>
      <c r="AB184" s="3">
        <v>70.7</v>
      </c>
      <c r="AC184" s="3">
        <v>-1.4</v>
      </c>
      <c r="AD184" s="4">
        <v>-1.9400000000000001E-2</v>
      </c>
      <c r="AE184" s="5">
        <v>4467</v>
      </c>
      <c r="AF184" s="5">
        <v>317606</v>
      </c>
      <c r="AG184" s="2">
        <v>0</v>
      </c>
    </row>
    <row r="185" spans="2:33">
      <c r="B185" s="1">
        <v>43116</v>
      </c>
      <c r="C185" s="2">
        <v>25.05</v>
      </c>
      <c r="D185" s="2">
        <v>25.3</v>
      </c>
      <c r="E185" s="2">
        <v>24.5</v>
      </c>
      <c r="F185" s="3">
        <v>24.75</v>
      </c>
      <c r="G185" s="3">
        <v>-0.15</v>
      </c>
      <c r="H185" s="4">
        <v>-6.0000000000000001E-3</v>
      </c>
      <c r="I185" s="5">
        <v>8389</v>
      </c>
      <c r="J185" s="5">
        <v>209030</v>
      </c>
      <c r="K185" s="2">
        <v>16.61</v>
      </c>
      <c r="M185" s="1">
        <v>43117</v>
      </c>
      <c r="N185" s="2">
        <v>82</v>
      </c>
      <c r="O185" s="2">
        <v>82.9</v>
      </c>
      <c r="P185" s="2">
        <v>81.5</v>
      </c>
      <c r="Q185" s="3">
        <v>81.8</v>
      </c>
      <c r="R185" s="3">
        <v>-0.1</v>
      </c>
      <c r="S185" s="4">
        <v>-1.1999999999999999E-3</v>
      </c>
      <c r="T185" s="5">
        <v>5611</v>
      </c>
      <c r="U185" s="5">
        <v>461134</v>
      </c>
      <c r="V185" s="2">
        <v>0</v>
      </c>
      <c r="X185" s="1">
        <v>43161</v>
      </c>
      <c r="Y185" s="2">
        <v>72</v>
      </c>
      <c r="Z185" s="2">
        <v>73.900000000000006</v>
      </c>
      <c r="AA185" s="2">
        <v>71.2</v>
      </c>
      <c r="AB185" s="3">
        <v>72.099999999999994</v>
      </c>
      <c r="AC185" s="3">
        <v>0.1</v>
      </c>
      <c r="AD185" s="4">
        <v>1.4E-3</v>
      </c>
      <c r="AE185" s="5">
        <v>7802</v>
      </c>
      <c r="AF185" s="5">
        <v>568648</v>
      </c>
      <c r="AG185" s="2">
        <v>0</v>
      </c>
    </row>
    <row r="186" spans="2:33">
      <c r="B186" s="1">
        <v>43115</v>
      </c>
      <c r="C186" s="2">
        <v>25</v>
      </c>
      <c r="D186" s="2">
        <v>25.1</v>
      </c>
      <c r="E186" s="2">
        <v>24.3</v>
      </c>
      <c r="F186" s="2">
        <v>24.9</v>
      </c>
      <c r="G186" s="2">
        <v>0</v>
      </c>
      <c r="H186" s="6">
        <v>0</v>
      </c>
      <c r="I186" s="5">
        <v>10436</v>
      </c>
      <c r="J186" s="5">
        <v>257035</v>
      </c>
      <c r="K186" s="2">
        <v>16.71</v>
      </c>
      <c r="M186" s="1">
        <v>43116</v>
      </c>
      <c r="N186" s="2">
        <v>82.2</v>
      </c>
      <c r="O186" s="2">
        <v>82.6</v>
      </c>
      <c r="P186" s="2">
        <v>79.3</v>
      </c>
      <c r="Q186" s="3">
        <v>81.900000000000006</v>
      </c>
      <c r="R186" s="3">
        <v>-0.9</v>
      </c>
      <c r="S186" s="4">
        <v>-1.09E-2</v>
      </c>
      <c r="T186" s="5">
        <v>12469</v>
      </c>
      <c r="U186" s="5">
        <v>1005332</v>
      </c>
      <c r="V186" s="2">
        <v>0</v>
      </c>
      <c r="X186" s="1">
        <v>43160</v>
      </c>
      <c r="Y186" s="2">
        <v>70.8</v>
      </c>
      <c r="Z186" s="2">
        <v>72.400000000000006</v>
      </c>
      <c r="AA186" s="2">
        <v>69.599999999999994</v>
      </c>
      <c r="AB186" s="3">
        <v>72</v>
      </c>
      <c r="AC186" s="3">
        <v>0.9</v>
      </c>
      <c r="AD186" s="4">
        <v>1.2699999999999999E-2</v>
      </c>
      <c r="AE186" s="5">
        <v>4330</v>
      </c>
      <c r="AF186" s="5">
        <v>310217</v>
      </c>
      <c r="AG186" s="2">
        <v>0</v>
      </c>
    </row>
    <row r="187" spans="2:33">
      <c r="B187" s="1">
        <v>43112</v>
      </c>
      <c r="C187" s="2">
        <v>25.55</v>
      </c>
      <c r="D187" s="2">
        <v>25.6</v>
      </c>
      <c r="E187" s="2">
        <v>24.65</v>
      </c>
      <c r="F187" s="3">
        <v>24.9</v>
      </c>
      <c r="G187" s="3">
        <v>-0.3</v>
      </c>
      <c r="H187" s="4">
        <v>-1.1900000000000001E-2</v>
      </c>
      <c r="I187" s="5">
        <v>10091</v>
      </c>
      <c r="J187" s="5">
        <v>252515</v>
      </c>
      <c r="K187" s="2">
        <v>16.71</v>
      </c>
      <c r="M187" s="1">
        <v>43115</v>
      </c>
      <c r="N187" s="2">
        <v>83.4</v>
      </c>
      <c r="O187" s="2">
        <v>83.8</v>
      </c>
      <c r="P187" s="2">
        <v>81.3</v>
      </c>
      <c r="Q187" s="3">
        <v>82.8</v>
      </c>
      <c r="R187" s="3">
        <v>0.7</v>
      </c>
      <c r="S187" s="4">
        <v>8.5000000000000006E-3</v>
      </c>
      <c r="T187" s="5">
        <v>7143</v>
      </c>
      <c r="U187" s="5">
        <v>589431</v>
      </c>
      <c r="V187" s="2">
        <v>0</v>
      </c>
      <c r="X187" s="1">
        <v>43158</v>
      </c>
      <c r="Y187" s="2">
        <v>72</v>
      </c>
      <c r="Z187" s="2">
        <v>72.5</v>
      </c>
      <c r="AA187" s="2">
        <v>70.900000000000006</v>
      </c>
      <c r="AB187" s="3">
        <v>71.099999999999994</v>
      </c>
      <c r="AC187" s="3">
        <v>-0.2</v>
      </c>
      <c r="AD187" s="4">
        <v>-2.8E-3</v>
      </c>
      <c r="AE187" s="5">
        <v>4422</v>
      </c>
      <c r="AF187" s="5">
        <v>316850</v>
      </c>
      <c r="AG187" s="2">
        <v>0</v>
      </c>
    </row>
    <row r="188" spans="2:33">
      <c r="B188" s="1">
        <v>43111</v>
      </c>
      <c r="C188" s="2">
        <v>25.85</v>
      </c>
      <c r="D188" s="2">
        <v>26.2</v>
      </c>
      <c r="E188" s="2">
        <v>24.95</v>
      </c>
      <c r="F188" s="3">
        <v>25.2</v>
      </c>
      <c r="G188" s="3">
        <v>-0.1</v>
      </c>
      <c r="H188" s="4">
        <v>-4.0000000000000001E-3</v>
      </c>
      <c r="I188" s="5">
        <v>15972</v>
      </c>
      <c r="J188" s="5">
        <v>407419</v>
      </c>
      <c r="K188" s="2">
        <v>16.91</v>
      </c>
      <c r="M188" s="1">
        <v>43112</v>
      </c>
      <c r="N188" s="2">
        <v>82.5</v>
      </c>
      <c r="O188" s="2">
        <v>83.5</v>
      </c>
      <c r="P188" s="2">
        <v>81.5</v>
      </c>
      <c r="Q188" s="3">
        <v>82.1</v>
      </c>
      <c r="R188" s="3">
        <v>0.6</v>
      </c>
      <c r="S188" s="4">
        <v>7.4000000000000003E-3</v>
      </c>
      <c r="T188" s="5">
        <v>6694</v>
      </c>
      <c r="U188" s="5">
        <v>552254</v>
      </c>
      <c r="V188" s="2">
        <v>0</v>
      </c>
      <c r="X188" s="1">
        <v>43157</v>
      </c>
      <c r="Y188" s="2">
        <v>72.3</v>
      </c>
      <c r="Z188" s="2">
        <v>73.5</v>
      </c>
      <c r="AA188" s="2">
        <v>71.2</v>
      </c>
      <c r="AB188" s="3">
        <v>71.3</v>
      </c>
      <c r="AC188" s="3">
        <v>-1</v>
      </c>
      <c r="AD188" s="4">
        <v>-1.38E-2</v>
      </c>
      <c r="AE188" s="5">
        <v>4639</v>
      </c>
      <c r="AF188" s="5">
        <v>333852</v>
      </c>
      <c r="AG188" s="2">
        <v>0</v>
      </c>
    </row>
    <row r="189" spans="2:33">
      <c r="B189" s="1">
        <v>43110</v>
      </c>
      <c r="C189" s="2">
        <v>25</v>
      </c>
      <c r="D189" s="2">
        <v>26</v>
      </c>
      <c r="E189" s="2">
        <v>24.9</v>
      </c>
      <c r="F189" s="3">
        <v>25.3</v>
      </c>
      <c r="G189" s="3">
        <v>0.5</v>
      </c>
      <c r="H189" s="4">
        <v>2.0199999999999999E-2</v>
      </c>
      <c r="I189" s="5">
        <v>27301</v>
      </c>
      <c r="J189" s="5">
        <v>696797</v>
      </c>
      <c r="K189" s="2">
        <v>16.98</v>
      </c>
      <c r="M189" s="1">
        <v>43111</v>
      </c>
      <c r="N189" s="2">
        <v>84.2</v>
      </c>
      <c r="O189" s="2">
        <v>84.2</v>
      </c>
      <c r="P189" s="2">
        <v>80.900000000000006</v>
      </c>
      <c r="Q189" s="3">
        <v>81.5</v>
      </c>
      <c r="R189" s="3">
        <v>-1.5</v>
      </c>
      <c r="S189" s="4">
        <v>-1.8100000000000002E-2</v>
      </c>
      <c r="T189" s="5">
        <v>11886</v>
      </c>
      <c r="U189" s="5">
        <v>977600</v>
      </c>
      <c r="V189" s="2">
        <v>0</v>
      </c>
      <c r="X189" s="1">
        <v>43154</v>
      </c>
      <c r="Y189" s="2">
        <v>72</v>
      </c>
      <c r="Z189" s="2">
        <v>73.8</v>
      </c>
      <c r="AA189" s="2">
        <v>71</v>
      </c>
      <c r="AB189" s="3">
        <v>72.3</v>
      </c>
      <c r="AC189" s="3">
        <v>1</v>
      </c>
      <c r="AD189" s="4">
        <v>1.4E-2</v>
      </c>
      <c r="AE189" s="5">
        <v>8331</v>
      </c>
      <c r="AF189" s="5">
        <v>602672</v>
      </c>
      <c r="AG189" s="2">
        <v>0</v>
      </c>
    </row>
    <row r="190" spans="2:33">
      <c r="B190" s="1">
        <v>43109</v>
      </c>
      <c r="C190" s="2">
        <v>25.3</v>
      </c>
      <c r="D190" s="2">
        <v>26</v>
      </c>
      <c r="E190" s="2">
        <v>24.35</v>
      </c>
      <c r="F190" s="3">
        <v>24.8</v>
      </c>
      <c r="G190" s="3">
        <v>-0.05</v>
      </c>
      <c r="H190" s="4">
        <v>-2E-3</v>
      </c>
      <c r="I190" s="5">
        <v>28415</v>
      </c>
      <c r="J190" s="5">
        <v>714894</v>
      </c>
      <c r="K190" s="2">
        <v>16.64</v>
      </c>
      <c r="M190" s="1">
        <v>43110</v>
      </c>
      <c r="N190" s="2">
        <v>87.2</v>
      </c>
      <c r="O190" s="2">
        <v>89</v>
      </c>
      <c r="P190" s="2">
        <v>79.5</v>
      </c>
      <c r="Q190" s="3">
        <v>83</v>
      </c>
      <c r="R190" s="3">
        <v>-2</v>
      </c>
      <c r="S190" s="4">
        <v>-2.35E-2</v>
      </c>
      <c r="T190" s="5">
        <v>48233</v>
      </c>
      <c r="U190" s="5">
        <v>4088346</v>
      </c>
      <c r="V190" s="2">
        <v>0</v>
      </c>
      <c r="X190" s="1">
        <v>43153</v>
      </c>
      <c r="Y190" s="2">
        <v>69</v>
      </c>
      <c r="Z190" s="2">
        <v>72.7</v>
      </c>
      <c r="AA190" s="2">
        <v>68.2</v>
      </c>
      <c r="AB190" s="3">
        <v>71.3</v>
      </c>
      <c r="AC190" s="3">
        <v>0.2</v>
      </c>
      <c r="AD190" s="4">
        <v>2.8E-3</v>
      </c>
      <c r="AE190" s="5">
        <v>13306</v>
      </c>
      <c r="AF190" s="5">
        <v>942514</v>
      </c>
      <c r="AG190" s="2">
        <v>0</v>
      </c>
    </row>
    <row r="191" spans="2:33">
      <c r="B191" s="1">
        <v>43108</v>
      </c>
      <c r="C191" s="2">
        <v>23.9</v>
      </c>
      <c r="D191" s="2">
        <v>25.55</v>
      </c>
      <c r="E191" s="2">
        <v>23.85</v>
      </c>
      <c r="F191" s="3">
        <v>24.85</v>
      </c>
      <c r="G191" s="3">
        <v>1.35</v>
      </c>
      <c r="H191" s="4">
        <v>5.74E-2</v>
      </c>
      <c r="I191" s="5">
        <v>45630</v>
      </c>
      <c r="J191" s="5">
        <v>1127068</v>
      </c>
      <c r="K191" s="2">
        <v>16.68</v>
      </c>
      <c r="M191" s="1">
        <v>43109</v>
      </c>
      <c r="N191" s="2">
        <v>94.5</v>
      </c>
      <c r="O191" s="2">
        <v>96.1</v>
      </c>
      <c r="P191" s="2">
        <v>84.8</v>
      </c>
      <c r="Q191" s="3">
        <v>85</v>
      </c>
      <c r="R191" s="3">
        <v>-9.1999999999999993</v>
      </c>
      <c r="S191" s="4">
        <v>-9.7699999999999995E-2</v>
      </c>
      <c r="T191" s="5">
        <v>22555</v>
      </c>
      <c r="U191" s="5">
        <v>2003683</v>
      </c>
      <c r="V191" s="2">
        <v>0</v>
      </c>
      <c r="X191" s="1">
        <v>43152</v>
      </c>
      <c r="Y191" s="2">
        <v>77</v>
      </c>
      <c r="Z191" s="2">
        <v>77.099999999999994</v>
      </c>
      <c r="AA191" s="2">
        <v>70.8</v>
      </c>
      <c r="AB191" s="3">
        <v>71.099999999999994</v>
      </c>
      <c r="AC191" s="3">
        <v>-3.8</v>
      </c>
      <c r="AD191" s="4">
        <v>-5.0700000000000002E-2</v>
      </c>
      <c r="AE191" s="5">
        <v>25664</v>
      </c>
      <c r="AF191" s="5">
        <v>1865397</v>
      </c>
      <c r="AG191" s="2">
        <v>0</v>
      </c>
    </row>
    <row r="192" spans="2:33">
      <c r="B192" s="1">
        <v>43105</v>
      </c>
      <c r="C192" s="2">
        <v>22.7</v>
      </c>
      <c r="D192" s="2">
        <v>23.65</v>
      </c>
      <c r="E192" s="2">
        <v>22.65</v>
      </c>
      <c r="F192" s="3">
        <v>23.5</v>
      </c>
      <c r="G192" s="3">
        <v>2</v>
      </c>
      <c r="H192" s="4">
        <v>9.2999999999999999E-2</v>
      </c>
      <c r="I192" s="5">
        <v>46848</v>
      </c>
      <c r="J192" s="5">
        <v>1088687</v>
      </c>
      <c r="K192" s="2">
        <v>15.77</v>
      </c>
      <c r="M192" s="1">
        <v>43108</v>
      </c>
      <c r="N192" s="2">
        <v>93.9</v>
      </c>
      <c r="O192" s="2">
        <v>96.7</v>
      </c>
      <c r="P192" s="2">
        <v>93</v>
      </c>
      <c r="Q192" s="3">
        <v>94.2</v>
      </c>
      <c r="R192" s="3">
        <v>0.3</v>
      </c>
      <c r="S192" s="4">
        <v>3.2000000000000002E-3</v>
      </c>
      <c r="T192" s="5">
        <v>13989</v>
      </c>
      <c r="U192" s="5">
        <v>1327532</v>
      </c>
      <c r="V192" s="2">
        <v>0</v>
      </c>
      <c r="X192" s="1">
        <v>43143</v>
      </c>
      <c r="Y192" s="2">
        <v>79.900000000000006</v>
      </c>
      <c r="Z192" s="2">
        <v>81.5</v>
      </c>
      <c r="AA192" s="2">
        <v>74.900000000000006</v>
      </c>
      <c r="AB192" s="3">
        <v>74.900000000000006</v>
      </c>
      <c r="AC192" s="3">
        <v>-5.8</v>
      </c>
      <c r="AD192" s="4">
        <v>-7.1900000000000006E-2</v>
      </c>
      <c r="AE192" s="5">
        <v>17016</v>
      </c>
      <c r="AF192" s="5">
        <v>1327932</v>
      </c>
      <c r="AG192" s="2">
        <v>0</v>
      </c>
    </row>
    <row r="193" spans="2:33">
      <c r="B193" s="1">
        <v>43104</v>
      </c>
      <c r="C193" s="2">
        <v>22</v>
      </c>
      <c r="D193" s="2">
        <v>22.2</v>
      </c>
      <c r="E193" s="2">
        <v>21.45</v>
      </c>
      <c r="F193" s="3">
        <v>21.5</v>
      </c>
      <c r="G193" s="3">
        <v>-0.4</v>
      </c>
      <c r="H193" s="4">
        <v>-1.83E-2</v>
      </c>
      <c r="I193" s="5">
        <v>7276</v>
      </c>
      <c r="J193" s="5">
        <v>157410</v>
      </c>
      <c r="K193" s="2">
        <v>14.43</v>
      </c>
      <c r="M193" s="1">
        <v>43105</v>
      </c>
      <c r="N193" s="2">
        <v>92.9</v>
      </c>
      <c r="O193" s="2">
        <v>95.9</v>
      </c>
      <c r="P193" s="2">
        <v>91.3</v>
      </c>
      <c r="Q193" s="3">
        <v>93.9</v>
      </c>
      <c r="R193" s="3">
        <v>1.6</v>
      </c>
      <c r="S193" s="4">
        <v>1.7299999999999999E-2</v>
      </c>
      <c r="T193" s="5">
        <v>15451</v>
      </c>
      <c r="U193" s="5">
        <v>1449644</v>
      </c>
      <c r="V193" s="2">
        <v>0</v>
      </c>
      <c r="X193" s="1">
        <v>43140</v>
      </c>
      <c r="Y193" s="2">
        <v>74</v>
      </c>
      <c r="Z193" s="2">
        <v>81.2</v>
      </c>
      <c r="AA193" s="2">
        <v>73.8</v>
      </c>
      <c r="AB193" s="3">
        <v>80.7</v>
      </c>
      <c r="AC193" s="3">
        <v>0.9</v>
      </c>
      <c r="AD193" s="4">
        <v>1.1299999999999999E-2</v>
      </c>
      <c r="AE193" s="5">
        <v>11063</v>
      </c>
      <c r="AF193" s="5">
        <v>863542</v>
      </c>
      <c r="AG193" s="2">
        <v>0</v>
      </c>
    </row>
    <row r="194" spans="2:33">
      <c r="B194" s="1">
        <v>43103</v>
      </c>
      <c r="C194" s="2">
        <v>22.1</v>
      </c>
      <c r="D194" s="2">
        <v>22.45</v>
      </c>
      <c r="E194" s="2">
        <v>21.65</v>
      </c>
      <c r="F194" s="3">
        <v>21.9</v>
      </c>
      <c r="G194" s="3">
        <v>-0.1</v>
      </c>
      <c r="H194" s="4">
        <v>-4.4999999999999997E-3</v>
      </c>
      <c r="I194" s="5">
        <v>7966</v>
      </c>
      <c r="J194" s="5">
        <v>174899</v>
      </c>
      <c r="K194" s="2">
        <v>14.7</v>
      </c>
      <c r="M194" s="1">
        <v>43104</v>
      </c>
      <c r="N194" s="2">
        <v>90.5</v>
      </c>
      <c r="O194" s="2">
        <v>92.3</v>
      </c>
      <c r="P194" s="2">
        <v>87.5</v>
      </c>
      <c r="Q194" s="3">
        <v>92.3</v>
      </c>
      <c r="R194" s="3">
        <v>2.6</v>
      </c>
      <c r="S194" s="4">
        <v>2.9000000000000001E-2</v>
      </c>
      <c r="T194" s="5">
        <v>15369</v>
      </c>
      <c r="U194" s="5">
        <v>1391265</v>
      </c>
      <c r="V194" s="2">
        <v>0</v>
      </c>
      <c r="X194" s="1">
        <v>43139</v>
      </c>
      <c r="Y194" s="2">
        <v>82.7</v>
      </c>
      <c r="Z194" s="2">
        <v>82.9</v>
      </c>
      <c r="AA194" s="2">
        <v>78</v>
      </c>
      <c r="AB194" s="3">
        <v>79.8</v>
      </c>
      <c r="AC194" s="3">
        <v>-2.2999999999999998</v>
      </c>
      <c r="AD194" s="4">
        <v>-2.8000000000000001E-2</v>
      </c>
      <c r="AE194" s="5">
        <v>8105</v>
      </c>
      <c r="AF194" s="5">
        <v>646527</v>
      </c>
      <c r="AG194" s="2">
        <v>0</v>
      </c>
    </row>
    <row r="195" spans="2:33">
      <c r="B195" s="1">
        <v>43102</v>
      </c>
      <c r="C195" s="2">
        <v>21.8</v>
      </c>
      <c r="D195" s="2">
        <v>22.8</v>
      </c>
      <c r="E195" s="2">
        <v>21.8</v>
      </c>
      <c r="F195" s="3">
        <v>22</v>
      </c>
      <c r="G195" s="3">
        <v>0.6</v>
      </c>
      <c r="H195" s="4">
        <v>2.8000000000000001E-2</v>
      </c>
      <c r="I195" s="5">
        <v>16882</v>
      </c>
      <c r="J195" s="5">
        <v>375421</v>
      </c>
      <c r="K195" s="2">
        <v>14.77</v>
      </c>
      <c r="M195" s="1">
        <v>43103</v>
      </c>
      <c r="N195" s="2">
        <v>93.7</v>
      </c>
      <c r="O195" s="2">
        <v>95.8</v>
      </c>
      <c r="P195" s="2">
        <v>88.7</v>
      </c>
      <c r="Q195" s="3">
        <v>89.7</v>
      </c>
      <c r="R195" s="3">
        <v>-3</v>
      </c>
      <c r="S195" s="4">
        <v>-3.2399999999999998E-2</v>
      </c>
      <c r="T195" s="5">
        <v>26198</v>
      </c>
      <c r="U195" s="5">
        <v>2446791</v>
      </c>
      <c r="V195" s="2">
        <v>0</v>
      </c>
      <c r="X195" s="1">
        <v>43138</v>
      </c>
      <c r="Y195" s="2">
        <v>85</v>
      </c>
      <c r="Z195" s="2">
        <v>85.1</v>
      </c>
      <c r="AA195" s="2">
        <v>82.1</v>
      </c>
      <c r="AB195" s="3">
        <v>82.1</v>
      </c>
      <c r="AC195" s="3">
        <v>-0.5</v>
      </c>
      <c r="AD195" s="4">
        <v>-6.1000000000000004E-3</v>
      </c>
      <c r="AE195" s="5">
        <v>5476</v>
      </c>
      <c r="AF195" s="5">
        <v>459519</v>
      </c>
      <c r="AG195" s="2">
        <v>0</v>
      </c>
    </row>
    <row r="196" spans="2:33">
      <c r="B196" s="1">
        <v>43098</v>
      </c>
      <c r="C196" s="2">
        <v>21.4</v>
      </c>
      <c r="D196" s="2">
        <v>21.65</v>
      </c>
      <c r="E196" s="2">
        <v>21.25</v>
      </c>
      <c r="F196" s="3">
        <v>21.4</v>
      </c>
      <c r="G196" s="3">
        <v>0.2</v>
      </c>
      <c r="H196" s="4">
        <v>9.4000000000000004E-3</v>
      </c>
      <c r="I196" s="5">
        <v>6753</v>
      </c>
      <c r="J196" s="5">
        <v>144437</v>
      </c>
      <c r="K196" s="2">
        <v>14.36</v>
      </c>
      <c r="M196" s="1">
        <v>43102</v>
      </c>
      <c r="N196" s="2">
        <v>85.2</v>
      </c>
      <c r="O196" s="2">
        <v>92.7</v>
      </c>
      <c r="P196" s="2">
        <v>84.7</v>
      </c>
      <c r="Q196" s="3">
        <v>92.7</v>
      </c>
      <c r="R196" s="3">
        <v>8.4</v>
      </c>
      <c r="S196" s="4">
        <v>9.9599999999999994E-2</v>
      </c>
      <c r="T196" s="5">
        <v>17512</v>
      </c>
      <c r="U196" s="5">
        <v>1557232</v>
      </c>
      <c r="V196" s="2">
        <v>0</v>
      </c>
      <c r="X196" s="1">
        <v>43137</v>
      </c>
      <c r="Y196" s="2">
        <v>82.9</v>
      </c>
      <c r="Z196" s="2">
        <v>85.3</v>
      </c>
      <c r="AA196" s="2">
        <v>78.7</v>
      </c>
      <c r="AB196" s="3">
        <v>82.6</v>
      </c>
      <c r="AC196" s="3">
        <v>-3.8</v>
      </c>
      <c r="AD196" s="4">
        <v>-4.3999999999999997E-2</v>
      </c>
      <c r="AE196" s="5">
        <v>13251</v>
      </c>
      <c r="AF196" s="5">
        <v>1089699</v>
      </c>
      <c r="AG196" s="2">
        <v>0</v>
      </c>
    </row>
    <row r="197" spans="2:33">
      <c r="B197" s="1">
        <v>43097</v>
      </c>
      <c r="C197" s="2">
        <v>21.95</v>
      </c>
      <c r="D197" s="2">
        <v>22.3</v>
      </c>
      <c r="E197" s="2">
        <v>21.1</v>
      </c>
      <c r="F197" s="3">
        <v>21.2</v>
      </c>
      <c r="G197" s="3">
        <v>-0.1</v>
      </c>
      <c r="H197" s="4">
        <v>-4.7000000000000002E-3</v>
      </c>
      <c r="I197" s="5">
        <v>12922</v>
      </c>
      <c r="J197" s="5">
        <v>281261</v>
      </c>
      <c r="K197" s="2">
        <v>14.23</v>
      </c>
      <c r="M197" s="1">
        <v>43098</v>
      </c>
      <c r="N197" s="2">
        <v>83.5</v>
      </c>
      <c r="O197" s="2">
        <v>85.6</v>
      </c>
      <c r="P197" s="2">
        <v>83.5</v>
      </c>
      <c r="Q197" s="3">
        <v>84.3</v>
      </c>
      <c r="R197" s="3">
        <v>0.8</v>
      </c>
      <c r="S197" s="4">
        <v>9.5999999999999992E-3</v>
      </c>
      <c r="T197" s="5">
        <v>9371</v>
      </c>
      <c r="U197" s="5">
        <v>792712</v>
      </c>
      <c r="V197" s="2">
        <v>0</v>
      </c>
      <c r="X197" s="1">
        <v>43136</v>
      </c>
      <c r="Y197" s="2">
        <v>79.400000000000006</v>
      </c>
      <c r="Z197" s="2">
        <v>86.4</v>
      </c>
      <c r="AA197" s="2">
        <v>79.400000000000006</v>
      </c>
      <c r="AB197" s="3">
        <v>86.4</v>
      </c>
      <c r="AC197" s="3">
        <v>2.9</v>
      </c>
      <c r="AD197" s="4">
        <v>3.4700000000000002E-2</v>
      </c>
      <c r="AE197" s="5">
        <v>5667</v>
      </c>
      <c r="AF197" s="5">
        <v>469368</v>
      </c>
      <c r="AG197" s="2">
        <v>0</v>
      </c>
    </row>
    <row r="198" spans="2:33">
      <c r="B198" s="1">
        <v>43096</v>
      </c>
      <c r="C198" s="2">
        <v>20.149999999999999</v>
      </c>
      <c r="D198" s="2">
        <v>21.9</v>
      </c>
      <c r="E198" s="2">
        <v>20.149999999999999</v>
      </c>
      <c r="F198" s="3">
        <v>21.3</v>
      </c>
      <c r="G198" s="3">
        <v>1.1499999999999999</v>
      </c>
      <c r="H198" s="4">
        <v>5.7099999999999998E-2</v>
      </c>
      <c r="I198" s="5">
        <v>15748</v>
      </c>
      <c r="J198" s="5">
        <v>335444</v>
      </c>
      <c r="K198" s="2">
        <v>14.3</v>
      </c>
      <c r="M198" s="1">
        <v>43097</v>
      </c>
      <c r="N198" s="2">
        <v>82</v>
      </c>
      <c r="O198" s="2">
        <v>84.7</v>
      </c>
      <c r="P198" s="2">
        <v>82</v>
      </c>
      <c r="Q198" s="3">
        <v>83.5</v>
      </c>
      <c r="R198" s="3">
        <v>1.9</v>
      </c>
      <c r="S198" s="4">
        <v>2.3300000000000001E-2</v>
      </c>
      <c r="T198" s="5">
        <v>9548</v>
      </c>
      <c r="U198" s="5">
        <v>798023</v>
      </c>
      <c r="V198" s="2">
        <v>0</v>
      </c>
      <c r="X198" s="1">
        <v>43133</v>
      </c>
      <c r="Y198" s="2">
        <v>84</v>
      </c>
      <c r="Z198" s="2">
        <v>85</v>
      </c>
      <c r="AA198" s="2">
        <v>83.1</v>
      </c>
      <c r="AB198" s="2">
        <v>83.5</v>
      </c>
      <c r="AC198" s="2">
        <v>0</v>
      </c>
      <c r="AD198" s="6">
        <v>0</v>
      </c>
      <c r="AE198" s="5">
        <v>5202</v>
      </c>
      <c r="AF198" s="5">
        <v>437221</v>
      </c>
      <c r="AG198" s="2">
        <v>0</v>
      </c>
    </row>
    <row r="199" spans="2:33">
      <c r="B199" s="1">
        <v>43095</v>
      </c>
      <c r="C199" s="2">
        <v>20.75</v>
      </c>
      <c r="D199" s="2">
        <v>20.9</v>
      </c>
      <c r="E199" s="2">
        <v>20</v>
      </c>
      <c r="F199" s="3">
        <v>20.149999999999999</v>
      </c>
      <c r="G199" s="3">
        <v>-0.7</v>
      </c>
      <c r="H199" s="4">
        <v>-3.3599999999999998E-2</v>
      </c>
      <c r="I199" s="5">
        <v>4263</v>
      </c>
      <c r="J199" s="5">
        <v>86699</v>
      </c>
      <c r="K199" s="2">
        <v>13.52</v>
      </c>
      <c r="M199" s="1">
        <v>43096</v>
      </c>
      <c r="N199" s="2">
        <v>81</v>
      </c>
      <c r="O199" s="2">
        <v>81.8</v>
      </c>
      <c r="P199" s="2">
        <v>79.7</v>
      </c>
      <c r="Q199" s="3">
        <v>81.599999999999994</v>
      </c>
      <c r="R199" s="3">
        <v>1.6</v>
      </c>
      <c r="S199" s="4">
        <v>0.02</v>
      </c>
      <c r="T199" s="5">
        <v>6077</v>
      </c>
      <c r="U199" s="5">
        <v>491858</v>
      </c>
      <c r="V199" s="2">
        <v>0</v>
      </c>
      <c r="X199" s="1">
        <v>43132</v>
      </c>
      <c r="Y199" s="2">
        <v>83.3</v>
      </c>
      <c r="Z199" s="2">
        <v>84.8</v>
      </c>
      <c r="AA199" s="2">
        <v>82.8</v>
      </c>
      <c r="AB199" s="3">
        <v>83.5</v>
      </c>
      <c r="AC199" s="3">
        <v>0.4</v>
      </c>
      <c r="AD199" s="4">
        <v>4.7999999999999996E-3</v>
      </c>
      <c r="AE199" s="5">
        <v>4626</v>
      </c>
      <c r="AF199" s="5">
        <v>387260</v>
      </c>
      <c r="AG199" s="2">
        <v>0</v>
      </c>
    </row>
    <row r="200" spans="2:33">
      <c r="B200" s="1">
        <v>43094</v>
      </c>
      <c r="C200" s="2">
        <v>21</v>
      </c>
      <c r="D200" s="2">
        <v>21.1</v>
      </c>
      <c r="E200" s="2">
        <v>20.8</v>
      </c>
      <c r="F200" s="3">
        <v>20.85</v>
      </c>
      <c r="G200" s="3">
        <v>0.1</v>
      </c>
      <c r="H200" s="4">
        <v>4.7999999999999996E-3</v>
      </c>
      <c r="I200" s="5">
        <v>6923</v>
      </c>
      <c r="J200" s="5">
        <v>145066</v>
      </c>
      <c r="K200" s="2">
        <v>13.99</v>
      </c>
      <c r="M200" s="1">
        <v>43095</v>
      </c>
      <c r="N200" s="2">
        <v>83</v>
      </c>
      <c r="O200" s="2">
        <v>83</v>
      </c>
      <c r="P200" s="2">
        <v>77</v>
      </c>
      <c r="Q200" s="3">
        <v>80</v>
      </c>
      <c r="R200" s="3">
        <v>-2.1</v>
      </c>
      <c r="S200" s="4">
        <v>-2.5600000000000001E-2</v>
      </c>
      <c r="T200" s="5">
        <v>11728</v>
      </c>
      <c r="U200" s="5">
        <v>936282</v>
      </c>
      <c r="V200" s="2">
        <v>0</v>
      </c>
      <c r="X200" s="1">
        <v>43131</v>
      </c>
      <c r="Y200" s="2">
        <v>81.8</v>
      </c>
      <c r="Z200" s="2">
        <v>84</v>
      </c>
      <c r="AA200" s="2">
        <v>81.599999999999994</v>
      </c>
      <c r="AB200" s="3">
        <v>83.1</v>
      </c>
      <c r="AC200" s="3">
        <v>-0.4</v>
      </c>
      <c r="AD200" s="4">
        <v>-4.7999999999999996E-3</v>
      </c>
      <c r="AE200" s="5">
        <v>5086</v>
      </c>
      <c r="AF200" s="5">
        <v>420950</v>
      </c>
      <c r="AG200" s="2">
        <v>0</v>
      </c>
    </row>
    <row r="201" spans="2:33">
      <c r="B201" s="1">
        <v>43091</v>
      </c>
      <c r="C201" s="2">
        <v>20.45</v>
      </c>
      <c r="D201" s="2">
        <v>20.75</v>
      </c>
      <c r="E201" s="2">
        <v>20.350000000000001</v>
      </c>
      <c r="F201" s="3">
        <v>20.75</v>
      </c>
      <c r="G201" s="3">
        <v>0.5</v>
      </c>
      <c r="H201" s="4">
        <v>2.47E-2</v>
      </c>
      <c r="I201" s="5">
        <v>5934</v>
      </c>
      <c r="J201" s="5">
        <v>122235</v>
      </c>
      <c r="K201" s="2">
        <v>13.93</v>
      </c>
      <c r="M201" s="1">
        <v>43094</v>
      </c>
      <c r="N201" s="2">
        <v>84.5</v>
      </c>
      <c r="O201" s="2">
        <v>85</v>
      </c>
      <c r="P201" s="2">
        <v>81.8</v>
      </c>
      <c r="Q201" s="3">
        <v>82.1</v>
      </c>
      <c r="R201" s="3">
        <v>-1.4</v>
      </c>
      <c r="S201" s="4">
        <v>-1.6799999999999999E-2</v>
      </c>
      <c r="T201" s="5">
        <v>10388</v>
      </c>
      <c r="U201" s="5">
        <v>870081</v>
      </c>
      <c r="V201" s="2">
        <v>0</v>
      </c>
      <c r="X201" s="1">
        <v>43130</v>
      </c>
      <c r="Y201" s="2">
        <v>87.1</v>
      </c>
      <c r="Z201" s="2">
        <v>87.8</v>
      </c>
      <c r="AA201" s="2">
        <v>82.9</v>
      </c>
      <c r="AB201" s="3">
        <v>83.5</v>
      </c>
      <c r="AC201" s="3">
        <v>-4.2</v>
      </c>
      <c r="AD201" s="4">
        <v>-4.7899999999999998E-2</v>
      </c>
      <c r="AE201" s="5">
        <v>11230</v>
      </c>
      <c r="AF201" s="5">
        <v>950928</v>
      </c>
      <c r="AG201" s="2">
        <v>0</v>
      </c>
    </row>
    <row r="202" spans="2:33">
      <c r="B202" s="1">
        <v>43090</v>
      </c>
      <c r="C202" s="2">
        <v>20.45</v>
      </c>
      <c r="D202" s="2">
        <v>20.7</v>
      </c>
      <c r="E202" s="2">
        <v>20.25</v>
      </c>
      <c r="F202" s="3">
        <v>20.25</v>
      </c>
      <c r="G202" s="3">
        <v>0.15</v>
      </c>
      <c r="H202" s="4">
        <v>7.4999999999999997E-3</v>
      </c>
      <c r="I202" s="5">
        <v>5812</v>
      </c>
      <c r="J202" s="5">
        <v>118882</v>
      </c>
      <c r="K202" s="2">
        <v>13.59</v>
      </c>
      <c r="M202" s="1">
        <v>43091</v>
      </c>
      <c r="N202" s="2">
        <v>83.7</v>
      </c>
      <c r="O202" s="2">
        <v>85.5</v>
      </c>
      <c r="P202" s="2">
        <v>81</v>
      </c>
      <c r="Q202" s="3">
        <v>83.5</v>
      </c>
      <c r="R202" s="3">
        <v>-0.2</v>
      </c>
      <c r="S202" s="4">
        <v>-2.3999999999999998E-3</v>
      </c>
      <c r="T202" s="5">
        <v>17553</v>
      </c>
      <c r="U202" s="5">
        <v>1464900</v>
      </c>
      <c r="V202" s="2">
        <v>0</v>
      </c>
      <c r="X202" s="1">
        <v>43129</v>
      </c>
      <c r="Y202" s="2">
        <v>87.5</v>
      </c>
      <c r="Z202" s="2">
        <v>88</v>
      </c>
      <c r="AA202" s="2">
        <v>86.2</v>
      </c>
      <c r="AB202" s="3">
        <v>87.7</v>
      </c>
      <c r="AC202" s="3">
        <v>1</v>
      </c>
      <c r="AD202" s="4">
        <v>1.15E-2</v>
      </c>
      <c r="AE202" s="5">
        <v>5032</v>
      </c>
      <c r="AF202" s="5">
        <v>438367</v>
      </c>
      <c r="AG202" s="2">
        <v>0</v>
      </c>
    </row>
    <row r="203" spans="2:33">
      <c r="B203" s="1">
        <v>43089</v>
      </c>
      <c r="C203" s="2">
        <v>19.8</v>
      </c>
      <c r="D203" s="2">
        <v>20.2</v>
      </c>
      <c r="E203" s="2">
        <v>19.75</v>
      </c>
      <c r="F203" s="3">
        <v>20.100000000000001</v>
      </c>
      <c r="G203" s="3">
        <v>0.1</v>
      </c>
      <c r="H203" s="4">
        <v>5.0000000000000001E-3</v>
      </c>
      <c r="I203" s="5">
        <v>7625</v>
      </c>
      <c r="J203" s="5">
        <v>151971</v>
      </c>
      <c r="K203" s="2">
        <v>13.49</v>
      </c>
      <c r="M203" s="1">
        <v>43090</v>
      </c>
      <c r="N203" s="2">
        <v>80.7</v>
      </c>
      <c r="O203" s="2">
        <v>84.7</v>
      </c>
      <c r="P203" s="2">
        <v>80.599999999999994</v>
      </c>
      <c r="Q203" s="3">
        <v>83.7</v>
      </c>
      <c r="R203" s="3">
        <v>2.8</v>
      </c>
      <c r="S203" s="4">
        <v>3.4599999999999999E-2</v>
      </c>
      <c r="T203" s="5">
        <v>21311</v>
      </c>
      <c r="U203" s="5">
        <v>1769340</v>
      </c>
      <c r="V203" s="2">
        <v>0</v>
      </c>
      <c r="X203" s="1">
        <v>43126</v>
      </c>
      <c r="Y203" s="2">
        <v>88</v>
      </c>
      <c r="Z203" s="2">
        <v>88</v>
      </c>
      <c r="AA203" s="2">
        <v>85.6</v>
      </c>
      <c r="AB203" s="2">
        <v>86.7</v>
      </c>
      <c r="AC203" s="2">
        <v>0</v>
      </c>
      <c r="AD203" s="6">
        <v>0</v>
      </c>
      <c r="AE203" s="5">
        <v>6373</v>
      </c>
      <c r="AF203" s="5">
        <v>552693</v>
      </c>
      <c r="AG203" s="2">
        <v>0</v>
      </c>
    </row>
    <row r="204" spans="2:33">
      <c r="B204" s="1">
        <v>43088</v>
      </c>
      <c r="C204" s="2">
        <v>20.149999999999999</v>
      </c>
      <c r="D204" s="2">
        <v>20.2</v>
      </c>
      <c r="E204" s="2">
        <v>19.8</v>
      </c>
      <c r="F204" s="2">
        <v>20</v>
      </c>
      <c r="G204" s="2">
        <v>0</v>
      </c>
      <c r="H204" s="6">
        <v>0</v>
      </c>
      <c r="I204" s="5">
        <v>4186</v>
      </c>
      <c r="J204" s="5">
        <v>83644</v>
      </c>
      <c r="K204" s="2">
        <v>13.42</v>
      </c>
      <c r="M204" s="1">
        <v>43089</v>
      </c>
      <c r="N204" s="2">
        <v>82</v>
      </c>
      <c r="O204" s="2">
        <v>83.5</v>
      </c>
      <c r="P204" s="2">
        <v>80.5</v>
      </c>
      <c r="Q204" s="3">
        <v>80.900000000000006</v>
      </c>
      <c r="R204" s="3">
        <v>-1.1000000000000001</v>
      </c>
      <c r="S204" s="4">
        <v>-1.34E-2</v>
      </c>
      <c r="T204" s="5">
        <v>16121</v>
      </c>
      <c r="U204" s="5">
        <v>1319355</v>
      </c>
      <c r="V204" s="2">
        <v>0</v>
      </c>
      <c r="X204" s="1">
        <v>43125</v>
      </c>
      <c r="Y204" s="2">
        <v>91.2</v>
      </c>
      <c r="Z204" s="2">
        <v>92.3</v>
      </c>
      <c r="AA204" s="2">
        <v>86.7</v>
      </c>
      <c r="AB204" s="3">
        <v>86.7</v>
      </c>
      <c r="AC204" s="3">
        <v>-2.2999999999999998</v>
      </c>
      <c r="AD204" s="4">
        <v>-2.58E-2</v>
      </c>
      <c r="AE204" s="5">
        <v>16170</v>
      </c>
      <c r="AF204" s="5">
        <v>1454552</v>
      </c>
      <c r="AG204" s="2">
        <v>0</v>
      </c>
    </row>
    <row r="205" spans="2:33">
      <c r="B205" s="1">
        <v>43087</v>
      </c>
      <c r="C205" s="2">
        <v>19.850000000000001</v>
      </c>
      <c r="D205" s="2">
        <v>20.3</v>
      </c>
      <c r="E205" s="2">
        <v>19.850000000000001</v>
      </c>
      <c r="F205" s="3">
        <v>20</v>
      </c>
      <c r="G205" s="3">
        <v>0.4</v>
      </c>
      <c r="H205" s="4">
        <v>2.0400000000000001E-2</v>
      </c>
      <c r="I205" s="5">
        <v>5411</v>
      </c>
      <c r="J205" s="5">
        <v>108669</v>
      </c>
      <c r="K205" s="2">
        <v>13.42</v>
      </c>
      <c r="M205" s="1">
        <v>43088</v>
      </c>
      <c r="N205" s="2">
        <v>79</v>
      </c>
      <c r="O205" s="2">
        <v>83.3</v>
      </c>
      <c r="P205" s="2">
        <v>77.3</v>
      </c>
      <c r="Q205" s="3">
        <v>82</v>
      </c>
      <c r="R205" s="3">
        <v>4.5</v>
      </c>
      <c r="S205" s="4">
        <v>5.8099999999999999E-2</v>
      </c>
      <c r="T205" s="5">
        <v>30206</v>
      </c>
      <c r="U205" s="5">
        <v>2427282</v>
      </c>
      <c r="V205" s="2">
        <v>0</v>
      </c>
      <c r="X205" s="1">
        <v>43124</v>
      </c>
      <c r="Y205" s="2">
        <v>87.9</v>
      </c>
      <c r="Z205" s="2">
        <v>89.2</v>
      </c>
      <c r="AA205" s="2">
        <v>87.2</v>
      </c>
      <c r="AB205" s="3">
        <v>89</v>
      </c>
      <c r="AC205" s="3">
        <v>1.7</v>
      </c>
      <c r="AD205" s="4">
        <v>1.95E-2</v>
      </c>
      <c r="AE205" s="5">
        <v>10978</v>
      </c>
      <c r="AF205" s="5">
        <v>970008</v>
      </c>
      <c r="AG205" s="2">
        <v>0</v>
      </c>
    </row>
    <row r="206" spans="2:33">
      <c r="B206" s="1">
        <v>43084</v>
      </c>
      <c r="C206" s="2">
        <v>19.350000000000001</v>
      </c>
      <c r="D206" s="2">
        <v>19.649999999999999</v>
      </c>
      <c r="E206" s="2">
        <v>19.350000000000001</v>
      </c>
      <c r="F206" s="3">
        <v>19.600000000000001</v>
      </c>
      <c r="G206" s="3">
        <v>0.4</v>
      </c>
      <c r="H206" s="4">
        <v>2.0799999999999999E-2</v>
      </c>
      <c r="I206" s="5">
        <v>4101</v>
      </c>
      <c r="J206" s="5">
        <v>80012</v>
      </c>
      <c r="K206" s="2">
        <v>13.15</v>
      </c>
      <c r="M206" s="1">
        <v>43087</v>
      </c>
      <c r="N206" s="2">
        <v>80</v>
      </c>
      <c r="O206" s="2">
        <v>81.900000000000006</v>
      </c>
      <c r="P206" s="2">
        <v>75.5</v>
      </c>
      <c r="Q206" s="3">
        <v>77.5</v>
      </c>
      <c r="R206" s="3">
        <v>-0.7</v>
      </c>
      <c r="S206" s="4">
        <v>-8.9999999999999993E-3</v>
      </c>
      <c r="T206" s="5">
        <v>25491</v>
      </c>
      <c r="U206" s="5">
        <v>2019221</v>
      </c>
      <c r="V206" s="2">
        <v>0</v>
      </c>
      <c r="X206" s="1">
        <v>43123</v>
      </c>
      <c r="Y206" s="2">
        <v>87</v>
      </c>
      <c r="Z206" s="2">
        <v>88.4</v>
      </c>
      <c r="AA206" s="2">
        <v>85.6</v>
      </c>
      <c r="AB206" s="3">
        <v>87.3</v>
      </c>
      <c r="AC206" s="3">
        <v>0.8</v>
      </c>
      <c r="AD206" s="4">
        <v>9.1999999999999998E-3</v>
      </c>
      <c r="AE206" s="5">
        <v>9345</v>
      </c>
      <c r="AF206" s="5">
        <v>814135</v>
      </c>
      <c r="AG206" s="2">
        <v>0</v>
      </c>
    </row>
    <row r="207" spans="2:33">
      <c r="B207" s="1">
        <v>43083</v>
      </c>
      <c r="C207" s="2">
        <v>19.3</v>
      </c>
      <c r="D207" s="2">
        <v>19.350000000000001</v>
      </c>
      <c r="E207" s="2">
        <v>19.2</v>
      </c>
      <c r="F207" s="3">
        <v>19.2</v>
      </c>
      <c r="G207" s="3">
        <v>-0.05</v>
      </c>
      <c r="H207" s="4">
        <v>-2.5999999999999999E-3</v>
      </c>
      <c r="I207" s="2">
        <v>977</v>
      </c>
      <c r="J207" s="5">
        <v>18829</v>
      </c>
      <c r="K207" s="2">
        <v>12.89</v>
      </c>
      <c r="M207" s="1">
        <v>43084</v>
      </c>
      <c r="N207" s="2">
        <v>79.8</v>
      </c>
      <c r="O207" s="2">
        <v>81.099999999999994</v>
      </c>
      <c r="P207" s="2">
        <v>76.599999999999994</v>
      </c>
      <c r="Q207" s="3">
        <v>78.2</v>
      </c>
      <c r="R207" s="3">
        <v>-2.6</v>
      </c>
      <c r="S207" s="4">
        <v>-3.2199999999999999E-2</v>
      </c>
      <c r="T207" s="5">
        <v>33577</v>
      </c>
      <c r="U207" s="5">
        <v>2646890</v>
      </c>
      <c r="V207" s="2">
        <v>0</v>
      </c>
      <c r="X207" s="1">
        <v>43122</v>
      </c>
      <c r="Y207" s="2">
        <v>87.5</v>
      </c>
      <c r="Z207" s="2">
        <v>88.5</v>
      </c>
      <c r="AA207" s="2">
        <v>85.8</v>
      </c>
      <c r="AB207" s="2">
        <v>86.5</v>
      </c>
      <c r="AC207" s="2">
        <v>0</v>
      </c>
      <c r="AD207" s="6">
        <v>0</v>
      </c>
      <c r="AE207" s="5">
        <v>11840</v>
      </c>
      <c r="AF207" s="5">
        <v>1033852</v>
      </c>
      <c r="AG207" s="2">
        <v>0</v>
      </c>
    </row>
    <row r="208" spans="2:33">
      <c r="B208" s="1">
        <v>43082</v>
      </c>
      <c r="C208" s="2">
        <v>19.2</v>
      </c>
      <c r="D208" s="2">
        <v>19.45</v>
      </c>
      <c r="E208" s="2">
        <v>19.2</v>
      </c>
      <c r="F208" s="3">
        <v>19.25</v>
      </c>
      <c r="G208" s="3">
        <v>0.05</v>
      </c>
      <c r="H208" s="4">
        <v>2.5999999999999999E-3</v>
      </c>
      <c r="I208" s="5">
        <v>1509</v>
      </c>
      <c r="J208" s="5">
        <v>29155</v>
      </c>
      <c r="K208" s="2">
        <v>12.92</v>
      </c>
      <c r="M208" s="1">
        <v>43083</v>
      </c>
      <c r="N208" s="2">
        <v>91</v>
      </c>
      <c r="O208" s="2">
        <v>93.2</v>
      </c>
      <c r="P208" s="2">
        <v>80.8</v>
      </c>
      <c r="Q208" s="3">
        <v>80.8</v>
      </c>
      <c r="R208" s="3">
        <v>-8.9</v>
      </c>
      <c r="S208" s="4">
        <v>-9.9199999999999997E-2</v>
      </c>
      <c r="T208" s="5">
        <v>27716</v>
      </c>
      <c r="U208" s="5">
        <v>2400823</v>
      </c>
      <c r="V208" s="2">
        <v>0</v>
      </c>
      <c r="X208" s="1">
        <v>43119</v>
      </c>
      <c r="Y208" s="2">
        <v>88</v>
      </c>
      <c r="Z208" s="2">
        <v>88.6</v>
      </c>
      <c r="AA208" s="2">
        <v>84.4</v>
      </c>
      <c r="AB208" s="3">
        <v>86.5</v>
      </c>
      <c r="AC208" s="3">
        <v>1.2</v>
      </c>
      <c r="AD208" s="4">
        <v>1.41E-2</v>
      </c>
      <c r="AE208" s="5">
        <v>14496</v>
      </c>
      <c r="AF208" s="5">
        <v>1253722</v>
      </c>
      <c r="AG208" s="2">
        <v>0</v>
      </c>
    </row>
    <row r="209" spans="2:33">
      <c r="B209" s="1">
        <v>43081</v>
      </c>
      <c r="C209" s="2">
        <v>19.25</v>
      </c>
      <c r="D209" s="2">
        <v>19.3</v>
      </c>
      <c r="E209" s="2">
        <v>19.149999999999999</v>
      </c>
      <c r="F209" s="2">
        <v>19.2</v>
      </c>
      <c r="G209" s="2">
        <v>0</v>
      </c>
      <c r="H209" s="6">
        <v>0</v>
      </c>
      <c r="I209" s="5">
        <v>2156</v>
      </c>
      <c r="J209" s="5">
        <v>41385</v>
      </c>
      <c r="K209" s="2">
        <v>12.89</v>
      </c>
      <c r="M209" s="1">
        <v>43082</v>
      </c>
      <c r="N209" s="2">
        <v>86.5</v>
      </c>
      <c r="O209" s="2">
        <v>90.9</v>
      </c>
      <c r="P209" s="2">
        <v>83</v>
      </c>
      <c r="Q209" s="3">
        <v>89.7</v>
      </c>
      <c r="R209" s="3">
        <v>0.6</v>
      </c>
      <c r="S209" s="4">
        <v>6.7000000000000002E-3</v>
      </c>
      <c r="T209" s="5">
        <v>36838</v>
      </c>
      <c r="U209" s="5">
        <v>3226221</v>
      </c>
      <c r="V209" s="2">
        <v>0</v>
      </c>
      <c r="X209" s="1">
        <v>43118</v>
      </c>
      <c r="Y209" s="2">
        <v>83</v>
      </c>
      <c r="Z209" s="2">
        <v>87.2</v>
      </c>
      <c r="AA209" s="2">
        <v>82.6</v>
      </c>
      <c r="AB209" s="3">
        <v>85.3</v>
      </c>
      <c r="AC209" s="3">
        <v>3.5</v>
      </c>
      <c r="AD209" s="4">
        <v>4.2799999999999998E-2</v>
      </c>
      <c r="AE209" s="5">
        <v>20181</v>
      </c>
      <c r="AF209" s="5">
        <v>1727545</v>
      </c>
      <c r="AG209" s="2">
        <v>0</v>
      </c>
    </row>
    <row r="210" spans="2:33">
      <c r="B210" s="1">
        <v>43080</v>
      </c>
      <c r="C210" s="2">
        <v>19.100000000000001</v>
      </c>
      <c r="D210" s="2">
        <v>19.25</v>
      </c>
      <c r="E210" s="2">
        <v>19.05</v>
      </c>
      <c r="F210" s="3">
        <v>19.2</v>
      </c>
      <c r="G210" s="3">
        <v>0.1</v>
      </c>
      <c r="H210" s="4">
        <v>5.1999999999999998E-3</v>
      </c>
      <c r="I210" s="5">
        <v>2495</v>
      </c>
      <c r="J210" s="5">
        <v>47835</v>
      </c>
      <c r="K210" s="2">
        <v>12.89</v>
      </c>
      <c r="M210" s="1">
        <v>43081</v>
      </c>
      <c r="N210" s="2">
        <v>99</v>
      </c>
      <c r="O210" s="2">
        <v>99.1</v>
      </c>
      <c r="P210" s="2">
        <v>89.1</v>
      </c>
      <c r="Q210" s="3">
        <v>89.1</v>
      </c>
      <c r="R210" s="3">
        <v>-9.9</v>
      </c>
      <c r="S210" s="4">
        <v>-0.1</v>
      </c>
      <c r="T210" s="5">
        <v>32854</v>
      </c>
      <c r="U210" s="5">
        <v>3009838</v>
      </c>
      <c r="V210" s="2">
        <v>0</v>
      </c>
      <c r="X210" s="1">
        <v>43117</v>
      </c>
      <c r="Y210" s="2">
        <v>82</v>
      </c>
      <c r="Z210" s="2">
        <v>82.9</v>
      </c>
      <c r="AA210" s="2">
        <v>81.5</v>
      </c>
      <c r="AB210" s="3">
        <v>81.8</v>
      </c>
      <c r="AC210" s="3">
        <v>-0.1</v>
      </c>
      <c r="AD210" s="4">
        <v>-1.1999999999999999E-3</v>
      </c>
      <c r="AE210" s="5">
        <v>5611</v>
      </c>
      <c r="AF210" s="5">
        <v>461134</v>
      </c>
      <c r="AG210" s="2">
        <v>0</v>
      </c>
    </row>
    <row r="211" spans="2:33">
      <c r="B211" s="1">
        <v>43077</v>
      </c>
      <c r="C211" s="2">
        <v>19.05</v>
      </c>
      <c r="D211" s="2">
        <v>19.149999999999999</v>
      </c>
      <c r="E211" s="2">
        <v>19</v>
      </c>
      <c r="F211" s="3">
        <v>19.100000000000001</v>
      </c>
      <c r="G211" s="3">
        <v>0.1</v>
      </c>
      <c r="H211" s="4">
        <v>5.3E-3</v>
      </c>
      <c r="I211" s="5">
        <v>1903</v>
      </c>
      <c r="J211" s="5">
        <v>36308</v>
      </c>
      <c r="K211" s="2">
        <v>12.82</v>
      </c>
      <c r="M211" s="1">
        <v>43080</v>
      </c>
      <c r="N211" s="2">
        <v>104</v>
      </c>
      <c r="O211" s="2">
        <v>106.5</v>
      </c>
      <c r="P211" s="2">
        <v>99</v>
      </c>
      <c r="Q211" s="3">
        <v>99</v>
      </c>
      <c r="R211" s="3">
        <v>-2</v>
      </c>
      <c r="S211" s="4">
        <v>-1.9800000000000002E-2</v>
      </c>
      <c r="T211" s="5">
        <v>25292</v>
      </c>
      <c r="U211" s="5">
        <v>2596574</v>
      </c>
      <c r="V211" s="2">
        <v>0</v>
      </c>
      <c r="X211" s="1">
        <v>43116</v>
      </c>
      <c r="Y211" s="2">
        <v>82.2</v>
      </c>
      <c r="Z211" s="2">
        <v>82.6</v>
      </c>
      <c r="AA211" s="2">
        <v>79.3</v>
      </c>
      <c r="AB211" s="3">
        <v>81.900000000000006</v>
      </c>
      <c r="AC211" s="3">
        <v>-0.9</v>
      </c>
      <c r="AD211" s="4">
        <v>-1.09E-2</v>
      </c>
      <c r="AE211" s="5">
        <v>12469</v>
      </c>
      <c r="AF211" s="5">
        <v>1005332</v>
      </c>
      <c r="AG211" s="2">
        <v>0</v>
      </c>
    </row>
    <row r="212" spans="2:33">
      <c r="B212" s="1">
        <v>43076</v>
      </c>
      <c r="C212" s="2">
        <v>19</v>
      </c>
      <c r="D212" s="2">
        <v>19.100000000000001</v>
      </c>
      <c r="E212" s="2">
        <v>18.95</v>
      </c>
      <c r="F212" s="2">
        <v>19</v>
      </c>
      <c r="G212" s="2">
        <v>0</v>
      </c>
      <c r="H212" s="6">
        <v>0</v>
      </c>
      <c r="I212" s="5">
        <v>2079</v>
      </c>
      <c r="J212" s="5">
        <v>39551</v>
      </c>
      <c r="K212" s="2">
        <v>12.75</v>
      </c>
      <c r="M212" s="1">
        <v>43077</v>
      </c>
      <c r="N212" s="2">
        <v>94.3</v>
      </c>
      <c r="O212" s="2">
        <v>101</v>
      </c>
      <c r="P212" s="2">
        <v>92</v>
      </c>
      <c r="Q212" s="3">
        <v>101</v>
      </c>
      <c r="R212" s="3">
        <v>8.9</v>
      </c>
      <c r="S212" s="4">
        <v>9.6600000000000005E-2</v>
      </c>
      <c r="T212" s="5">
        <v>23202</v>
      </c>
      <c r="U212" s="5">
        <v>2253649</v>
      </c>
      <c r="V212" s="2">
        <v>0</v>
      </c>
      <c r="X212" s="1">
        <v>43115</v>
      </c>
      <c r="Y212" s="2">
        <v>83.4</v>
      </c>
      <c r="Z212" s="2">
        <v>83.8</v>
      </c>
      <c r="AA212" s="2">
        <v>81.3</v>
      </c>
      <c r="AB212" s="3">
        <v>82.8</v>
      </c>
      <c r="AC212" s="3">
        <v>0.7</v>
      </c>
      <c r="AD212" s="4">
        <v>8.5000000000000006E-3</v>
      </c>
      <c r="AE212" s="5">
        <v>7143</v>
      </c>
      <c r="AF212" s="5">
        <v>589431</v>
      </c>
      <c r="AG212" s="2">
        <v>0</v>
      </c>
    </row>
    <row r="213" spans="2:33">
      <c r="B213" s="1">
        <v>43075</v>
      </c>
      <c r="C213" s="2">
        <v>19.05</v>
      </c>
      <c r="D213" s="2">
        <v>19.149999999999999</v>
      </c>
      <c r="E213" s="2">
        <v>18.95</v>
      </c>
      <c r="F213" s="3">
        <v>19</v>
      </c>
      <c r="G213" s="3">
        <v>-0.15</v>
      </c>
      <c r="H213" s="4">
        <v>-7.7999999999999996E-3</v>
      </c>
      <c r="I213" s="5">
        <v>2295</v>
      </c>
      <c r="J213" s="5">
        <v>43689</v>
      </c>
      <c r="K213" s="2">
        <v>12.75</v>
      </c>
      <c r="M213" s="1">
        <v>43076</v>
      </c>
      <c r="N213" s="2">
        <v>100</v>
      </c>
      <c r="O213" s="2">
        <v>100</v>
      </c>
      <c r="P213" s="2">
        <v>91.9</v>
      </c>
      <c r="Q213" s="3">
        <v>92.1</v>
      </c>
      <c r="R213" s="3">
        <v>-9.9</v>
      </c>
      <c r="S213" s="4">
        <v>-9.7100000000000006E-2</v>
      </c>
      <c r="T213" s="5">
        <v>21283</v>
      </c>
      <c r="U213" s="5">
        <v>2026191</v>
      </c>
      <c r="V213" s="2">
        <v>0</v>
      </c>
      <c r="X213" s="1">
        <v>43112</v>
      </c>
      <c r="Y213" s="2">
        <v>82.5</v>
      </c>
      <c r="Z213" s="2">
        <v>83.5</v>
      </c>
      <c r="AA213" s="2">
        <v>81.5</v>
      </c>
      <c r="AB213" s="3">
        <v>82.1</v>
      </c>
      <c r="AC213" s="3">
        <v>0.6</v>
      </c>
      <c r="AD213" s="4">
        <v>7.4000000000000003E-3</v>
      </c>
      <c r="AE213" s="5">
        <v>6694</v>
      </c>
      <c r="AF213" s="5">
        <v>552254</v>
      </c>
      <c r="AG213" s="2">
        <v>0</v>
      </c>
    </row>
    <row r="214" spans="2:33">
      <c r="B214" s="1">
        <v>43074</v>
      </c>
      <c r="C214" s="2">
        <v>19.45</v>
      </c>
      <c r="D214" s="2">
        <v>19.5</v>
      </c>
      <c r="E214" s="2">
        <v>19.149999999999999</v>
      </c>
      <c r="F214" s="3">
        <v>19.149999999999999</v>
      </c>
      <c r="G214" s="3">
        <v>-0.3</v>
      </c>
      <c r="H214" s="4">
        <v>-1.54E-2</v>
      </c>
      <c r="I214" s="5">
        <v>1859</v>
      </c>
      <c r="J214" s="5">
        <v>35878</v>
      </c>
      <c r="K214" s="2">
        <v>12.85</v>
      </c>
      <c r="M214" s="1">
        <v>43075</v>
      </c>
      <c r="N214" s="2">
        <v>113</v>
      </c>
      <c r="O214" s="2">
        <v>115</v>
      </c>
      <c r="P214" s="2">
        <v>102</v>
      </c>
      <c r="Q214" s="3">
        <v>102</v>
      </c>
      <c r="R214" s="3">
        <v>-11</v>
      </c>
      <c r="S214" s="4">
        <v>-9.7299999999999998E-2</v>
      </c>
      <c r="T214" s="5">
        <v>19884</v>
      </c>
      <c r="U214" s="5">
        <v>2074470</v>
      </c>
      <c r="V214" s="2">
        <v>0</v>
      </c>
      <c r="X214" s="1">
        <v>43111</v>
      </c>
      <c r="Y214" s="2">
        <v>84.2</v>
      </c>
      <c r="Z214" s="2">
        <v>84.2</v>
      </c>
      <c r="AA214" s="2">
        <v>80.900000000000006</v>
      </c>
      <c r="AB214" s="3">
        <v>81.5</v>
      </c>
      <c r="AC214" s="3">
        <v>-1.5</v>
      </c>
      <c r="AD214" s="4">
        <v>-1.8100000000000002E-2</v>
      </c>
      <c r="AE214" s="5">
        <v>11886</v>
      </c>
      <c r="AF214" s="5">
        <v>977600</v>
      </c>
      <c r="AG214" s="2">
        <v>0</v>
      </c>
    </row>
    <row r="215" spans="2:33">
      <c r="B215" s="1">
        <v>43073</v>
      </c>
      <c r="C215" s="2">
        <v>19.100000000000001</v>
      </c>
      <c r="D215" s="2">
        <v>19.649999999999999</v>
      </c>
      <c r="E215" s="2">
        <v>19</v>
      </c>
      <c r="F215" s="3">
        <v>19.45</v>
      </c>
      <c r="G215" s="3">
        <v>0.45</v>
      </c>
      <c r="H215" s="4">
        <v>2.3699999999999999E-2</v>
      </c>
      <c r="I215" s="5">
        <v>2829</v>
      </c>
      <c r="J215" s="5">
        <v>54882</v>
      </c>
      <c r="K215" s="2">
        <v>13.05</v>
      </c>
      <c r="M215" s="1">
        <v>43074</v>
      </c>
      <c r="N215" s="2">
        <v>111</v>
      </c>
      <c r="O215" s="2">
        <v>116</v>
      </c>
      <c r="P215" s="2">
        <v>111</v>
      </c>
      <c r="Q215" s="3">
        <v>113</v>
      </c>
      <c r="R215" s="3">
        <v>0.5</v>
      </c>
      <c r="S215" s="4">
        <v>4.4000000000000003E-3</v>
      </c>
      <c r="T215" s="5">
        <v>5217</v>
      </c>
      <c r="U215" s="5">
        <v>590778</v>
      </c>
      <c r="V215" s="2">
        <v>0</v>
      </c>
      <c r="X215" s="1">
        <v>43110</v>
      </c>
      <c r="Y215" s="2">
        <v>87.2</v>
      </c>
      <c r="Z215" s="2">
        <v>89</v>
      </c>
      <c r="AA215" s="2">
        <v>79.5</v>
      </c>
      <c r="AB215" s="3">
        <v>83</v>
      </c>
      <c r="AC215" s="3">
        <v>-2</v>
      </c>
      <c r="AD215" s="4">
        <v>-2.35E-2</v>
      </c>
      <c r="AE215" s="5">
        <v>48233</v>
      </c>
      <c r="AF215" s="5">
        <v>4088346</v>
      </c>
      <c r="AG215" s="2">
        <v>0</v>
      </c>
    </row>
    <row r="216" spans="2:33">
      <c r="B216" s="1">
        <v>43070</v>
      </c>
      <c r="C216" s="2">
        <v>19.100000000000001</v>
      </c>
      <c r="D216" s="2">
        <v>19.100000000000001</v>
      </c>
      <c r="E216" s="2">
        <v>18.899999999999999</v>
      </c>
      <c r="F216" s="3">
        <v>19</v>
      </c>
      <c r="G216" s="3">
        <v>-0.1</v>
      </c>
      <c r="H216" s="4">
        <v>-5.1999999999999998E-3</v>
      </c>
      <c r="I216" s="5">
        <v>1509</v>
      </c>
      <c r="J216" s="5">
        <v>28664</v>
      </c>
      <c r="K216" s="2">
        <v>12.75</v>
      </c>
      <c r="M216" s="1">
        <v>43073</v>
      </c>
      <c r="N216" s="2">
        <v>116</v>
      </c>
      <c r="O216" s="2">
        <v>116</v>
      </c>
      <c r="P216" s="2">
        <v>111</v>
      </c>
      <c r="Q216" s="3">
        <v>112.5</v>
      </c>
      <c r="R216" s="3">
        <v>-3</v>
      </c>
      <c r="S216" s="4">
        <v>-2.5999999999999999E-2</v>
      </c>
      <c r="T216" s="5">
        <v>3483</v>
      </c>
      <c r="U216" s="5">
        <v>394499</v>
      </c>
      <c r="V216" s="2">
        <v>0</v>
      </c>
      <c r="X216" s="1">
        <v>43109</v>
      </c>
      <c r="Y216" s="2">
        <v>94.5</v>
      </c>
      <c r="Z216" s="2">
        <v>96.1</v>
      </c>
      <c r="AA216" s="2">
        <v>84.8</v>
      </c>
      <c r="AB216" s="3">
        <v>85</v>
      </c>
      <c r="AC216" s="3">
        <v>-9.1999999999999993</v>
      </c>
      <c r="AD216" s="4">
        <v>-9.7699999999999995E-2</v>
      </c>
      <c r="AE216" s="5">
        <v>22555</v>
      </c>
      <c r="AF216" s="5">
        <v>2003683</v>
      </c>
      <c r="AG216" s="2">
        <v>0</v>
      </c>
    </row>
    <row r="217" spans="2:33">
      <c r="B217" s="1">
        <v>43069</v>
      </c>
      <c r="C217" s="2">
        <v>19.05</v>
      </c>
      <c r="D217" s="2">
        <v>19.149999999999999</v>
      </c>
      <c r="E217" s="2">
        <v>18.95</v>
      </c>
      <c r="F217" s="3">
        <v>19.100000000000001</v>
      </c>
      <c r="G217" s="3">
        <v>0.05</v>
      </c>
      <c r="H217" s="4">
        <v>2.5999999999999999E-3</v>
      </c>
      <c r="I217" s="5">
        <v>1958</v>
      </c>
      <c r="J217" s="5">
        <v>37283</v>
      </c>
      <c r="K217" s="2">
        <v>12.82</v>
      </c>
      <c r="M217" s="1">
        <v>43070</v>
      </c>
      <c r="N217" s="2">
        <v>115</v>
      </c>
      <c r="O217" s="2">
        <v>118</v>
      </c>
      <c r="P217" s="2">
        <v>112</v>
      </c>
      <c r="Q217" s="3">
        <v>115.5</v>
      </c>
      <c r="R217" s="3">
        <v>1</v>
      </c>
      <c r="S217" s="4">
        <v>8.6999999999999994E-3</v>
      </c>
      <c r="T217" s="5">
        <v>4033</v>
      </c>
      <c r="U217" s="5">
        <v>465793</v>
      </c>
      <c r="V217" s="2">
        <v>0</v>
      </c>
      <c r="X217" s="1">
        <v>43108</v>
      </c>
      <c r="Y217" s="2">
        <v>93.9</v>
      </c>
      <c r="Z217" s="2">
        <v>96.7</v>
      </c>
      <c r="AA217" s="2">
        <v>93</v>
      </c>
      <c r="AB217" s="3">
        <v>94.2</v>
      </c>
      <c r="AC217" s="3">
        <v>0.3</v>
      </c>
      <c r="AD217" s="4">
        <v>3.2000000000000002E-3</v>
      </c>
      <c r="AE217" s="5">
        <v>13989</v>
      </c>
      <c r="AF217" s="5">
        <v>1327532</v>
      </c>
      <c r="AG217" s="2">
        <v>0</v>
      </c>
    </row>
    <row r="218" spans="2:33">
      <c r="B218" s="1">
        <v>43068</v>
      </c>
      <c r="C218" s="2">
        <v>19.2</v>
      </c>
      <c r="D218" s="2">
        <v>19.350000000000001</v>
      </c>
      <c r="E218" s="2">
        <v>19.05</v>
      </c>
      <c r="F218" s="3">
        <v>19.05</v>
      </c>
      <c r="G218" s="3">
        <v>-0.15</v>
      </c>
      <c r="H218" s="4">
        <v>-7.7999999999999996E-3</v>
      </c>
      <c r="I218" s="5">
        <v>1773</v>
      </c>
      <c r="J218" s="5">
        <v>33940</v>
      </c>
      <c r="K218" s="2">
        <v>12.79</v>
      </c>
      <c r="M218" s="1">
        <v>43069</v>
      </c>
      <c r="N218" s="2">
        <v>110</v>
      </c>
      <c r="O218" s="2">
        <v>116.5</v>
      </c>
      <c r="P218" s="2">
        <v>110</v>
      </c>
      <c r="Q218" s="3">
        <v>114.5</v>
      </c>
      <c r="R218" s="3">
        <v>-1</v>
      </c>
      <c r="S218" s="4">
        <v>-8.6999999999999994E-3</v>
      </c>
      <c r="T218" s="5">
        <v>3571</v>
      </c>
      <c r="U218" s="5">
        <v>406865</v>
      </c>
      <c r="V218" s="2">
        <v>0</v>
      </c>
      <c r="X218" s="1">
        <v>43105</v>
      </c>
      <c r="Y218" s="2">
        <v>92.9</v>
      </c>
      <c r="Z218" s="2">
        <v>95.9</v>
      </c>
      <c r="AA218" s="2">
        <v>91.3</v>
      </c>
      <c r="AB218" s="3">
        <v>93.9</v>
      </c>
      <c r="AC218" s="3">
        <v>1.6</v>
      </c>
      <c r="AD218" s="4">
        <v>1.7299999999999999E-2</v>
      </c>
      <c r="AE218" s="5">
        <v>15451</v>
      </c>
      <c r="AF218" s="5">
        <v>1449644</v>
      </c>
      <c r="AG218" s="2">
        <v>0</v>
      </c>
    </row>
    <row r="219" spans="2:33">
      <c r="B219" s="1">
        <v>43067</v>
      </c>
      <c r="C219" s="2">
        <v>19.2</v>
      </c>
      <c r="D219" s="2">
        <v>19.3</v>
      </c>
      <c r="E219" s="2">
        <v>19.2</v>
      </c>
      <c r="F219" s="3">
        <v>19.2</v>
      </c>
      <c r="G219" s="3">
        <v>-0.1</v>
      </c>
      <c r="H219" s="4">
        <v>-5.1999999999999998E-3</v>
      </c>
      <c r="I219" s="5">
        <v>1115</v>
      </c>
      <c r="J219" s="5">
        <v>21461</v>
      </c>
      <c r="K219" s="2">
        <v>12.89</v>
      </c>
      <c r="M219" s="1">
        <v>43068</v>
      </c>
      <c r="N219" s="2">
        <v>119.5</v>
      </c>
      <c r="O219" s="2">
        <v>119.5</v>
      </c>
      <c r="P219" s="2">
        <v>110.5</v>
      </c>
      <c r="Q219" s="3">
        <v>115.5</v>
      </c>
      <c r="R219" s="3">
        <v>-2</v>
      </c>
      <c r="S219" s="4">
        <v>-1.7000000000000001E-2</v>
      </c>
      <c r="T219" s="5">
        <v>7250</v>
      </c>
      <c r="U219" s="5">
        <v>829001</v>
      </c>
      <c r="V219" s="2">
        <v>0</v>
      </c>
      <c r="X219" s="1">
        <v>43104</v>
      </c>
      <c r="Y219" s="2">
        <v>90.5</v>
      </c>
      <c r="Z219" s="2">
        <v>92.3</v>
      </c>
      <c r="AA219" s="2">
        <v>87.5</v>
      </c>
      <c r="AB219" s="3">
        <v>92.3</v>
      </c>
      <c r="AC219" s="3">
        <v>2.6</v>
      </c>
      <c r="AD219" s="4">
        <v>2.9000000000000001E-2</v>
      </c>
      <c r="AE219" s="5">
        <v>15369</v>
      </c>
      <c r="AF219" s="5">
        <v>1391265</v>
      </c>
      <c r="AG219" s="2">
        <v>0</v>
      </c>
    </row>
    <row r="220" spans="2:33">
      <c r="B220" s="1">
        <v>43066</v>
      </c>
      <c r="C220" s="2">
        <v>19.3</v>
      </c>
      <c r="D220" s="2">
        <v>19.45</v>
      </c>
      <c r="E220" s="2">
        <v>19.2</v>
      </c>
      <c r="F220" s="2">
        <v>19.3</v>
      </c>
      <c r="G220" s="2">
        <v>0</v>
      </c>
      <c r="H220" s="6">
        <v>0</v>
      </c>
      <c r="I220" s="5">
        <v>1175</v>
      </c>
      <c r="J220" s="5">
        <v>22720</v>
      </c>
      <c r="K220" s="2">
        <v>12.95</v>
      </c>
      <c r="M220" s="1">
        <v>43067</v>
      </c>
      <c r="N220" s="2">
        <v>114.5</v>
      </c>
      <c r="O220" s="2">
        <v>118</v>
      </c>
      <c r="P220" s="2">
        <v>114</v>
      </c>
      <c r="Q220" s="3">
        <v>117.5</v>
      </c>
      <c r="R220" s="3">
        <v>4.5</v>
      </c>
      <c r="S220" s="4">
        <v>3.9800000000000002E-2</v>
      </c>
      <c r="T220" s="5">
        <v>5779</v>
      </c>
      <c r="U220" s="5">
        <v>670718</v>
      </c>
      <c r="V220" s="2">
        <v>0</v>
      </c>
      <c r="X220" s="1">
        <v>43103</v>
      </c>
      <c r="Y220" s="2">
        <v>93.7</v>
      </c>
      <c r="Z220" s="2">
        <v>95.8</v>
      </c>
      <c r="AA220" s="2">
        <v>88.7</v>
      </c>
      <c r="AB220" s="3">
        <v>89.7</v>
      </c>
      <c r="AC220" s="3">
        <v>-3</v>
      </c>
      <c r="AD220" s="4">
        <v>-3.2399999999999998E-2</v>
      </c>
      <c r="AE220" s="5">
        <v>26198</v>
      </c>
      <c r="AF220" s="5">
        <v>2446791</v>
      </c>
      <c r="AG220" s="2">
        <v>0</v>
      </c>
    </row>
    <row r="221" spans="2:33">
      <c r="B221" s="1">
        <v>43063</v>
      </c>
      <c r="C221" s="2">
        <v>19.25</v>
      </c>
      <c r="D221" s="2">
        <v>19.45</v>
      </c>
      <c r="E221" s="2">
        <v>19.2</v>
      </c>
      <c r="F221" s="3">
        <v>19.3</v>
      </c>
      <c r="G221" s="3">
        <v>-0.1</v>
      </c>
      <c r="H221" s="4">
        <v>-5.1999999999999998E-3</v>
      </c>
      <c r="I221" s="5">
        <v>1305</v>
      </c>
      <c r="J221" s="5">
        <v>25196</v>
      </c>
      <c r="K221" s="2">
        <v>12.95</v>
      </c>
      <c r="M221" s="1">
        <v>43066</v>
      </c>
      <c r="N221" s="2">
        <v>109.5</v>
      </c>
      <c r="O221" s="2">
        <v>113</v>
      </c>
      <c r="P221" s="2">
        <v>108.5</v>
      </c>
      <c r="Q221" s="3">
        <v>113</v>
      </c>
      <c r="R221" s="3">
        <v>5.5</v>
      </c>
      <c r="S221" s="4">
        <v>5.1200000000000002E-2</v>
      </c>
      <c r="T221" s="5">
        <v>5410</v>
      </c>
      <c r="U221" s="5">
        <v>599475</v>
      </c>
      <c r="V221" s="2">
        <v>0</v>
      </c>
      <c r="X221" s="1">
        <v>43102</v>
      </c>
      <c r="Y221" s="2">
        <v>85.2</v>
      </c>
      <c r="Z221" s="2">
        <v>92.7</v>
      </c>
      <c r="AA221" s="2">
        <v>84.7</v>
      </c>
      <c r="AB221" s="3">
        <v>92.7</v>
      </c>
      <c r="AC221" s="3">
        <v>8.4</v>
      </c>
      <c r="AD221" s="4">
        <v>9.9599999999999994E-2</v>
      </c>
      <c r="AE221" s="5">
        <v>17512</v>
      </c>
      <c r="AF221" s="5">
        <v>1557232</v>
      </c>
      <c r="AG221" s="2">
        <v>0</v>
      </c>
    </row>
    <row r="222" spans="2:33">
      <c r="B222" s="1">
        <v>43062</v>
      </c>
      <c r="C222" s="2">
        <v>19.5</v>
      </c>
      <c r="D222" s="2">
        <v>19.649999999999999</v>
      </c>
      <c r="E222" s="2">
        <v>19.350000000000001</v>
      </c>
      <c r="F222" s="3">
        <v>19.399999999999999</v>
      </c>
      <c r="G222" s="3">
        <v>-0.1</v>
      </c>
      <c r="H222" s="4">
        <v>-5.1000000000000004E-3</v>
      </c>
      <c r="I222" s="5">
        <v>1574</v>
      </c>
      <c r="J222" s="5">
        <v>30646</v>
      </c>
      <c r="K222" s="2">
        <v>13.02</v>
      </c>
      <c r="M222" s="1">
        <v>43063</v>
      </c>
      <c r="N222" s="2">
        <v>108.5</v>
      </c>
      <c r="O222" s="2">
        <v>108.5</v>
      </c>
      <c r="P222" s="2">
        <v>106</v>
      </c>
      <c r="Q222" s="2">
        <v>107.5</v>
      </c>
      <c r="R222" s="2">
        <v>0</v>
      </c>
      <c r="S222" s="6">
        <v>0</v>
      </c>
      <c r="T222" s="5">
        <v>3501</v>
      </c>
      <c r="U222" s="5">
        <v>375944</v>
      </c>
      <c r="V222" s="2">
        <v>0</v>
      </c>
      <c r="X222" s="1">
        <v>43098</v>
      </c>
      <c r="Y222" s="2">
        <v>83.5</v>
      </c>
      <c r="Z222" s="2">
        <v>85.6</v>
      </c>
      <c r="AA222" s="2">
        <v>83.5</v>
      </c>
      <c r="AB222" s="3">
        <v>84.3</v>
      </c>
      <c r="AC222" s="3">
        <v>0.8</v>
      </c>
      <c r="AD222" s="4">
        <v>9.5999999999999992E-3</v>
      </c>
      <c r="AE222" s="5">
        <v>9371</v>
      </c>
      <c r="AF222" s="5">
        <v>792712</v>
      </c>
      <c r="AG222" s="2">
        <v>0</v>
      </c>
    </row>
    <row r="223" spans="2:33">
      <c r="B223" s="1">
        <v>43061</v>
      </c>
      <c r="C223" s="2">
        <v>19.649999999999999</v>
      </c>
      <c r="D223" s="2">
        <v>19.7</v>
      </c>
      <c r="E223" s="2">
        <v>19.399999999999999</v>
      </c>
      <c r="F223" s="2">
        <v>19.5</v>
      </c>
      <c r="G223" s="2">
        <v>0</v>
      </c>
      <c r="H223" s="6">
        <v>0</v>
      </c>
      <c r="I223" s="5">
        <v>1756</v>
      </c>
      <c r="J223" s="5">
        <v>34246</v>
      </c>
      <c r="K223" s="2">
        <v>13.09</v>
      </c>
      <c r="M223" s="1">
        <v>43062</v>
      </c>
      <c r="N223" s="2">
        <v>105.5</v>
      </c>
      <c r="O223" s="2">
        <v>110.5</v>
      </c>
      <c r="P223" s="2">
        <v>103.5</v>
      </c>
      <c r="Q223" s="3">
        <v>107.5</v>
      </c>
      <c r="R223" s="3">
        <v>3.5</v>
      </c>
      <c r="S223" s="4">
        <v>3.3700000000000001E-2</v>
      </c>
      <c r="T223" s="5">
        <v>6564</v>
      </c>
      <c r="U223" s="5">
        <v>706739</v>
      </c>
      <c r="V223" s="2">
        <v>0</v>
      </c>
      <c r="X223" s="1">
        <v>43097</v>
      </c>
      <c r="Y223" s="2">
        <v>82</v>
      </c>
      <c r="Z223" s="2">
        <v>84.7</v>
      </c>
      <c r="AA223" s="2">
        <v>82</v>
      </c>
      <c r="AB223" s="3">
        <v>83.5</v>
      </c>
      <c r="AC223" s="3">
        <v>1.9</v>
      </c>
      <c r="AD223" s="4">
        <v>2.3300000000000001E-2</v>
      </c>
      <c r="AE223" s="5">
        <v>9548</v>
      </c>
      <c r="AF223" s="5">
        <v>798023</v>
      </c>
      <c r="AG223" s="2">
        <v>0</v>
      </c>
    </row>
    <row r="224" spans="2:33">
      <c r="B224" s="1">
        <v>43060</v>
      </c>
      <c r="C224" s="2">
        <v>19.399999999999999</v>
      </c>
      <c r="D224" s="2">
        <v>19.600000000000001</v>
      </c>
      <c r="E224" s="2">
        <v>19.350000000000001</v>
      </c>
      <c r="F224" s="3">
        <v>19.5</v>
      </c>
      <c r="G224" s="3">
        <v>0.2</v>
      </c>
      <c r="H224" s="4">
        <v>1.04E-2</v>
      </c>
      <c r="I224" s="5">
        <v>1831</v>
      </c>
      <c r="J224" s="5">
        <v>35703</v>
      </c>
      <c r="K224" s="2">
        <v>13.09</v>
      </c>
      <c r="M224" s="1">
        <v>43061</v>
      </c>
      <c r="N224" s="2">
        <v>106</v>
      </c>
      <c r="O224" s="2">
        <v>106</v>
      </c>
      <c r="P224" s="2">
        <v>101.5</v>
      </c>
      <c r="Q224" s="3">
        <v>104</v>
      </c>
      <c r="R224" s="3">
        <v>-3.5</v>
      </c>
      <c r="S224" s="4">
        <v>-3.2599999999999997E-2</v>
      </c>
      <c r="T224" s="5">
        <v>8519</v>
      </c>
      <c r="U224" s="5">
        <v>883415</v>
      </c>
      <c r="V224" s="2">
        <v>0</v>
      </c>
      <c r="X224" s="1">
        <v>43096</v>
      </c>
      <c r="Y224" s="2">
        <v>81</v>
      </c>
      <c r="Z224" s="2">
        <v>81.8</v>
      </c>
      <c r="AA224" s="2">
        <v>79.7</v>
      </c>
      <c r="AB224" s="3">
        <v>81.599999999999994</v>
      </c>
      <c r="AC224" s="3">
        <v>1.6</v>
      </c>
      <c r="AD224" s="4">
        <v>0.02</v>
      </c>
      <c r="AE224" s="5">
        <v>6077</v>
      </c>
      <c r="AF224" s="5">
        <v>491858</v>
      </c>
      <c r="AG224" s="2">
        <v>0</v>
      </c>
    </row>
    <row r="225" spans="2:33">
      <c r="B225" s="1">
        <v>43059</v>
      </c>
      <c r="C225" s="2">
        <v>19.399999999999999</v>
      </c>
      <c r="D225" s="2">
        <v>19.45</v>
      </c>
      <c r="E225" s="2">
        <v>19.2</v>
      </c>
      <c r="F225" s="3">
        <v>19.3</v>
      </c>
      <c r="G225" s="3">
        <v>-0.05</v>
      </c>
      <c r="H225" s="4">
        <v>-2.5999999999999999E-3</v>
      </c>
      <c r="I225" s="2">
        <v>841</v>
      </c>
      <c r="J225" s="5">
        <v>16239</v>
      </c>
      <c r="K225" s="2">
        <v>12.95</v>
      </c>
      <c r="M225" s="1">
        <v>43060</v>
      </c>
      <c r="N225" s="2">
        <v>101</v>
      </c>
      <c r="O225" s="2">
        <v>107.5</v>
      </c>
      <c r="P225" s="2">
        <v>99.9</v>
      </c>
      <c r="Q225" s="3">
        <v>107.5</v>
      </c>
      <c r="R225" s="3">
        <v>9</v>
      </c>
      <c r="S225" s="4">
        <v>9.1399999999999995E-2</v>
      </c>
      <c r="T225" s="5">
        <v>26800</v>
      </c>
      <c r="U225" s="5">
        <v>2755987</v>
      </c>
      <c r="V225" s="2">
        <v>0</v>
      </c>
      <c r="X225" s="1">
        <v>43095</v>
      </c>
      <c r="Y225" s="2">
        <v>83</v>
      </c>
      <c r="Z225" s="2">
        <v>83</v>
      </c>
      <c r="AA225" s="2">
        <v>77</v>
      </c>
      <c r="AB225" s="3">
        <v>80</v>
      </c>
      <c r="AC225" s="3">
        <v>-2.1</v>
      </c>
      <c r="AD225" s="4">
        <v>-2.5600000000000001E-2</v>
      </c>
      <c r="AE225" s="5">
        <v>11728</v>
      </c>
      <c r="AF225" s="5">
        <v>936282</v>
      </c>
      <c r="AG225" s="2">
        <v>0</v>
      </c>
    </row>
    <row r="226" spans="2:33">
      <c r="B226" s="1">
        <v>43056</v>
      </c>
      <c r="C226" s="2">
        <v>19.399999999999999</v>
      </c>
      <c r="D226" s="2">
        <v>19.45</v>
      </c>
      <c r="E226" s="2">
        <v>19.149999999999999</v>
      </c>
      <c r="F226" s="2">
        <v>19.350000000000001</v>
      </c>
      <c r="G226" s="2">
        <v>0</v>
      </c>
      <c r="H226" s="6">
        <v>0</v>
      </c>
      <c r="I226" s="5">
        <v>1822</v>
      </c>
      <c r="J226" s="5">
        <v>35125</v>
      </c>
      <c r="K226" s="2">
        <v>12.99</v>
      </c>
      <c r="M226" s="1">
        <v>43059</v>
      </c>
      <c r="N226" s="2">
        <v>94.9</v>
      </c>
      <c r="O226" s="2">
        <v>98.5</v>
      </c>
      <c r="P226" s="2">
        <v>93.5</v>
      </c>
      <c r="Q226" s="3">
        <v>98.5</v>
      </c>
      <c r="R226" s="3">
        <v>4.5</v>
      </c>
      <c r="S226" s="4">
        <v>4.7899999999999998E-2</v>
      </c>
      <c r="T226" s="5">
        <v>16949</v>
      </c>
      <c r="U226" s="5">
        <v>1632560</v>
      </c>
      <c r="V226" s="2">
        <v>0</v>
      </c>
      <c r="X226" s="1">
        <v>43094</v>
      </c>
      <c r="Y226" s="2">
        <v>84.5</v>
      </c>
      <c r="Z226" s="2">
        <v>85</v>
      </c>
      <c r="AA226" s="2">
        <v>81.8</v>
      </c>
      <c r="AB226" s="3">
        <v>82.1</v>
      </c>
      <c r="AC226" s="3">
        <v>-1.4</v>
      </c>
      <c r="AD226" s="4">
        <v>-1.6799999999999999E-2</v>
      </c>
      <c r="AE226" s="5">
        <v>10388</v>
      </c>
      <c r="AF226" s="5">
        <v>870081</v>
      </c>
      <c r="AG226" s="2">
        <v>0</v>
      </c>
    </row>
    <row r="227" spans="2:33">
      <c r="B227" s="1">
        <v>43055</v>
      </c>
      <c r="C227" s="2">
        <v>19.2</v>
      </c>
      <c r="D227" s="2">
        <v>19.350000000000001</v>
      </c>
      <c r="E227" s="2">
        <v>19.05</v>
      </c>
      <c r="F227" s="3">
        <v>19.350000000000001</v>
      </c>
      <c r="G227" s="3">
        <v>-0.05</v>
      </c>
      <c r="H227" s="4">
        <v>-2.5999999999999999E-3</v>
      </c>
      <c r="I227" s="5">
        <v>3159</v>
      </c>
      <c r="J227" s="5">
        <v>60614</v>
      </c>
      <c r="K227" s="2">
        <v>12.99</v>
      </c>
      <c r="M227" s="1">
        <v>43056</v>
      </c>
      <c r="N227" s="2">
        <v>93.5</v>
      </c>
      <c r="O227" s="2">
        <v>94.8</v>
      </c>
      <c r="P227" s="2">
        <v>91.9</v>
      </c>
      <c r="Q227" s="3">
        <v>94</v>
      </c>
      <c r="R227" s="3">
        <v>1.7</v>
      </c>
      <c r="S227" s="4">
        <v>1.84E-2</v>
      </c>
      <c r="T227" s="5">
        <v>9062</v>
      </c>
      <c r="U227" s="5">
        <v>846671</v>
      </c>
      <c r="V227" s="2">
        <v>0</v>
      </c>
      <c r="X227" s="1">
        <v>43091</v>
      </c>
      <c r="Y227" s="2">
        <v>83.7</v>
      </c>
      <c r="Z227" s="2">
        <v>85.5</v>
      </c>
      <c r="AA227" s="2">
        <v>81</v>
      </c>
      <c r="AB227" s="3">
        <v>83.5</v>
      </c>
      <c r="AC227" s="3">
        <v>-0.2</v>
      </c>
      <c r="AD227" s="4">
        <v>-2.3999999999999998E-3</v>
      </c>
      <c r="AE227" s="5">
        <v>17553</v>
      </c>
      <c r="AF227" s="5">
        <v>1464900</v>
      </c>
      <c r="AG227" s="2">
        <v>0</v>
      </c>
    </row>
    <row r="228" spans="2:33">
      <c r="B228" s="1">
        <v>43054</v>
      </c>
      <c r="C228" s="2">
        <v>19.7</v>
      </c>
      <c r="D228" s="2">
        <v>19.7</v>
      </c>
      <c r="E228" s="2">
        <v>19.3</v>
      </c>
      <c r="F228" s="3">
        <v>19.399999999999999</v>
      </c>
      <c r="G228" s="3">
        <v>-0.65</v>
      </c>
      <c r="H228" s="4">
        <v>-3.2399999999999998E-2</v>
      </c>
      <c r="I228" s="5">
        <v>4838</v>
      </c>
      <c r="J228" s="5">
        <v>94119</v>
      </c>
      <c r="K228" s="2">
        <v>13.02</v>
      </c>
      <c r="M228" s="1">
        <v>43055</v>
      </c>
      <c r="N228" s="2">
        <v>95</v>
      </c>
      <c r="O228" s="2">
        <v>96.1</v>
      </c>
      <c r="P228" s="2">
        <v>92.2</v>
      </c>
      <c r="Q228" s="3">
        <v>92.3</v>
      </c>
      <c r="R228" s="3">
        <v>-2.2000000000000002</v>
      </c>
      <c r="S228" s="4">
        <v>-2.3300000000000001E-2</v>
      </c>
      <c r="T228" s="5">
        <v>11474</v>
      </c>
      <c r="U228" s="5">
        <v>1079786</v>
      </c>
      <c r="V228" s="2">
        <v>0</v>
      </c>
      <c r="X228" s="1">
        <v>43090</v>
      </c>
      <c r="Y228" s="2">
        <v>80.7</v>
      </c>
      <c r="Z228" s="2">
        <v>84.7</v>
      </c>
      <c r="AA228" s="2">
        <v>80.599999999999994</v>
      </c>
      <c r="AB228" s="3">
        <v>83.7</v>
      </c>
      <c r="AC228" s="3">
        <v>2.8</v>
      </c>
      <c r="AD228" s="4">
        <v>3.4599999999999999E-2</v>
      </c>
      <c r="AE228" s="5">
        <v>21311</v>
      </c>
      <c r="AF228" s="5">
        <v>1769340</v>
      </c>
      <c r="AG228" s="2">
        <v>0</v>
      </c>
    </row>
    <row r="229" spans="2:33">
      <c r="B229" s="1">
        <v>43053</v>
      </c>
      <c r="C229" s="2">
        <v>20.25</v>
      </c>
      <c r="D229" s="2">
        <v>20.350000000000001</v>
      </c>
      <c r="E229" s="2">
        <v>19.850000000000001</v>
      </c>
      <c r="F229" s="3">
        <v>20.05</v>
      </c>
      <c r="G229" s="3">
        <v>-0.25</v>
      </c>
      <c r="H229" s="4">
        <v>-1.23E-2</v>
      </c>
      <c r="I229" s="5">
        <v>3306</v>
      </c>
      <c r="J229" s="5">
        <v>66432</v>
      </c>
      <c r="K229" s="2">
        <v>15.91</v>
      </c>
      <c r="M229" s="1">
        <v>43054</v>
      </c>
      <c r="N229" s="2">
        <v>92.4</v>
      </c>
      <c r="O229" s="2">
        <v>97</v>
      </c>
      <c r="P229" s="2">
        <v>91.1</v>
      </c>
      <c r="Q229" s="3">
        <v>94.5</v>
      </c>
      <c r="R229" s="3">
        <v>3.5</v>
      </c>
      <c r="S229" s="4">
        <v>3.85E-2</v>
      </c>
      <c r="T229" s="5">
        <v>21130</v>
      </c>
      <c r="U229" s="5">
        <v>1987414</v>
      </c>
      <c r="V229" s="2">
        <v>0</v>
      </c>
      <c r="X229" s="1">
        <v>43089</v>
      </c>
      <c r="Y229" s="2">
        <v>82</v>
      </c>
      <c r="Z229" s="2">
        <v>83.5</v>
      </c>
      <c r="AA229" s="2">
        <v>80.5</v>
      </c>
      <c r="AB229" s="3">
        <v>80.900000000000006</v>
      </c>
      <c r="AC229" s="3">
        <v>-1.1000000000000001</v>
      </c>
      <c r="AD229" s="4">
        <v>-1.34E-2</v>
      </c>
      <c r="AE229" s="5">
        <v>16121</v>
      </c>
      <c r="AF229" s="5">
        <v>1319355</v>
      </c>
      <c r="AG229" s="2">
        <v>0</v>
      </c>
    </row>
    <row r="230" spans="2:33">
      <c r="B230" s="1">
        <v>43052</v>
      </c>
      <c r="C230" s="2">
        <v>20.6</v>
      </c>
      <c r="D230" s="2">
        <v>20.8</v>
      </c>
      <c r="E230" s="2">
        <v>20.25</v>
      </c>
      <c r="F230" s="3">
        <v>20.3</v>
      </c>
      <c r="G230" s="3">
        <v>-0.15</v>
      </c>
      <c r="H230" s="4">
        <v>-7.3000000000000001E-3</v>
      </c>
      <c r="I230" s="5">
        <v>4151</v>
      </c>
      <c r="J230" s="5">
        <v>84991</v>
      </c>
      <c r="K230" s="2">
        <v>16.11</v>
      </c>
      <c r="M230" s="1">
        <v>43053</v>
      </c>
      <c r="N230" s="2">
        <v>91</v>
      </c>
      <c r="O230" s="2">
        <v>93.1</v>
      </c>
      <c r="P230" s="2">
        <v>88.5</v>
      </c>
      <c r="Q230" s="2">
        <v>91</v>
      </c>
      <c r="R230" s="2">
        <v>0</v>
      </c>
      <c r="S230" s="6">
        <v>0</v>
      </c>
      <c r="T230" s="5">
        <v>12023</v>
      </c>
      <c r="U230" s="5">
        <v>1089297</v>
      </c>
      <c r="V230" s="2">
        <v>0</v>
      </c>
      <c r="X230" s="1">
        <v>43088</v>
      </c>
      <c r="Y230" s="2">
        <v>79</v>
      </c>
      <c r="Z230" s="2">
        <v>83.3</v>
      </c>
      <c r="AA230" s="2">
        <v>77.3</v>
      </c>
      <c r="AB230" s="3">
        <v>82</v>
      </c>
      <c r="AC230" s="3">
        <v>4.5</v>
      </c>
      <c r="AD230" s="4">
        <v>5.8099999999999999E-2</v>
      </c>
      <c r="AE230" s="5">
        <v>30206</v>
      </c>
      <c r="AF230" s="5">
        <v>2427282</v>
      </c>
      <c r="AG230" s="2">
        <v>0</v>
      </c>
    </row>
    <row r="231" spans="2:33">
      <c r="B231" s="1">
        <v>43049</v>
      </c>
      <c r="C231" s="2">
        <v>20.2</v>
      </c>
      <c r="D231" s="2">
        <v>20.45</v>
      </c>
      <c r="E231" s="2">
        <v>19.899999999999999</v>
      </c>
      <c r="F231" s="3">
        <v>20.45</v>
      </c>
      <c r="G231" s="3">
        <v>0.05</v>
      </c>
      <c r="H231" s="4">
        <v>2.5000000000000001E-3</v>
      </c>
      <c r="I231" s="5">
        <v>3556</v>
      </c>
      <c r="J231" s="5">
        <v>71714</v>
      </c>
      <c r="K231" s="2">
        <v>16.23</v>
      </c>
      <c r="M231" s="1">
        <v>43052</v>
      </c>
      <c r="N231" s="2">
        <v>95.5</v>
      </c>
      <c r="O231" s="2">
        <v>97.4</v>
      </c>
      <c r="P231" s="2">
        <v>90.8</v>
      </c>
      <c r="Q231" s="3">
        <v>91</v>
      </c>
      <c r="R231" s="3">
        <v>-1.1000000000000001</v>
      </c>
      <c r="S231" s="4">
        <v>-1.1900000000000001E-2</v>
      </c>
      <c r="T231" s="5">
        <v>22804</v>
      </c>
      <c r="U231" s="5">
        <v>2145228</v>
      </c>
      <c r="V231" s="2">
        <v>0</v>
      </c>
      <c r="X231" s="1">
        <v>43087</v>
      </c>
      <c r="Y231" s="2">
        <v>80</v>
      </c>
      <c r="Z231" s="2">
        <v>81.900000000000006</v>
      </c>
      <c r="AA231" s="2">
        <v>75.5</v>
      </c>
      <c r="AB231" s="3">
        <v>77.5</v>
      </c>
      <c r="AC231" s="3">
        <v>-0.7</v>
      </c>
      <c r="AD231" s="4">
        <v>-8.9999999999999993E-3</v>
      </c>
      <c r="AE231" s="5">
        <v>25491</v>
      </c>
      <c r="AF231" s="5">
        <v>2019221</v>
      </c>
      <c r="AG231" s="2">
        <v>0</v>
      </c>
    </row>
    <row r="232" spans="2:33">
      <c r="B232" s="1">
        <v>43048</v>
      </c>
      <c r="C232" s="2">
        <v>20.9</v>
      </c>
      <c r="D232" s="2">
        <v>20.9</v>
      </c>
      <c r="E232" s="2">
        <v>20.149999999999999</v>
      </c>
      <c r="F232" s="3">
        <v>20.399999999999999</v>
      </c>
      <c r="G232" s="3">
        <v>-0.35</v>
      </c>
      <c r="H232" s="4">
        <v>-1.6899999999999998E-2</v>
      </c>
      <c r="I232" s="5">
        <v>4347</v>
      </c>
      <c r="J232" s="5">
        <v>88926</v>
      </c>
      <c r="K232" s="2">
        <v>16.190000000000001</v>
      </c>
      <c r="M232" s="1">
        <v>43049</v>
      </c>
      <c r="N232" s="2">
        <v>85.9</v>
      </c>
      <c r="O232" s="2">
        <v>94.4</v>
      </c>
      <c r="P232" s="2">
        <v>84.7</v>
      </c>
      <c r="Q232" s="3">
        <v>92.1</v>
      </c>
      <c r="R232" s="3">
        <v>6.2</v>
      </c>
      <c r="S232" s="4">
        <v>7.22E-2</v>
      </c>
      <c r="T232" s="5">
        <v>26197</v>
      </c>
      <c r="U232" s="5">
        <v>2358788</v>
      </c>
      <c r="V232" s="2">
        <v>0</v>
      </c>
      <c r="X232" s="1">
        <v>43084</v>
      </c>
      <c r="Y232" s="2">
        <v>79.8</v>
      </c>
      <c r="Z232" s="2">
        <v>81.099999999999994</v>
      </c>
      <c r="AA232" s="2">
        <v>76.599999999999994</v>
      </c>
      <c r="AB232" s="3">
        <v>78.2</v>
      </c>
      <c r="AC232" s="3">
        <v>-2.6</v>
      </c>
      <c r="AD232" s="4">
        <v>-3.2199999999999999E-2</v>
      </c>
      <c r="AE232" s="5">
        <v>33577</v>
      </c>
      <c r="AF232" s="5">
        <v>2646890</v>
      </c>
      <c r="AG232" s="2">
        <v>0</v>
      </c>
    </row>
    <row r="233" spans="2:33">
      <c r="B233" s="1">
        <v>43047</v>
      </c>
      <c r="C233" s="2">
        <v>21.5</v>
      </c>
      <c r="D233" s="2">
        <v>21.5</v>
      </c>
      <c r="E233" s="2">
        <v>20.6</v>
      </c>
      <c r="F233" s="3">
        <v>20.75</v>
      </c>
      <c r="G233" s="3">
        <v>-0.5</v>
      </c>
      <c r="H233" s="4">
        <v>-2.35E-2</v>
      </c>
      <c r="I233" s="5">
        <v>5270</v>
      </c>
      <c r="J233" s="5">
        <v>109947</v>
      </c>
      <c r="K233" s="2">
        <v>16.47</v>
      </c>
      <c r="M233" s="1">
        <v>43048</v>
      </c>
      <c r="N233" s="2">
        <v>92.4</v>
      </c>
      <c r="O233" s="2">
        <v>96</v>
      </c>
      <c r="P233" s="2">
        <v>84.9</v>
      </c>
      <c r="Q233" s="3">
        <v>85.9</v>
      </c>
      <c r="R233" s="3">
        <v>-6.1</v>
      </c>
      <c r="S233" s="4">
        <v>-6.6299999999999998E-2</v>
      </c>
      <c r="T233" s="5">
        <v>39917</v>
      </c>
      <c r="U233" s="5">
        <v>3640414</v>
      </c>
      <c r="V233" s="2">
        <v>0</v>
      </c>
      <c r="X233" s="1">
        <v>43083</v>
      </c>
      <c r="Y233" s="2">
        <v>91</v>
      </c>
      <c r="Z233" s="2">
        <v>93.2</v>
      </c>
      <c r="AA233" s="2">
        <v>80.8</v>
      </c>
      <c r="AB233" s="3">
        <v>80.8</v>
      </c>
      <c r="AC233" s="3">
        <v>-8.9</v>
      </c>
      <c r="AD233" s="4">
        <v>-9.9199999999999997E-2</v>
      </c>
      <c r="AE233" s="5">
        <v>27716</v>
      </c>
      <c r="AF233" s="5">
        <v>2400823</v>
      </c>
      <c r="AG233" s="2">
        <v>0</v>
      </c>
    </row>
    <row r="234" spans="2:33">
      <c r="B234" s="1">
        <v>43046</v>
      </c>
      <c r="C234" s="2">
        <v>21.6</v>
      </c>
      <c r="D234" s="2">
        <v>21.85</v>
      </c>
      <c r="E234" s="2">
        <v>21.2</v>
      </c>
      <c r="F234" s="3">
        <v>21.25</v>
      </c>
      <c r="G234" s="3">
        <v>-0.15</v>
      </c>
      <c r="H234" s="4">
        <v>-7.0000000000000001E-3</v>
      </c>
      <c r="I234" s="5">
        <v>4522</v>
      </c>
      <c r="J234" s="5">
        <v>96964</v>
      </c>
      <c r="K234" s="2">
        <v>16.87</v>
      </c>
      <c r="M234" s="1">
        <v>43047</v>
      </c>
      <c r="N234" s="2">
        <v>85.2</v>
      </c>
      <c r="O234" s="2">
        <v>92</v>
      </c>
      <c r="P234" s="2">
        <v>84.5</v>
      </c>
      <c r="Q234" s="3">
        <v>92</v>
      </c>
      <c r="R234" s="3">
        <v>8.3000000000000007</v>
      </c>
      <c r="S234" s="4">
        <v>9.9199999999999997E-2</v>
      </c>
      <c r="T234" s="5">
        <v>25336</v>
      </c>
      <c r="U234" s="5">
        <v>2260965</v>
      </c>
      <c r="V234" s="2">
        <v>0</v>
      </c>
      <c r="X234" s="1">
        <v>43082</v>
      </c>
      <c r="Y234" s="2">
        <v>86.5</v>
      </c>
      <c r="Z234" s="2">
        <v>90.9</v>
      </c>
      <c r="AA234" s="2">
        <v>83</v>
      </c>
      <c r="AB234" s="3">
        <v>89.7</v>
      </c>
      <c r="AC234" s="3">
        <v>0.6</v>
      </c>
      <c r="AD234" s="4">
        <v>6.7000000000000002E-3</v>
      </c>
      <c r="AE234" s="5">
        <v>36838</v>
      </c>
      <c r="AF234" s="5">
        <v>3226221</v>
      </c>
      <c r="AG234" s="2">
        <v>0</v>
      </c>
    </row>
    <row r="235" spans="2:33">
      <c r="B235" s="1">
        <v>43045</v>
      </c>
      <c r="C235" s="2">
        <v>21.4</v>
      </c>
      <c r="D235" s="2">
        <v>21.85</v>
      </c>
      <c r="E235" s="2">
        <v>21.4</v>
      </c>
      <c r="F235" s="3">
        <v>21.4</v>
      </c>
      <c r="G235" s="3">
        <v>0.05</v>
      </c>
      <c r="H235" s="4">
        <v>2.3E-3</v>
      </c>
      <c r="I235" s="5">
        <v>5271</v>
      </c>
      <c r="J235" s="5">
        <v>113697</v>
      </c>
      <c r="K235" s="2">
        <v>16.98</v>
      </c>
      <c r="M235" s="1">
        <v>43046</v>
      </c>
      <c r="N235" s="2">
        <v>82</v>
      </c>
      <c r="O235" s="2">
        <v>84.2</v>
      </c>
      <c r="P235" s="2">
        <v>80</v>
      </c>
      <c r="Q235" s="3">
        <v>83.7</v>
      </c>
      <c r="R235" s="3">
        <v>4.4000000000000004</v>
      </c>
      <c r="S235" s="4">
        <v>5.5500000000000001E-2</v>
      </c>
      <c r="T235" s="5">
        <v>17205</v>
      </c>
      <c r="U235" s="5">
        <v>1413144</v>
      </c>
      <c r="V235" s="2">
        <v>0</v>
      </c>
      <c r="X235" s="1">
        <v>43081</v>
      </c>
      <c r="Y235" s="2">
        <v>99</v>
      </c>
      <c r="Z235" s="2">
        <v>99.1</v>
      </c>
      <c r="AA235" s="2">
        <v>89.1</v>
      </c>
      <c r="AB235" s="3">
        <v>89.1</v>
      </c>
      <c r="AC235" s="3">
        <v>-9.9</v>
      </c>
      <c r="AD235" s="4">
        <v>-0.1</v>
      </c>
      <c r="AE235" s="5">
        <v>32854</v>
      </c>
      <c r="AF235" s="5">
        <v>3009838</v>
      </c>
      <c r="AG235" s="2">
        <v>0</v>
      </c>
    </row>
    <row r="236" spans="2:33">
      <c r="B236" s="1">
        <v>43042</v>
      </c>
      <c r="C236" s="2">
        <v>21.5</v>
      </c>
      <c r="D236" s="2">
        <v>21.9</v>
      </c>
      <c r="E236" s="2">
        <v>21.15</v>
      </c>
      <c r="F236" s="3">
        <v>21.35</v>
      </c>
      <c r="G236" s="3">
        <v>-0.15</v>
      </c>
      <c r="H236" s="4">
        <v>-7.0000000000000001E-3</v>
      </c>
      <c r="I236" s="5">
        <v>9005</v>
      </c>
      <c r="J236" s="5">
        <v>194005</v>
      </c>
      <c r="K236" s="2">
        <v>16.940000000000001</v>
      </c>
      <c r="M236" s="1">
        <v>43045</v>
      </c>
      <c r="N236" s="2">
        <v>78.2</v>
      </c>
      <c r="O236" s="2">
        <v>79.3</v>
      </c>
      <c r="P236" s="2">
        <v>77.3</v>
      </c>
      <c r="Q236" s="3">
        <v>79.3</v>
      </c>
      <c r="R236" s="3">
        <v>2.2999999999999998</v>
      </c>
      <c r="S236" s="4">
        <v>2.9899999999999999E-2</v>
      </c>
      <c r="T236" s="5">
        <v>2881</v>
      </c>
      <c r="U236" s="5">
        <v>225190</v>
      </c>
      <c r="V236" s="2">
        <v>0</v>
      </c>
      <c r="X236" s="1">
        <v>43080</v>
      </c>
      <c r="Y236" s="2">
        <v>104</v>
      </c>
      <c r="Z236" s="2">
        <v>106.5</v>
      </c>
      <c r="AA236" s="2">
        <v>99</v>
      </c>
      <c r="AB236" s="3">
        <v>99</v>
      </c>
      <c r="AC236" s="3">
        <v>-2</v>
      </c>
      <c r="AD236" s="4">
        <v>-1.9800000000000002E-2</v>
      </c>
      <c r="AE236" s="5">
        <v>25292</v>
      </c>
      <c r="AF236" s="5">
        <v>2596574</v>
      </c>
      <c r="AG236" s="2">
        <v>0</v>
      </c>
    </row>
    <row r="237" spans="2:33">
      <c r="B237" s="1">
        <v>43041</v>
      </c>
      <c r="C237" s="2">
        <v>21.25</v>
      </c>
      <c r="D237" s="2">
        <v>22.15</v>
      </c>
      <c r="E237" s="2">
        <v>21.1</v>
      </c>
      <c r="F237" s="3">
        <v>21.5</v>
      </c>
      <c r="G237" s="3">
        <v>1.35</v>
      </c>
      <c r="H237" s="4">
        <v>6.7000000000000004E-2</v>
      </c>
      <c r="I237" s="5">
        <v>42011</v>
      </c>
      <c r="J237" s="5">
        <v>914324</v>
      </c>
      <c r="K237" s="2">
        <v>17.059999999999999</v>
      </c>
      <c r="M237" s="1">
        <v>43042</v>
      </c>
      <c r="N237" s="2">
        <v>78</v>
      </c>
      <c r="O237" s="2">
        <v>79.400000000000006</v>
      </c>
      <c r="P237" s="2">
        <v>76.5</v>
      </c>
      <c r="Q237" s="3">
        <v>77</v>
      </c>
      <c r="R237" s="3">
        <v>0.5</v>
      </c>
      <c r="S237" s="4">
        <v>6.4999999999999997E-3</v>
      </c>
      <c r="T237" s="5">
        <v>5861</v>
      </c>
      <c r="U237" s="5">
        <v>456850</v>
      </c>
      <c r="V237" s="2">
        <v>0</v>
      </c>
      <c r="X237" s="1">
        <v>43077</v>
      </c>
      <c r="Y237" s="2">
        <v>94.3</v>
      </c>
      <c r="Z237" s="2">
        <v>101</v>
      </c>
      <c r="AA237" s="2">
        <v>92</v>
      </c>
      <c r="AB237" s="3">
        <v>101</v>
      </c>
      <c r="AC237" s="3">
        <v>8.9</v>
      </c>
      <c r="AD237" s="4">
        <v>9.6600000000000005E-2</v>
      </c>
      <c r="AE237" s="5">
        <v>23202</v>
      </c>
      <c r="AF237" s="5">
        <v>2253649</v>
      </c>
      <c r="AG237" s="2">
        <v>0</v>
      </c>
    </row>
    <row r="238" spans="2:33">
      <c r="B238" s="1">
        <v>43040</v>
      </c>
      <c r="C238" s="2">
        <v>19.5</v>
      </c>
      <c r="D238" s="2">
        <v>20.149999999999999</v>
      </c>
      <c r="E238" s="2">
        <v>19.399999999999999</v>
      </c>
      <c r="F238" s="3">
        <v>20.149999999999999</v>
      </c>
      <c r="G238" s="3">
        <v>1.05</v>
      </c>
      <c r="H238" s="4">
        <v>5.5E-2</v>
      </c>
      <c r="I238" s="5">
        <v>9311</v>
      </c>
      <c r="J238" s="5">
        <v>184028</v>
      </c>
      <c r="K238" s="2">
        <v>15.99</v>
      </c>
      <c r="M238" s="1">
        <v>43041</v>
      </c>
      <c r="N238" s="2">
        <v>74.5</v>
      </c>
      <c r="O238" s="2">
        <v>80.900000000000006</v>
      </c>
      <c r="P238" s="2">
        <v>74.3</v>
      </c>
      <c r="Q238" s="3">
        <v>76.5</v>
      </c>
      <c r="R238" s="3">
        <v>2.9</v>
      </c>
      <c r="S238" s="4">
        <v>3.9399999999999998E-2</v>
      </c>
      <c r="T238" s="5">
        <v>20227</v>
      </c>
      <c r="U238" s="5">
        <v>1593772</v>
      </c>
      <c r="V238" s="2">
        <v>0</v>
      </c>
      <c r="X238" s="1">
        <v>43076</v>
      </c>
      <c r="Y238" s="2">
        <v>100</v>
      </c>
      <c r="Z238" s="2">
        <v>100</v>
      </c>
      <c r="AA238" s="2">
        <v>91.9</v>
      </c>
      <c r="AB238" s="3">
        <v>92.1</v>
      </c>
      <c r="AC238" s="3">
        <v>-9.9</v>
      </c>
      <c r="AD238" s="4">
        <v>-9.7100000000000006E-2</v>
      </c>
      <c r="AE238" s="5">
        <v>21283</v>
      </c>
      <c r="AF238" s="5">
        <v>2026191</v>
      </c>
      <c r="AG238" s="2">
        <v>0</v>
      </c>
    </row>
    <row r="239" spans="2:33">
      <c r="B239" s="1">
        <v>43039</v>
      </c>
      <c r="C239" s="2">
        <v>19</v>
      </c>
      <c r="D239" s="2">
        <v>19.2</v>
      </c>
      <c r="E239" s="2">
        <v>18.899999999999999</v>
      </c>
      <c r="F239" s="3">
        <v>19.100000000000001</v>
      </c>
      <c r="G239" s="3">
        <v>0.1</v>
      </c>
      <c r="H239" s="4">
        <v>5.3E-3</v>
      </c>
      <c r="I239" s="5">
        <v>1090</v>
      </c>
      <c r="J239" s="5">
        <v>20806</v>
      </c>
      <c r="K239" s="2">
        <v>15.16</v>
      </c>
      <c r="M239" s="1">
        <v>43040</v>
      </c>
      <c r="N239" s="2">
        <v>73.599999999999994</v>
      </c>
      <c r="O239" s="2">
        <v>75.2</v>
      </c>
      <c r="P239" s="2">
        <v>72.400000000000006</v>
      </c>
      <c r="Q239" s="3">
        <v>73.599999999999994</v>
      </c>
      <c r="R239" s="3">
        <v>-0.2</v>
      </c>
      <c r="S239" s="4">
        <v>-2.7000000000000001E-3</v>
      </c>
      <c r="T239" s="5">
        <v>2935</v>
      </c>
      <c r="U239" s="5">
        <v>217336</v>
      </c>
      <c r="V239" s="2">
        <v>0</v>
      </c>
      <c r="X239" s="1">
        <v>43075</v>
      </c>
      <c r="Y239" s="2">
        <v>113</v>
      </c>
      <c r="Z239" s="2">
        <v>115</v>
      </c>
      <c r="AA239" s="2">
        <v>102</v>
      </c>
      <c r="AB239" s="3">
        <v>102</v>
      </c>
      <c r="AC239" s="3">
        <v>-11</v>
      </c>
      <c r="AD239" s="4">
        <v>-9.7299999999999998E-2</v>
      </c>
      <c r="AE239" s="5">
        <v>19884</v>
      </c>
      <c r="AF239" s="5">
        <v>2074470</v>
      </c>
      <c r="AG239" s="2">
        <v>0</v>
      </c>
    </row>
    <row r="240" spans="2:33">
      <c r="B240" s="1">
        <v>43038</v>
      </c>
      <c r="C240" s="2">
        <v>19</v>
      </c>
      <c r="D240" s="2">
        <v>19.25</v>
      </c>
      <c r="E240" s="2">
        <v>18.8</v>
      </c>
      <c r="F240" s="2">
        <v>19</v>
      </c>
      <c r="G240" s="2">
        <v>0</v>
      </c>
      <c r="H240" s="6">
        <v>0</v>
      </c>
      <c r="I240" s="5">
        <v>1275</v>
      </c>
      <c r="J240" s="5">
        <v>24135</v>
      </c>
      <c r="K240" s="2">
        <v>15.08</v>
      </c>
      <c r="M240" s="1">
        <v>43039</v>
      </c>
      <c r="N240" s="2">
        <v>73</v>
      </c>
      <c r="O240" s="2">
        <v>73.8</v>
      </c>
      <c r="P240" s="2">
        <v>70.8</v>
      </c>
      <c r="Q240" s="3">
        <v>73.8</v>
      </c>
      <c r="R240" s="3">
        <v>-0.7</v>
      </c>
      <c r="S240" s="4">
        <v>-9.4000000000000004E-3</v>
      </c>
      <c r="T240" s="5">
        <v>5129</v>
      </c>
      <c r="U240" s="5">
        <v>371093</v>
      </c>
      <c r="V240" s="2">
        <v>0</v>
      </c>
      <c r="X240" s="1">
        <v>43074</v>
      </c>
      <c r="Y240" s="2">
        <v>111</v>
      </c>
      <c r="Z240" s="2">
        <v>116</v>
      </c>
      <c r="AA240" s="2">
        <v>111</v>
      </c>
      <c r="AB240" s="3">
        <v>113</v>
      </c>
      <c r="AC240" s="3">
        <v>0.5</v>
      </c>
      <c r="AD240" s="4">
        <v>4.4000000000000003E-3</v>
      </c>
      <c r="AE240" s="5">
        <v>5217</v>
      </c>
      <c r="AF240" s="5">
        <v>590778</v>
      </c>
      <c r="AG240" s="2">
        <v>0</v>
      </c>
    </row>
    <row r="241" spans="2:33">
      <c r="B241" s="1">
        <v>43035</v>
      </c>
      <c r="C241" s="2">
        <v>19.5</v>
      </c>
      <c r="D241" s="2">
        <v>19.600000000000001</v>
      </c>
      <c r="E241" s="2">
        <v>19</v>
      </c>
      <c r="F241" s="3">
        <v>19</v>
      </c>
      <c r="G241" s="3">
        <v>-0.5</v>
      </c>
      <c r="H241" s="4">
        <v>-2.5600000000000001E-2</v>
      </c>
      <c r="I241" s="5">
        <v>3620</v>
      </c>
      <c r="J241" s="5">
        <v>69412</v>
      </c>
      <c r="K241" s="2">
        <v>15.08</v>
      </c>
      <c r="M241" s="1">
        <v>43038</v>
      </c>
      <c r="N241" s="2">
        <v>75.2</v>
      </c>
      <c r="O241" s="2">
        <v>75.2</v>
      </c>
      <c r="P241" s="2">
        <v>73</v>
      </c>
      <c r="Q241" s="3">
        <v>74.5</v>
      </c>
      <c r="R241" s="3">
        <v>0.9</v>
      </c>
      <c r="S241" s="4">
        <v>1.2200000000000001E-2</v>
      </c>
      <c r="T241" s="5">
        <v>2380</v>
      </c>
      <c r="U241" s="5">
        <v>176359</v>
      </c>
      <c r="V241" s="2">
        <v>0</v>
      </c>
      <c r="X241" s="1">
        <v>43073</v>
      </c>
      <c r="Y241" s="2">
        <v>116</v>
      </c>
      <c r="Z241" s="2">
        <v>116</v>
      </c>
      <c r="AA241" s="2">
        <v>111</v>
      </c>
      <c r="AB241" s="3">
        <v>112.5</v>
      </c>
      <c r="AC241" s="3">
        <v>-3</v>
      </c>
      <c r="AD241" s="4">
        <v>-2.5999999999999999E-2</v>
      </c>
      <c r="AE241" s="5">
        <v>3483</v>
      </c>
      <c r="AF241" s="5">
        <v>394499</v>
      </c>
      <c r="AG241" s="2">
        <v>0</v>
      </c>
    </row>
    <row r="242" spans="2:33">
      <c r="B242" s="1">
        <v>43034</v>
      </c>
      <c r="C242" s="2">
        <v>19.399999999999999</v>
      </c>
      <c r="D242" s="2">
        <v>19.5</v>
      </c>
      <c r="E242" s="2">
        <v>19.149999999999999</v>
      </c>
      <c r="F242" s="3">
        <v>19.5</v>
      </c>
      <c r="G242" s="3">
        <v>0.2</v>
      </c>
      <c r="H242" s="4">
        <v>1.04E-2</v>
      </c>
      <c r="I242" s="5">
        <v>3519</v>
      </c>
      <c r="J242" s="5">
        <v>67923</v>
      </c>
      <c r="K242" s="2">
        <v>15.48</v>
      </c>
      <c r="M242" s="1">
        <v>43035</v>
      </c>
      <c r="N242" s="2">
        <v>75.599999999999994</v>
      </c>
      <c r="O242" s="2">
        <v>75.900000000000006</v>
      </c>
      <c r="P242" s="2">
        <v>73.5</v>
      </c>
      <c r="Q242" s="3">
        <v>73.599999999999994</v>
      </c>
      <c r="R242" s="3">
        <v>-1.2</v>
      </c>
      <c r="S242" s="4">
        <v>-1.6E-2</v>
      </c>
      <c r="T242" s="5">
        <v>3107</v>
      </c>
      <c r="U242" s="5">
        <v>231657</v>
      </c>
      <c r="V242" s="2">
        <v>0</v>
      </c>
      <c r="X242" s="1">
        <v>43070</v>
      </c>
      <c r="Y242" s="2">
        <v>115</v>
      </c>
      <c r="Z242" s="2">
        <v>118</v>
      </c>
      <c r="AA242" s="2">
        <v>112</v>
      </c>
      <c r="AB242" s="3">
        <v>115.5</v>
      </c>
      <c r="AC242" s="3">
        <v>1</v>
      </c>
      <c r="AD242" s="4">
        <v>8.6999999999999994E-3</v>
      </c>
      <c r="AE242" s="5">
        <v>4033</v>
      </c>
      <c r="AF242" s="5">
        <v>465793</v>
      </c>
      <c r="AG242" s="2">
        <v>0</v>
      </c>
    </row>
    <row r="243" spans="2:33">
      <c r="B243" s="1">
        <v>43033</v>
      </c>
      <c r="C243" s="2">
        <v>19.95</v>
      </c>
      <c r="D243" s="2">
        <v>19.95</v>
      </c>
      <c r="E243" s="2">
        <v>19.2</v>
      </c>
      <c r="F243" s="3">
        <v>19.3</v>
      </c>
      <c r="G243" s="3">
        <v>-0.4</v>
      </c>
      <c r="H243" s="4">
        <v>-2.0299999999999999E-2</v>
      </c>
      <c r="I243" s="5">
        <v>3035</v>
      </c>
      <c r="J243" s="5">
        <v>58844</v>
      </c>
      <c r="K243" s="2">
        <v>15.32</v>
      </c>
      <c r="M243" s="1">
        <v>43034</v>
      </c>
      <c r="N243" s="2">
        <v>75</v>
      </c>
      <c r="O243" s="2">
        <v>77.400000000000006</v>
      </c>
      <c r="P243" s="2">
        <v>74.3</v>
      </c>
      <c r="Q243" s="3">
        <v>74.8</v>
      </c>
      <c r="R243" s="3">
        <v>1.7</v>
      </c>
      <c r="S243" s="4">
        <v>2.3300000000000001E-2</v>
      </c>
      <c r="T243" s="5">
        <v>6211</v>
      </c>
      <c r="U243" s="5">
        <v>468395</v>
      </c>
      <c r="V243" s="2">
        <v>0</v>
      </c>
      <c r="X243" s="1">
        <v>43069</v>
      </c>
      <c r="Y243" s="2">
        <v>110</v>
      </c>
      <c r="Z243" s="2">
        <v>116.5</v>
      </c>
      <c r="AA243" s="2">
        <v>110</v>
      </c>
      <c r="AB243" s="3">
        <v>114.5</v>
      </c>
      <c r="AC243" s="3">
        <v>-1</v>
      </c>
      <c r="AD243" s="4">
        <v>-8.6999999999999994E-3</v>
      </c>
      <c r="AE243" s="5">
        <v>3571</v>
      </c>
      <c r="AF243" s="5">
        <v>406865</v>
      </c>
      <c r="AG243" s="2">
        <v>0</v>
      </c>
    </row>
    <row r="244" spans="2:33">
      <c r="B244" s="1">
        <v>43032</v>
      </c>
      <c r="C244" s="2">
        <v>19.899999999999999</v>
      </c>
      <c r="D244" s="2">
        <v>19.899999999999999</v>
      </c>
      <c r="E244" s="2">
        <v>19.3</v>
      </c>
      <c r="F244" s="3">
        <v>19.7</v>
      </c>
      <c r="G244" s="3">
        <v>-0.3</v>
      </c>
      <c r="H244" s="4">
        <v>-1.4999999999999999E-2</v>
      </c>
      <c r="I244" s="5">
        <v>3304</v>
      </c>
      <c r="J244" s="5">
        <v>64402</v>
      </c>
      <c r="K244" s="2">
        <v>15.63</v>
      </c>
      <c r="M244" s="1">
        <v>43033</v>
      </c>
      <c r="N244" s="2">
        <v>75</v>
      </c>
      <c r="O244" s="2">
        <v>76.3</v>
      </c>
      <c r="P244" s="2">
        <v>73.099999999999994</v>
      </c>
      <c r="Q244" s="3">
        <v>73.099999999999994</v>
      </c>
      <c r="R244" s="3">
        <v>-2</v>
      </c>
      <c r="S244" s="4">
        <v>-2.6599999999999999E-2</v>
      </c>
      <c r="T244" s="5">
        <v>4555</v>
      </c>
      <c r="U244" s="5">
        <v>339831</v>
      </c>
      <c r="V244" s="2">
        <v>0</v>
      </c>
      <c r="X244" s="1">
        <v>43068</v>
      </c>
      <c r="Y244" s="2">
        <v>119.5</v>
      </c>
      <c r="Z244" s="2">
        <v>119.5</v>
      </c>
      <c r="AA244" s="2">
        <v>110.5</v>
      </c>
      <c r="AB244" s="3">
        <v>115.5</v>
      </c>
      <c r="AC244" s="3">
        <v>-2</v>
      </c>
      <c r="AD244" s="4">
        <v>-1.7000000000000001E-2</v>
      </c>
      <c r="AE244" s="5">
        <v>7250</v>
      </c>
      <c r="AF244" s="5">
        <v>829001</v>
      </c>
      <c r="AG244" s="2">
        <v>0</v>
      </c>
    </row>
    <row r="245" spans="2:33">
      <c r="B245" s="1">
        <v>43031</v>
      </c>
      <c r="C245" s="2">
        <v>20.65</v>
      </c>
      <c r="D245" s="2">
        <v>20.9</v>
      </c>
      <c r="E245" s="2">
        <v>19.8</v>
      </c>
      <c r="F245" s="3">
        <v>20</v>
      </c>
      <c r="G245" s="3">
        <v>-0.45</v>
      </c>
      <c r="H245" s="4">
        <v>-2.1999999999999999E-2</v>
      </c>
      <c r="I245" s="5">
        <v>6734</v>
      </c>
      <c r="J245" s="5">
        <v>135992</v>
      </c>
      <c r="K245" s="2">
        <v>15.87</v>
      </c>
      <c r="M245" s="1">
        <v>43032</v>
      </c>
      <c r="N245" s="2">
        <v>72.3</v>
      </c>
      <c r="O245" s="2">
        <v>77.400000000000006</v>
      </c>
      <c r="P245" s="2">
        <v>72.3</v>
      </c>
      <c r="Q245" s="3">
        <v>75.099999999999994</v>
      </c>
      <c r="R245" s="3">
        <v>3.4</v>
      </c>
      <c r="S245" s="4">
        <v>4.7399999999999998E-2</v>
      </c>
      <c r="T245" s="5">
        <v>8916</v>
      </c>
      <c r="U245" s="5">
        <v>670659</v>
      </c>
      <c r="V245" s="2">
        <v>0</v>
      </c>
      <c r="X245" s="1">
        <v>43067</v>
      </c>
      <c r="Y245" s="2">
        <v>114.5</v>
      </c>
      <c r="Z245" s="2">
        <v>118</v>
      </c>
      <c r="AA245" s="2">
        <v>114</v>
      </c>
      <c r="AB245" s="3">
        <v>117.5</v>
      </c>
      <c r="AC245" s="3">
        <v>4.5</v>
      </c>
      <c r="AD245" s="4">
        <v>3.9800000000000002E-2</v>
      </c>
      <c r="AE245" s="5">
        <v>5779</v>
      </c>
      <c r="AF245" s="5">
        <v>670718</v>
      </c>
      <c r="AG245" s="2">
        <v>0</v>
      </c>
    </row>
    <row r="246" spans="2:33">
      <c r="B246" s="1">
        <v>43028</v>
      </c>
      <c r="C246" s="2">
        <v>19.2</v>
      </c>
      <c r="D246" s="2">
        <v>20.45</v>
      </c>
      <c r="E246" s="2">
        <v>19.2</v>
      </c>
      <c r="F246" s="3">
        <v>20.45</v>
      </c>
      <c r="G246" s="3">
        <v>1.35</v>
      </c>
      <c r="H246" s="4">
        <v>7.0699999999999999E-2</v>
      </c>
      <c r="I246" s="5">
        <v>11816</v>
      </c>
      <c r="J246" s="5">
        <v>233333</v>
      </c>
      <c r="K246" s="2">
        <v>16.23</v>
      </c>
      <c r="M246" s="1">
        <v>43031</v>
      </c>
      <c r="N246" s="2">
        <v>71.5</v>
      </c>
      <c r="O246" s="2">
        <v>72.8</v>
      </c>
      <c r="P246" s="2">
        <v>67.900000000000006</v>
      </c>
      <c r="Q246" s="3">
        <v>71.7</v>
      </c>
      <c r="R246" s="3">
        <v>-1.2</v>
      </c>
      <c r="S246" s="4">
        <v>-1.6500000000000001E-2</v>
      </c>
      <c r="T246" s="5">
        <v>10107</v>
      </c>
      <c r="U246" s="5">
        <v>710536</v>
      </c>
      <c r="V246" s="2">
        <v>0</v>
      </c>
      <c r="X246" s="1">
        <v>43066</v>
      </c>
      <c r="Y246" s="2">
        <v>109.5</v>
      </c>
      <c r="Z246" s="2">
        <v>113</v>
      </c>
      <c r="AA246" s="2">
        <v>108.5</v>
      </c>
      <c r="AB246" s="3">
        <v>113</v>
      </c>
      <c r="AC246" s="3">
        <v>5.5</v>
      </c>
      <c r="AD246" s="4">
        <v>5.1200000000000002E-2</v>
      </c>
      <c r="AE246" s="5">
        <v>5410</v>
      </c>
      <c r="AF246" s="5">
        <v>599475</v>
      </c>
      <c r="AG246" s="2">
        <v>0</v>
      </c>
    </row>
    <row r="247" spans="2:33">
      <c r="B247" s="1">
        <v>43027</v>
      </c>
      <c r="C247" s="2">
        <v>18.45</v>
      </c>
      <c r="D247" s="2">
        <v>19.3</v>
      </c>
      <c r="E247" s="2">
        <v>18.25</v>
      </c>
      <c r="F247" s="3">
        <v>19.100000000000001</v>
      </c>
      <c r="G247" s="3">
        <v>0.75</v>
      </c>
      <c r="H247" s="4">
        <v>4.0899999999999999E-2</v>
      </c>
      <c r="I247" s="5">
        <v>6538</v>
      </c>
      <c r="J247" s="5">
        <v>123571</v>
      </c>
      <c r="K247" s="2">
        <v>15.16</v>
      </c>
      <c r="M247" s="1">
        <v>43028</v>
      </c>
      <c r="N247" s="2">
        <v>75</v>
      </c>
      <c r="O247" s="2">
        <v>75.2</v>
      </c>
      <c r="P247" s="2">
        <v>72.2</v>
      </c>
      <c r="Q247" s="3">
        <v>72.900000000000006</v>
      </c>
      <c r="R247" s="3">
        <v>-3</v>
      </c>
      <c r="S247" s="4">
        <v>-3.95E-2</v>
      </c>
      <c r="T247" s="5">
        <v>5309</v>
      </c>
      <c r="U247" s="5">
        <v>392084</v>
      </c>
      <c r="V247" s="2">
        <v>0</v>
      </c>
      <c r="X247" s="1">
        <v>43063</v>
      </c>
      <c r="Y247" s="2">
        <v>108.5</v>
      </c>
      <c r="Z247" s="2">
        <v>108.5</v>
      </c>
      <c r="AA247" s="2">
        <v>106</v>
      </c>
      <c r="AB247" s="2">
        <v>107.5</v>
      </c>
      <c r="AC247" s="2">
        <v>0</v>
      </c>
      <c r="AD247" s="6">
        <v>0</v>
      </c>
      <c r="AE247" s="5">
        <v>3501</v>
      </c>
      <c r="AF247" s="5">
        <v>375944</v>
      </c>
      <c r="AG247" s="2">
        <v>0</v>
      </c>
    </row>
    <row r="248" spans="2:33">
      <c r="B248" s="1">
        <v>43026</v>
      </c>
      <c r="C248" s="2">
        <v>18.399999999999999</v>
      </c>
      <c r="D248" s="2">
        <v>18.399999999999999</v>
      </c>
      <c r="E248" s="2">
        <v>18.2</v>
      </c>
      <c r="F248" s="3">
        <v>18.350000000000001</v>
      </c>
      <c r="G248" s="3">
        <v>-0.05</v>
      </c>
      <c r="H248" s="4">
        <v>-2.7000000000000001E-3</v>
      </c>
      <c r="I248" s="2">
        <v>810</v>
      </c>
      <c r="J248" s="5">
        <v>14830</v>
      </c>
      <c r="K248" s="2">
        <v>14.56</v>
      </c>
      <c r="M248" s="1">
        <v>43027</v>
      </c>
      <c r="N248" s="2">
        <v>75.2</v>
      </c>
      <c r="O248" s="2">
        <v>76.7</v>
      </c>
      <c r="P248" s="2">
        <v>73.400000000000006</v>
      </c>
      <c r="Q248" s="3">
        <v>75.900000000000006</v>
      </c>
      <c r="R248" s="3">
        <v>-0.3</v>
      </c>
      <c r="S248" s="4">
        <v>-3.8999999999999998E-3</v>
      </c>
      <c r="T248" s="5">
        <v>8127</v>
      </c>
      <c r="U248" s="5">
        <v>607984</v>
      </c>
      <c r="V248" s="2">
        <v>0</v>
      </c>
      <c r="X248" s="1">
        <v>43062</v>
      </c>
      <c r="Y248" s="2">
        <v>105.5</v>
      </c>
      <c r="Z248" s="2">
        <v>110.5</v>
      </c>
      <c r="AA248" s="2">
        <v>103.5</v>
      </c>
      <c r="AB248" s="3">
        <v>107.5</v>
      </c>
      <c r="AC248" s="3">
        <v>3.5</v>
      </c>
      <c r="AD248" s="4">
        <v>3.3700000000000001E-2</v>
      </c>
      <c r="AE248" s="5">
        <v>6564</v>
      </c>
      <c r="AF248" s="5">
        <v>706739</v>
      </c>
      <c r="AG248" s="2">
        <v>0</v>
      </c>
    </row>
    <row r="249" spans="2:33">
      <c r="B249" s="1">
        <v>43025</v>
      </c>
      <c r="C249" s="2">
        <v>18.5</v>
      </c>
      <c r="D249" s="2">
        <v>18.5</v>
      </c>
      <c r="E249" s="2">
        <v>18.25</v>
      </c>
      <c r="F249" s="3">
        <v>18.399999999999999</v>
      </c>
      <c r="G249" s="3">
        <v>-0.05</v>
      </c>
      <c r="H249" s="4">
        <v>-2.7000000000000001E-3</v>
      </c>
      <c r="I249" s="2">
        <v>773</v>
      </c>
      <c r="J249" s="5">
        <v>14174</v>
      </c>
      <c r="K249" s="2">
        <v>14.6</v>
      </c>
      <c r="M249" s="1">
        <v>43026</v>
      </c>
      <c r="N249" s="2">
        <v>79.7</v>
      </c>
      <c r="O249" s="2">
        <v>80.400000000000006</v>
      </c>
      <c r="P249" s="2">
        <v>75.7</v>
      </c>
      <c r="Q249" s="3">
        <v>76.2</v>
      </c>
      <c r="R249" s="3">
        <v>-3.6</v>
      </c>
      <c r="S249" s="4">
        <v>-4.5100000000000001E-2</v>
      </c>
      <c r="T249" s="5">
        <v>7956</v>
      </c>
      <c r="U249" s="5">
        <v>615828</v>
      </c>
      <c r="V249" s="2">
        <v>0</v>
      </c>
      <c r="X249" s="1">
        <v>43061</v>
      </c>
      <c r="Y249" s="2">
        <v>106</v>
      </c>
      <c r="Z249" s="2">
        <v>106</v>
      </c>
      <c r="AA249" s="2">
        <v>101.5</v>
      </c>
      <c r="AB249" s="3">
        <v>104</v>
      </c>
      <c r="AC249" s="3">
        <v>-3.5</v>
      </c>
      <c r="AD249" s="4">
        <v>-3.2599999999999997E-2</v>
      </c>
      <c r="AE249" s="5">
        <v>8519</v>
      </c>
      <c r="AF249" s="5">
        <v>883415</v>
      </c>
      <c r="AG249" s="2">
        <v>0</v>
      </c>
    </row>
    <row r="250" spans="2:33">
      <c r="B250" s="1">
        <v>43024</v>
      </c>
      <c r="C250" s="2">
        <v>18.149999999999999</v>
      </c>
      <c r="D250" s="2">
        <v>18.5</v>
      </c>
      <c r="E250" s="2">
        <v>18.149999999999999</v>
      </c>
      <c r="F250" s="3">
        <v>18.45</v>
      </c>
      <c r="G250" s="3">
        <v>0.25</v>
      </c>
      <c r="H250" s="4">
        <v>1.37E-2</v>
      </c>
      <c r="I250" s="5">
        <v>1520</v>
      </c>
      <c r="J250" s="5">
        <v>27957</v>
      </c>
      <c r="K250" s="2">
        <v>14.64</v>
      </c>
      <c r="M250" s="1">
        <v>43025</v>
      </c>
      <c r="N250" s="2">
        <v>80.7</v>
      </c>
      <c r="O250" s="2">
        <v>81.099999999999994</v>
      </c>
      <c r="P250" s="2">
        <v>79.5</v>
      </c>
      <c r="Q250" s="3">
        <v>79.8</v>
      </c>
      <c r="R250" s="3">
        <v>-1.5</v>
      </c>
      <c r="S250" s="4">
        <v>-1.8499999999999999E-2</v>
      </c>
      <c r="T250" s="5">
        <v>3075</v>
      </c>
      <c r="U250" s="5">
        <v>246216</v>
      </c>
      <c r="V250" s="2">
        <v>0</v>
      </c>
      <c r="X250" s="1">
        <v>43060</v>
      </c>
      <c r="Y250" s="2">
        <v>101</v>
      </c>
      <c r="Z250" s="2">
        <v>107.5</v>
      </c>
      <c r="AA250" s="2">
        <v>99.9</v>
      </c>
      <c r="AB250" s="3">
        <v>107.5</v>
      </c>
      <c r="AC250" s="3">
        <v>9</v>
      </c>
      <c r="AD250" s="4">
        <v>9.1399999999999995E-2</v>
      </c>
      <c r="AE250" s="5">
        <v>26800</v>
      </c>
      <c r="AF250" s="5">
        <v>2755987</v>
      </c>
      <c r="AG250" s="2">
        <v>0</v>
      </c>
    </row>
    <row r="251" spans="2:33">
      <c r="B251" s="1">
        <v>43021</v>
      </c>
      <c r="C251" s="2">
        <v>18.100000000000001</v>
      </c>
      <c r="D251" s="2">
        <v>18.3</v>
      </c>
      <c r="E251" s="2">
        <v>18.05</v>
      </c>
      <c r="F251" s="3">
        <v>18.2</v>
      </c>
      <c r="G251" s="3">
        <v>0.1</v>
      </c>
      <c r="H251" s="4">
        <v>5.4999999999999997E-3</v>
      </c>
      <c r="I251" s="2">
        <v>674</v>
      </c>
      <c r="J251" s="5">
        <v>12264</v>
      </c>
      <c r="K251" s="2">
        <v>14.44</v>
      </c>
      <c r="M251" s="1">
        <v>43024</v>
      </c>
      <c r="N251" s="2">
        <v>81.900000000000006</v>
      </c>
      <c r="O251" s="2">
        <v>82.4</v>
      </c>
      <c r="P251" s="2">
        <v>80.599999999999994</v>
      </c>
      <c r="Q251" s="3">
        <v>81.3</v>
      </c>
      <c r="R251" s="3">
        <v>0.2</v>
      </c>
      <c r="S251" s="4">
        <v>2.5000000000000001E-3</v>
      </c>
      <c r="T251" s="5">
        <v>3102</v>
      </c>
      <c r="U251" s="5">
        <v>252637</v>
      </c>
      <c r="V251" s="2">
        <v>0</v>
      </c>
      <c r="X251" s="1">
        <v>43059</v>
      </c>
      <c r="Y251" s="2">
        <v>94.9</v>
      </c>
      <c r="Z251" s="2">
        <v>98.5</v>
      </c>
      <c r="AA251" s="2">
        <v>93.5</v>
      </c>
      <c r="AB251" s="3">
        <v>98.5</v>
      </c>
      <c r="AC251" s="3">
        <v>4.5</v>
      </c>
      <c r="AD251" s="4">
        <v>4.7899999999999998E-2</v>
      </c>
      <c r="AE251" s="5">
        <v>16949</v>
      </c>
      <c r="AF251" s="5">
        <v>1632560</v>
      </c>
      <c r="AG251" s="2">
        <v>0</v>
      </c>
    </row>
    <row r="252" spans="2:33">
      <c r="B252" s="1">
        <v>43020</v>
      </c>
      <c r="C252" s="2">
        <v>18.2</v>
      </c>
      <c r="D252" s="2">
        <v>18.25</v>
      </c>
      <c r="E252" s="2">
        <v>18.05</v>
      </c>
      <c r="F252" s="3">
        <v>18.100000000000001</v>
      </c>
      <c r="G252" s="3">
        <v>-0.1</v>
      </c>
      <c r="H252" s="4">
        <v>-5.4999999999999997E-3</v>
      </c>
      <c r="I252" s="2">
        <v>819</v>
      </c>
      <c r="J252" s="5">
        <v>14823</v>
      </c>
      <c r="K252" s="2">
        <v>14.37</v>
      </c>
      <c r="M252" s="1">
        <v>43021</v>
      </c>
      <c r="N252" s="2">
        <v>83.4</v>
      </c>
      <c r="O252" s="2">
        <v>83.9</v>
      </c>
      <c r="P252" s="2">
        <v>81</v>
      </c>
      <c r="Q252" s="3">
        <v>81.099999999999994</v>
      </c>
      <c r="R252" s="3">
        <v>-1.2</v>
      </c>
      <c r="S252" s="4">
        <v>-1.46E-2</v>
      </c>
      <c r="T252" s="5">
        <v>7391</v>
      </c>
      <c r="U252" s="5">
        <v>608878</v>
      </c>
      <c r="V252" s="2">
        <v>0</v>
      </c>
      <c r="X252" s="1">
        <v>43056</v>
      </c>
      <c r="Y252" s="2">
        <v>93.5</v>
      </c>
      <c r="Z252" s="2">
        <v>94.8</v>
      </c>
      <c r="AA252" s="2">
        <v>91.9</v>
      </c>
      <c r="AB252" s="3">
        <v>94</v>
      </c>
      <c r="AC252" s="3">
        <v>1.7</v>
      </c>
      <c r="AD252" s="4">
        <v>1.84E-2</v>
      </c>
      <c r="AE252" s="5">
        <v>9062</v>
      </c>
      <c r="AF252" s="5">
        <v>846671</v>
      </c>
      <c r="AG252" s="2">
        <v>0</v>
      </c>
    </row>
    <row r="253" spans="2:33">
      <c r="B253" s="1">
        <v>43019</v>
      </c>
      <c r="C253" s="2">
        <v>18.25</v>
      </c>
      <c r="D253" s="2">
        <v>18.25</v>
      </c>
      <c r="E253" s="2">
        <v>17.899999999999999</v>
      </c>
      <c r="F253" s="3">
        <v>18.2</v>
      </c>
      <c r="G253" s="3">
        <v>0.35</v>
      </c>
      <c r="H253" s="4">
        <v>1.9599999999999999E-2</v>
      </c>
      <c r="I253" s="2">
        <v>837</v>
      </c>
      <c r="J253" s="5">
        <v>15102</v>
      </c>
      <c r="K253" s="2">
        <v>14.44</v>
      </c>
      <c r="M253" s="1">
        <v>43020</v>
      </c>
      <c r="N253" s="2">
        <v>78.7</v>
      </c>
      <c r="O253" s="2">
        <v>82.3</v>
      </c>
      <c r="P253" s="2">
        <v>78.5</v>
      </c>
      <c r="Q253" s="3">
        <v>82.3</v>
      </c>
      <c r="R253" s="3">
        <v>3.3</v>
      </c>
      <c r="S253" s="4">
        <v>4.1799999999999997E-2</v>
      </c>
      <c r="T253" s="5">
        <v>7295</v>
      </c>
      <c r="U253" s="5">
        <v>586364</v>
      </c>
      <c r="V253" s="2">
        <v>0</v>
      </c>
      <c r="X253" s="1">
        <v>43055</v>
      </c>
      <c r="Y253" s="2">
        <v>95</v>
      </c>
      <c r="Z253" s="2">
        <v>96.1</v>
      </c>
      <c r="AA253" s="2">
        <v>92.2</v>
      </c>
      <c r="AB253" s="3">
        <v>92.3</v>
      </c>
      <c r="AC253" s="3">
        <v>-2.2000000000000002</v>
      </c>
      <c r="AD253" s="4">
        <v>-2.3300000000000001E-2</v>
      </c>
      <c r="AE253" s="5">
        <v>11474</v>
      </c>
      <c r="AF253" s="5">
        <v>1079786</v>
      </c>
      <c r="AG253" s="2">
        <v>0</v>
      </c>
    </row>
    <row r="254" spans="2:33">
      <c r="B254" s="1">
        <v>43014</v>
      </c>
      <c r="C254" s="2">
        <v>18.05</v>
      </c>
      <c r="D254" s="2">
        <v>18.05</v>
      </c>
      <c r="E254" s="2">
        <v>17.8</v>
      </c>
      <c r="F254" s="3">
        <v>17.850000000000001</v>
      </c>
      <c r="G254" s="3">
        <v>-0.05</v>
      </c>
      <c r="H254" s="4">
        <v>-2.8E-3</v>
      </c>
      <c r="I254" s="2">
        <v>463</v>
      </c>
      <c r="J254" s="5">
        <v>8295</v>
      </c>
      <c r="K254" s="2">
        <v>14.17</v>
      </c>
      <c r="M254" s="1">
        <v>43019</v>
      </c>
      <c r="N254" s="2">
        <v>83</v>
      </c>
      <c r="O254" s="2">
        <v>84</v>
      </c>
      <c r="P254" s="2">
        <v>78.7</v>
      </c>
      <c r="Q254" s="3">
        <v>79</v>
      </c>
      <c r="R254" s="3">
        <v>-3.3</v>
      </c>
      <c r="S254" s="4">
        <v>-4.0099999999999997E-2</v>
      </c>
      <c r="T254" s="5">
        <v>8848</v>
      </c>
      <c r="U254" s="5">
        <v>714199</v>
      </c>
      <c r="V254" s="2">
        <v>0</v>
      </c>
      <c r="X254" s="1">
        <v>43054</v>
      </c>
      <c r="Y254" s="2">
        <v>92.4</v>
      </c>
      <c r="Z254" s="2">
        <v>97</v>
      </c>
      <c r="AA254" s="2">
        <v>91.1</v>
      </c>
      <c r="AB254" s="3">
        <v>94.5</v>
      </c>
      <c r="AC254" s="3">
        <v>3.5</v>
      </c>
      <c r="AD254" s="4">
        <v>3.85E-2</v>
      </c>
      <c r="AE254" s="5">
        <v>21130</v>
      </c>
      <c r="AF254" s="5">
        <v>1987414</v>
      </c>
      <c r="AG254" s="2">
        <v>0</v>
      </c>
    </row>
    <row r="255" spans="2:33">
      <c r="B255" s="1">
        <v>43013</v>
      </c>
      <c r="C255" s="2">
        <v>17.649999999999999</v>
      </c>
      <c r="D255" s="2">
        <v>18</v>
      </c>
      <c r="E255" s="2">
        <v>17.649999999999999</v>
      </c>
      <c r="F255" s="3">
        <v>17.899999999999999</v>
      </c>
      <c r="G255" s="3">
        <v>0.25</v>
      </c>
      <c r="H255" s="4">
        <v>1.4200000000000001E-2</v>
      </c>
      <c r="I255" s="2">
        <v>554</v>
      </c>
      <c r="J255" s="5">
        <v>9918</v>
      </c>
      <c r="K255" s="2">
        <v>14.21</v>
      </c>
      <c r="M255" s="1">
        <v>43014</v>
      </c>
      <c r="N255" s="2">
        <v>82.5</v>
      </c>
      <c r="O255" s="2">
        <v>84.6</v>
      </c>
      <c r="P255" s="2">
        <v>80.7</v>
      </c>
      <c r="Q255" s="3">
        <v>82.3</v>
      </c>
      <c r="R255" s="3">
        <v>0.8</v>
      </c>
      <c r="S255" s="4">
        <v>9.7999999999999997E-3</v>
      </c>
      <c r="T255" s="5">
        <v>9372</v>
      </c>
      <c r="U255" s="5">
        <v>778669</v>
      </c>
      <c r="V255" s="2">
        <v>0</v>
      </c>
      <c r="X255" s="1">
        <v>43053</v>
      </c>
      <c r="Y255" s="2">
        <v>91</v>
      </c>
      <c r="Z255" s="2">
        <v>93.1</v>
      </c>
      <c r="AA255" s="2">
        <v>88.5</v>
      </c>
      <c r="AB255" s="2">
        <v>91</v>
      </c>
      <c r="AC255" s="2">
        <v>0</v>
      </c>
      <c r="AD255" s="6">
        <v>0</v>
      </c>
      <c r="AE255" s="5">
        <v>12023</v>
      </c>
      <c r="AF255" s="5">
        <v>1089297</v>
      </c>
      <c r="AG255" s="2">
        <v>0</v>
      </c>
    </row>
    <row r="256" spans="2:33">
      <c r="B256" s="1">
        <v>43011</v>
      </c>
      <c r="C256" s="2">
        <v>17.8</v>
      </c>
      <c r="D256" s="2">
        <v>17.899999999999999</v>
      </c>
      <c r="E256" s="2">
        <v>17.649999999999999</v>
      </c>
      <c r="F256" s="3">
        <v>17.649999999999999</v>
      </c>
      <c r="G256" s="3">
        <v>-0.15</v>
      </c>
      <c r="H256" s="4">
        <v>-8.3999999999999995E-3</v>
      </c>
      <c r="I256" s="2">
        <v>419</v>
      </c>
      <c r="J256" s="5">
        <v>7421</v>
      </c>
      <c r="K256" s="2">
        <v>14.01</v>
      </c>
      <c r="M256" s="1">
        <v>43013</v>
      </c>
      <c r="N256" s="2">
        <v>79</v>
      </c>
      <c r="O256" s="2">
        <v>82.9</v>
      </c>
      <c r="P256" s="2">
        <v>77</v>
      </c>
      <c r="Q256" s="3">
        <v>81.5</v>
      </c>
      <c r="R256" s="3">
        <v>-0.9</v>
      </c>
      <c r="S256" s="4">
        <v>-1.09E-2</v>
      </c>
      <c r="T256" s="5">
        <v>8350</v>
      </c>
      <c r="U256" s="5">
        <v>670029</v>
      </c>
      <c r="V256" s="2">
        <v>0</v>
      </c>
      <c r="X256" s="1">
        <v>43052</v>
      </c>
      <c r="Y256" s="2">
        <v>95.5</v>
      </c>
      <c r="Z256" s="2">
        <v>97.4</v>
      </c>
      <c r="AA256" s="2">
        <v>90.8</v>
      </c>
      <c r="AB256" s="3">
        <v>91</v>
      </c>
      <c r="AC256" s="3">
        <v>-1.1000000000000001</v>
      </c>
      <c r="AD256" s="4">
        <v>-1.1900000000000001E-2</v>
      </c>
      <c r="AE256" s="5">
        <v>22804</v>
      </c>
      <c r="AF256" s="5">
        <v>2145228</v>
      </c>
      <c r="AG256" s="2">
        <v>0</v>
      </c>
    </row>
    <row r="257" spans="2:33">
      <c r="B257" s="1">
        <v>43010</v>
      </c>
      <c r="C257" s="2">
        <v>17.75</v>
      </c>
      <c r="D257" s="2">
        <v>17.850000000000001</v>
      </c>
      <c r="E257" s="2">
        <v>17.7</v>
      </c>
      <c r="F257" s="3">
        <v>17.8</v>
      </c>
      <c r="G257" s="3">
        <v>0.2</v>
      </c>
      <c r="H257" s="4">
        <v>1.14E-2</v>
      </c>
      <c r="I257" s="2">
        <v>558</v>
      </c>
      <c r="J257" s="5">
        <v>9927</v>
      </c>
      <c r="K257" s="2">
        <v>14.13</v>
      </c>
      <c r="M257" s="1">
        <v>43011</v>
      </c>
      <c r="N257" s="2">
        <v>83.3</v>
      </c>
      <c r="O257" s="2">
        <v>84.1</v>
      </c>
      <c r="P257" s="2">
        <v>80.2</v>
      </c>
      <c r="Q257" s="3">
        <v>82.4</v>
      </c>
      <c r="R257" s="3">
        <v>-1.3</v>
      </c>
      <c r="S257" s="4">
        <v>-1.55E-2</v>
      </c>
      <c r="T257" s="5">
        <v>8874</v>
      </c>
      <c r="U257" s="5">
        <v>728850</v>
      </c>
      <c r="V257" s="2">
        <v>0</v>
      </c>
      <c r="X257" s="1">
        <v>43049</v>
      </c>
      <c r="Y257" s="2">
        <v>85.9</v>
      </c>
      <c r="Z257" s="2">
        <v>94.4</v>
      </c>
      <c r="AA257" s="2">
        <v>84.7</v>
      </c>
      <c r="AB257" s="3">
        <v>92.1</v>
      </c>
      <c r="AC257" s="3">
        <v>6.2</v>
      </c>
      <c r="AD257" s="4">
        <v>7.22E-2</v>
      </c>
      <c r="AE257" s="5">
        <v>26197</v>
      </c>
      <c r="AF257" s="5">
        <v>2358788</v>
      </c>
      <c r="AG257" s="2">
        <v>0</v>
      </c>
    </row>
    <row r="258" spans="2:33">
      <c r="B258" s="1">
        <v>43008</v>
      </c>
      <c r="C258" s="2">
        <v>17.55</v>
      </c>
      <c r="D258" s="2">
        <v>17.850000000000001</v>
      </c>
      <c r="E258" s="2">
        <v>17.55</v>
      </c>
      <c r="F258" s="3">
        <v>17.600000000000001</v>
      </c>
      <c r="G258" s="3">
        <v>0.1</v>
      </c>
      <c r="H258" s="4">
        <v>5.7000000000000002E-3</v>
      </c>
      <c r="I258" s="2">
        <v>137</v>
      </c>
      <c r="J258" s="5">
        <v>2417</v>
      </c>
      <c r="K258" s="2">
        <v>13.97</v>
      </c>
      <c r="M258" s="1">
        <v>43010</v>
      </c>
      <c r="N258" s="2">
        <v>81</v>
      </c>
      <c r="O258" s="2">
        <v>83.7</v>
      </c>
      <c r="P258" s="2">
        <v>79.3</v>
      </c>
      <c r="Q258" s="3">
        <v>83.7</v>
      </c>
      <c r="R258" s="3">
        <v>4.5</v>
      </c>
      <c r="S258" s="4">
        <v>5.6800000000000003E-2</v>
      </c>
      <c r="T258" s="5">
        <v>9708</v>
      </c>
      <c r="U258" s="5">
        <v>792154</v>
      </c>
      <c r="V258" s="2">
        <v>0</v>
      </c>
      <c r="X258" s="1">
        <v>43048</v>
      </c>
      <c r="Y258" s="2">
        <v>92.4</v>
      </c>
      <c r="Z258" s="2">
        <v>96</v>
      </c>
      <c r="AA258" s="2">
        <v>84.9</v>
      </c>
      <c r="AB258" s="3">
        <v>85.9</v>
      </c>
      <c r="AC258" s="3">
        <v>-6.1</v>
      </c>
      <c r="AD258" s="4">
        <v>-6.6299999999999998E-2</v>
      </c>
      <c r="AE258" s="5">
        <v>39917</v>
      </c>
      <c r="AF258" s="5">
        <v>3640414</v>
      </c>
      <c r="AG258" s="2">
        <v>0</v>
      </c>
    </row>
    <row r="259" spans="2:33">
      <c r="B259" s="1">
        <v>43007</v>
      </c>
      <c r="C259" s="2">
        <v>17.55</v>
      </c>
      <c r="D259" s="2">
        <v>17.55</v>
      </c>
      <c r="E259" s="2">
        <v>17.45</v>
      </c>
      <c r="F259" s="3">
        <v>17.5</v>
      </c>
      <c r="G259" s="3">
        <v>-0.05</v>
      </c>
      <c r="H259" s="4">
        <v>-2.8E-3</v>
      </c>
      <c r="I259" s="2">
        <v>447</v>
      </c>
      <c r="J259" s="5">
        <v>7815</v>
      </c>
      <c r="K259" s="2">
        <v>13.89</v>
      </c>
      <c r="M259" s="1">
        <v>43008</v>
      </c>
      <c r="N259" s="2">
        <v>77.599999999999994</v>
      </c>
      <c r="O259" s="2">
        <v>80.2</v>
      </c>
      <c r="P259" s="2">
        <v>77.5</v>
      </c>
      <c r="Q259" s="3">
        <v>79.2</v>
      </c>
      <c r="R259" s="3">
        <v>2.2999999999999998</v>
      </c>
      <c r="S259" s="4">
        <v>2.9899999999999999E-2</v>
      </c>
      <c r="T259" s="5">
        <v>6054</v>
      </c>
      <c r="U259" s="5">
        <v>479161</v>
      </c>
      <c r="V259" s="2">
        <v>0</v>
      </c>
      <c r="X259" s="1">
        <v>43047</v>
      </c>
      <c r="Y259" s="2">
        <v>85.2</v>
      </c>
      <c r="Z259" s="2">
        <v>92</v>
      </c>
      <c r="AA259" s="2">
        <v>84.5</v>
      </c>
      <c r="AB259" s="3">
        <v>92</v>
      </c>
      <c r="AC259" s="3">
        <v>8.3000000000000007</v>
      </c>
      <c r="AD259" s="4">
        <v>9.9199999999999997E-2</v>
      </c>
      <c r="AE259" s="5">
        <v>25336</v>
      </c>
      <c r="AF259" s="5">
        <v>2260965</v>
      </c>
      <c r="AG259" s="2">
        <v>0</v>
      </c>
    </row>
    <row r="260" spans="2:33">
      <c r="B260" s="1">
        <v>43006</v>
      </c>
      <c r="C260" s="2">
        <v>17.649999999999999</v>
      </c>
      <c r="D260" s="2">
        <v>17.649999999999999</v>
      </c>
      <c r="E260" s="2">
        <v>17.55</v>
      </c>
      <c r="F260" s="3">
        <v>17.55</v>
      </c>
      <c r="G260" s="3">
        <v>-0.1</v>
      </c>
      <c r="H260" s="4">
        <v>-5.7000000000000002E-3</v>
      </c>
      <c r="I260" s="2">
        <v>514</v>
      </c>
      <c r="J260" s="5">
        <v>9032</v>
      </c>
      <c r="K260" s="2">
        <v>13.93</v>
      </c>
      <c r="M260" s="1">
        <v>43007</v>
      </c>
      <c r="N260" s="2">
        <v>79.599999999999994</v>
      </c>
      <c r="O260" s="2">
        <v>79.599999999999994</v>
      </c>
      <c r="P260" s="2">
        <v>72.599999999999994</v>
      </c>
      <c r="Q260" s="3">
        <v>76.900000000000006</v>
      </c>
      <c r="R260" s="3">
        <v>-3.1</v>
      </c>
      <c r="S260" s="4">
        <v>-3.8699999999999998E-2</v>
      </c>
      <c r="T260" s="5">
        <v>9445</v>
      </c>
      <c r="U260" s="5">
        <v>719996</v>
      </c>
      <c r="V260" s="2">
        <v>0</v>
      </c>
      <c r="X260" s="1">
        <v>43046</v>
      </c>
      <c r="Y260" s="2">
        <v>82</v>
      </c>
      <c r="Z260" s="2">
        <v>84.2</v>
      </c>
      <c r="AA260" s="2">
        <v>80</v>
      </c>
      <c r="AB260" s="3">
        <v>83.7</v>
      </c>
      <c r="AC260" s="3">
        <v>4.4000000000000004</v>
      </c>
      <c r="AD260" s="4">
        <v>5.5500000000000001E-2</v>
      </c>
      <c r="AE260" s="5">
        <v>17205</v>
      </c>
      <c r="AF260" s="5">
        <v>1413144</v>
      </c>
      <c r="AG260" s="2">
        <v>0</v>
      </c>
    </row>
    <row r="261" spans="2:33">
      <c r="B261" s="1">
        <v>43005</v>
      </c>
      <c r="C261" s="2">
        <v>17.399999999999999</v>
      </c>
      <c r="D261" s="2">
        <v>17.75</v>
      </c>
      <c r="E261" s="2">
        <v>17.399999999999999</v>
      </c>
      <c r="F261" s="3">
        <v>17.649999999999999</v>
      </c>
      <c r="G261" s="3">
        <v>0.15</v>
      </c>
      <c r="H261" s="4">
        <v>8.6E-3</v>
      </c>
      <c r="I261" s="2">
        <v>446</v>
      </c>
      <c r="J261" s="5">
        <v>7858</v>
      </c>
      <c r="K261" s="2">
        <v>14.01</v>
      </c>
      <c r="M261" s="1">
        <v>43006</v>
      </c>
      <c r="N261" s="2">
        <v>79.099999999999994</v>
      </c>
      <c r="O261" s="2">
        <v>82</v>
      </c>
      <c r="P261" s="2">
        <v>78</v>
      </c>
      <c r="Q261" s="3">
        <v>80</v>
      </c>
      <c r="R261" s="3">
        <v>3.7</v>
      </c>
      <c r="S261" s="4">
        <v>4.8500000000000001E-2</v>
      </c>
      <c r="T261" s="5">
        <v>14094</v>
      </c>
      <c r="U261" s="5">
        <v>1126935</v>
      </c>
      <c r="V261" s="2">
        <v>0</v>
      </c>
      <c r="X261" s="1">
        <v>43045</v>
      </c>
      <c r="Y261" s="2">
        <v>78.2</v>
      </c>
      <c r="Z261" s="2">
        <v>79.3</v>
      </c>
      <c r="AA261" s="2">
        <v>77.3</v>
      </c>
      <c r="AB261" s="3">
        <v>79.3</v>
      </c>
      <c r="AC261" s="3">
        <v>2.2999999999999998</v>
      </c>
      <c r="AD261" s="4">
        <v>2.9899999999999999E-2</v>
      </c>
      <c r="AE261" s="5">
        <v>2881</v>
      </c>
      <c r="AF261" s="5">
        <v>225190</v>
      </c>
      <c r="AG261" s="2">
        <v>0</v>
      </c>
    </row>
    <row r="262" spans="2:33">
      <c r="B262" s="1">
        <v>43004</v>
      </c>
      <c r="C262" s="2">
        <v>17.45</v>
      </c>
      <c r="D262" s="2">
        <v>17.600000000000001</v>
      </c>
      <c r="E262" s="2">
        <v>17.399999999999999</v>
      </c>
      <c r="F262" s="3">
        <v>17.5</v>
      </c>
      <c r="G262" s="3">
        <v>-0.05</v>
      </c>
      <c r="H262" s="4">
        <v>-2.8E-3</v>
      </c>
      <c r="I262" s="2">
        <v>829</v>
      </c>
      <c r="J262" s="5">
        <v>14498</v>
      </c>
      <c r="K262" s="2">
        <v>13.89</v>
      </c>
      <c r="M262" s="1">
        <v>43005</v>
      </c>
      <c r="N262" s="2">
        <v>75.5</v>
      </c>
      <c r="O262" s="2">
        <v>76.3</v>
      </c>
      <c r="P262" s="2">
        <v>75.5</v>
      </c>
      <c r="Q262" s="3">
        <v>76.3</v>
      </c>
      <c r="R262" s="3">
        <v>6.9</v>
      </c>
      <c r="S262" s="4">
        <v>9.9400000000000002E-2</v>
      </c>
      <c r="T262" s="5">
        <v>3023</v>
      </c>
      <c r="U262" s="5">
        <v>229723</v>
      </c>
      <c r="V262" s="2">
        <v>0</v>
      </c>
      <c r="X262" s="1">
        <v>43042</v>
      </c>
      <c r="Y262" s="2">
        <v>78</v>
      </c>
      <c r="Z262" s="2">
        <v>79.400000000000006</v>
      </c>
      <c r="AA262" s="2">
        <v>76.5</v>
      </c>
      <c r="AB262" s="3">
        <v>77</v>
      </c>
      <c r="AC262" s="3">
        <v>0.5</v>
      </c>
      <c r="AD262" s="4">
        <v>6.4999999999999997E-3</v>
      </c>
      <c r="AE262" s="5">
        <v>5861</v>
      </c>
      <c r="AF262" s="5">
        <v>456850</v>
      </c>
      <c r="AG262" s="2">
        <v>0</v>
      </c>
    </row>
    <row r="263" spans="2:33">
      <c r="B263" s="1">
        <v>43003</v>
      </c>
      <c r="C263" s="2">
        <v>17.850000000000001</v>
      </c>
      <c r="D263" s="2">
        <v>17.899999999999999</v>
      </c>
      <c r="E263" s="2">
        <v>17.5</v>
      </c>
      <c r="F263" s="3">
        <v>17.55</v>
      </c>
      <c r="G263" s="3">
        <v>-0.35</v>
      </c>
      <c r="H263" s="4">
        <v>-1.9599999999999999E-2</v>
      </c>
      <c r="I263" s="5">
        <v>1755</v>
      </c>
      <c r="J263" s="5">
        <v>30861</v>
      </c>
      <c r="K263" s="2">
        <v>13.93</v>
      </c>
      <c r="M263" s="1">
        <v>43004</v>
      </c>
      <c r="N263" s="2">
        <v>71</v>
      </c>
      <c r="O263" s="2">
        <v>74.3</v>
      </c>
      <c r="P263" s="2">
        <v>68.7</v>
      </c>
      <c r="Q263" s="3">
        <v>69.400000000000006</v>
      </c>
      <c r="R263" s="3">
        <v>-2.7</v>
      </c>
      <c r="S263" s="4">
        <v>-3.7400000000000003E-2</v>
      </c>
      <c r="T263" s="5">
        <v>11480</v>
      </c>
      <c r="U263" s="5">
        <v>820887</v>
      </c>
      <c r="V263" s="2">
        <v>0</v>
      </c>
      <c r="X263" s="1">
        <v>43041</v>
      </c>
      <c r="Y263" s="2">
        <v>74.5</v>
      </c>
      <c r="Z263" s="2">
        <v>80.900000000000006</v>
      </c>
      <c r="AA263" s="2">
        <v>74.3</v>
      </c>
      <c r="AB263" s="3">
        <v>76.5</v>
      </c>
      <c r="AC263" s="3">
        <v>2.9</v>
      </c>
      <c r="AD263" s="4">
        <v>3.9399999999999998E-2</v>
      </c>
      <c r="AE263" s="5">
        <v>20227</v>
      </c>
      <c r="AF263" s="5">
        <v>1593772</v>
      </c>
      <c r="AG263" s="2">
        <v>0</v>
      </c>
    </row>
    <row r="264" spans="2:33">
      <c r="B264" s="1">
        <v>43000</v>
      </c>
      <c r="C264" s="2">
        <v>18.100000000000001</v>
      </c>
      <c r="D264" s="2">
        <v>18.149999999999999</v>
      </c>
      <c r="E264" s="2">
        <v>17.899999999999999</v>
      </c>
      <c r="F264" s="3">
        <v>17.899999999999999</v>
      </c>
      <c r="G264" s="3">
        <v>-0.35</v>
      </c>
      <c r="H264" s="4">
        <v>-1.9199999999999998E-2</v>
      </c>
      <c r="I264" s="5">
        <v>1338</v>
      </c>
      <c r="J264" s="5">
        <v>24106</v>
      </c>
      <c r="K264" s="2">
        <v>14.21</v>
      </c>
      <c r="M264" s="1">
        <v>43003</v>
      </c>
      <c r="N264" s="2">
        <v>79.2</v>
      </c>
      <c r="O264" s="2">
        <v>79.400000000000006</v>
      </c>
      <c r="P264" s="2">
        <v>72.099999999999994</v>
      </c>
      <c r="Q264" s="3">
        <v>72.099999999999994</v>
      </c>
      <c r="R264" s="3">
        <v>-8</v>
      </c>
      <c r="S264" s="4">
        <v>-9.9900000000000003E-2</v>
      </c>
      <c r="T264" s="5">
        <v>10256</v>
      </c>
      <c r="U264" s="5">
        <v>760746</v>
      </c>
      <c r="V264" s="2">
        <v>0</v>
      </c>
      <c r="X264" s="1">
        <v>43040</v>
      </c>
      <c r="Y264" s="2">
        <v>73.599999999999994</v>
      </c>
      <c r="Z264" s="2">
        <v>75.2</v>
      </c>
      <c r="AA264" s="2">
        <v>72.400000000000006</v>
      </c>
      <c r="AB264" s="3">
        <v>73.599999999999994</v>
      </c>
      <c r="AC264" s="3">
        <v>-0.2</v>
      </c>
      <c r="AD264" s="4">
        <v>-2.7000000000000001E-3</v>
      </c>
      <c r="AE264" s="5">
        <v>2935</v>
      </c>
      <c r="AF264" s="5">
        <v>217336</v>
      </c>
      <c r="AG264" s="2">
        <v>0</v>
      </c>
    </row>
    <row r="265" spans="2:33">
      <c r="B265" s="1">
        <v>42999</v>
      </c>
      <c r="C265" s="2">
        <v>18.2</v>
      </c>
      <c r="D265" s="2">
        <v>18.350000000000001</v>
      </c>
      <c r="E265" s="2">
        <v>18.149999999999999</v>
      </c>
      <c r="F265" s="3">
        <v>18.25</v>
      </c>
      <c r="G265" s="3">
        <v>0.05</v>
      </c>
      <c r="H265" s="4">
        <v>2.7000000000000001E-3</v>
      </c>
      <c r="I265" s="2">
        <v>371</v>
      </c>
      <c r="J265" s="5">
        <v>6771</v>
      </c>
      <c r="K265" s="2">
        <v>14.48</v>
      </c>
      <c r="M265" s="1">
        <v>43000</v>
      </c>
      <c r="N265" s="2">
        <v>82.8</v>
      </c>
      <c r="O265" s="2">
        <v>83.9</v>
      </c>
      <c r="P265" s="2">
        <v>79</v>
      </c>
      <c r="Q265" s="3">
        <v>80.099999999999994</v>
      </c>
      <c r="R265" s="3">
        <v>-2.8</v>
      </c>
      <c r="S265" s="4">
        <v>-3.3799999999999997E-2</v>
      </c>
      <c r="T265" s="5">
        <v>8670</v>
      </c>
      <c r="U265" s="5">
        <v>704718</v>
      </c>
      <c r="V265" s="2">
        <v>0</v>
      </c>
      <c r="X265" s="1">
        <v>43039</v>
      </c>
      <c r="Y265" s="2">
        <v>73</v>
      </c>
      <c r="Z265" s="2">
        <v>73.8</v>
      </c>
      <c r="AA265" s="2">
        <v>70.8</v>
      </c>
      <c r="AB265" s="3">
        <v>73.8</v>
      </c>
      <c r="AC265" s="3">
        <v>-0.7</v>
      </c>
      <c r="AD265" s="4">
        <v>-9.4000000000000004E-3</v>
      </c>
      <c r="AE265" s="5">
        <v>5129</v>
      </c>
      <c r="AF265" s="5">
        <v>371093</v>
      </c>
      <c r="AG265" s="2">
        <v>0</v>
      </c>
    </row>
    <row r="266" spans="2:33">
      <c r="B266" s="1">
        <v>42998</v>
      </c>
      <c r="C266" s="2">
        <v>18.2</v>
      </c>
      <c r="D266" s="2">
        <v>18.350000000000001</v>
      </c>
      <c r="E266" s="2">
        <v>18.100000000000001</v>
      </c>
      <c r="F266" s="3">
        <v>18.2</v>
      </c>
      <c r="G266" s="3">
        <v>-0.05</v>
      </c>
      <c r="H266" s="4">
        <v>-2.7000000000000001E-3</v>
      </c>
      <c r="I266" s="2">
        <v>728</v>
      </c>
      <c r="J266" s="5">
        <v>13257</v>
      </c>
      <c r="K266" s="2">
        <v>14.44</v>
      </c>
      <c r="M266" s="1">
        <v>42999</v>
      </c>
      <c r="N266" s="2">
        <v>80.2</v>
      </c>
      <c r="O266" s="2">
        <v>83.5</v>
      </c>
      <c r="P266" s="2">
        <v>75.7</v>
      </c>
      <c r="Q266" s="3">
        <v>82.9</v>
      </c>
      <c r="R266" s="3">
        <v>6.9</v>
      </c>
      <c r="S266" s="4">
        <v>9.0800000000000006E-2</v>
      </c>
      <c r="T266" s="5">
        <v>19466</v>
      </c>
      <c r="U266" s="5">
        <v>1560260</v>
      </c>
      <c r="V266" s="2">
        <v>0</v>
      </c>
      <c r="X266" s="1">
        <v>43038</v>
      </c>
      <c r="Y266" s="2">
        <v>75.2</v>
      </c>
      <c r="Z266" s="2">
        <v>75.2</v>
      </c>
      <c r="AA266" s="2">
        <v>73</v>
      </c>
      <c r="AB266" s="3">
        <v>74.5</v>
      </c>
      <c r="AC266" s="3">
        <v>0.9</v>
      </c>
      <c r="AD266" s="4">
        <v>1.2200000000000001E-2</v>
      </c>
      <c r="AE266" s="5">
        <v>2380</v>
      </c>
      <c r="AF266" s="5">
        <v>176359</v>
      </c>
      <c r="AG266" s="2">
        <v>0</v>
      </c>
    </row>
    <row r="267" spans="2:33">
      <c r="B267" s="1">
        <v>42997</v>
      </c>
      <c r="C267" s="2">
        <v>18.55</v>
      </c>
      <c r="D267" s="2">
        <v>18.55</v>
      </c>
      <c r="E267" s="2">
        <v>18.149999999999999</v>
      </c>
      <c r="F267" s="3">
        <v>18.25</v>
      </c>
      <c r="G267" s="3">
        <v>-0.3</v>
      </c>
      <c r="H267" s="4">
        <v>-1.6199999999999999E-2</v>
      </c>
      <c r="I267" s="5">
        <v>1835</v>
      </c>
      <c r="J267" s="5">
        <v>33524</v>
      </c>
      <c r="K267" s="2">
        <v>14.48</v>
      </c>
      <c r="M267" s="1">
        <v>42998</v>
      </c>
      <c r="N267" s="2">
        <v>76.2</v>
      </c>
      <c r="O267" s="2">
        <v>78.099999999999994</v>
      </c>
      <c r="P267" s="2">
        <v>75</v>
      </c>
      <c r="Q267" s="3">
        <v>76</v>
      </c>
      <c r="R267" s="3">
        <v>1.2</v>
      </c>
      <c r="S267" s="4">
        <v>1.6E-2</v>
      </c>
      <c r="T267" s="5">
        <v>1967</v>
      </c>
      <c r="U267" s="5">
        <v>150271</v>
      </c>
      <c r="V267" s="2">
        <v>0</v>
      </c>
      <c r="X267" s="1">
        <v>43035</v>
      </c>
      <c r="Y267" s="2">
        <v>75.599999999999994</v>
      </c>
      <c r="Z267" s="2">
        <v>75.900000000000006</v>
      </c>
      <c r="AA267" s="2">
        <v>73.5</v>
      </c>
      <c r="AB267" s="3">
        <v>73.599999999999994</v>
      </c>
      <c r="AC267" s="3">
        <v>-1.2</v>
      </c>
      <c r="AD267" s="4">
        <v>-1.6E-2</v>
      </c>
      <c r="AE267" s="5">
        <v>3107</v>
      </c>
      <c r="AF267" s="5">
        <v>231657</v>
      </c>
      <c r="AG267" s="2">
        <v>0</v>
      </c>
    </row>
    <row r="268" spans="2:33">
      <c r="B268" s="1">
        <v>42996</v>
      </c>
      <c r="C268" s="2">
        <v>18.399999999999999</v>
      </c>
      <c r="D268" s="2">
        <v>18.600000000000001</v>
      </c>
      <c r="E268" s="2">
        <v>18.350000000000001</v>
      </c>
      <c r="F268" s="2">
        <v>18.55</v>
      </c>
      <c r="G268" s="2">
        <v>0</v>
      </c>
      <c r="H268" s="6">
        <v>0</v>
      </c>
      <c r="I268" s="2">
        <v>770</v>
      </c>
      <c r="J268" s="5">
        <v>14227</v>
      </c>
      <c r="K268" s="2">
        <v>14.72</v>
      </c>
      <c r="M268" s="1">
        <v>42997</v>
      </c>
      <c r="N268" s="2">
        <v>75</v>
      </c>
      <c r="O268" s="2">
        <v>75</v>
      </c>
      <c r="P268" s="2">
        <v>72.599999999999994</v>
      </c>
      <c r="Q268" s="3">
        <v>74.8</v>
      </c>
      <c r="R268" s="3">
        <v>0.8</v>
      </c>
      <c r="S268" s="4">
        <v>1.0800000000000001E-2</v>
      </c>
      <c r="T268" s="5">
        <v>2367</v>
      </c>
      <c r="U268" s="5">
        <v>176109</v>
      </c>
      <c r="V268" s="2">
        <v>0</v>
      </c>
      <c r="X268" s="1">
        <v>43034</v>
      </c>
      <c r="Y268" s="2">
        <v>75</v>
      </c>
      <c r="Z268" s="2">
        <v>77.400000000000006</v>
      </c>
      <c r="AA268" s="2">
        <v>74.3</v>
      </c>
      <c r="AB268" s="3">
        <v>74.8</v>
      </c>
      <c r="AC268" s="3">
        <v>1.7</v>
      </c>
      <c r="AD268" s="4">
        <v>2.3300000000000001E-2</v>
      </c>
      <c r="AE268" s="5">
        <v>6211</v>
      </c>
      <c r="AF268" s="5">
        <v>468395</v>
      </c>
      <c r="AG268" s="2">
        <v>0</v>
      </c>
    </row>
    <row r="269" spans="2:33">
      <c r="B269" s="1">
        <v>42993</v>
      </c>
      <c r="C269" s="2">
        <v>18.899999999999999</v>
      </c>
      <c r="D269" s="2">
        <v>18.899999999999999</v>
      </c>
      <c r="E269" s="2">
        <v>18.45</v>
      </c>
      <c r="F269" s="3">
        <v>18.55</v>
      </c>
      <c r="G269" s="3">
        <v>-0.4</v>
      </c>
      <c r="H269" s="4">
        <v>-2.1100000000000001E-2</v>
      </c>
      <c r="I269" s="5">
        <v>2877</v>
      </c>
      <c r="J269" s="5">
        <v>53419</v>
      </c>
      <c r="K269" s="2">
        <v>14.72</v>
      </c>
      <c r="M269" s="1">
        <v>42996</v>
      </c>
      <c r="N269" s="2">
        <v>67.3</v>
      </c>
      <c r="O269" s="2">
        <v>74</v>
      </c>
      <c r="P269" s="2">
        <v>67.3</v>
      </c>
      <c r="Q269" s="3">
        <v>74</v>
      </c>
      <c r="R269" s="3">
        <v>6.7</v>
      </c>
      <c r="S269" s="4">
        <v>9.9599999999999994E-2</v>
      </c>
      <c r="T269" s="5">
        <v>2285</v>
      </c>
      <c r="U269" s="5">
        <v>160619</v>
      </c>
      <c r="V269" s="2">
        <v>0</v>
      </c>
      <c r="X269" s="1">
        <v>43033</v>
      </c>
      <c r="Y269" s="2">
        <v>75</v>
      </c>
      <c r="Z269" s="2">
        <v>76.3</v>
      </c>
      <c r="AA269" s="2">
        <v>73.099999999999994</v>
      </c>
      <c r="AB269" s="3">
        <v>73.099999999999994</v>
      </c>
      <c r="AC269" s="3">
        <v>-2</v>
      </c>
      <c r="AD269" s="4">
        <v>-2.6599999999999999E-2</v>
      </c>
      <c r="AE269" s="5">
        <v>4555</v>
      </c>
      <c r="AF269" s="5">
        <v>339831</v>
      </c>
      <c r="AG269" s="2">
        <v>0</v>
      </c>
    </row>
    <row r="270" spans="2:33">
      <c r="B270" s="1">
        <v>42992</v>
      </c>
      <c r="C270" s="2">
        <v>19.05</v>
      </c>
      <c r="D270" s="2">
        <v>19.05</v>
      </c>
      <c r="E270" s="2">
        <v>18.850000000000001</v>
      </c>
      <c r="F270" s="3">
        <v>18.95</v>
      </c>
      <c r="G270" s="3">
        <v>-0.1</v>
      </c>
      <c r="H270" s="4">
        <v>-5.1999999999999998E-3</v>
      </c>
      <c r="I270" s="5">
        <v>1233</v>
      </c>
      <c r="J270" s="5">
        <v>23356</v>
      </c>
      <c r="K270" s="2">
        <v>15.04</v>
      </c>
      <c r="M270" s="1">
        <v>42993</v>
      </c>
      <c r="N270" s="2">
        <v>67.5</v>
      </c>
      <c r="O270" s="2">
        <v>70</v>
      </c>
      <c r="P270" s="2">
        <v>67.3</v>
      </c>
      <c r="Q270" s="3">
        <v>67.3</v>
      </c>
      <c r="R270" s="3">
        <v>0.7</v>
      </c>
      <c r="S270" s="4">
        <v>1.0500000000000001E-2</v>
      </c>
      <c r="T270" s="5">
        <v>2736</v>
      </c>
      <c r="U270" s="5">
        <v>189284</v>
      </c>
      <c r="V270" s="2">
        <v>0</v>
      </c>
      <c r="X270" s="1">
        <v>43032</v>
      </c>
      <c r="Y270" s="2">
        <v>72.3</v>
      </c>
      <c r="Z270" s="2">
        <v>77.400000000000006</v>
      </c>
      <c r="AA270" s="2">
        <v>72.3</v>
      </c>
      <c r="AB270" s="3">
        <v>75.099999999999994</v>
      </c>
      <c r="AC270" s="3">
        <v>3.4</v>
      </c>
      <c r="AD270" s="4">
        <v>4.7399999999999998E-2</v>
      </c>
      <c r="AE270" s="5">
        <v>8916</v>
      </c>
      <c r="AF270" s="5">
        <v>670659</v>
      </c>
      <c r="AG270" s="2">
        <v>0</v>
      </c>
    </row>
    <row r="271" spans="2:33">
      <c r="B271" s="1">
        <v>42991</v>
      </c>
      <c r="C271" s="2">
        <v>19.3</v>
      </c>
      <c r="D271" s="2">
        <v>19.3</v>
      </c>
      <c r="E271" s="2">
        <v>19.05</v>
      </c>
      <c r="F271" s="3">
        <v>19.05</v>
      </c>
      <c r="G271" s="3">
        <v>-0.1</v>
      </c>
      <c r="H271" s="4">
        <v>-5.1999999999999998E-3</v>
      </c>
      <c r="I271" s="2">
        <v>667</v>
      </c>
      <c r="J271" s="5">
        <v>12769</v>
      </c>
      <c r="K271" s="2">
        <v>15.12</v>
      </c>
      <c r="M271" s="1">
        <v>42992</v>
      </c>
      <c r="N271" s="2">
        <v>65</v>
      </c>
      <c r="O271" s="2">
        <v>67</v>
      </c>
      <c r="P271" s="2">
        <v>64.900000000000006</v>
      </c>
      <c r="Q271" s="3">
        <v>66.599999999999994</v>
      </c>
      <c r="R271" s="3">
        <v>2.6</v>
      </c>
      <c r="S271" s="4">
        <v>4.0599999999999997E-2</v>
      </c>
      <c r="T271" s="5">
        <v>2457</v>
      </c>
      <c r="U271" s="5">
        <v>161961</v>
      </c>
      <c r="V271" s="2">
        <v>0</v>
      </c>
      <c r="X271" s="1">
        <v>43031</v>
      </c>
      <c r="Y271" s="2">
        <v>71.5</v>
      </c>
      <c r="Z271" s="2">
        <v>72.8</v>
      </c>
      <c r="AA271" s="2">
        <v>67.900000000000006</v>
      </c>
      <c r="AB271" s="3">
        <v>71.7</v>
      </c>
      <c r="AC271" s="3">
        <v>-1.2</v>
      </c>
      <c r="AD271" s="4">
        <v>-1.6500000000000001E-2</v>
      </c>
      <c r="AE271" s="5">
        <v>10107</v>
      </c>
      <c r="AF271" s="5">
        <v>710536</v>
      </c>
      <c r="AG271" s="2">
        <v>0</v>
      </c>
    </row>
    <row r="272" spans="2:33">
      <c r="B272" s="1">
        <v>42990</v>
      </c>
      <c r="C272" s="2">
        <v>19.3</v>
      </c>
      <c r="D272" s="2">
        <v>19.350000000000001</v>
      </c>
      <c r="E272" s="2">
        <v>19.05</v>
      </c>
      <c r="F272" s="3">
        <v>19.149999999999999</v>
      </c>
      <c r="G272" s="3">
        <v>-0.1</v>
      </c>
      <c r="H272" s="4">
        <v>-5.1999999999999998E-3</v>
      </c>
      <c r="I272" s="5">
        <v>1013</v>
      </c>
      <c r="J272" s="5">
        <v>19425</v>
      </c>
      <c r="K272" s="2">
        <v>15.2</v>
      </c>
      <c r="M272" s="1">
        <v>42991</v>
      </c>
      <c r="N272" s="2">
        <v>64</v>
      </c>
      <c r="O272" s="2">
        <v>64</v>
      </c>
      <c r="P272" s="2">
        <v>61.2</v>
      </c>
      <c r="Q272" s="3">
        <v>64</v>
      </c>
      <c r="R272" s="3">
        <v>1</v>
      </c>
      <c r="S272" s="4">
        <v>1.5900000000000001E-2</v>
      </c>
      <c r="T272" s="5">
        <v>1535</v>
      </c>
      <c r="U272" s="5">
        <v>96441</v>
      </c>
      <c r="V272" s="2">
        <v>0</v>
      </c>
      <c r="X272" s="1">
        <v>43028</v>
      </c>
      <c r="Y272" s="2">
        <v>75</v>
      </c>
      <c r="Z272" s="2">
        <v>75.2</v>
      </c>
      <c r="AA272" s="2">
        <v>72.2</v>
      </c>
      <c r="AB272" s="3">
        <v>72.900000000000006</v>
      </c>
      <c r="AC272" s="3">
        <v>-3</v>
      </c>
      <c r="AD272" s="4">
        <v>-3.95E-2</v>
      </c>
      <c r="AE272" s="5">
        <v>5309</v>
      </c>
      <c r="AF272" s="5">
        <v>392084</v>
      </c>
      <c r="AG272" s="2">
        <v>0</v>
      </c>
    </row>
    <row r="273" spans="2:33">
      <c r="B273" s="1">
        <v>42989</v>
      </c>
      <c r="C273" s="2">
        <v>19.350000000000001</v>
      </c>
      <c r="D273" s="2">
        <v>19.350000000000001</v>
      </c>
      <c r="E273" s="2">
        <v>19.100000000000001</v>
      </c>
      <c r="F273" s="3">
        <v>19.25</v>
      </c>
      <c r="G273" s="3">
        <v>-0.1</v>
      </c>
      <c r="H273" s="4">
        <v>-5.1999999999999998E-3</v>
      </c>
      <c r="I273" s="5">
        <v>1482</v>
      </c>
      <c r="J273" s="5">
        <v>28478</v>
      </c>
      <c r="K273" s="2">
        <v>15.28</v>
      </c>
      <c r="M273" s="1">
        <v>42990</v>
      </c>
      <c r="N273" s="2">
        <v>65</v>
      </c>
      <c r="O273" s="2">
        <v>65</v>
      </c>
      <c r="P273" s="2">
        <v>61.9</v>
      </c>
      <c r="Q273" s="3">
        <v>63</v>
      </c>
      <c r="R273" s="3">
        <v>-0.5</v>
      </c>
      <c r="S273" s="4">
        <v>-7.9000000000000008E-3</v>
      </c>
      <c r="T273" s="5">
        <v>1482</v>
      </c>
      <c r="U273" s="5">
        <v>93486</v>
      </c>
      <c r="V273" s="2">
        <v>0</v>
      </c>
      <c r="X273" s="1">
        <v>43027</v>
      </c>
      <c r="Y273" s="2">
        <v>75.2</v>
      </c>
      <c r="Z273" s="2">
        <v>76.7</v>
      </c>
      <c r="AA273" s="2">
        <v>73.400000000000006</v>
      </c>
      <c r="AB273" s="3">
        <v>75.900000000000006</v>
      </c>
      <c r="AC273" s="3">
        <v>-0.3</v>
      </c>
      <c r="AD273" s="4">
        <v>-3.8999999999999998E-3</v>
      </c>
      <c r="AE273" s="5">
        <v>8127</v>
      </c>
      <c r="AF273" s="5">
        <v>607984</v>
      </c>
      <c r="AG273" s="2">
        <v>0</v>
      </c>
    </row>
    <row r="274" spans="2:33">
      <c r="B274" s="1">
        <v>42986</v>
      </c>
      <c r="C274" s="2">
        <v>19.2</v>
      </c>
      <c r="D274" s="2">
        <v>19.399999999999999</v>
      </c>
      <c r="E274" s="2">
        <v>19</v>
      </c>
      <c r="F274" s="3">
        <v>19.350000000000001</v>
      </c>
      <c r="G274" s="3">
        <v>0.15</v>
      </c>
      <c r="H274" s="4">
        <v>7.7999999999999996E-3</v>
      </c>
      <c r="I274" s="5">
        <v>2355</v>
      </c>
      <c r="J274" s="5">
        <v>45221</v>
      </c>
      <c r="K274" s="2">
        <v>15.36</v>
      </c>
      <c r="M274" s="1">
        <v>42989</v>
      </c>
      <c r="N274" s="2">
        <v>65.400000000000006</v>
      </c>
      <c r="O274" s="2">
        <v>65.400000000000006</v>
      </c>
      <c r="P274" s="2">
        <v>63.5</v>
      </c>
      <c r="Q274" s="3">
        <v>63.5</v>
      </c>
      <c r="R274" s="3">
        <v>-1</v>
      </c>
      <c r="S274" s="4">
        <v>-1.55E-2</v>
      </c>
      <c r="T274" s="5">
        <v>1873</v>
      </c>
      <c r="U274" s="5">
        <v>119607</v>
      </c>
      <c r="V274" s="2">
        <v>0</v>
      </c>
      <c r="X274" s="1">
        <v>43026</v>
      </c>
      <c r="Y274" s="2">
        <v>79.7</v>
      </c>
      <c r="Z274" s="2">
        <v>80.400000000000006</v>
      </c>
      <c r="AA274" s="2">
        <v>75.7</v>
      </c>
      <c r="AB274" s="3">
        <v>76.2</v>
      </c>
      <c r="AC274" s="3">
        <v>-3.6</v>
      </c>
      <c r="AD274" s="4">
        <v>-4.5100000000000001E-2</v>
      </c>
      <c r="AE274" s="5">
        <v>7956</v>
      </c>
      <c r="AF274" s="5">
        <v>615828</v>
      </c>
      <c r="AG274" s="2">
        <v>0</v>
      </c>
    </row>
    <row r="275" spans="2:33">
      <c r="B275" s="1">
        <v>42985</v>
      </c>
      <c r="C275" s="2">
        <v>19.100000000000001</v>
      </c>
      <c r="D275" s="2">
        <v>19.2</v>
      </c>
      <c r="E275" s="2">
        <v>19.05</v>
      </c>
      <c r="F275" s="3">
        <v>19.2</v>
      </c>
      <c r="G275" s="3">
        <v>0.1</v>
      </c>
      <c r="H275" s="4">
        <v>5.1999999999999998E-3</v>
      </c>
      <c r="I275" s="5">
        <v>1731</v>
      </c>
      <c r="J275" s="5">
        <v>33105</v>
      </c>
      <c r="K275" s="2">
        <v>15.24</v>
      </c>
      <c r="M275" s="1">
        <v>42986</v>
      </c>
      <c r="N275" s="2">
        <v>60.2</v>
      </c>
      <c r="O275" s="2">
        <v>64.5</v>
      </c>
      <c r="P275" s="2">
        <v>60.2</v>
      </c>
      <c r="Q275" s="3">
        <v>64.5</v>
      </c>
      <c r="R275" s="3">
        <v>1.5</v>
      </c>
      <c r="S275" s="4">
        <v>2.3800000000000002E-2</v>
      </c>
      <c r="T275" s="5">
        <v>3355</v>
      </c>
      <c r="U275" s="5">
        <v>210652</v>
      </c>
      <c r="V275" s="2">
        <v>0</v>
      </c>
      <c r="X275" s="1">
        <v>43025</v>
      </c>
      <c r="Y275" s="2">
        <v>80.7</v>
      </c>
      <c r="Z275" s="2">
        <v>81.099999999999994</v>
      </c>
      <c r="AA275" s="2">
        <v>79.5</v>
      </c>
      <c r="AB275" s="3">
        <v>79.8</v>
      </c>
      <c r="AC275" s="3">
        <v>-1.5</v>
      </c>
      <c r="AD275" s="4">
        <v>-1.8499999999999999E-2</v>
      </c>
      <c r="AE275" s="5">
        <v>3075</v>
      </c>
      <c r="AF275" s="5">
        <v>246216</v>
      </c>
      <c r="AG275" s="2">
        <v>0</v>
      </c>
    </row>
    <row r="276" spans="2:33">
      <c r="B276" s="1">
        <v>42984</v>
      </c>
      <c r="C276" s="2">
        <v>19.3</v>
      </c>
      <c r="D276" s="2">
        <v>19.350000000000001</v>
      </c>
      <c r="E276" s="2">
        <v>19</v>
      </c>
      <c r="F276" s="3">
        <v>19.100000000000001</v>
      </c>
      <c r="G276" s="3">
        <v>-0.3</v>
      </c>
      <c r="H276" s="4">
        <v>-1.55E-2</v>
      </c>
      <c r="I276" s="5">
        <v>2148</v>
      </c>
      <c r="J276" s="5">
        <v>41094</v>
      </c>
      <c r="K276" s="2">
        <v>15.16</v>
      </c>
      <c r="M276" s="1">
        <v>42985</v>
      </c>
      <c r="N276" s="2">
        <v>67.5</v>
      </c>
      <c r="O276" s="2">
        <v>67.5</v>
      </c>
      <c r="P276" s="2">
        <v>63</v>
      </c>
      <c r="Q276" s="3">
        <v>63</v>
      </c>
      <c r="R276" s="3">
        <v>-5</v>
      </c>
      <c r="S276" s="4">
        <v>-7.3499999999999996E-2</v>
      </c>
      <c r="T276" s="5">
        <v>3900</v>
      </c>
      <c r="U276" s="5">
        <v>253320</v>
      </c>
      <c r="V276" s="2">
        <v>0</v>
      </c>
      <c r="X276" s="1">
        <v>43024</v>
      </c>
      <c r="Y276" s="2">
        <v>81.900000000000006</v>
      </c>
      <c r="Z276" s="2">
        <v>82.4</v>
      </c>
      <c r="AA276" s="2">
        <v>80.599999999999994</v>
      </c>
      <c r="AB276" s="3">
        <v>81.3</v>
      </c>
      <c r="AC276" s="3">
        <v>0.2</v>
      </c>
      <c r="AD276" s="4">
        <v>2.5000000000000001E-3</v>
      </c>
      <c r="AE276" s="5">
        <v>3102</v>
      </c>
      <c r="AF276" s="5">
        <v>252637</v>
      </c>
      <c r="AG276" s="2">
        <v>0</v>
      </c>
    </row>
    <row r="277" spans="2:33">
      <c r="B277" s="1">
        <v>42983</v>
      </c>
      <c r="C277" s="2">
        <v>19.600000000000001</v>
      </c>
      <c r="D277" s="2">
        <v>19.75</v>
      </c>
      <c r="E277" s="2">
        <v>19.350000000000001</v>
      </c>
      <c r="F277" s="3">
        <v>19.399999999999999</v>
      </c>
      <c r="G277" s="3">
        <v>-0.05</v>
      </c>
      <c r="H277" s="4">
        <v>-2.5999999999999999E-3</v>
      </c>
      <c r="I277" s="5">
        <v>2603</v>
      </c>
      <c r="J277" s="5">
        <v>50818</v>
      </c>
      <c r="K277" s="2">
        <v>15.4</v>
      </c>
      <c r="M277" s="1">
        <v>42984</v>
      </c>
      <c r="N277" s="2">
        <v>71</v>
      </c>
      <c r="O277" s="2">
        <v>71</v>
      </c>
      <c r="P277" s="2">
        <v>62.1</v>
      </c>
      <c r="Q277" s="3">
        <v>68</v>
      </c>
      <c r="R277" s="3">
        <v>1.2</v>
      </c>
      <c r="S277" s="4">
        <v>1.7999999999999999E-2</v>
      </c>
      <c r="T277" s="5">
        <v>18473</v>
      </c>
      <c r="U277" s="5">
        <v>1251312</v>
      </c>
      <c r="V277" s="2">
        <v>0</v>
      </c>
      <c r="X277" s="1">
        <v>43021</v>
      </c>
      <c r="Y277" s="2">
        <v>83.4</v>
      </c>
      <c r="Z277" s="2">
        <v>83.9</v>
      </c>
      <c r="AA277" s="2">
        <v>81</v>
      </c>
      <c r="AB277" s="3">
        <v>81.099999999999994</v>
      </c>
      <c r="AC277" s="3">
        <v>-1.2</v>
      </c>
      <c r="AD277" s="4">
        <v>-1.46E-2</v>
      </c>
      <c r="AE277" s="5">
        <v>7391</v>
      </c>
      <c r="AF277" s="5">
        <v>608878</v>
      </c>
      <c r="AG277" s="2">
        <v>0</v>
      </c>
    </row>
    <row r="278" spans="2:33">
      <c r="B278" s="1">
        <v>42982</v>
      </c>
      <c r="C278" s="2">
        <v>19.2</v>
      </c>
      <c r="D278" s="2">
        <v>19.600000000000001</v>
      </c>
      <c r="E278" s="2">
        <v>19.2</v>
      </c>
      <c r="F278" s="3">
        <v>19.45</v>
      </c>
      <c r="G278" s="3">
        <v>0.4</v>
      </c>
      <c r="H278" s="4">
        <v>2.1000000000000001E-2</v>
      </c>
      <c r="I278" s="5">
        <v>4736</v>
      </c>
      <c r="J278" s="5">
        <v>91796</v>
      </c>
      <c r="K278" s="2">
        <v>15.44</v>
      </c>
      <c r="M278" s="1">
        <v>42983</v>
      </c>
      <c r="N278" s="2">
        <v>66.8</v>
      </c>
      <c r="O278" s="2">
        <v>66.8</v>
      </c>
      <c r="P278" s="2">
        <v>66.8</v>
      </c>
      <c r="Q278" s="3">
        <v>66.8</v>
      </c>
      <c r="R278" s="3">
        <v>6</v>
      </c>
      <c r="S278" s="4">
        <v>9.8699999999999996E-2</v>
      </c>
      <c r="T278" s="5">
        <v>2405</v>
      </c>
      <c r="U278" s="5">
        <v>160650</v>
      </c>
      <c r="V278" s="2">
        <v>0</v>
      </c>
      <c r="X278" s="1">
        <v>43020</v>
      </c>
      <c r="Y278" s="2">
        <v>78.7</v>
      </c>
      <c r="Z278" s="2">
        <v>82.3</v>
      </c>
      <c r="AA278" s="2">
        <v>78.5</v>
      </c>
      <c r="AB278" s="3">
        <v>82.3</v>
      </c>
      <c r="AC278" s="3">
        <v>3.3</v>
      </c>
      <c r="AD278" s="4">
        <v>4.1799999999999997E-2</v>
      </c>
      <c r="AE278" s="5">
        <v>7295</v>
      </c>
      <c r="AF278" s="5">
        <v>586364</v>
      </c>
      <c r="AG278" s="2">
        <v>0</v>
      </c>
    </row>
    <row r="279" spans="2:33">
      <c r="B279" s="1">
        <v>42979</v>
      </c>
      <c r="C279" s="2">
        <v>19</v>
      </c>
      <c r="D279" s="2">
        <v>19.2</v>
      </c>
      <c r="E279" s="2">
        <v>18.95</v>
      </c>
      <c r="F279" s="3">
        <v>19.05</v>
      </c>
      <c r="G279" s="3">
        <v>0.05</v>
      </c>
      <c r="H279" s="4">
        <v>2.5999999999999999E-3</v>
      </c>
      <c r="I279" s="5">
        <v>1382</v>
      </c>
      <c r="J279" s="5">
        <v>26304</v>
      </c>
      <c r="K279" s="2">
        <v>15.12</v>
      </c>
      <c r="M279" s="1">
        <v>42982</v>
      </c>
      <c r="N279" s="2">
        <v>59.5</v>
      </c>
      <c r="O279" s="2">
        <v>60.8</v>
      </c>
      <c r="P279" s="2">
        <v>59.5</v>
      </c>
      <c r="Q279" s="3">
        <v>60.8</v>
      </c>
      <c r="R279" s="3">
        <v>5.5</v>
      </c>
      <c r="S279" s="4">
        <v>9.9500000000000005E-2</v>
      </c>
      <c r="T279" s="5">
        <v>4804</v>
      </c>
      <c r="U279" s="5">
        <v>288853</v>
      </c>
      <c r="V279" s="2">
        <v>0</v>
      </c>
      <c r="X279" s="1">
        <v>43019</v>
      </c>
      <c r="Y279" s="2">
        <v>83</v>
      </c>
      <c r="Z279" s="2">
        <v>84</v>
      </c>
      <c r="AA279" s="2">
        <v>78.7</v>
      </c>
      <c r="AB279" s="3">
        <v>79</v>
      </c>
      <c r="AC279" s="3">
        <v>-3.3</v>
      </c>
      <c r="AD279" s="4">
        <v>-4.0099999999999997E-2</v>
      </c>
      <c r="AE279" s="5">
        <v>8848</v>
      </c>
      <c r="AF279" s="5">
        <v>714199</v>
      </c>
      <c r="AG279" s="2">
        <v>0</v>
      </c>
    </row>
    <row r="280" spans="2:33">
      <c r="B280" s="1">
        <v>42978</v>
      </c>
      <c r="C280" s="2">
        <v>19.149999999999999</v>
      </c>
      <c r="D280" s="2">
        <v>19.3</v>
      </c>
      <c r="E280" s="2">
        <v>18.899999999999999</v>
      </c>
      <c r="F280" s="2">
        <v>19</v>
      </c>
      <c r="G280" s="2">
        <v>0</v>
      </c>
      <c r="H280" s="6">
        <v>0</v>
      </c>
      <c r="I280" s="5">
        <v>1688</v>
      </c>
      <c r="J280" s="5">
        <v>32189</v>
      </c>
      <c r="K280" s="2">
        <v>15.08</v>
      </c>
      <c r="M280" s="1">
        <v>42979</v>
      </c>
      <c r="N280" s="2">
        <v>51.2</v>
      </c>
      <c r="O280" s="2">
        <v>55.3</v>
      </c>
      <c r="P280" s="2">
        <v>51.2</v>
      </c>
      <c r="Q280" s="3">
        <v>55.3</v>
      </c>
      <c r="R280" s="3">
        <v>5</v>
      </c>
      <c r="S280" s="4">
        <v>9.9400000000000002E-2</v>
      </c>
      <c r="T280" s="5">
        <v>5436</v>
      </c>
      <c r="U280" s="5">
        <v>293614</v>
      </c>
      <c r="V280" s="2">
        <v>0</v>
      </c>
      <c r="X280" s="1">
        <v>43014</v>
      </c>
      <c r="Y280" s="2">
        <v>82.5</v>
      </c>
      <c r="Z280" s="2">
        <v>84.6</v>
      </c>
      <c r="AA280" s="2">
        <v>80.7</v>
      </c>
      <c r="AB280" s="3">
        <v>82.3</v>
      </c>
      <c r="AC280" s="3">
        <v>0.8</v>
      </c>
      <c r="AD280" s="4">
        <v>9.7999999999999997E-3</v>
      </c>
      <c r="AE280" s="5">
        <v>9372</v>
      </c>
      <c r="AF280" s="5">
        <v>778669</v>
      </c>
      <c r="AG280" s="2">
        <v>0</v>
      </c>
    </row>
    <row r="281" spans="2:33">
      <c r="B281" s="1">
        <v>42977</v>
      </c>
      <c r="C281" s="2">
        <v>19.3</v>
      </c>
      <c r="D281" s="2">
        <v>19.600000000000001</v>
      </c>
      <c r="E281" s="2">
        <v>19</v>
      </c>
      <c r="F281" s="2">
        <v>19</v>
      </c>
      <c r="G281" s="2">
        <v>0</v>
      </c>
      <c r="H281" s="6">
        <v>0</v>
      </c>
      <c r="I281" s="5">
        <v>5700</v>
      </c>
      <c r="J281" s="5">
        <v>110190</v>
      </c>
      <c r="K281" s="2">
        <v>15.08</v>
      </c>
      <c r="M281" s="1">
        <v>42978</v>
      </c>
      <c r="N281" s="2">
        <v>50.7</v>
      </c>
      <c r="O281" s="2">
        <v>52.2</v>
      </c>
      <c r="P281" s="2">
        <v>49.1</v>
      </c>
      <c r="Q281" s="3">
        <v>50.3</v>
      </c>
      <c r="R281" s="3">
        <v>-1</v>
      </c>
      <c r="S281" s="4">
        <v>-1.95E-2</v>
      </c>
      <c r="T281" s="5">
        <v>6174</v>
      </c>
      <c r="U281" s="5">
        <v>313822</v>
      </c>
      <c r="V281" s="2">
        <v>0</v>
      </c>
      <c r="X281" s="1">
        <v>43013</v>
      </c>
      <c r="Y281" s="2">
        <v>79</v>
      </c>
      <c r="Z281" s="2">
        <v>82.9</v>
      </c>
      <c r="AA281" s="2">
        <v>77</v>
      </c>
      <c r="AB281" s="3">
        <v>81.5</v>
      </c>
      <c r="AC281" s="3">
        <v>-0.9</v>
      </c>
      <c r="AD281" s="4">
        <v>-1.09E-2</v>
      </c>
      <c r="AE281" s="5">
        <v>8350</v>
      </c>
      <c r="AF281" s="5">
        <v>670029</v>
      </c>
      <c r="AG281" s="2">
        <v>0</v>
      </c>
    </row>
    <row r="282" spans="2:33">
      <c r="B282" s="1">
        <v>42976</v>
      </c>
      <c r="C282" s="2">
        <v>19</v>
      </c>
      <c r="D282" s="2">
        <v>19.05</v>
      </c>
      <c r="E282" s="2">
        <v>18.850000000000001</v>
      </c>
      <c r="F282" s="3">
        <v>19</v>
      </c>
      <c r="G282" s="3">
        <v>0.05</v>
      </c>
      <c r="H282" s="4">
        <v>2.5999999999999999E-3</v>
      </c>
      <c r="I282" s="5">
        <v>1112</v>
      </c>
      <c r="J282" s="5">
        <v>21102</v>
      </c>
      <c r="K282" s="2">
        <v>15.08</v>
      </c>
      <c r="M282" s="1">
        <v>42977</v>
      </c>
      <c r="N282" s="2">
        <v>50.1</v>
      </c>
      <c r="O282" s="2">
        <v>51.7</v>
      </c>
      <c r="P282" s="2">
        <v>49</v>
      </c>
      <c r="Q282" s="3">
        <v>51.3</v>
      </c>
      <c r="R282" s="3">
        <v>1.8</v>
      </c>
      <c r="S282" s="4">
        <v>3.6400000000000002E-2</v>
      </c>
      <c r="T282" s="5">
        <v>9804</v>
      </c>
      <c r="U282" s="5">
        <v>499763</v>
      </c>
      <c r="V282" s="2">
        <v>0</v>
      </c>
      <c r="X282" s="1">
        <v>43011</v>
      </c>
      <c r="Y282" s="2">
        <v>83.3</v>
      </c>
      <c r="Z282" s="2">
        <v>84.1</v>
      </c>
      <c r="AA282" s="2">
        <v>80.2</v>
      </c>
      <c r="AB282" s="3">
        <v>82.4</v>
      </c>
      <c r="AC282" s="3">
        <v>-1.3</v>
      </c>
      <c r="AD282" s="4">
        <v>-1.55E-2</v>
      </c>
      <c r="AE282" s="5">
        <v>8874</v>
      </c>
      <c r="AF282" s="5">
        <v>728850</v>
      </c>
      <c r="AG282" s="2">
        <v>0</v>
      </c>
    </row>
    <row r="283" spans="2:33">
      <c r="B283" s="1">
        <v>42975</v>
      </c>
      <c r="C283" s="2">
        <v>18.95</v>
      </c>
      <c r="D283" s="2">
        <v>19</v>
      </c>
      <c r="E283" s="2">
        <v>18.8</v>
      </c>
      <c r="F283" s="3">
        <v>18.95</v>
      </c>
      <c r="G283" s="3">
        <v>0.1</v>
      </c>
      <c r="H283" s="4">
        <v>5.3E-3</v>
      </c>
      <c r="I283" s="5">
        <v>1631</v>
      </c>
      <c r="J283" s="5">
        <v>30831</v>
      </c>
      <c r="K283" s="2">
        <v>15.04</v>
      </c>
      <c r="M283" s="1">
        <v>42976</v>
      </c>
      <c r="N283" s="2">
        <v>50</v>
      </c>
      <c r="O283" s="2">
        <v>50.7</v>
      </c>
      <c r="P283" s="2">
        <v>48</v>
      </c>
      <c r="Q283" s="3">
        <v>49.5</v>
      </c>
      <c r="R283" s="3">
        <v>0.55000000000000004</v>
      </c>
      <c r="S283" s="4">
        <v>1.12E-2</v>
      </c>
      <c r="T283" s="5">
        <v>12747</v>
      </c>
      <c r="U283" s="5">
        <v>630398</v>
      </c>
      <c r="V283" s="2">
        <v>0</v>
      </c>
      <c r="X283" s="1">
        <v>43010</v>
      </c>
      <c r="Y283" s="2">
        <v>81</v>
      </c>
      <c r="Z283" s="2">
        <v>83.7</v>
      </c>
      <c r="AA283" s="2">
        <v>79.3</v>
      </c>
      <c r="AB283" s="3">
        <v>83.7</v>
      </c>
      <c r="AC283" s="3">
        <v>4.5</v>
      </c>
      <c r="AD283" s="4">
        <v>5.6800000000000003E-2</v>
      </c>
      <c r="AE283" s="5">
        <v>9708</v>
      </c>
      <c r="AF283" s="5">
        <v>792154</v>
      </c>
      <c r="AG283" s="2">
        <v>0</v>
      </c>
    </row>
    <row r="284" spans="2:33">
      <c r="B284" s="1">
        <v>42972</v>
      </c>
      <c r="C284" s="2">
        <v>19.25</v>
      </c>
      <c r="D284" s="2">
        <v>19.5</v>
      </c>
      <c r="E284" s="2">
        <v>18.850000000000001</v>
      </c>
      <c r="F284" s="3">
        <v>18.850000000000001</v>
      </c>
      <c r="G284" s="3">
        <v>-0.25</v>
      </c>
      <c r="H284" s="4">
        <v>-1.3100000000000001E-2</v>
      </c>
      <c r="I284" s="5">
        <v>4072</v>
      </c>
      <c r="J284" s="5">
        <v>77842</v>
      </c>
      <c r="K284" s="2">
        <v>14.96</v>
      </c>
      <c r="M284" s="1">
        <v>42975</v>
      </c>
      <c r="N284" s="2">
        <v>47</v>
      </c>
      <c r="O284" s="2">
        <v>48.95</v>
      </c>
      <c r="P284" s="2">
        <v>46.7</v>
      </c>
      <c r="Q284" s="3">
        <v>48.95</v>
      </c>
      <c r="R284" s="3">
        <v>4.45</v>
      </c>
      <c r="S284" s="4">
        <v>0.1</v>
      </c>
      <c r="T284" s="5">
        <v>12030</v>
      </c>
      <c r="U284" s="5">
        <v>584637</v>
      </c>
      <c r="V284" s="2">
        <v>0</v>
      </c>
      <c r="X284" s="1">
        <v>43008</v>
      </c>
      <c r="Y284" s="2">
        <v>77.599999999999994</v>
      </c>
      <c r="Z284" s="2">
        <v>80.2</v>
      </c>
      <c r="AA284" s="2">
        <v>77.5</v>
      </c>
      <c r="AB284" s="3">
        <v>79.2</v>
      </c>
      <c r="AC284" s="3">
        <v>2.2999999999999998</v>
      </c>
      <c r="AD284" s="4">
        <v>2.9899999999999999E-2</v>
      </c>
      <c r="AE284" s="5">
        <v>6054</v>
      </c>
      <c r="AF284" s="5">
        <v>479161</v>
      </c>
      <c r="AG284" s="2">
        <v>0</v>
      </c>
    </row>
    <row r="285" spans="2:33">
      <c r="B285" s="1">
        <v>42971</v>
      </c>
      <c r="C285" s="2">
        <v>18.850000000000001</v>
      </c>
      <c r="D285" s="2">
        <v>19.2</v>
      </c>
      <c r="E285" s="2">
        <v>18.8</v>
      </c>
      <c r="F285" s="3">
        <v>19.100000000000001</v>
      </c>
      <c r="G285" s="3">
        <v>0.5</v>
      </c>
      <c r="H285" s="4">
        <v>2.69E-2</v>
      </c>
      <c r="I285" s="5">
        <v>7366</v>
      </c>
      <c r="J285" s="5">
        <v>140291</v>
      </c>
      <c r="K285" s="2">
        <v>15.16</v>
      </c>
      <c r="M285" s="1">
        <v>42972</v>
      </c>
      <c r="N285" s="2">
        <v>43</v>
      </c>
      <c r="O285" s="2">
        <v>44.85</v>
      </c>
      <c r="P285" s="2">
        <v>42.25</v>
      </c>
      <c r="Q285" s="3">
        <v>44.5</v>
      </c>
      <c r="R285" s="3">
        <v>2.7</v>
      </c>
      <c r="S285" s="4">
        <v>6.4600000000000005E-2</v>
      </c>
      <c r="T285" s="5">
        <v>8683</v>
      </c>
      <c r="U285" s="5">
        <v>377294</v>
      </c>
      <c r="V285" s="2">
        <v>0</v>
      </c>
      <c r="X285" s="1">
        <v>43007</v>
      </c>
      <c r="Y285" s="2">
        <v>79.599999999999994</v>
      </c>
      <c r="Z285" s="2">
        <v>79.599999999999994</v>
      </c>
      <c r="AA285" s="2">
        <v>72.599999999999994</v>
      </c>
      <c r="AB285" s="3">
        <v>76.900000000000006</v>
      </c>
      <c r="AC285" s="3">
        <v>-3.1</v>
      </c>
      <c r="AD285" s="4">
        <v>-3.8699999999999998E-2</v>
      </c>
      <c r="AE285" s="5">
        <v>9445</v>
      </c>
      <c r="AF285" s="5">
        <v>719996</v>
      </c>
      <c r="AG285" s="2">
        <v>0</v>
      </c>
    </row>
    <row r="286" spans="2:33">
      <c r="B286" s="1">
        <v>42970</v>
      </c>
      <c r="C286" s="2">
        <v>18.8</v>
      </c>
      <c r="D286" s="2">
        <v>18.899999999999999</v>
      </c>
      <c r="E286" s="2">
        <v>18.600000000000001</v>
      </c>
      <c r="F286" s="3">
        <v>18.600000000000001</v>
      </c>
      <c r="G286" s="3">
        <v>-0.2</v>
      </c>
      <c r="H286" s="4">
        <v>-1.06E-2</v>
      </c>
      <c r="I286" s="5">
        <v>2729</v>
      </c>
      <c r="J286" s="5">
        <v>51086</v>
      </c>
      <c r="K286" s="2">
        <v>14.76</v>
      </c>
      <c r="M286" s="1">
        <v>42971</v>
      </c>
      <c r="N286" s="2">
        <v>39.4</v>
      </c>
      <c r="O286" s="2">
        <v>42.5</v>
      </c>
      <c r="P286" s="2">
        <v>39.4</v>
      </c>
      <c r="Q286" s="3">
        <v>41.8</v>
      </c>
      <c r="R286" s="3">
        <v>2.5</v>
      </c>
      <c r="S286" s="4">
        <v>6.3600000000000004E-2</v>
      </c>
      <c r="T286" s="5">
        <v>8448</v>
      </c>
      <c r="U286" s="5">
        <v>351667</v>
      </c>
      <c r="V286" s="2">
        <v>0</v>
      </c>
      <c r="X286" s="1">
        <v>43006</v>
      </c>
      <c r="Y286" s="2">
        <v>79.099999999999994</v>
      </c>
      <c r="Z286" s="2">
        <v>82</v>
      </c>
      <c r="AA286" s="2">
        <v>78</v>
      </c>
      <c r="AB286" s="3">
        <v>80</v>
      </c>
      <c r="AC286" s="3">
        <v>3.7</v>
      </c>
      <c r="AD286" s="4">
        <v>4.8500000000000001E-2</v>
      </c>
      <c r="AE286" s="5">
        <v>14094</v>
      </c>
      <c r="AF286" s="5">
        <v>1126935</v>
      </c>
      <c r="AG286" s="2">
        <v>0</v>
      </c>
    </row>
    <row r="287" spans="2:33">
      <c r="B287" s="1">
        <v>42969</v>
      </c>
      <c r="C287" s="2">
        <v>18.600000000000001</v>
      </c>
      <c r="D287" s="2">
        <v>18.850000000000001</v>
      </c>
      <c r="E287" s="2">
        <v>18.5</v>
      </c>
      <c r="F287" s="3">
        <v>18.8</v>
      </c>
      <c r="G287" s="3">
        <v>0.65</v>
      </c>
      <c r="H287" s="4">
        <v>3.5799999999999998E-2</v>
      </c>
      <c r="I287" s="5">
        <v>6402</v>
      </c>
      <c r="J287" s="5">
        <v>119669</v>
      </c>
      <c r="K287" s="2">
        <v>14.92</v>
      </c>
      <c r="M287" s="1">
        <v>42970</v>
      </c>
      <c r="N287" s="2">
        <v>36</v>
      </c>
      <c r="O287" s="2">
        <v>39.35</v>
      </c>
      <c r="P287" s="2">
        <v>35.75</v>
      </c>
      <c r="Q287" s="3">
        <v>39.299999999999997</v>
      </c>
      <c r="R287" s="3">
        <v>3.5</v>
      </c>
      <c r="S287" s="4">
        <v>9.7799999999999998E-2</v>
      </c>
      <c r="T287" s="5">
        <v>6032</v>
      </c>
      <c r="U287" s="5">
        <v>232499</v>
      </c>
      <c r="V287" s="2">
        <v>0</v>
      </c>
      <c r="X287" s="1">
        <v>43005</v>
      </c>
      <c r="Y287" s="2">
        <v>75.5</v>
      </c>
      <c r="Z287" s="2">
        <v>76.3</v>
      </c>
      <c r="AA287" s="2">
        <v>75.5</v>
      </c>
      <c r="AB287" s="3">
        <v>76.3</v>
      </c>
      <c r="AC287" s="3">
        <v>6.9</v>
      </c>
      <c r="AD287" s="4">
        <v>9.9400000000000002E-2</v>
      </c>
      <c r="AE287" s="5">
        <v>3023</v>
      </c>
      <c r="AF287" s="5">
        <v>229723</v>
      </c>
      <c r="AG287" s="2">
        <v>0</v>
      </c>
    </row>
    <row r="288" spans="2:33">
      <c r="B288" s="1">
        <v>42968</v>
      </c>
      <c r="C288" s="2">
        <v>18.149999999999999</v>
      </c>
      <c r="D288" s="2">
        <v>18.45</v>
      </c>
      <c r="E288" s="2">
        <v>18.100000000000001</v>
      </c>
      <c r="F288" s="3">
        <v>18.149999999999999</v>
      </c>
      <c r="G288" s="3">
        <v>0.05</v>
      </c>
      <c r="H288" s="4">
        <v>2.8E-3</v>
      </c>
      <c r="I288" s="5">
        <v>3190</v>
      </c>
      <c r="J288" s="5">
        <v>58208</v>
      </c>
      <c r="K288" s="2">
        <v>14.4</v>
      </c>
      <c r="M288" s="1">
        <v>42969</v>
      </c>
      <c r="N288" s="2">
        <v>35.799999999999997</v>
      </c>
      <c r="O288" s="2">
        <v>35.9</v>
      </c>
      <c r="P288" s="2">
        <v>35.700000000000003</v>
      </c>
      <c r="Q288" s="3">
        <v>35.799999999999997</v>
      </c>
      <c r="R288" s="3">
        <v>-0.1</v>
      </c>
      <c r="S288" s="4">
        <v>-2.8E-3</v>
      </c>
      <c r="T288" s="2">
        <v>477</v>
      </c>
      <c r="U288" s="5">
        <v>17083</v>
      </c>
      <c r="V288" s="2">
        <v>0</v>
      </c>
      <c r="X288" s="1">
        <v>43004</v>
      </c>
      <c r="Y288" s="2">
        <v>71</v>
      </c>
      <c r="Z288" s="2">
        <v>74.3</v>
      </c>
      <c r="AA288" s="2">
        <v>68.7</v>
      </c>
      <c r="AB288" s="3">
        <v>69.400000000000006</v>
      </c>
      <c r="AC288" s="3">
        <v>-2.7</v>
      </c>
      <c r="AD288" s="4">
        <v>-3.7400000000000003E-2</v>
      </c>
      <c r="AE288" s="5">
        <v>11480</v>
      </c>
      <c r="AF288" s="5">
        <v>820887</v>
      </c>
      <c r="AG288" s="2">
        <v>0</v>
      </c>
    </row>
    <row r="289" spans="2:33">
      <c r="B289" s="1">
        <v>42965</v>
      </c>
      <c r="C289" s="2">
        <v>17.8</v>
      </c>
      <c r="D289" s="2">
        <v>18.25</v>
      </c>
      <c r="E289" s="2">
        <v>17.8</v>
      </c>
      <c r="F289" s="2">
        <v>18.100000000000001</v>
      </c>
      <c r="G289" s="2">
        <v>0</v>
      </c>
      <c r="H289" s="6">
        <v>0</v>
      </c>
      <c r="I289" s="5">
        <v>1586</v>
      </c>
      <c r="J289" s="5">
        <v>28696</v>
      </c>
      <c r="K289" s="2">
        <v>14.37</v>
      </c>
      <c r="M289" s="1">
        <v>42968</v>
      </c>
      <c r="N289" s="2">
        <v>35.950000000000003</v>
      </c>
      <c r="O289" s="2">
        <v>36</v>
      </c>
      <c r="P289" s="2">
        <v>35.700000000000003</v>
      </c>
      <c r="Q289" s="3">
        <v>35.9</v>
      </c>
      <c r="R289" s="3">
        <v>-0.4</v>
      </c>
      <c r="S289" s="4">
        <v>-1.0999999999999999E-2</v>
      </c>
      <c r="T289" s="2">
        <v>609</v>
      </c>
      <c r="U289" s="5">
        <v>21828</v>
      </c>
      <c r="V289" s="2">
        <v>0</v>
      </c>
      <c r="X289" s="1">
        <v>43003</v>
      </c>
      <c r="Y289" s="2">
        <v>79.2</v>
      </c>
      <c r="Z289" s="2">
        <v>79.400000000000006</v>
      </c>
      <c r="AA289" s="2">
        <v>72.099999999999994</v>
      </c>
      <c r="AB289" s="3">
        <v>72.099999999999994</v>
      </c>
      <c r="AC289" s="3">
        <v>-8</v>
      </c>
      <c r="AD289" s="4">
        <v>-9.9900000000000003E-2</v>
      </c>
      <c r="AE289" s="5">
        <v>10256</v>
      </c>
      <c r="AF289" s="5">
        <v>760746</v>
      </c>
      <c r="AG289" s="2">
        <v>0</v>
      </c>
    </row>
    <row r="290" spans="2:33">
      <c r="B290" s="1">
        <v>42964</v>
      </c>
      <c r="C290" s="2">
        <v>18</v>
      </c>
      <c r="D290" s="2">
        <v>18.100000000000001</v>
      </c>
      <c r="E290" s="2">
        <v>17.899999999999999</v>
      </c>
      <c r="F290" s="3">
        <v>18.100000000000001</v>
      </c>
      <c r="G290" s="3">
        <v>0.3</v>
      </c>
      <c r="H290" s="4">
        <v>1.6899999999999998E-2</v>
      </c>
      <c r="I290" s="5">
        <v>1461</v>
      </c>
      <c r="J290" s="5">
        <v>26355</v>
      </c>
      <c r="K290" s="2">
        <v>14.37</v>
      </c>
      <c r="M290" s="1">
        <v>42965</v>
      </c>
      <c r="N290" s="2">
        <v>36</v>
      </c>
      <c r="O290" s="2">
        <v>36.299999999999997</v>
      </c>
      <c r="P290" s="2">
        <v>35.65</v>
      </c>
      <c r="Q290" s="2">
        <v>36.299999999999997</v>
      </c>
      <c r="R290" s="2">
        <v>0</v>
      </c>
      <c r="S290" s="6">
        <v>0</v>
      </c>
      <c r="T290" s="2">
        <v>665</v>
      </c>
      <c r="U290" s="5">
        <v>23856</v>
      </c>
      <c r="V290" s="2">
        <v>0</v>
      </c>
      <c r="X290" s="1">
        <v>43000</v>
      </c>
      <c r="Y290" s="2">
        <v>82.8</v>
      </c>
      <c r="Z290" s="2">
        <v>83.9</v>
      </c>
      <c r="AA290" s="2">
        <v>79</v>
      </c>
      <c r="AB290" s="3">
        <v>80.099999999999994</v>
      </c>
      <c r="AC290" s="3">
        <v>-2.8</v>
      </c>
      <c r="AD290" s="4">
        <v>-3.3799999999999997E-2</v>
      </c>
      <c r="AE290" s="5">
        <v>8670</v>
      </c>
      <c r="AF290" s="5">
        <v>704718</v>
      </c>
      <c r="AG290" s="2">
        <v>0</v>
      </c>
    </row>
    <row r="291" spans="2:33">
      <c r="B291" s="1">
        <v>42963</v>
      </c>
      <c r="C291" s="2">
        <v>17.850000000000001</v>
      </c>
      <c r="D291" s="2">
        <v>17.850000000000001</v>
      </c>
      <c r="E291" s="2">
        <v>17.55</v>
      </c>
      <c r="F291" s="3">
        <v>17.8</v>
      </c>
      <c r="G291" s="3">
        <v>-0.05</v>
      </c>
      <c r="H291" s="4">
        <v>-2.8E-3</v>
      </c>
      <c r="I291" s="2">
        <v>633</v>
      </c>
      <c r="J291" s="5">
        <v>11238</v>
      </c>
      <c r="K291" s="2">
        <v>14.13</v>
      </c>
      <c r="M291" s="1">
        <v>42964</v>
      </c>
      <c r="N291" s="2">
        <v>37</v>
      </c>
      <c r="O291" s="2">
        <v>37.1</v>
      </c>
      <c r="P291" s="2">
        <v>36.25</v>
      </c>
      <c r="Q291" s="3">
        <v>36.299999999999997</v>
      </c>
      <c r="R291" s="3">
        <v>-0.3</v>
      </c>
      <c r="S291" s="4">
        <v>-8.2000000000000007E-3</v>
      </c>
      <c r="T291" s="2">
        <v>648</v>
      </c>
      <c r="U291" s="5">
        <v>23739</v>
      </c>
      <c r="V291" s="2">
        <v>0</v>
      </c>
      <c r="X291" s="1">
        <v>42999</v>
      </c>
      <c r="Y291" s="2">
        <v>80.2</v>
      </c>
      <c r="Z291" s="2">
        <v>83.5</v>
      </c>
      <c r="AA291" s="2">
        <v>75.7</v>
      </c>
      <c r="AB291" s="3">
        <v>82.9</v>
      </c>
      <c r="AC291" s="3">
        <v>6.9</v>
      </c>
      <c r="AD291" s="4">
        <v>9.0800000000000006E-2</v>
      </c>
      <c r="AE291" s="5">
        <v>19466</v>
      </c>
      <c r="AF291" s="5">
        <v>1560260</v>
      </c>
      <c r="AG291" s="2">
        <v>0</v>
      </c>
    </row>
    <row r="292" spans="2:33">
      <c r="B292" s="1">
        <v>42962</v>
      </c>
      <c r="C292" s="2">
        <v>17.850000000000001</v>
      </c>
      <c r="D292" s="2">
        <v>18.149999999999999</v>
      </c>
      <c r="E292" s="2">
        <v>17.8</v>
      </c>
      <c r="F292" s="3">
        <v>17.850000000000001</v>
      </c>
      <c r="G292" s="3">
        <v>0.05</v>
      </c>
      <c r="H292" s="4">
        <v>2.8E-3</v>
      </c>
      <c r="I292" s="2">
        <v>756</v>
      </c>
      <c r="J292" s="5">
        <v>13514</v>
      </c>
      <c r="K292" s="2">
        <v>14.17</v>
      </c>
      <c r="M292" s="1">
        <v>42963</v>
      </c>
      <c r="N292" s="2">
        <v>35.75</v>
      </c>
      <c r="O292" s="2">
        <v>36.6</v>
      </c>
      <c r="P292" s="2">
        <v>35.75</v>
      </c>
      <c r="Q292" s="3">
        <v>36.6</v>
      </c>
      <c r="R292" s="3">
        <v>0.85</v>
      </c>
      <c r="S292" s="4">
        <v>2.3800000000000002E-2</v>
      </c>
      <c r="T292" s="2">
        <v>970</v>
      </c>
      <c r="U292" s="5">
        <v>35207</v>
      </c>
      <c r="V292" s="2">
        <v>0</v>
      </c>
      <c r="X292" s="1">
        <v>42998</v>
      </c>
      <c r="Y292" s="2">
        <v>76.2</v>
      </c>
      <c r="Z292" s="2">
        <v>78.099999999999994</v>
      </c>
      <c r="AA292" s="2">
        <v>75</v>
      </c>
      <c r="AB292" s="3">
        <v>76</v>
      </c>
      <c r="AC292" s="3">
        <v>1.2</v>
      </c>
      <c r="AD292" s="4">
        <v>1.6E-2</v>
      </c>
      <c r="AE292" s="5">
        <v>1967</v>
      </c>
      <c r="AF292" s="5">
        <v>150271</v>
      </c>
      <c r="AG292" s="2">
        <v>0</v>
      </c>
    </row>
    <row r="293" spans="2:33">
      <c r="B293" s="1">
        <v>42961</v>
      </c>
      <c r="C293" s="2">
        <v>18.2</v>
      </c>
      <c r="D293" s="2">
        <v>18.399999999999999</v>
      </c>
      <c r="E293" s="2">
        <v>17.8</v>
      </c>
      <c r="F293" s="2">
        <v>17.8</v>
      </c>
      <c r="G293" s="2">
        <v>0</v>
      </c>
      <c r="H293" s="6">
        <v>0</v>
      </c>
      <c r="I293" s="5">
        <v>2374</v>
      </c>
      <c r="J293" s="5">
        <v>42979</v>
      </c>
      <c r="K293" s="2">
        <v>17.28</v>
      </c>
      <c r="M293" s="1">
        <v>42962</v>
      </c>
      <c r="N293" s="2">
        <v>35.5</v>
      </c>
      <c r="O293" s="2">
        <v>36</v>
      </c>
      <c r="P293" s="2">
        <v>35.35</v>
      </c>
      <c r="Q293" s="3">
        <v>35.75</v>
      </c>
      <c r="R293" s="3">
        <v>0.25</v>
      </c>
      <c r="S293" s="4">
        <v>7.0000000000000001E-3</v>
      </c>
      <c r="T293" s="2">
        <v>837</v>
      </c>
      <c r="U293" s="5">
        <v>29764</v>
      </c>
      <c r="V293" s="2">
        <v>0</v>
      </c>
      <c r="X293" s="1">
        <v>42997</v>
      </c>
      <c r="Y293" s="2">
        <v>75</v>
      </c>
      <c r="Z293" s="2">
        <v>75</v>
      </c>
      <c r="AA293" s="2">
        <v>72.599999999999994</v>
      </c>
      <c r="AB293" s="3">
        <v>74.8</v>
      </c>
      <c r="AC293" s="3">
        <v>0.8</v>
      </c>
      <c r="AD293" s="4">
        <v>1.0800000000000001E-2</v>
      </c>
      <c r="AE293" s="5">
        <v>2367</v>
      </c>
      <c r="AF293" s="5">
        <v>176109</v>
      </c>
      <c r="AG293" s="2">
        <v>0</v>
      </c>
    </row>
    <row r="294" spans="2:33">
      <c r="B294" s="1">
        <v>42958</v>
      </c>
      <c r="C294" s="2">
        <v>17.600000000000001</v>
      </c>
      <c r="D294" s="2">
        <v>17.8</v>
      </c>
      <c r="E294" s="2">
        <v>17.600000000000001</v>
      </c>
      <c r="F294" s="3">
        <v>17.8</v>
      </c>
      <c r="G294" s="3">
        <v>0.2</v>
      </c>
      <c r="H294" s="4">
        <v>1.14E-2</v>
      </c>
      <c r="I294" s="2">
        <v>463</v>
      </c>
      <c r="J294" s="5">
        <v>8209</v>
      </c>
      <c r="K294" s="2">
        <v>17.28</v>
      </c>
      <c r="M294" s="1">
        <v>42961</v>
      </c>
      <c r="N294" s="2">
        <v>36.35</v>
      </c>
      <c r="O294" s="2">
        <v>36.35</v>
      </c>
      <c r="P294" s="2">
        <v>35.299999999999997</v>
      </c>
      <c r="Q294" s="3">
        <v>35.5</v>
      </c>
      <c r="R294" s="3">
        <v>-0.3</v>
      </c>
      <c r="S294" s="4">
        <v>-8.3999999999999995E-3</v>
      </c>
      <c r="T294" s="2">
        <v>594</v>
      </c>
      <c r="U294" s="5">
        <v>21137</v>
      </c>
      <c r="V294" s="2">
        <v>0</v>
      </c>
      <c r="X294" s="1">
        <v>42996</v>
      </c>
      <c r="Y294" s="2">
        <v>67.3</v>
      </c>
      <c r="Z294" s="2">
        <v>74</v>
      </c>
      <c r="AA294" s="2">
        <v>67.3</v>
      </c>
      <c r="AB294" s="3">
        <v>74</v>
      </c>
      <c r="AC294" s="3">
        <v>6.7</v>
      </c>
      <c r="AD294" s="4">
        <v>9.9599999999999994E-2</v>
      </c>
      <c r="AE294" s="5">
        <v>2285</v>
      </c>
      <c r="AF294" s="5">
        <v>160619</v>
      </c>
      <c r="AG294" s="2">
        <v>0</v>
      </c>
    </row>
    <row r="295" spans="2:33">
      <c r="B295" s="1">
        <v>42957</v>
      </c>
      <c r="C295" s="2">
        <v>17.899999999999999</v>
      </c>
      <c r="D295" s="2">
        <v>17.95</v>
      </c>
      <c r="E295" s="2">
        <v>17.55</v>
      </c>
      <c r="F295" s="3">
        <v>17.600000000000001</v>
      </c>
      <c r="G295" s="3">
        <v>-0.3</v>
      </c>
      <c r="H295" s="4">
        <v>-1.6799999999999999E-2</v>
      </c>
      <c r="I295" s="2">
        <v>880</v>
      </c>
      <c r="J295" s="5">
        <v>15575</v>
      </c>
      <c r="K295" s="2">
        <v>17.09</v>
      </c>
      <c r="M295" s="1">
        <v>42958</v>
      </c>
      <c r="N295" s="2">
        <v>36</v>
      </c>
      <c r="O295" s="2">
        <v>36.049999999999997</v>
      </c>
      <c r="P295" s="2">
        <v>35.299999999999997</v>
      </c>
      <c r="Q295" s="3">
        <v>35.799999999999997</v>
      </c>
      <c r="R295" s="3">
        <v>-0.4</v>
      </c>
      <c r="S295" s="4">
        <v>-1.0999999999999999E-2</v>
      </c>
      <c r="T295" s="2">
        <v>756</v>
      </c>
      <c r="U295" s="5">
        <v>26965</v>
      </c>
      <c r="V295" s="2">
        <v>0</v>
      </c>
      <c r="X295" s="1">
        <v>42993</v>
      </c>
      <c r="Y295" s="2">
        <v>67.5</v>
      </c>
      <c r="Z295" s="2">
        <v>70</v>
      </c>
      <c r="AA295" s="2">
        <v>67.3</v>
      </c>
      <c r="AB295" s="3">
        <v>67.3</v>
      </c>
      <c r="AC295" s="3">
        <v>0.7</v>
      </c>
      <c r="AD295" s="4">
        <v>1.0500000000000001E-2</v>
      </c>
      <c r="AE295" s="5">
        <v>2736</v>
      </c>
      <c r="AF295" s="5">
        <v>189284</v>
      </c>
      <c r="AG295" s="2">
        <v>0</v>
      </c>
    </row>
    <row r="296" spans="2:33">
      <c r="B296" s="1">
        <v>42956</v>
      </c>
      <c r="C296" s="2">
        <v>18</v>
      </c>
      <c r="D296" s="2">
        <v>18.100000000000001</v>
      </c>
      <c r="E296" s="2">
        <v>17.8</v>
      </c>
      <c r="F296" s="2">
        <v>17.899999999999999</v>
      </c>
      <c r="G296" s="2">
        <v>0</v>
      </c>
      <c r="H296" s="6">
        <v>0</v>
      </c>
      <c r="I296" s="2">
        <v>710</v>
      </c>
      <c r="J296" s="5">
        <v>12723</v>
      </c>
      <c r="K296" s="2">
        <v>17.38</v>
      </c>
      <c r="M296" s="1">
        <v>42957</v>
      </c>
      <c r="N296" s="2">
        <v>36.25</v>
      </c>
      <c r="O296" s="2">
        <v>36.25</v>
      </c>
      <c r="P296" s="2">
        <v>35.5</v>
      </c>
      <c r="Q296" s="3">
        <v>36.200000000000003</v>
      </c>
      <c r="R296" s="3">
        <v>-0.05</v>
      </c>
      <c r="S296" s="4">
        <v>-1.4E-3</v>
      </c>
      <c r="T296" s="5">
        <v>1292</v>
      </c>
      <c r="U296" s="5">
        <v>46242</v>
      </c>
      <c r="V296" s="2">
        <v>0</v>
      </c>
      <c r="X296" s="1">
        <v>42992</v>
      </c>
      <c r="Y296" s="2">
        <v>65</v>
      </c>
      <c r="Z296" s="2">
        <v>67</v>
      </c>
      <c r="AA296" s="2">
        <v>64.900000000000006</v>
      </c>
      <c r="AB296" s="3">
        <v>66.599999999999994</v>
      </c>
      <c r="AC296" s="3">
        <v>2.6</v>
      </c>
      <c r="AD296" s="4">
        <v>4.0599999999999997E-2</v>
      </c>
      <c r="AE296" s="5">
        <v>2457</v>
      </c>
      <c r="AF296" s="5">
        <v>161961</v>
      </c>
      <c r="AG296" s="2">
        <v>0</v>
      </c>
    </row>
    <row r="297" spans="2:33">
      <c r="B297" s="1">
        <v>42955</v>
      </c>
      <c r="C297" s="2">
        <v>18.149999999999999</v>
      </c>
      <c r="D297" s="2">
        <v>18.149999999999999</v>
      </c>
      <c r="E297" s="2">
        <v>17.850000000000001</v>
      </c>
      <c r="F297" s="3">
        <v>17.899999999999999</v>
      </c>
      <c r="G297" s="3">
        <v>-0.15</v>
      </c>
      <c r="H297" s="4">
        <v>-8.3000000000000001E-3</v>
      </c>
      <c r="I297" s="2">
        <v>973</v>
      </c>
      <c r="J297" s="5">
        <v>17522</v>
      </c>
      <c r="K297" s="2">
        <v>17.38</v>
      </c>
      <c r="M297" s="1">
        <v>42956</v>
      </c>
      <c r="N297" s="2">
        <v>36.950000000000003</v>
      </c>
      <c r="O297" s="2">
        <v>36.950000000000003</v>
      </c>
      <c r="P297" s="2">
        <v>36.200000000000003</v>
      </c>
      <c r="Q297" s="3">
        <v>36.25</v>
      </c>
      <c r="R297" s="3">
        <v>-0.7</v>
      </c>
      <c r="S297" s="4">
        <v>-1.89E-2</v>
      </c>
      <c r="T297" s="2">
        <v>912</v>
      </c>
      <c r="U297" s="5">
        <v>33174</v>
      </c>
      <c r="V297" s="2">
        <v>0</v>
      </c>
      <c r="X297" s="1">
        <v>42991</v>
      </c>
      <c r="Y297" s="2">
        <v>64</v>
      </c>
      <c r="Z297" s="2">
        <v>64</v>
      </c>
      <c r="AA297" s="2">
        <v>61.2</v>
      </c>
      <c r="AB297" s="3">
        <v>64</v>
      </c>
      <c r="AC297" s="3">
        <v>1</v>
      </c>
      <c r="AD297" s="4">
        <v>1.5900000000000001E-2</v>
      </c>
      <c r="AE297" s="5">
        <v>1535</v>
      </c>
      <c r="AF297" s="5">
        <v>96441</v>
      </c>
      <c r="AG297" s="2">
        <v>0</v>
      </c>
    </row>
    <row r="298" spans="2:33">
      <c r="B298" s="1">
        <v>42954</v>
      </c>
      <c r="C298" s="2">
        <v>17.899999999999999</v>
      </c>
      <c r="D298" s="2">
        <v>18.05</v>
      </c>
      <c r="E298" s="2">
        <v>17.899999999999999</v>
      </c>
      <c r="F298" s="3">
        <v>18.05</v>
      </c>
      <c r="G298" s="3">
        <v>0.2</v>
      </c>
      <c r="H298" s="4">
        <v>1.12E-2</v>
      </c>
      <c r="I298" s="5">
        <v>1257</v>
      </c>
      <c r="J298" s="5">
        <v>22606</v>
      </c>
      <c r="K298" s="2">
        <v>17.52</v>
      </c>
      <c r="M298" s="1">
        <v>42955</v>
      </c>
      <c r="N298" s="2">
        <v>37</v>
      </c>
      <c r="O298" s="2">
        <v>37</v>
      </c>
      <c r="P298" s="2">
        <v>36.200000000000003</v>
      </c>
      <c r="Q298" s="3">
        <v>36.950000000000003</v>
      </c>
      <c r="R298" s="3">
        <v>0.2</v>
      </c>
      <c r="S298" s="4">
        <v>5.4000000000000003E-3</v>
      </c>
      <c r="T298" s="2">
        <v>632</v>
      </c>
      <c r="U298" s="5">
        <v>23142</v>
      </c>
      <c r="V298" s="2">
        <v>0</v>
      </c>
      <c r="X298" s="1">
        <v>42990</v>
      </c>
      <c r="Y298" s="2">
        <v>65</v>
      </c>
      <c r="Z298" s="2">
        <v>65</v>
      </c>
      <c r="AA298" s="2">
        <v>61.9</v>
      </c>
      <c r="AB298" s="3">
        <v>63</v>
      </c>
      <c r="AC298" s="3">
        <v>-0.5</v>
      </c>
      <c r="AD298" s="4">
        <v>-7.9000000000000008E-3</v>
      </c>
      <c r="AE298" s="5">
        <v>1482</v>
      </c>
      <c r="AF298" s="5">
        <v>93486</v>
      </c>
      <c r="AG298" s="2">
        <v>0</v>
      </c>
    </row>
    <row r="299" spans="2:33">
      <c r="B299" s="1">
        <v>42951</v>
      </c>
      <c r="C299" s="2">
        <v>17.899999999999999</v>
      </c>
      <c r="D299" s="2">
        <v>18</v>
      </c>
      <c r="E299" s="2">
        <v>17.8</v>
      </c>
      <c r="F299" s="3">
        <v>17.850000000000001</v>
      </c>
      <c r="G299" s="3">
        <v>-0.05</v>
      </c>
      <c r="H299" s="4">
        <v>-2.8E-3</v>
      </c>
      <c r="I299" s="2">
        <v>765</v>
      </c>
      <c r="J299" s="5">
        <v>13683</v>
      </c>
      <c r="K299" s="2">
        <v>17.329999999999998</v>
      </c>
      <c r="M299" s="1">
        <v>42954</v>
      </c>
      <c r="N299" s="2">
        <v>37</v>
      </c>
      <c r="O299" s="2">
        <v>37.25</v>
      </c>
      <c r="P299" s="2">
        <v>36.75</v>
      </c>
      <c r="Q299" s="3">
        <v>36.75</v>
      </c>
      <c r="R299" s="3">
        <v>-0.25</v>
      </c>
      <c r="S299" s="4">
        <v>-6.7999999999999996E-3</v>
      </c>
      <c r="T299" s="2">
        <v>756</v>
      </c>
      <c r="U299" s="5">
        <v>27897</v>
      </c>
      <c r="V299" s="2">
        <v>0</v>
      </c>
      <c r="X299" s="1">
        <v>42989</v>
      </c>
      <c r="Y299" s="2">
        <v>65.400000000000006</v>
      </c>
      <c r="Z299" s="2">
        <v>65.400000000000006</v>
      </c>
      <c r="AA299" s="2">
        <v>63.5</v>
      </c>
      <c r="AB299" s="3">
        <v>63.5</v>
      </c>
      <c r="AC299" s="3">
        <v>-1</v>
      </c>
      <c r="AD299" s="4">
        <v>-1.55E-2</v>
      </c>
      <c r="AE299" s="5">
        <v>1873</v>
      </c>
      <c r="AF299" s="5">
        <v>119607</v>
      </c>
      <c r="AG299" s="2">
        <v>0</v>
      </c>
    </row>
    <row r="300" spans="2:33">
      <c r="B300" s="1">
        <v>42950</v>
      </c>
      <c r="C300" s="2">
        <v>17.75</v>
      </c>
      <c r="D300" s="2">
        <v>17.95</v>
      </c>
      <c r="E300" s="2">
        <v>17.75</v>
      </c>
      <c r="F300" s="3">
        <v>17.899999999999999</v>
      </c>
      <c r="G300" s="3">
        <v>0.15</v>
      </c>
      <c r="H300" s="4">
        <v>8.5000000000000006E-3</v>
      </c>
      <c r="I300" s="2">
        <v>813</v>
      </c>
      <c r="J300" s="5">
        <v>14533</v>
      </c>
      <c r="K300" s="2">
        <v>17.38</v>
      </c>
      <c r="M300" s="1">
        <v>42951</v>
      </c>
      <c r="N300" s="2">
        <v>36.799999999999997</v>
      </c>
      <c r="O300" s="2">
        <v>37</v>
      </c>
      <c r="P300" s="2">
        <v>36.5</v>
      </c>
      <c r="Q300" s="3">
        <v>37</v>
      </c>
      <c r="R300" s="3">
        <v>0.2</v>
      </c>
      <c r="S300" s="4">
        <v>5.4000000000000003E-3</v>
      </c>
      <c r="T300" s="2">
        <v>688</v>
      </c>
      <c r="U300" s="5">
        <v>25336</v>
      </c>
      <c r="V300" s="2">
        <v>0</v>
      </c>
      <c r="X300" s="1">
        <v>42986</v>
      </c>
      <c r="Y300" s="2">
        <v>60.2</v>
      </c>
      <c r="Z300" s="2">
        <v>64.5</v>
      </c>
      <c r="AA300" s="2">
        <v>60.2</v>
      </c>
      <c r="AB300" s="3">
        <v>64.5</v>
      </c>
      <c r="AC300" s="3">
        <v>1.5</v>
      </c>
      <c r="AD300" s="4">
        <v>2.3800000000000002E-2</v>
      </c>
      <c r="AE300" s="5">
        <v>3355</v>
      </c>
      <c r="AF300" s="5">
        <v>210652</v>
      </c>
      <c r="AG300" s="2">
        <v>0</v>
      </c>
    </row>
    <row r="301" spans="2:33">
      <c r="B301" s="1">
        <v>42949</v>
      </c>
      <c r="C301" s="2">
        <v>17.899999999999999</v>
      </c>
      <c r="D301" s="2">
        <v>17.95</v>
      </c>
      <c r="E301" s="2">
        <v>17.7</v>
      </c>
      <c r="F301" s="3">
        <v>17.75</v>
      </c>
      <c r="G301" s="3">
        <v>-0.05</v>
      </c>
      <c r="H301" s="4">
        <v>-2.8E-3</v>
      </c>
      <c r="I301" s="5">
        <v>1106</v>
      </c>
      <c r="J301" s="5">
        <v>19699</v>
      </c>
      <c r="K301" s="2">
        <v>17.23</v>
      </c>
      <c r="M301" s="1">
        <v>42950</v>
      </c>
      <c r="N301" s="2">
        <v>37.15</v>
      </c>
      <c r="O301" s="2">
        <v>37.15</v>
      </c>
      <c r="P301" s="2">
        <v>36.75</v>
      </c>
      <c r="Q301" s="3">
        <v>36.799999999999997</v>
      </c>
      <c r="R301" s="3">
        <v>-0.35</v>
      </c>
      <c r="S301" s="4">
        <v>-9.4000000000000004E-3</v>
      </c>
      <c r="T301" s="2">
        <v>521</v>
      </c>
      <c r="U301" s="5">
        <v>19240</v>
      </c>
      <c r="V301" s="2">
        <v>0</v>
      </c>
      <c r="X301" s="1">
        <v>42985</v>
      </c>
      <c r="Y301" s="2">
        <v>67.5</v>
      </c>
      <c r="Z301" s="2">
        <v>67.5</v>
      </c>
      <c r="AA301" s="2">
        <v>63</v>
      </c>
      <c r="AB301" s="3">
        <v>63</v>
      </c>
      <c r="AC301" s="3">
        <v>-5</v>
      </c>
      <c r="AD301" s="4">
        <v>-7.3499999999999996E-2</v>
      </c>
      <c r="AE301" s="5">
        <v>3900</v>
      </c>
      <c r="AF301" s="5">
        <v>253320</v>
      </c>
      <c r="AG301" s="2">
        <v>0</v>
      </c>
    </row>
    <row r="302" spans="2:33">
      <c r="B302" s="1">
        <v>42948</v>
      </c>
      <c r="C302" s="2">
        <v>17.399999999999999</v>
      </c>
      <c r="D302" s="2">
        <v>17.899999999999999</v>
      </c>
      <c r="E302" s="2">
        <v>17.399999999999999</v>
      </c>
      <c r="F302" s="3">
        <v>17.8</v>
      </c>
      <c r="G302" s="3">
        <v>0.45</v>
      </c>
      <c r="H302" s="4">
        <v>2.5899999999999999E-2</v>
      </c>
      <c r="I302" s="5">
        <v>2197</v>
      </c>
      <c r="J302" s="5">
        <v>38965</v>
      </c>
      <c r="K302" s="2">
        <v>17.28</v>
      </c>
      <c r="M302" s="1">
        <v>42949</v>
      </c>
      <c r="N302" s="2">
        <v>37.5</v>
      </c>
      <c r="O302" s="2">
        <v>37.5</v>
      </c>
      <c r="P302" s="2">
        <v>37</v>
      </c>
      <c r="Q302" s="3">
        <v>37.15</v>
      </c>
      <c r="R302" s="3">
        <v>-0.35</v>
      </c>
      <c r="S302" s="4">
        <v>-9.2999999999999992E-3</v>
      </c>
      <c r="T302" s="2">
        <v>655</v>
      </c>
      <c r="U302" s="5">
        <v>24324</v>
      </c>
      <c r="V302" s="2">
        <v>0</v>
      </c>
      <c r="X302" s="1">
        <v>42984</v>
      </c>
      <c r="Y302" s="2">
        <v>71</v>
      </c>
      <c r="Z302" s="2">
        <v>71</v>
      </c>
      <c r="AA302" s="2">
        <v>62.1</v>
      </c>
      <c r="AB302" s="3">
        <v>68</v>
      </c>
      <c r="AC302" s="3">
        <v>1.2</v>
      </c>
      <c r="AD302" s="4">
        <v>1.7999999999999999E-2</v>
      </c>
      <c r="AE302" s="5">
        <v>18473</v>
      </c>
      <c r="AF302" s="5">
        <v>1251312</v>
      </c>
      <c r="AG302" s="2">
        <v>0</v>
      </c>
    </row>
    <row r="303" spans="2:33">
      <c r="B303" s="1">
        <v>42947</v>
      </c>
      <c r="C303" s="2">
        <v>17.350000000000001</v>
      </c>
      <c r="D303" s="2">
        <v>17.399999999999999</v>
      </c>
      <c r="E303" s="2">
        <v>17.3</v>
      </c>
      <c r="F303" s="3">
        <v>17.350000000000001</v>
      </c>
      <c r="G303" s="3">
        <v>0.05</v>
      </c>
      <c r="H303" s="4">
        <v>2.8999999999999998E-3</v>
      </c>
      <c r="I303" s="2">
        <v>528</v>
      </c>
      <c r="J303" s="5">
        <v>9159</v>
      </c>
      <c r="K303" s="2">
        <v>16.84</v>
      </c>
      <c r="M303" s="1">
        <v>42948</v>
      </c>
      <c r="N303" s="2">
        <v>36.549999999999997</v>
      </c>
      <c r="O303" s="2">
        <v>37.700000000000003</v>
      </c>
      <c r="P303" s="2">
        <v>36.549999999999997</v>
      </c>
      <c r="Q303" s="3">
        <v>37.5</v>
      </c>
      <c r="R303" s="3">
        <v>1.05</v>
      </c>
      <c r="S303" s="4">
        <v>2.8799999999999999E-2</v>
      </c>
      <c r="T303" s="5">
        <v>1695</v>
      </c>
      <c r="U303" s="5">
        <v>63347</v>
      </c>
      <c r="V303" s="2">
        <v>0</v>
      </c>
      <c r="X303" s="1">
        <v>42983</v>
      </c>
      <c r="Y303" s="2">
        <v>66.8</v>
      </c>
      <c r="Z303" s="2">
        <v>66.8</v>
      </c>
      <c r="AA303" s="2">
        <v>66.8</v>
      </c>
      <c r="AB303" s="3">
        <v>66.8</v>
      </c>
      <c r="AC303" s="3">
        <v>6</v>
      </c>
      <c r="AD303" s="4">
        <v>9.8699999999999996E-2</v>
      </c>
      <c r="AE303" s="5">
        <v>2405</v>
      </c>
      <c r="AF303" s="5">
        <v>160650</v>
      </c>
      <c r="AG303" s="2">
        <v>0</v>
      </c>
    </row>
    <row r="304" spans="2:33">
      <c r="B304" s="1">
        <v>42944</v>
      </c>
      <c r="C304" s="2">
        <v>17.399999999999999</v>
      </c>
      <c r="D304" s="2">
        <v>17.399999999999999</v>
      </c>
      <c r="E304" s="2">
        <v>17.25</v>
      </c>
      <c r="F304" s="3">
        <v>17.3</v>
      </c>
      <c r="G304" s="3">
        <v>-0.05</v>
      </c>
      <c r="H304" s="4">
        <v>-2.8999999999999998E-3</v>
      </c>
      <c r="I304" s="2">
        <v>369</v>
      </c>
      <c r="J304" s="5">
        <v>6393</v>
      </c>
      <c r="K304" s="2">
        <v>16.8</v>
      </c>
      <c r="M304" s="1">
        <v>42947</v>
      </c>
      <c r="N304" s="2">
        <v>35.85</v>
      </c>
      <c r="O304" s="2">
        <v>36.450000000000003</v>
      </c>
      <c r="P304" s="2">
        <v>35.799999999999997</v>
      </c>
      <c r="Q304" s="3">
        <v>36.450000000000003</v>
      </c>
      <c r="R304" s="3">
        <v>0.6</v>
      </c>
      <c r="S304" s="4">
        <v>1.67E-2</v>
      </c>
      <c r="T304" s="2">
        <v>483</v>
      </c>
      <c r="U304" s="5">
        <v>17489</v>
      </c>
      <c r="V304" s="2">
        <v>0</v>
      </c>
      <c r="X304" s="1">
        <v>42982</v>
      </c>
      <c r="Y304" s="2">
        <v>59.5</v>
      </c>
      <c r="Z304" s="2">
        <v>60.8</v>
      </c>
      <c r="AA304" s="2">
        <v>59.5</v>
      </c>
      <c r="AB304" s="3">
        <v>60.8</v>
      </c>
      <c r="AC304" s="3">
        <v>5.5</v>
      </c>
      <c r="AD304" s="4">
        <v>9.9500000000000005E-2</v>
      </c>
      <c r="AE304" s="5">
        <v>4804</v>
      </c>
      <c r="AF304" s="5">
        <v>288853</v>
      </c>
      <c r="AG304" s="2">
        <v>0</v>
      </c>
    </row>
    <row r="305" spans="2:33">
      <c r="B305" s="1">
        <v>42943</v>
      </c>
      <c r="C305" s="2">
        <v>17.3</v>
      </c>
      <c r="D305" s="2">
        <v>17.399999999999999</v>
      </c>
      <c r="E305" s="2">
        <v>17.3</v>
      </c>
      <c r="F305" s="3">
        <v>17.350000000000001</v>
      </c>
      <c r="G305" s="3">
        <v>0.05</v>
      </c>
      <c r="H305" s="4">
        <v>2.8999999999999998E-3</v>
      </c>
      <c r="I305" s="2">
        <v>681</v>
      </c>
      <c r="J305" s="5">
        <v>11812</v>
      </c>
      <c r="K305" s="2">
        <v>16.84</v>
      </c>
      <c r="M305" s="1">
        <v>42944</v>
      </c>
      <c r="N305" s="2">
        <v>36.200000000000003</v>
      </c>
      <c r="O305" s="2">
        <v>36.200000000000003</v>
      </c>
      <c r="P305" s="2">
        <v>35.799999999999997</v>
      </c>
      <c r="Q305" s="3">
        <v>35.85</v>
      </c>
      <c r="R305" s="3">
        <v>-0.35</v>
      </c>
      <c r="S305" s="4">
        <v>-9.7000000000000003E-3</v>
      </c>
      <c r="T305" s="2">
        <v>641</v>
      </c>
      <c r="U305" s="5">
        <v>23053</v>
      </c>
      <c r="V305" s="2">
        <v>0</v>
      </c>
      <c r="X305" s="1">
        <v>42979</v>
      </c>
      <c r="Y305" s="2">
        <v>51.2</v>
      </c>
      <c r="Z305" s="2">
        <v>55.3</v>
      </c>
      <c r="AA305" s="2">
        <v>51.2</v>
      </c>
      <c r="AB305" s="3">
        <v>55.3</v>
      </c>
      <c r="AC305" s="3">
        <v>5</v>
      </c>
      <c r="AD305" s="4">
        <v>9.9400000000000002E-2</v>
      </c>
      <c r="AE305" s="5">
        <v>5436</v>
      </c>
      <c r="AF305" s="5">
        <v>293614</v>
      </c>
      <c r="AG305" s="2">
        <v>0</v>
      </c>
    </row>
    <row r="306" spans="2:33">
      <c r="B306" s="1">
        <v>42942</v>
      </c>
      <c r="C306" s="2">
        <v>17.25</v>
      </c>
      <c r="D306" s="2">
        <v>17.399999999999999</v>
      </c>
      <c r="E306" s="2">
        <v>17.25</v>
      </c>
      <c r="F306" s="3">
        <v>17.3</v>
      </c>
      <c r="G306" s="3">
        <v>-0.8</v>
      </c>
      <c r="H306" s="4">
        <v>-4.4200000000000003E-2</v>
      </c>
      <c r="I306" s="5">
        <v>1372</v>
      </c>
      <c r="J306" s="5">
        <v>23764</v>
      </c>
      <c r="K306" s="2">
        <v>16.8</v>
      </c>
      <c r="M306" s="1">
        <v>42943</v>
      </c>
      <c r="N306" s="2">
        <v>36.4</v>
      </c>
      <c r="O306" s="2">
        <v>36.549999999999997</v>
      </c>
      <c r="P306" s="2">
        <v>35.799999999999997</v>
      </c>
      <c r="Q306" s="2">
        <v>36.200000000000003</v>
      </c>
      <c r="R306" s="2">
        <v>0</v>
      </c>
      <c r="S306" s="6">
        <v>0</v>
      </c>
      <c r="T306" s="2">
        <v>580</v>
      </c>
      <c r="U306" s="5">
        <v>20941</v>
      </c>
      <c r="V306" s="2">
        <v>0</v>
      </c>
      <c r="X306" s="1">
        <v>42978</v>
      </c>
      <c r="Y306" s="2">
        <v>50.7</v>
      </c>
      <c r="Z306" s="2">
        <v>52.2</v>
      </c>
      <c r="AA306" s="2">
        <v>49.1</v>
      </c>
      <c r="AB306" s="3">
        <v>50.3</v>
      </c>
      <c r="AC306" s="3">
        <v>-1</v>
      </c>
      <c r="AD306" s="4">
        <v>-1.95E-2</v>
      </c>
      <c r="AE306" s="5">
        <v>6174</v>
      </c>
      <c r="AF306" s="5">
        <v>313822</v>
      </c>
      <c r="AG306" s="2">
        <v>0</v>
      </c>
    </row>
    <row r="307" spans="2:33">
      <c r="B307" s="1">
        <v>42941</v>
      </c>
      <c r="C307" s="2">
        <v>18.100000000000001</v>
      </c>
      <c r="D307" s="2">
        <v>18.100000000000001</v>
      </c>
      <c r="E307" s="2">
        <v>18</v>
      </c>
      <c r="F307" s="2">
        <v>18.100000000000001</v>
      </c>
      <c r="G307" s="2">
        <v>0</v>
      </c>
      <c r="H307" s="6">
        <v>0</v>
      </c>
      <c r="I307" s="5">
        <v>1973</v>
      </c>
      <c r="J307" s="5">
        <v>35624</v>
      </c>
      <c r="K307" s="2">
        <v>17.57</v>
      </c>
      <c r="M307" s="1">
        <v>42942</v>
      </c>
      <c r="N307" s="2">
        <v>36.4</v>
      </c>
      <c r="O307" s="2">
        <v>36.799999999999997</v>
      </c>
      <c r="P307" s="2">
        <v>36.1</v>
      </c>
      <c r="Q307" s="3">
        <v>36.200000000000003</v>
      </c>
      <c r="R307" s="3">
        <v>-0.35</v>
      </c>
      <c r="S307" s="4">
        <v>-9.5999999999999992E-3</v>
      </c>
      <c r="T307" s="2">
        <v>673</v>
      </c>
      <c r="U307" s="5">
        <v>24498</v>
      </c>
      <c r="V307" s="2">
        <v>0</v>
      </c>
      <c r="X307" s="1">
        <v>42977</v>
      </c>
      <c r="Y307" s="2">
        <v>50.1</v>
      </c>
      <c r="Z307" s="2">
        <v>51.7</v>
      </c>
      <c r="AA307" s="2">
        <v>49</v>
      </c>
      <c r="AB307" s="3">
        <v>51.3</v>
      </c>
      <c r="AC307" s="3">
        <v>1.8</v>
      </c>
      <c r="AD307" s="4">
        <v>3.6400000000000002E-2</v>
      </c>
      <c r="AE307" s="5">
        <v>9804</v>
      </c>
      <c r="AF307" s="5">
        <v>499763</v>
      </c>
      <c r="AG307" s="2">
        <v>0</v>
      </c>
    </row>
    <row r="308" spans="2:33">
      <c r="B308" s="1">
        <v>42940</v>
      </c>
      <c r="C308" s="2">
        <v>18.100000000000001</v>
      </c>
      <c r="D308" s="2">
        <v>18.100000000000001</v>
      </c>
      <c r="E308" s="2">
        <v>17.95</v>
      </c>
      <c r="F308" s="2">
        <v>18.100000000000001</v>
      </c>
      <c r="G308" s="2">
        <v>0</v>
      </c>
      <c r="H308" s="6">
        <v>0</v>
      </c>
      <c r="I308" s="2">
        <v>949</v>
      </c>
      <c r="J308" s="5">
        <v>17097</v>
      </c>
      <c r="K308" s="2">
        <v>17.57</v>
      </c>
      <c r="M308" s="1">
        <v>42941</v>
      </c>
      <c r="N308" s="2">
        <v>37.1</v>
      </c>
      <c r="O308" s="2">
        <v>37.1</v>
      </c>
      <c r="P308" s="2">
        <v>36.5</v>
      </c>
      <c r="Q308" s="3">
        <v>36.549999999999997</v>
      </c>
      <c r="R308" s="3">
        <v>-0.55000000000000004</v>
      </c>
      <c r="S308" s="4">
        <v>-1.4800000000000001E-2</v>
      </c>
      <c r="T308" s="2">
        <v>601</v>
      </c>
      <c r="U308" s="5">
        <v>22068</v>
      </c>
      <c r="V308" s="2">
        <v>0</v>
      </c>
      <c r="X308" s="1">
        <v>42976</v>
      </c>
      <c r="Y308" s="2">
        <v>50</v>
      </c>
      <c r="Z308" s="2">
        <v>50.7</v>
      </c>
      <c r="AA308" s="2">
        <v>48</v>
      </c>
      <c r="AB308" s="3">
        <v>49.5</v>
      </c>
      <c r="AC308" s="3">
        <v>0.55000000000000004</v>
      </c>
      <c r="AD308" s="4">
        <v>1.12E-2</v>
      </c>
      <c r="AE308" s="5">
        <v>12747</v>
      </c>
      <c r="AF308" s="5">
        <v>630398</v>
      </c>
      <c r="AG308" s="2">
        <v>0</v>
      </c>
    </row>
    <row r="309" spans="2:33">
      <c r="B309" s="1">
        <v>42937</v>
      </c>
      <c r="C309" s="2">
        <v>18</v>
      </c>
      <c r="D309" s="2">
        <v>18.100000000000001</v>
      </c>
      <c r="E309" s="2">
        <v>17.899999999999999</v>
      </c>
      <c r="F309" s="3">
        <v>18.100000000000001</v>
      </c>
      <c r="G309" s="3">
        <v>0.1</v>
      </c>
      <c r="H309" s="4">
        <v>5.5999999999999999E-3</v>
      </c>
      <c r="I309" s="2">
        <v>826</v>
      </c>
      <c r="J309" s="5">
        <v>14878</v>
      </c>
      <c r="K309" s="2">
        <v>17.57</v>
      </c>
      <c r="M309" s="1">
        <v>42940</v>
      </c>
      <c r="N309" s="2">
        <v>37.299999999999997</v>
      </c>
      <c r="O309" s="2">
        <v>37.35</v>
      </c>
      <c r="P309" s="2">
        <v>37</v>
      </c>
      <c r="Q309" s="3">
        <v>37.1</v>
      </c>
      <c r="R309" s="3">
        <v>-0.1</v>
      </c>
      <c r="S309" s="4">
        <v>-2.7000000000000001E-3</v>
      </c>
      <c r="T309" s="2">
        <v>612</v>
      </c>
      <c r="U309" s="5">
        <v>22711</v>
      </c>
      <c r="V309" s="2">
        <v>0</v>
      </c>
      <c r="X309" s="1">
        <v>42975</v>
      </c>
      <c r="Y309" s="2">
        <v>47</v>
      </c>
      <c r="Z309" s="2">
        <v>48.95</v>
      </c>
      <c r="AA309" s="2">
        <v>46.7</v>
      </c>
      <c r="AB309" s="3">
        <v>48.95</v>
      </c>
      <c r="AC309" s="3">
        <v>4.45</v>
      </c>
      <c r="AD309" s="4">
        <v>0.1</v>
      </c>
      <c r="AE309" s="5">
        <v>12030</v>
      </c>
      <c r="AF309" s="5">
        <v>584637</v>
      </c>
      <c r="AG309" s="2">
        <v>0</v>
      </c>
    </row>
    <row r="310" spans="2:33">
      <c r="B310" s="1">
        <v>42936</v>
      </c>
      <c r="C310" s="2">
        <v>18.2</v>
      </c>
      <c r="D310" s="2">
        <v>18.2</v>
      </c>
      <c r="E310" s="2">
        <v>17.95</v>
      </c>
      <c r="F310" s="3">
        <v>18</v>
      </c>
      <c r="G310" s="3">
        <v>-0.15</v>
      </c>
      <c r="H310" s="4">
        <v>-8.3000000000000001E-3</v>
      </c>
      <c r="I310" s="5">
        <v>1334</v>
      </c>
      <c r="J310" s="5">
        <v>24081</v>
      </c>
      <c r="K310" s="2">
        <v>17.48</v>
      </c>
      <c r="M310" s="1">
        <v>42937</v>
      </c>
      <c r="N310" s="2">
        <v>37.5</v>
      </c>
      <c r="O310" s="2">
        <v>37.5</v>
      </c>
      <c r="P310" s="2">
        <v>37</v>
      </c>
      <c r="Q310" s="3">
        <v>37.200000000000003</v>
      </c>
      <c r="R310" s="3">
        <v>-0.25</v>
      </c>
      <c r="S310" s="4">
        <v>-6.7000000000000002E-3</v>
      </c>
      <c r="T310" s="2">
        <v>655</v>
      </c>
      <c r="U310" s="5">
        <v>24337</v>
      </c>
      <c r="V310" s="2">
        <v>0</v>
      </c>
      <c r="X310" s="1">
        <v>42972</v>
      </c>
      <c r="Y310" s="2">
        <v>43</v>
      </c>
      <c r="Z310" s="2">
        <v>44.85</v>
      </c>
      <c r="AA310" s="2">
        <v>42.25</v>
      </c>
      <c r="AB310" s="3">
        <v>44.5</v>
      </c>
      <c r="AC310" s="3">
        <v>2.7</v>
      </c>
      <c r="AD310" s="4">
        <v>6.4600000000000005E-2</v>
      </c>
      <c r="AE310" s="5">
        <v>8683</v>
      </c>
      <c r="AF310" s="5">
        <v>377294</v>
      </c>
      <c r="AG310" s="2">
        <v>0</v>
      </c>
    </row>
    <row r="311" spans="2:33">
      <c r="B311" s="1">
        <v>42935</v>
      </c>
      <c r="C311" s="2">
        <v>18.350000000000001</v>
      </c>
      <c r="D311" s="2">
        <v>18.399999999999999</v>
      </c>
      <c r="E311" s="2">
        <v>18.100000000000001</v>
      </c>
      <c r="F311" s="3">
        <v>18.149999999999999</v>
      </c>
      <c r="G311" s="3">
        <v>-0.2</v>
      </c>
      <c r="H311" s="4">
        <v>-1.09E-2</v>
      </c>
      <c r="I311" s="5">
        <v>1401</v>
      </c>
      <c r="J311" s="5">
        <v>25500</v>
      </c>
      <c r="K311" s="2">
        <v>17.62</v>
      </c>
      <c r="M311" s="1">
        <v>42936</v>
      </c>
      <c r="N311" s="2">
        <v>37</v>
      </c>
      <c r="O311" s="2">
        <v>37.6</v>
      </c>
      <c r="P311" s="2">
        <v>37</v>
      </c>
      <c r="Q311" s="3">
        <v>37.450000000000003</v>
      </c>
      <c r="R311" s="3">
        <v>0.45</v>
      </c>
      <c r="S311" s="4">
        <v>1.2200000000000001E-2</v>
      </c>
      <c r="T311" s="2">
        <v>639</v>
      </c>
      <c r="U311" s="5">
        <v>23810</v>
      </c>
      <c r="V311" s="2">
        <v>0</v>
      </c>
      <c r="X311" s="1">
        <v>42971</v>
      </c>
      <c r="Y311" s="2">
        <v>39.4</v>
      </c>
      <c r="Z311" s="2">
        <v>42.5</v>
      </c>
      <c r="AA311" s="2">
        <v>39.4</v>
      </c>
      <c r="AB311" s="3">
        <v>41.8</v>
      </c>
      <c r="AC311" s="3">
        <v>2.5</v>
      </c>
      <c r="AD311" s="4">
        <v>6.3600000000000004E-2</v>
      </c>
      <c r="AE311" s="5">
        <v>8448</v>
      </c>
      <c r="AF311" s="5">
        <v>351667</v>
      </c>
      <c r="AG311" s="2">
        <v>0</v>
      </c>
    </row>
    <row r="312" spans="2:33">
      <c r="B312" s="1">
        <v>42934</v>
      </c>
      <c r="C312" s="2">
        <v>18.3</v>
      </c>
      <c r="D312" s="2">
        <v>18.399999999999999</v>
      </c>
      <c r="E312" s="2">
        <v>18.25</v>
      </c>
      <c r="F312" s="3">
        <v>18.350000000000001</v>
      </c>
      <c r="G312" s="3">
        <v>0.05</v>
      </c>
      <c r="H312" s="4">
        <v>2.7000000000000001E-3</v>
      </c>
      <c r="I312" s="2">
        <v>697</v>
      </c>
      <c r="J312" s="5">
        <v>12767</v>
      </c>
      <c r="K312" s="2">
        <v>17.82</v>
      </c>
      <c r="M312" s="1">
        <v>42935</v>
      </c>
      <c r="N312" s="2">
        <v>37.799999999999997</v>
      </c>
      <c r="O312" s="2">
        <v>38.200000000000003</v>
      </c>
      <c r="P312" s="2">
        <v>37</v>
      </c>
      <c r="Q312" s="3">
        <v>37</v>
      </c>
      <c r="R312" s="3">
        <v>-0.25</v>
      </c>
      <c r="S312" s="4">
        <v>-6.7000000000000002E-3</v>
      </c>
      <c r="T312" s="5">
        <v>1939</v>
      </c>
      <c r="U312" s="5">
        <v>72785</v>
      </c>
      <c r="V312" s="2">
        <v>0</v>
      </c>
      <c r="X312" s="1">
        <v>42970</v>
      </c>
      <c r="Y312" s="2">
        <v>36</v>
      </c>
      <c r="Z312" s="2">
        <v>39.35</v>
      </c>
      <c r="AA312" s="2">
        <v>35.75</v>
      </c>
      <c r="AB312" s="3">
        <v>39.299999999999997</v>
      </c>
      <c r="AC312" s="3">
        <v>3.5</v>
      </c>
      <c r="AD312" s="4">
        <v>9.7799999999999998E-2</v>
      </c>
      <c r="AE312" s="5">
        <v>6032</v>
      </c>
      <c r="AF312" s="5">
        <v>232499</v>
      </c>
      <c r="AG312" s="2">
        <v>0</v>
      </c>
    </row>
    <row r="313" spans="2:33">
      <c r="B313" s="1">
        <v>42933</v>
      </c>
      <c r="C313" s="2">
        <v>18.350000000000001</v>
      </c>
      <c r="D313" s="2">
        <v>18.45</v>
      </c>
      <c r="E313" s="2">
        <v>18.25</v>
      </c>
      <c r="F313" s="3">
        <v>18.3</v>
      </c>
      <c r="G313" s="3">
        <v>0.1</v>
      </c>
      <c r="H313" s="4">
        <v>5.4999999999999997E-3</v>
      </c>
      <c r="I313" s="5">
        <v>1066</v>
      </c>
      <c r="J313" s="5">
        <v>19535</v>
      </c>
      <c r="K313" s="2">
        <v>17.77</v>
      </c>
      <c r="M313" s="1">
        <v>42934</v>
      </c>
      <c r="N313" s="2">
        <v>36.950000000000003</v>
      </c>
      <c r="O313" s="2">
        <v>37.25</v>
      </c>
      <c r="P313" s="2">
        <v>36.700000000000003</v>
      </c>
      <c r="Q313" s="3">
        <v>37.25</v>
      </c>
      <c r="R313" s="3">
        <v>0.55000000000000004</v>
      </c>
      <c r="S313" s="4">
        <v>1.4999999999999999E-2</v>
      </c>
      <c r="T313" s="5">
        <v>1098</v>
      </c>
      <c r="U313" s="5">
        <v>40622</v>
      </c>
      <c r="V313" s="2">
        <v>0</v>
      </c>
      <c r="X313" s="1">
        <v>42969</v>
      </c>
      <c r="Y313" s="2">
        <v>35.799999999999997</v>
      </c>
      <c r="Z313" s="2">
        <v>35.9</v>
      </c>
      <c r="AA313" s="2">
        <v>35.700000000000003</v>
      </c>
      <c r="AB313" s="3">
        <v>35.799999999999997</v>
      </c>
      <c r="AC313" s="3">
        <v>-0.1</v>
      </c>
      <c r="AD313" s="4">
        <v>-2.8E-3</v>
      </c>
      <c r="AE313" s="2">
        <v>477</v>
      </c>
      <c r="AF313" s="5">
        <v>17083</v>
      </c>
      <c r="AG313" s="2">
        <v>0</v>
      </c>
    </row>
    <row r="314" spans="2:33">
      <c r="B314" s="1">
        <v>42930</v>
      </c>
      <c r="C314" s="2">
        <v>18</v>
      </c>
      <c r="D314" s="2">
        <v>18.5</v>
      </c>
      <c r="E314" s="2">
        <v>18</v>
      </c>
      <c r="F314" s="3">
        <v>18.2</v>
      </c>
      <c r="G314" s="3">
        <v>0.3</v>
      </c>
      <c r="H314" s="4">
        <v>1.6799999999999999E-2</v>
      </c>
      <c r="I314" s="5">
        <v>3025</v>
      </c>
      <c r="J314" s="5">
        <v>55266</v>
      </c>
      <c r="K314" s="2">
        <v>17.670000000000002</v>
      </c>
      <c r="M314" s="1">
        <v>42933</v>
      </c>
      <c r="N314" s="2">
        <v>36</v>
      </c>
      <c r="O314" s="2">
        <v>37</v>
      </c>
      <c r="P314" s="2">
        <v>36</v>
      </c>
      <c r="Q314" s="3">
        <v>36.700000000000003</v>
      </c>
      <c r="R314" s="3">
        <v>0.9</v>
      </c>
      <c r="S314" s="4">
        <v>2.5100000000000001E-2</v>
      </c>
      <c r="T314" s="5">
        <v>1187</v>
      </c>
      <c r="U314" s="5">
        <v>43490</v>
      </c>
      <c r="V314" s="2">
        <v>0</v>
      </c>
      <c r="X314" s="1">
        <v>42968</v>
      </c>
      <c r="Y314" s="2">
        <v>35.950000000000003</v>
      </c>
      <c r="Z314" s="2">
        <v>36</v>
      </c>
      <c r="AA314" s="2">
        <v>35.700000000000003</v>
      </c>
      <c r="AB314" s="3">
        <v>35.9</v>
      </c>
      <c r="AC314" s="3">
        <v>-0.4</v>
      </c>
      <c r="AD314" s="4">
        <v>-1.0999999999999999E-2</v>
      </c>
      <c r="AE314" s="2">
        <v>609</v>
      </c>
      <c r="AF314" s="5">
        <v>21828</v>
      </c>
      <c r="AG314" s="2">
        <v>0</v>
      </c>
    </row>
    <row r="315" spans="2:33">
      <c r="B315" s="1">
        <v>42929</v>
      </c>
      <c r="C315" s="2">
        <v>17.649999999999999</v>
      </c>
      <c r="D315" s="2">
        <v>17.95</v>
      </c>
      <c r="E315" s="2">
        <v>17.649999999999999</v>
      </c>
      <c r="F315" s="3">
        <v>17.899999999999999</v>
      </c>
      <c r="G315" s="3">
        <v>0.3</v>
      </c>
      <c r="H315" s="4">
        <v>1.7000000000000001E-2</v>
      </c>
      <c r="I315" s="5">
        <v>1414</v>
      </c>
      <c r="J315" s="5">
        <v>25225</v>
      </c>
      <c r="K315" s="2">
        <v>17.38</v>
      </c>
      <c r="M315" s="1">
        <v>42930</v>
      </c>
      <c r="N315" s="2">
        <v>35.65</v>
      </c>
      <c r="O315" s="2">
        <v>35.85</v>
      </c>
      <c r="P315" s="2">
        <v>35.6</v>
      </c>
      <c r="Q315" s="3">
        <v>35.799999999999997</v>
      </c>
      <c r="R315" s="3">
        <v>0.15</v>
      </c>
      <c r="S315" s="4">
        <v>4.1999999999999997E-3</v>
      </c>
      <c r="T315" s="2">
        <v>398</v>
      </c>
      <c r="U315" s="5">
        <v>14242</v>
      </c>
      <c r="V315" s="2">
        <v>0</v>
      </c>
      <c r="X315" s="1">
        <v>42965</v>
      </c>
      <c r="Y315" s="2">
        <v>36</v>
      </c>
      <c r="Z315" s="2">
        <v>36.299999999999997</v>
      </c>
      <c r="AA315" s="2">
        <v>35.65</v>
      </c>
      <c r="AB315" s="2">
        <v>36.299999999999997</v>
      </c>
      <c r="AC315" s="2">
        <v>0</v>
      </c>
      <c r="AD315" s="6">
        <v>0</v>
      </c>
      <c r="AE315" s="2">
        <v>665</v>
      </c>
      <c r="AF315" s="5">
        <v>23856</v>
      </c>
      <c r="AG315" s="2">
        <v>0</v>
      </c>
    </row>
    <row r="316" spans="2:33">
      <c r="B316" s="1">
        <v>42928</v>
      </c>
      <c r="C316" s="2">
        <v>17.5</v>
      </c>
      <c r="D316" s="2">
        <v>17.7</v>
      </c>
      <c r="E316" s="2">
        <v>17.5</v>
      </c>
      <c r="F316" s="3">
        <v>17.600000000000001</v>
      </c>
      <c r="G316" s="3">
        <v>0.15</v>
      </c>
      <c r="H316" s="4">
        <v>8.6E-3</v>
      </c>
      <c r="I316" s="5">
        <v>1117</v>
      </c>
      <c r="J316" s="5">
        <v>19703</v>
      </c>
      <c r="K316" s="2">
        <v>17.09</v>
      </c>
      <c r="M316" s="1">
        <v>42929</v>
      </c>
      <c r="N316" s="2">
        <v>35.75</v>
      </c>
      <c r="O316" s="2">
        <v>35.9</v>
      </c>
      <c r="P316" s="2">
        <v>35.450000000000003</v>
      </c>
      <c r="Q316" s="3">
        <v>35.65</v>
      </c>
      <c r="R316" s="3">
        <v>-0.05</v>
      </c>
      <c r="S316" s="4">
        <v>-1.4E-3</v>
      </c>
      <c r="T316" s="2">
        <v>543</v>
      </c>
      <c r="U316" s="5">
        <v>19380</v>
      </c>
      <c r="V316" s="2">
        <v>0</v>
      </c>
      <c r="X316" s="1">
        <v>42964</v>
      </c>
      <c r="Y316" s="2">
        <v>37</v>
      </c>
      <c r="Z316" s="2">
        <v>37.1</v>
      </c>
      <c r="AA316" s="2">
        <v>36.25</v>
      </c>
      <c r="AB316" s="3">
        <v>36.299999999999997</v>
      </c>
      <c r="AC316" s="3">
        <v>-0.3</v>
      </c>
      <c r="AD316" s="4">
        <v>-8.2000000000000007E-3</v>
      </c>
      <c r="AE316" s="2">
        <v>648</v>
      </c>
      <c r="AF316" s="5">
        <v>23739</v>
      </c>
      <c r="AG316" s="2">
        <v>0</v>
      </c>
    </row>
    <row r="317" spans="2:33">
      <c r="B317" s="1">
        <v>42927</v>
      </c>
      <c r="C317" s="2">
        <v>17.7</v>
      </c>
      <c r="D317" s="2">
        <v>17.75</v>
      </c>
      <c r="E317" s="2">
        <v>17.399999999999999</v>
      </c>
      <c r="F317" s="2">
        <v>17.45</v>
      </c>
      <c r="G317" s="2">
        <v>0</v>
      </c>
      <c r="H317" s="6">
        <v>0</v>
      </c>
      <c r="I317" s="5">
        <v>1118</v>
      </c>
      <c r="J317" s="5">
        <v>19621</v>
      </c>
      <c r="K317" s="2">
        <v>16.940000000000001</v>
      </c>
      <c r="M317" s="1">
        <v>42928</v>
      </c>
      <c r="N317" s="2">
        <v>35.799999999999997</v>
      </c>
      <c r="O317" s="2">
        <v>35.85</v>
      </c>
      <c r="P317" s="2">
        <v>35.450000000000003</v>
      </c>
      <c r="Q317" s="3">
        <v>35.700000000000003</v>
      </c>
      <c r="R317" s="3">
        <v>0.1</v>
      </c>
      <c r="S317" s="4">
        <v>2.8E-3</v>
      </c>
      <c r="T317" s="2">
        <v>643</v>
      </c>
      <c r="U317" s="5">
        <v>22965</v>
      </c>
      <c r="V317" s="2">
        <v>0</v>
      </c>
      <c r="X317" s="1">
        <v>42963</v>
      </c>
      <c r="Y317" s="2">
        <v>35.75</v>
      </c>
      <c r="Z317" s="2">
        <v>36.6</v>
      </c>
      <c r="AA317" s="2">
        <v>35.75</v>
      </c>
      <c r="AB317" s="3">
        <v>36.6</v>
      </c>
      <c r="AC317" s="3">
        <v>0.85</v>
      </c>
      <c r="AD317" s="4">
        <v>2.3800000000000002E-2</v>
      </c>
      <c r="AE317" s="2">
        <v>970</v>
      </c>
      <c r="AF317" s="5">
        <v>35207</v>
      </c>
      <c r="AG317" s="2">
        <v>0</v>
      </c>
    </row>
    <row r="318" spans="2:33">
      <c r="B318" s="1">
        <v>42926</v>
      </c>
      <c r="C318" s="2">
        <v>17.5</v>
      </c>
      <c r="D318" s="2">
        <v>17.55</v>
      </c>
      <c r="E318" s="2">
        <v>17.399999999999999</v>
      </c>
      <c r="F318" s="3">
        <v>17.45</v>
      </c>
      <c r="G318" s="3">
        <v>-0.05</v>
      </c>
      <c r="H318" s="4">
        <v>-2.8999999999999998E-3</v>
      </c>
      <c r="I318" s="2">
        <v>297</v>
      </c>
      <c r="J318" s="5">
        <v>5178</v>
      </c>
      <c r="K318" s="2">
        <v>16.940000000000001</v>
      </c>
      <c r="M318" s="1">
        <v>42927</v>
      </c>
      <c r="N318" s="2">
        <v>35.950000000000003</v>
      </c>
      <c r="O318" s="2">
        <v>36.299999999999997</v>
      </c>
      <c r="P318" s="2">
        <v>35.6</v>
      </c>
      <c r="Q318" s="3">
        <v>35.6</v>
      </c>
      <c r="R318" s="3">
        <v>-0.2</v>
      </c>
      <c r="S318" s="4">
        <v>-5.5999999999999999E-3</v>
      </c>
      <c r="T318" s="2">
        <v>677</v>
      </c>
      <c r="U318" s="5">
        <v>24351</v>
      </c>
      <c r="V318" s="2">
        <v>0</v>
      </c>
      <c r="X318" s="1">
        <v>42962</v>
      </c>
      <c r="Y318" s="2">
        <v>35.5</v>
      </c>
      <c r="Z318" s="2">
        <v>36</v>
      </c>
      <c r="AA318" s="2">
        <v>35.35</v>
      </c>
      <c r="AB318" s="3">
        <v>35.75</v>
      </c>
      <c r="AC318" s="3">
        <v>0.25</v>
      </c>
      <c r="AD318" s="4">
        <v>7.0000000000000001E-3</v>
      </c>
      <c r="AE318" s="2">
        <v>837</v>
      </c>
      <c r="AF318" s="5">
        <v>29764</v>
      </c>
      <c r="AG318" s="2">
        <v>0</v>
      </c>
    </row>
    <row r="319" spans="2:33">
      <c r="B319" s="1">
        <v>42923</v>
      </c>
      <c r="C319" s="2">
        <v>17.5</v>
      </c>
      <c r="D319" s="2">
        <v>17.5</v>
      </c>
      <c r="E319" s="2">
        <v>17.399999999999999</v>
      </c>
      <c r="F319" s="3">
        <v>17.5</v>
      </c>
      <c r="G319" s="3">
        <v>-0.05</v>
      </c>
      <c r="H319" s="4">
        <v>-2.8E-3</v>
      </c>
      <c r="I319" s="2">
        <v>306</v>
      </c>
      <c r="J319" s="5">
        <v>5335</v>
      </c>
      <c r="K319" s="2">
        <v>16.989999999999998</v>
      </c>
      <c r="M319" s="1">
        <v>42926</v>
      </c>
      <c r="N319" s="2">
        <v>36</v>
      </c>
      <c r="O319" s="2">
        <v>36</v>
      </c>
      <c r="P319" s="2">
        <v>35.4</v>
      </c>
      <c r="Q319" s="3">
        <v>35.799999999999997</v>
      </c>
      <c r="R319" s="3">
        <v>-0.3</v>
      </c>
      <c r="S319" s="4">
        <v>-8.3000000000000001E-3</v>
      </c>
      <c r="T319" s="2">
        <v>884</v>
      </c>
      <c r="U319" s="5">
        <v>31577</v>
      </c>
      <c r="V319" s="2">
        <v>0</v>
      </c>
      <c r="X319" s="1">
        <v>42961</v>
      </c>
      <c r="Y319" s="2">
        <v>36.35</v>
      </c>
      <c r="Z319" s="2">
        <v>36.35</v>
      </c>
      <c r="AA319" s="2">
        <v>35.299999999999997</v>
      </c>
      <c r="AB319" s="3">
        <v>35.5</v>
      </c>
      <c r="AC319" s="3">
        <v>-0.3</v>
      </c>
      <c r="AD319" s="4">
        <v>-8.3999999999999995E-3</v>
      </c>
      <c r="AE319" s="2">
        <v>594</v>
      </c>
      <c r="AF319" s="5">
        <v>21137</v>
      </c>
      <c r="AG319" s="2">
        <v>0</v>
      </c>
    </row>
    <row r="320" spans="2:33">
      <c r="B320" s="1">
        <v>42922</v>
      </c>
      <c r="C320" s="2">
        <v>17.5</v>
      </c>
      <c r="D320" s="2">
        <v>17.55</v>
      </c>
      <c r="E320" s="2">
        <v>17.45</v>
      </c>
      <c r="F320" s="2">
        <v>17.55</v>
      </c>
      <c r="G320" s="2">
        <v>0</v>
      </c>
      <c r="H320" s="6">
        <v>0</v>
      </c>
      <c r="I320" s="2">
        <v>200</v>
      </c>
      <c r="J320" s="5">
        <v>3491</v>
      </c>
      <c r="K320" s="2">
        <v>17.04</v>
      </c>
      <c r="M320" s="1">
        <v>42923</v>
      </c>
      <c r="N320" s="2">
        <v>37</v>
      </c>
      <c r="O320" s="2">
        <v>37.1</v>
      </c>
      <c r="P320" s="2">
        <v>36.1</v>
      </c>
      <c r="Q320" s="3">
        <v>36.1</v>
      </c>
      <c r="R320" s="3">
        <v>-0.9</v>
      </c>
      <c r="S320" s="4">
        <v>-2.4299999999999999E-2</v>
      </c>
      <c r="T320" s="2">
        <v>972</v>
      </c>
      <c r="U320" s="5">
        <v>35429</v>
      </c>
      <c r="V320" s="2">
        <v>0</v>
      </c>
      <c r="X320" s="1">
        <v>42958</v>
      </c>
      <c r="Y320" s="2">
        <v>36</v>
      </c>
      <c r="Z320" s="2">
        <v>36.049999999999997</v>
      </c>
      <c r="AA320" s="2">
        <v>35.299999999999997</v>
      </c>
      <c r="AB320" s="3">
        <v>35.799999999999997</v>
      </c>
      <c r="AC320" s="3">
        <v>-0.4</v>
      </c>
      <c r="AD320" s="4">
        <v>-1.0999999999999999E-2</v>
      </c>
      <c r="AE320" s="2">
        <v>756</v>
      </c>
      <c r="AF320" s="5">
        <v>26965</v>
      </c>
      <c r="AG320" s="2">
        <v>0</v>
      </c>
    </row>
    <row r="321" spans="2:33">
      <c r="B321" s="1">
        <v>42921</v>
      </c>
      <c r="C321" s="2">
        <v>17.55</v>
      </c>
      <c r="D321" s="2">
        <v>17.649999999999999</v>
      </c>
      <c r="E321" s="2">
        <v>17.350000000000001</v>
      </c>
      <c r="F321" s="3">
        <v>17.55</v>
      </c>
      <c r="G321" s="3">
        <v>0.15</v>
      </c>
      <c r="H321" s="4">
        <v>8.6E-3</v>
      </c>
      <c r="I321" s="2">
        <v>370</v>
      </c>
      <c r="J321" s="5">
        <v>6465</v>
      </c>
      <c r="K321" s="2">
        <v>17.04</v>
      </c>
      <c r="M321" s="1">
        <v>42922</v>
      </c>
      <c r="N321" s="2">
        <v>37.200000000000003</v>
      </c>
      <c r="O321" s="2">
        <v>37.25</v>
      </c>
      <c r="P321" s="2">
        <v>36.75</v>
      </c>
      <c r="Q321" s="3">
        <v>37</v>
      </c>
      <c r="R321" s="3">
        <v>0.1</v>
      </c>
      <c r="S321" s="4">
        <v>2.7000000000000001E-3</v>
      </c>
      <c r="T321" s="2">
        <v>537</v>
      </c>
      <c r="U321" s="5">
        <v>19897</v>
      </c>
      <c r="V321" s="2">
        <v>0</v>
      </c>
      <c r="X321" s="1">
        <v>42957</v>
      </c>
      <c r="Y321" s="2">
        <v>36.25</v>
      </c>
      <c r="Z321" s="2">
        <v>36.25</v>
      </c>
      <c r="AA321" s="2">
        <v>35.5</v>
      </c>
      <c r="AB321" s="3">
        <v>36.200000000000003</v>
      </c>
      <c r="AC321" s="3">
        <v>-0.05</v>
      </c>
      <c r="AD321" s="4">
        <v>-1.4E-3</v>
      </c>
      <c r="AE321" s="5">
        <v>1292</v>
      </c>
      <c r="AF321" s="5">
        <v>46242</v>
      </c>
      <c r="AG321" s="2">
        <v>0</v>
      </c>
    </row>
    <row r="322" spans="2:33">
      <c r="B322" s="1">
        <v>42920</v>
      </c>
      <c r="C322" s="2">
        <v>17.55</v>
      </c>
      <c r="D322" s="2">
        <v>17.7</v>
      </c>
      <c r="E322" s="2">
        <v>17.399999999999999</v>
      </c>
      <c r="F322" s="3">
        <v>17.399999999999999</v>
      </c>
      <c r="G322" s="3">
        <v>-0.1</v>
      </c>
      <c r="H322" s="4">
        <v>-5.7000000000000002E-3</v>
      </c>
      <c r="I322" s="2">
        <v>764</v>
      </c>
      <c r="J322" s="5">
        <v>13402</v>
      </c>
      <c r="K322" s="2">
        <v>16.89</v>
      </c>
      <c r="M322" s="1">
        <v>42921</v>
      </c>
      <c r="N322" s="2">
        <v>37.1</v>
      </c>
      <c r="O322" s="2">
        <v>37.25</v>
      </c>
      <c r="P322" s="2">
        <v>36.6</v>
      </c>
      <c r="Q322" s="3">
        <v>36.9</v>
      </c>
      <c r="R322" s="3">
        <v>-0.15</v>
      </c>
      <c r="S322" s="4">
        <v>-4.0000000000000001E-3</v>
      </c>
      <c r="T322" s="2">
        <v>725</v>
      </c>
      <c r="U322" s="5">
        <v>26753</v>
      </c>
      <c r="V322" s="2">
        <v>0</v>
      </c>
      <c r="X322" s="1">
        <v>42956</v>
      </c>
      <c r="Y322" s="2">
        <v>36.950000000000003</v>
      </c>
      <c r="Z322" s="2">
        <v>36.950000000000003</v>
      </c>
      <c r="AA322" s="2">
        <v>36.200000000000003</v>
      </c>
      <c r="AB322" s="3">
        <v>36.25</v>
      </c>
      <c r="AC322" s="3">
        <v>-0.7</v>
      </c>
      <c r="AD322" s="4">
        <v>-1.89E-2</v>
      </c>
      <c r="AE322" s="2">
        <v>912</v>
      </c>
      <c r="AF322" s="5">
        <v>33174</v>
      </c>
      <c r="AG322" s="2">
        <v>0</v>
      </c>
    </row>
    <row r="323" spans="2:33">
      <c r="B323" s="1">
        <v>42919</v>
      </c>
      <c r="C323" s="2">
        <v>17.45</v>
      </c>
      <c r="D323" s="2">
        <v>17.600000000000001</v>
      </c>
      <c r="E323" s="2">
        <v>17.45</v>
      </c>
      <c r="F323" s="3">
        <v>17.5</v>
      </c>
      <c r="G323" s="3">
        <v>0.15</v>
      </c>
      <c r="H323" s="4">
        <v>8.6E-3</v>
      </c>
      <c r="I323" s="2">
        <v>929</v>
      </c>
      <c r="J323" s="5">
        <v>16274</v>
      </c>
      <c r="K323" s="2">
        <v>16.989999999999998</v>
      </c>
      <c r="M323" s="1">
        <v>42920</v>
      </c>
      <c r="N323" s="2">
        <v>37.4</v>
      </c>
      <c r="O323" s="2">
        <v>37.549999999999997</v>
      </c>
      <c r="P323" s="2">
        <v>36.799999999999997</v>
      </c>
      <c r="Q323" s="3">
        <v>37.049999999999997</v>
      </c>
      <c r="R323" s="3">
        <v>-0.25</v>
      </c>
      <c r="S323" s="4">
        <v>-6.7000000000000002E-3</v>
      </c>
      <c r="T323" s="2">
        <v>977</v>
      </c>
      <c r="U323" s="5">
        <v>36316</v>
      </c>
      <c r="V323" s="2">
        <v>0</v>
      </c>
      <c r="X323" s="1">
        <v>42955</v>
      </c>
      <c r="Y323" s="2">
        <v>37</v>
      </c>
      <c r="Z323" s="2">
        <v>37</v>
      </c>
      <c r="AA323" s="2">
        <v>36.200000000000003</v>
      </c>
      <c r="AB323" s="3">
        <v>36.950000000000003</v>
      </c>
      <c r="AC323" s="3">
        <v>0.2</v>
      </c>
      <c r="AD323" s="4">
        <v>5.4000000000000003E-3</v>
      </c>
      <c r="AE323" s="2">
        <v>632</v>
      </c>
      <c r="AF323" s="5">
        <v>23142</v>
      </c>
      <c r="AG323" s="2">
        <v>0</v>
      </c>
    </row>
    <row r="324" spans="2:33">
      <c r="B324" s="1">
        <v>42916</v>
      </c>
      <c r="C324" s="2">
        <v>17.350000000000001</v>
      </c>
      <c r="D324" s="2">
        <v>17.399999999999999</v>
      </c>
      <c r="E324" s="2">
        <v>17.25</v>
      </c>
      <c r="F324" s="3">
        <v>17.350000000000001</v>
      </c>
      <c r="G324" s="3">
        <v>0.05</v>
      </c>
      <c r="H324" s="4">
        <v>2.8999999999999998E-3</v>
      </c>
      <c r="I324" s="2">
        <v>511</v>
      </c>
      <c r="J324" s="5">
        <v>8863</v>
      </c>
      <c r="K324" s="2">
        <v>16.84</v>
      </c>
      <c r="M324" s="1">
        <v>42919</v>
      </c>
      <c r="N324" s="2">
        <v>36.4</v>
      </c>
      <c r="O324" s="2">
        <v>37.4</v>
      </c>
      <c r="P324" s="2">
        <v>36.200000000000003</v>
      </c>
      <c r="Q324" s="3">
        <v>37.299999999999997</v>
      </c>
      <c r="R324" s="3">
        <v>0.9</v>
      </c>
      <c r="S324" s="4">
        <v>2.47E-2</v>
      </c>
      <c r="T324" s="5">
        <v>1987</v>
      </c>
      <c r="U324" s="5">
        <v>73492</v>
      </c>
      <c r="V324" s="2">
        <v>0</v>
      </c>
      <c r="X324" s="1">
        <v>42954</v>
      </c>
      <c r="Y324" s="2">
        <v>37</v>
      </c>
      <c r="Z324" s="2">
        <v>37.25</v>
      </c>
      <c r="AA324" s="2">
        <v>36.75</v>
      </c>
      <c r="AB324" s="3">
        <v>36.75</v>
      </c>
      <c r="AC324" s="3">
        <v>-0.25</v>
      </c>
      <c r="AD324" s="4">
        <v>-6.7999999999999996E-3</v>
      </c>
      <c r="AE324" s="2">
        <v>756</v>
      </c>
      <c r="AF324" s="5">
        <v>27897</v>
      </c>
      <c r="AG324" s="2">
        <v>0</v>
      </c>
    </row>
    <row r="325" spans="2:33">
      <c r="B325" s="1">
        <v>42915</v>
      </c>
      <c r="C325" s="2">
        <v>17.3</v>
      </c>
      <c r="D325" s="2">
        <v>17.350000000000001</v>
      </c>
      <c r="E325" s="2">
        <v>17.2</v>
      </c>
      <c r="F325" s="3">
        <v>17.3</v>
      </c>
      <c r="G325" s="3">
        <v>0.15</v>
      </c>
      <c r="H325" s="4">
        <v>8.6999999999999994E-3</v>
      </c>
      <c r="I325" s="2">
        <v>359</v>
      </c>
      <c r="J325" s="5">
        <v>6203</v>
      </c>
      <c r="K325" s="2">
        <v>16.8</v>
      </c>
      <c r="M325" s="1">
        <v>42916</v>
      </c>
      <c r="N325" s="2">
        <v>35.25</v>
      </c>
      <c r="O325" s="2">
        <v>36.4</v>
      </c>
      <c r="P325" s="2">
        <v>34.75</v>
      </c>
      <c r="Q325" s="3">
        <v>36.4</v>
      </c>
      <c r="R325" s="3">
        <v>0.8</v>
      </c>
      <c r="S325" s="4">
        <v>2.2499999999999999E-2</v>
      </c>
      <c r="T325" s="5">
        <v>1810</v>
      </c>
      <c r="U325" s="5">
        <v>64752</v>
      </c>
      <c r="V325" s="2">
        <v>0</v>
      </c>
      <c r="X325" s="1">
        <v>42951</v>
      </c>
      <c r="Y325" s="2">
        <v>36.799999999999997</v>
      </c>
      <c r="Z325" s="2">
        <v>37</v>
      </c>
      <c r="AA325" s="2">
        <v>36.5</v>
      </c>
      <c r="AB325" s="3">
        <v>37</v>
      </c>
      <c r="AC325" s="3">
        <v>0.2</v>
      </c>
      <c r="AD325" s="4">
        <v>5.4000000000000003E-3</v>
      </c>
      <c r="AE325" s="2">
        <v>688</v>
      </c>
      <c r="AF325" s="5">
        <v>25336</v>
      </c>
      <c r="AG325" s="2">
        <v>0</v>
      </c>
    </row>
    <row r="326" spans="2:33">
      <c r="B326" s="1">
        <v>42914</v>
      </c>
      <c r="C326" s="2">
        <v>17.3</v>
      </c>
      <c r="D326" s="2">
        <v>17.350000000000001</v>
      </c>
      <c r="E326" s="2">
        <v>17.149999999999999</v>
      </c>
      <c r="F326" s="3">
        <v>17.149999999999999</v>
      </c>
      <c r="G326" s="3">
        <v>-0.2</v>
      </c>
      <c r="H326" s="4">
        <v>-1.15E-2</v>
      </c>
      <c r="I326" s="2">
        <v>410</v>
      </c>
      <c r="J326" s="5">
        <v>7056</v>
      </c>
      <c r="K326" s="2">
        <v>16.649999999999999</v>
      </c>
      <c r="M326" s="1">
        <v>42915</v>
      </c>
      <c r="N326" s="2">
        <v>37.15</v>
      </c>
      <c r="O326" s="2">
        <v>37.200000000000003</v>
      </c>
      <c r="P326" s="2">
        <v>35.6</v>
      </c>
      <c r="Q326" s="3">
        <v>35.6</v>
      </c>
      <c r="R326" s="3">
        <v>-1.2</v>
      </c>
      <c r="S326" s="4">
        <v>-3.2599999999999997E-2</v>
      </c>
      <c r="T326" s="5">
        <v>1912</v>
      </c>
      <c r="U326" s="5">
        <v>69305</v>
      </c>
      <c r="V326" s="2">
        <v>0</v>
      </c>
      <c r="X326" s="1">
        <v>42950</v>
      </c>
      <c r="Y326" s="2">
        <v>37.15</v>
      </c>
      <c r="Z326" s="2">
        <v>37.15</v>
      </c>
      <c r="AA326" s="2">
        <v>36.75</v>
      </c>
      <c r="AB326" s="3">
        <v>36.799999999999997</v>
      </c>
      <c r="AC326" s="3">
        <v>-0.35</v>
      </c>
      <c r="AD326" s="4">
        <v>-9.4000000000000004E-3</v>
      </c>
      <c r="AE326" s="2">
        <v>521</v>
      </c>
      <c r="AF326" s="5">
        <v>19240</v>
      </c>
      <c r="AG326" s="2">
        <v>0</v>
      </c>
    </row>
    <row r="327" spans="2:33">
      <c r="B327" s="1">
        <v>42913</v>
      </c>
      <c r="C327" s="2">
        <v>17.45</v>
      </c>
      <c r="D327" s="2">
        <v>17.45</v>
      </c>
      <c r="E327" s="2">
        <v>17.2</v>
      </c>
      <c r="F327" s="2">
        <v>17.350000000000001</v>
      </c>
      <c r="G327" s="2">
        <v>0</v>
      </c>
      <c r="H327" s="6">
        <v>0</v>
      </c>
      <c r="I327" s="2">
        <v>523</v>
      </c>
      <c r="J327" s="5">
        <v>9049</v>
      </c>
      <c r="K327" s="2">
        <v>16.84</v>
      </c>
      <c r="M327" s="1">
        <v>42914</v>
      </c>
      <c r="N327" s="2">
        <v>37.15</v>
      </c>
      <c r="O327" s="2">
        <v>37.15</v>
      </c>
      <c r="P327" s="2">
        <v>36.450000000000003</v>
      </c>
      <c r="Q327" s="3">
        <v>36.799999999999997</v>
      </c>
      <c r="R327" s="3">
        <v>-0.35</v>
      </c>
      <c r="S327" s="4">
        <v>-9.4000000000000004E-3</v>
      </c>
      <c r="T327" s="5">
        <v>1522</v>
      </c>
      <c r="U327" s="5">
        <v>55891</v>
      </c>
      <c r="V327" s="2">
        <v>0</v>
      </c>
      <c r="X327" s="1">
        <v>42949</v>
      </c>
      <c r="Y327" s="2">
        <v>37.5</v>
      </c>
      <c r="Z327" s="2">
        <v>37.5</v>
      </c>
      <c r="AA327" s="2">
        <v>37</v>
      </c>
      <c r="AB327" s="3">
        <v>37.15</v>
      </c>
      <c r="AC327" s="3">
        <v>-0.35</v>
      </c>
      <c r="AD327" s="4">
        <v>-9.2999999999999992E-3</v>
      </c>
      <c r="AE327" s="2">
        <v>655</v>
      </c>
      <c r="AF327" s="5">
        <v>24324</v>
      </c>
      <c r="AG327" s="2">
        <v>0</v>
      </c>
    </row>
    <row r="328" spans="2:33">
      <c r="B328" s="1">
        <v>42912</v>
      </c>
      <c r="C328" s="2">
        <v>17</v>
      </c>
      <c r="D328" s="2">
        <v>17.350000000000001</v>
      </c>
      <c r="E328" s="2">
        <v>17</v>
      </c>
      <c r="F328" s="3">
        <v>17.350000000000001</v>
      </c>
      <c r="G328" s="3">
        <v>0.35</v>
      </c>
      <c r="H328" s="4">
        <v>2.06E-2</v>
      </c>
      <c r="I328" s="5">
        <v>1260</v>
      </c>
      <c r="J328" s="5">
        <v>21716</v>
      </c>
      <c r="K328" s="2">
        <v>16.84</v>
      </c>
      <c r="M328" s="1">
        <v>42913</v>
      </c>
      <c r="N328" s="2">
        <v>38.5</v>
      </c>
      <c r="O328" s="2">
        <v>38.5</v>
      </c>
      <c r="P328" s="2">
        <v>37.1</v>
      </c>
      <c r="Q328" s="3">
        <v>37.15</v>
      </c>
      <c r="R328" s="3">
        <v>-1.1499999999999999</v>
      </c>
      <c r="S328" s="4">
        <v>-0.03</v>
      </c>
      <c r="T328" s="5">
        <v>2569</v>
      </c>
      <c r="U328" s="5">
        <v>96168</v>
      </c>
      <c r="V328" s="2">
        <v>0</v>
      </c>
      <c r="X328" s="1">
        <v>42948</v>
      </c>
      <c r="Y328" s="2">
        <v>36.549999999999997</v>
      </c>
      <c r="Z328" s="2">
        <v>37.700000000000003</v>
      </c>
      <c r="AA328" s="2">
        <v>36.549999999999997</v>
      </c>
      <c r="AB328" s="3">
        <v>37.5</v>
      </c>
      <c r="AC328" s="3">
        <v>1.05</v>
      </c>
      <c r="AD328" s="4">
        <v>2.8799999999999999E-2</v>
      </c>
      <c r="AE328" s="5">
        <v>1695</v>
      </c>
      <c r="AF328" s="5">
        <v>63347</v>
      </c>
      <c r="AG328" s="2">
        <v>0</v>
      </c>
    </row>
    <row r="329" spans="2:33">
      <c r="B329" s="1">
        <v>42909</v>
      </c>
      <c r="C329" s="2">
        <v>17</v>
      </c>
      <c r="D329" s="2">
        <v>17</v>
      </c>
      <c r="E329" s="2">
        <v>16.850000000000001</v>
      </c>
      <c r="F329" s="2">
        <v>17</v>
      </c>
      <c r="G329" s="2">
        <v>0</v>
      </c>
      <c r="H329" s="6">
        <v>0</v>
      </c>
      <c r="I329" s="2">
        <v>364</v>
      </c>
      <c r="J329" s="5">
        <v>6178</v>
      </c>
      <c r="K329" s="2">
        <v>16.5</v>
      </c>
      <c r="M329" s="1">
        <v>42912</v>
      </c>
      <c r="N329" s="2">
        <v>38.450000000000003</v>
      </c>
      <c r="O329" s="2">
        <v>38.65</v>
      </c>
      <c r="P329" s="2">
        <v>38</v>
      </c>
      <c r="Q329" s="3">
        <v>38.299999999999997</v>
      </c>
      <c r="R329" s="3">
        <v>0.1</v>
      </c>
      <c r="S329" s="4">
        <v>2.5999999999999999E-3</v>
      </c>
      <c r="T329" s="5">
        <v>1401</v>
      </c>
      <c r="U329" s="5">
        <v>53563</v>
      </c>
      <c r="V329" s="2">
        <v>0</v>
      </c>
      <c r="X329" s="1">
        <v>42947</v>
      </c>
      <c r="Y329" s="2">
        <v>35.85</v>
      </c>
      <c r="Z329" s="2">
        <v>36.450000000000003</v>
      </c>
      <c r="AA329" s="2">
        <v>35.799999999999997</v>
      </c>
      <c r="AB329" s="3">
        <v>36.450000000000003</v>
      </c>
      <c r="AC329" s="3">
        <v>0.6</v>
      </c>
      <c r="AD329" s="4">
        <v>1.67E-2</v>
      </c>
      <c r="AE329" s="2">
        <v>483</v>
      </c>
      <c r="AF329" s="5">
        <v>17489</v>
      </c>
      <c r="AG329" s="2">
        <v>0</v>
      </c>
    </row>
    <row r="330" spans="2:33">
      <c r="B330" s="1">
        <v>42908</v>
      </c>
      <c r="C330" s="2">
        <v>17.100000000000001</v>
      </c>
      <c r="D330" s="2">
        <v>17.149999999999999</v>
      </c>
      <c r="E330" s="2">
        <v>16.899999999999999</v>
      </c>
      <c r="F330" s="3">
        <v>17</v>
      </c>
      <c r="G330" s="3">
        <v>-0.1</v>
      </c>
      <c r="H330" s="4">
        <v>-5.7999999999999996E-3</v>
      </c>
      <c r="I330" s="2">
        <v>441</v>
      </c>
      <c r="J330" s="5">
        <v>7509</v>
      </c>
      <c r="K330" s="2">
        <v>16.5</v>
      </c>
      <c r="M330" s="1">
        <v>42909</v>
      </c>
      <c r="N330" s="2">
        <v>38.4</v>
      </c>
      <c r="O330" s="2">
        <v>39.35</v>
      </c>
      <c r="P330" s="2">
        <v>38.200000000000003</v>
      </c>
      <c r="Q330" s="3">
        <v>38.200000000000003</v>
      </c>
      <c r="R330" s="3">
        <v>-0.1</v>
      </c>
      <c r="S330" s="4">
        <v>-2.5999999999999999E-3</v>
      </c>
      <c r="T330" s="5">
        <v>2700</v>
      </c>
      <c r="U330" s="5">
        <v>104722</v>
      </c>
      <c r="V330" s="2">
        <v>0</v>
      </c>
      <c r="X330" s="1">
        <v>42944</v>
      </c>
      <c r="Y330" s="2">
        <v>36.200000000000003</v>
      </c>
      <c r="Z330" s="2">
        <v>36.200000000000003</v>
      </c>
      <c r="AA330" s="2">
        <v>35.799999999999997</v>
      </c>
      <c r="AB330" s="3">
        <v>35.85</v>
      </c>
      <c r="AC330" s="3">
        <v>-0.35</v>
      </c>
      <c r="AD330" s="4">
        <v>-9.7000000000000003E-3</v>
      </c>
      <c r="AE330" s="2">
        <v>641</v>
      </c>
      <c r="AF330" s="5">
        <v>23053</v>
      </c>
      <c r="AG330" s="2">
        <v>0</v>
      </c>
    </row>
    <row r="331" spans="2:33">
      <c r="B331" s="1">
        <v>42907</v>
      </c>
      <c r="C331" s="2">
        <v>16.899999999999999</v>
      </c>
      <c r="D331" s="2">
        <v>17.100000000000001</v>
      </c>
      <c r="E331" s="2">
        <v>16.850000000000001</v>
      </c>
      <c r="F331" s="3">
        <v>17.100000000000001</v>
      </c>
      <c r="G331" s="3">
        <v>0.1</v>
      </c>
      <c r="H331" s="4">
        <v>5.8999999999999999E-3</v>
      </c>
      <c r="I331" s="2">
        <v>402</v>
      </c>
      <c r="J331" s="5">
        <v>6822</v>
      </c>
      <c r="K331" s="2">
        <v>16.600000000000001</v>
      </c>
      <c r="M331" s="1">
        <v>42908</v>
      </c>
      <c r="N331" s="2">
        <v>39</v>
      </c>
      <c r="O331" s="2">
        <v>39.049999999999997</v>
      </c>
      <c r="P331" s="2">
        <v>38</v>
      </c>
      <c r="Q331" s="3">
        <v>38.299999999999997</v>
      </c>
      <c r="R331" s="3">
        <v>-0.7</v>
      </c>
      <c r="S331" s="4">
        <v>-1.7899999999999999E-2</v>
      </c>
      <c r="T331" s="5">
        <v>1506</v>
      </c>
      <c r="U331" s="5">
        <v>57864</v>
      </c>
      <c r="V331" s="2">
        <v>0</v>
      </c>
      <c r="X331" s="1">
        <v>42943</v>
      </c>
      <c r="Y331" s="2">
        <v>36.4</v>
      </c>
      <c r="Z331" s="2">
        <v>36.549999999999997</v>
      </c>
      <c r="AA331" s="2">
        <v>35.799999999999997</v>
      </c>
      <c r="AB331" s="2">
        <v>36.200000000000003</v>
      </c>
      <c r="AC331" s="2">
        <v>0</v>
      </c>
      <c r="AD331" s="6">
        <v>0</v>
      </c>
      <c r="AE331" s="2">
        <v>580</v>
      </c>
      <c r="AF331" s="5">
        <v>20941</v>
      </c>
      <c r="AG331" s="2">
        <v>0</v>
      </c>
    </row>
    <row r="332" spans="2:33">
      <c r="B332" s="1">
        <v>42906</v>
      </c>
      <c r="C332" s="2">
        <v>17.05</v>
      </c>
      <c r="D332" s="2">
        <v>17.05</v>
      </c>
      <c r="E332" s="2">
        <v>16.95</v>
      </c>
      <c r="F332" s="2">
        <v>17</v>
      </c>
      <c r="G332" s="2">
        <v>0</v>
      </c>
      <c r="H332" s="6">
        <v>0</v>
      </c>
      <c r="I332" s="2">
        <v>371</v>
      </c>
      <c r="J332" s="5">
        <v>6312</v>
      </c>
      <c r="K332" s="2">
        <v>16.5</v>
      </c>
      <c r="M332" s="1">
        <v>42907</v>
      </c>
      <c r="N332" s="2">
        <v>39.299999999999997</v>
      </c>
      <c r="O332" s="2">
        <v>39.700000000000003</v>
      </c>
      <c r="P332" s="2">
        <v>38.5</v>
      </c>
      <c r="Q332" s="3">
        <v>39</v>
      </c>
      <c r="R332" s="3">
        <v>0.35</v>
      </c>
      <c r="S332" s="4">
        <v>9.1000000000000004E-3</v>
      </c>
      <c r="T332" s="5">
        <v>4000</v>
      </c>
      <c r="U332" s="5">
        <v>156716</v>
      </c>
      <c r="V332" s="2">
        <v>0</v>
      </c>
      <c r="X332" s="1">
        <v>42942</v>
      </c>
      <c r="Y332" s="2">
        <v>36.4</v>
      </c>
      <c r="Z332" s="2">
        <v>36.799999999999997</v>
      </c>
      <c r="AA332" s="2">
        <v>36.1</v>
      </c>
      <c r="AB332" s="3">
        <v>36.200000000000003</v>
      </c>
      <c r="AC332" s="3">
        <v>-0.35</v>
      </c>
      <c r="AD332" s="4">
        <v>-9.5999999999999992E-3</v>
      </c>
      <c r="AE332" s="2">
        <v>673</v>
      </c>
      <c r="AF332" s="5">
        <v>24498</v>
      </c>
      <c r="AG332" s="2">
        <v>0</v>
      </c>
    </row>
    <row r="333" spans="2:33">
      <c r="B333" s="1">
        <v>42905</v>
      </c>
      <c r="C333" s="2">
        <v>17.3</v>
      </c>
      <c r="D333" s="2">
        <v>17.3</v>
      </c>
      <c r="E333" s="2">
        <v>16.899999999999999</v>
      </c>
      <c r="F333" s="3">
        <v>17</v>
      </c>
      <c r="G333" s="3">
        <v>-0.35</v>
      </c>
      <c r="H333" s="4">
        <v>-2.0199999999999999E-2</v>
      </c>
      <c r="I333" s="2">
        <v>699</v>
      </c>
      <c r="J333" s="5">
        <v>11929</v>
      </c>
      <c r="K333" s="2">
        <v>16.5</v>
      </c>
      <c r="M333" s="1">
        <v>42906</v>
      </c>
      <c r="N333" s="2">
        <v>38.799999999999997</v>
      </c>
      <c r="O333" s="2">
        <v>39.15</v>
      </c>
      <c r="P333" s="2">
        <v>38.450000000000003</v>
      </c>
      <c r="Q333" s="3">
        <v>38.65</v>
      </c>
      <c r="R333" s="3">
        <v>0.25</v>
      </c>
      <c r="S333" s="4">
        <v>6.4999999999999997E-3</v>
      </c>
      <c r="T333" s="5">
        <v>2078</v>
      </c>
      <c r="U333" s="5">
        <v>80676</v>
      </c>
      <c r="V333" s="2">
        <v>0</v>
      </c>
      <c r="X333" s="1">
        <v>42941</v>
      </c>
      <c r="Y333" s="2">
        <v>37.1</v>
      </c>
      <c r="Z333" s="2">
        <v>37.1</v>
      </c>
      <c r="AA333" s="2">
        <v>36.5</v>
      </c>
      <c r="AB333" s="3">
        <v>36.549999999999997</v>
      </c>
      <c r="AC333" s="3">
        <v>-0.55000000000000004</v>
      </c>
      <c r="AD333" s="4">
        <v>-1.4800000000000001E-2</v>
      </c>
      <c r="AE333" s="2">
        <v>601</v>
      </c>
      <c r="AF333" s="5">
        <v>22068</v>
      </c>
      <c r="AG333" s="2">
        <v>0</v>
      </c>
    </row>
    <row r="334" spans="2:33">
      <c r="B334" s="1">
        <v>42902</v>
      </c>
      <c r="C334" s="2">
        <v>16.8</v>
      </c>
      <c r="D334" s="2">
        <v>17.350000000000001</v>
      </c>
      <c r="E334" s="2">
        <v>16.8</v>
      </c>
      <c r="F334" s="3">
        <v>17.350000000000001</v>
      </c>
      <c r="G334" s="3">
        <v>0.45</v>
      </c>
      <c r="H334" s="4">
        <v>2.6599999999999999E-2</v>
      </c>
      <c r="I334" s="2">
        <v>869</v>
      </c>
      <c r="J334" s="5">
        <v>14833</v>
      </c>
      <c r="K334" s="2">
        <v>16.84</v>
      </c>
      <c r="M334" s="1">
        <v>42905</v>
      </c>
      <c r="N334" s="2">
        <v>38</v>
      </c>
      <c r="O334" s="2">
        <v>38.700000000000003</v>
      </c>
      <c r="P334" s="2">
        <v>37.9</v>
      </c>
      <c r="Q334" s="3">
        <v>38.4</v>
      </c>
      <c r="R334" s="3">
        <v>0.4</v>
      </c>
      <c r="S334" s="4">
        <v>1.0500000000000001E-2</v>
      </c>
      <c r="T334" s="5">
        <v>1233</v>
      </c>
      <c r="U334" s="5">
        <v>47138</v>
      </c>
      <c r="V334" s="2">
        <v>0</v>
      </c>
      <c r="X334" s="1">
        <v>42940</v>
      </c>
      <c r="Y334" s="2">
        <v>37.299999999999997</v>
      </c>
      <c r="Z334" s="2">
        <v>37.35</v>
      </c>
      <c r="AA334" s="2">
        <v>37</v>
      </c>
      <c r="AB334" s="3">
        <v>37.1</v>
      </c>
      <c r="AC334" s="3">
        <v>-0.1</v>
      </c>
      <c r="AD334" s="4">
        <v>-2.7000000000000001E-3</v>
      </c>
      <c r="AE334" s="2">
        <v>612</v>
      </c>
      <c r="AF334" s="5">
        <v>22711</v>
      </c>
      <c r="AG334" s="2">
        <v>0</v>
      </c>
    </row>
    <row r="335" spans="2:33">
      <c r="B335" s="1">
        <v>42901</v>
      </c>
      <c r="C335" s="2">
        <v>16.850000000000001</v>
      </c>
      <c r="D335" s="2">
        <v>16.95</v>
      </c>
      <c r="E335" s="2">
        <v>16.850000000000001</v>
      </c>
      <c r="F335" s="3">
        <v>16.899999999999999</v>
      </c>
      <c r="G335" s="3">
        <v>0.05</v>
      </c>
      <c r="H335" s="4">
        <v>3.0000000000000001E-3</v>
      </c>
      <c r="I335" s="2">
        <v>484</v>
      </c>
      <c r="J335" s="5">
        <v>8172</v>
      </c>
      <c r="K335" s="2">
        <v>16.41</v>
      </c>
      <c r="M335" s="1">
        <v>42902</v>
      </c>
      <c r="N335" s="2">
        <v>38.4</v>
      </c>
      <c r="O335" s="2">
        <v>38.700000000000003</v>
      </c>
      <c r="P335" s="2">
        <v>38</v>
      </c>
      <c r="Q335" s="3">
        <v>38</v>
      </c>
      <c r="R335" s="3">
        <v>-0.4</v>
      </c>
      <c r="S335" s="4">
        <v>-1.04E-2</v>
      </c>
      <c r="T335" s="5">
        <v>1237</v>
      </c>
      <c r="U335" s="5">
        <v>47500</v>
      </c>
      <c r="V335" s="2">
        <v>0</v>
      </c>
      <c r="X335" s="1">
        <v>42937</v>
      </c>
      <c r="Y335" s="2">
        <v>37.5</v>
      </c>
      <c r="Z335" s="2">
        <v>37.5</v>
      </c>
      <c r="AA335" s="2">
        <v>37</v>
      </c>
      <c r="AB335" s="3">
        <v>37.200000000000003</v>
      </c>
      <c r="AC335" s="3">
        <v>-0.25</v>
      </c>
      <c r="AD335" s="4">
        <v>-6.7000000000000002E-3</v>
      </c>
      <c r="AE335" s="2">
        <v>655</v>
      </c>
      <c r="AF335" s="5">
        <v>24337</v>
      </c>
      <c r="AG335" s="2">
        <v>0</v>
      </c>
    </row>
    <row r="336" spans="2:33">
      <c r="B336" s="1">
        <v>42900</v>
      </c>
      <c r="C336" s="2">
        <v>17</v>
      </c>
      <c r="D336" s="2">
        <v>17</v>
      </c>
      <c r="E336" s="2">
        <v>16.8</v>
      </c>
      <c r="F336" s="3">
        <v>16.850000000000001</v>
      </c>
      <c r="G336" s="3">
        <v>-0.1</v>
      </c>
      <c r="H336" s="4">
        <v>-5.8999999999999999E-3</v>
      </c>
      <c r="I336" s="2">
        <v>975</v>
      </c>
      <c r="J336" s="5">
        <v>16456</v>
      </c>
      <c r="K336" s="2">
        <v>16.36</v>
      </c>
      <c r="M336" s="1">
        <v>42901</v>
      </c>
      <c r="N336" s="2">
        <v>37.700000000000003</v>
      </c>
      <c r="O336" s="2">
        <v>38.5</v>
      </c>
      <c r="P336" s="2">
        <v>37.5</v>
      </c>
      <c r="Q336" s="3">
        <v>38.4</v>
      </c>
      <c r="R336" s="3">
        <v>0.85</v>
      </c>
      <c r="S336" s="4">
        <v>2.2599999999999999E-2</v>
      </c>
      <c r="T336" s="5">
        <v>1734</v>
      </c>
      <c r="U336" s="5">
        <v>65955</v>
      </c>
      <c r="V336" s="2">
        <v>0</v>
      </c>
      <c r="X336" s="1">
        <v>42936</v>
      </c>
      <c r="Y336" s="2">
        <v>37</v>
      </c>
      <c r="Z336" s="2">
        <v>37.6</v>
      </c>
      <c r="AA336" s="2">
        <v>37</v>
      </c>
      <c r="AB336" s="3">
        <v>37.450000000000003</v>
      </c>
      <c r="AC336" s="3">
        <v>0.45</v>
      </c>
      <c r="AD336" s="4">
        <v>1.2200000000000001E-2</v>
      </c>
      <c r="AE336" s="2">
        <v>639</v>
      </c>
      <c r="AF336" s="5">
        <v>23810</v>
      </c>
      <c r="AG336" s="2">
        <v>0</v>
      </c>
    </row>
    <row r="337" spans="2:33">
      <c r="B337" s="1">
        <v>42899</v>
      </c>
      <c r="C337" s="2">
        <v>16.899999999999999</v>
      </c>
      <c r="D337" s="2">
        <v>17.05</v>
      </c>
      <c r="E337" s="2">
        <v>16.899999999999999</v>
      </c>
      <c r="F337" s="3">
        <v>16.95</v>
      </c>
      <c r="G337" s="3">
        <v>0.1</v>
      </c>
      <c r="H337" s="4">
        <v>5.8999999999999999E-3</v>
      </c>
      <c r="I337" s="2">
        <v>922</v>
      </c>
      <c r="J337" s="5">
        <v>15647</v>
      </c>
      <c r="K337" s="2">
        <v>16.46</v>
      </c>
      <c r="M337" s="1">
        <v>42900</v>
      </c>
      <c r="N337" s="2">
        <v>39.299999999999997</v>
      </c>
      <c r="O337" s="2">
        <v>39.6</v>
      </c>
      <c r="P337" s="2">
        <v>37.5</v>
      </c>
      <c r="Q337" s="3">
        <v>37.549999999999997</v>
      </c>
      <c r="R337" s="3">
        <v>-1.75</v>
      </c>
      <c r="S337" s="4">
        <v>-4.4499999999999998E-2</v>
      </c>
      <c r="T337" s="5">
        <v>3935</v>
      </c>
      <c r="U337" s="5">
        <v>150012</v>
      </c>
      <c r="V337" s="2">
        <v>0</v>
      </c>
      <c r="X337" s="1">
        <v>42935</v>
      </c>
      <c r="Y337" s="2">
        <v>37.799999999999997</v>
      </c>
      <c r="Z337" s="2">
        <v>38.200000000000003</v>
      </c>
      <c r="AA337" s="2">
        <v>37</v>
      </c>
      <c r="AB337" s="3">
        <v>37</v>
      </c>
      <c r="AC337" s="3">
        <v>-0.25</v>
      </c>
      <c r="AD337" s="4">
        <v>-6.7000000000000002E-3</v>
      </c>
      <c r="AE337" s="5">
        <v>1939</v>
      </c>
      <c r="AF337" s="5">
        <v>72785</v>
      </c>
      <c r="AG337" s="2">
        <v>0</v>
      </c>
    </row>
    <row r="338" spans="2:33">
      <c r="B338" s="1">
        <v>42898</v>
      </c>
      <c r="C338" s="2">
        <v>16.850000000000001</v>
      </c>
      <c r="D338" s="2">
        <v>16.899999999999999</v>
      </c>
      <c r="E338" s="2">
        <v>16.75</v>
      </c>
      <c r="F338" s="2">
        <v>16.850000000000001</v>
      </c>
      <c r="G338" s="2">
        <v>0</v>
      </c>
      <c r="H338" s="6">
        <v>0</v>
      </c>
      <c r="I338" s="2">
        <v>660</v>
      </c>
      <c r="J338" s="5">
        <v>11107</v>
      </c>
      <c r="K338" s="2">
        <v>16.36</v>
      </c>
      <c r="M338" s="1">
        <v>42899</v>
      </c>
      <c r="N338" s="2">
        <v>40.25</v>
      </c>
      <c r="O338" s="2">
        <v>40.4</v>
      </c>
      <c r="P338" s="2">
        <v>39.299999999999997</v>
      </c>
      <c r="Q338" s="3">
        <v>39.299999999999997</v>
      </c>
      <c r="R338" s="3">
        <v>-0.85</v>
      </c>
      <c r="S338" s="4">
        <v>-2.12E-2</v>
      </c>
      <c r="T338" s="5">
        <v>2838</v>
      </c>
      <c r="U338" s="5">
        <v>112567</v>
      </c>
      <c r="V338" s="2">
        <v>0</v>
      </c>
      <c r="X338" s="1">
        <v>42934</v>
      </c>
      <c r="Y338" s="2">
        <v>36.950000000000003</v>
      </c>
      <c r="Z338" s="2">
        <v>37.25</v>
      </c>
      <c r="AA338" s="2">
        <v>36.700000000000003</v>
      </c>
      <c r="AB338" s="3">
        <v>37.25</v>
      </c>
      <c r="AC338" s="3">
        <v>0.55000000000000004</v>
      </c>
      <c r="AD338" s="4">
        <v>1.4999999999999999E-2</v>
      </c>
      <c r="AE338" s="5">
        <v>1098</v>
      </c>
      <c r="AF338" s="5">
        <v>40622</v>
      </c>
      <c r="AG338" s="2">
        <v>0</v>
      </c>
    </row>
    <row r="339" spans="2:33">
      <c r="B339" s="1">
        <v>42895</v>
      </c>
      <c r="C339" s="2">
        <v>16.7</v>
      </c>
      <c r="D339" s="2">
        <v>17.100000000000001</v>
      </c>
      <c r="E339" s="2">
        <v>16.649999999999999</v>
      </c>
      <c r="F339" s="3">
        <v>16.850000000000001</v>
      </c>
      <c r="G339" s="3">
        <v>0.15</v>
      </c>
      <c r="H339" s="4">
        <v>8.9999999999999993E-3</v>
      </c>
      <c r="I339" s="5">
        <v>1277</v>
      </c>
      <c r="J339" s="5">
        <v>21529</v>
      </c>
      <c r="K339" s="2">
        <v>16.36</v>
      </c>
      <c r="M339" s="1">
        <v>42898</v>
      </c>
      <c r="N339" s="2">
        <v>39</v>
      </c>
      <c r="O339" s="2">
        <v>40.4</v>
      </c>
      <c r="P339" s="2">
        <v>38.85</v>
      </c>
      <c r="Q339" s="3">
        <v>40.15</v>
      </c>
      <c r="R339" s="3">
        <v>0.75</v>
      </c>
      <c r="S339" s="4">
        <v>1.9E-2</v>
      </c>
      <c r="T339" s="5">
        <v>4097</v>
      </c>
      <c r="U339" s="5">
        <v>163670</v>
      </c>
      <c r="V339" s="2">
        <v>0</v>
      </c>
      <c r="X339" s="1">
        <v>42933</v>
      </c>
      <c r="Y339" s="2">
        <v>36</v>
      </c>
      <c r="Z339" s="2">
        <v>37</v>
      </c>
      <c r="AA339" s="2">
        <v>36</v>
      </c>
      <c r="AB339" s="3">
        <v>36.700000000000003</v>
      </c>
      <c r="AC339" s="3">
        <v>0.9</v>
      </c>
      <c r="AD339" s="4">
        <v>2.5100000000000001E-2</v>
      </c>
      <c r="AE339" s="5">
        <v>1187</v>
      </c>
      <c r="AF339" s="5">
        <v>43490</v>
      </c>
      <c r="AG339" s="2">
        <v>0</v>
      </c>
    </row>
    <row r="340" spans="2:33">
      <c r="B340" s="1">
        <v>42894</v>
      </c>
      <c r="C340" s="2">
        <v>16.55</v>
      </c>
      <c r="D340" s="2">
        <v>16.7</v>
      </c>
      <c r="E340" s="2">
        <v>16.5</v>
      </c>
      <c r="F340" s="3">
        <v>16.7</v>
      </c>
      <c r="G340" s="3">
        <v>0.15</v>
      </c>
      <c r="H340" s="4">
        <v>9.1000000000000004E-3</v>
      </c>
      <c r="I340" s="2">
        <v>603</v>
      </c>
      <c r="J340" s="5">
        <v>9997</v>
      </c>
      <c r="K340" s="2">
        <v>16.21</v>
      </c>
      <c r="M340" s="1">
        <v>42895</v>
      </c>
      <c r="N340" s="2">
        <v>38.950000000000003</v>
      </c>
      <c r="O340" s="2">
        <v>39.450000000000003</v>
      </c>
      <c r="P340" s="2">
        <v>38.799999999999997</v>
      </c>
      <c r="Q340" s="3">
        <v>39.4</v>
      </c>
      <c r="R340" s="3">
        <v>0.7</v>
      </c>
      <c r="S340" s="4">
        <v>1.8100000000000002E-2</v>
      </c>
      <c r="T340" s="5">
        <v>3028</v>
      </c>
      <c r="U340" s="5">
        <v>118658</v>
      </c>
      <c r="V340" s="2">
        <v>0</v>
      </c>
      <c r="X340" s="1">
        <v>42930</v>
      </c>
      <c r="Y340" s="2">
        <v>35.65</v>
      </c>
      <c r="Z340" s="2">
        <v>35.85</v>
      </c>
      <c r="AA340" s="2">
        <v>35.6</v>
      </c>
      <c r="AB340" s="3">
        <v>35.799999999999997</v>
      </c>
      <c r="AC340" s="3">
        <v>0.15</v>
      </c>
      <c r="AD340" s="4">
        <v>4.1999999999999997E-3</v>
      </c>
      <c r="AE340" s="2">
        <v>398</v>
      </c>
      <c r="AF340" s="5">
        <v>14242</v>
      </c>
      <c r="AG340" s="2">
        <v>0</v>
      </c>
    </row>
    <row r="341" spans="2:33">
      <c r="B341" s="1">
        <v>42893</v>
      </c>
      <c r="C341" s="2">
        <v>16.5</v>
      </c>
      <c r="D341" s="2">
        <v>16.600000000000001</v>
      </c>
      <c r="E341" s="2">
        <v>16.5</v>
      </c>
      <c r="F341" s="2">
        <v>16.55</v>
      </c>
      <c r="G341" s="2">
        <v>0</v>
      </c>
      <c r="H341" s="6">
        <v>0</v>
      </c>
      <c r="I341" s="2">
        <v>294</v>
      </c>
      <c r="J341" s="5">
        <v>4857</v>
      </c>
      <c r="K341" s="2">
        <v>16.07</v>
      </c>
      <c r="M341" s="1">
        <v>42894</v>
      </c>
      <c r="N341" s="2">
        <v>39</v>
      </c>
      <c r="O341" s="2">
        <v>39.15</v>
      </c>
      <c r="P341" s="2">
        <v>38.6</v>
      </c>
      <c r="Q341" s="3">
        <v>38.700000000000003</v>
      </c>
      <c r="R341" s="3">
        <v>0.1</v>
      </c>
      <c r="S341" s="4">
        <v>2.5999999999999999E-3</v>
      </c>
      <c r="T341" s="5">
        <v>2295</v>
      </c>
      <c r="U341" s="5">
        <v>89145</v>
      </c>
      <c r="V341" s="2">
        <v>0</v>
      </c>
      <c r="X341" s="1">
        <v>42929</v>
      </c>
      <c r="Y341" s="2">
        <v>35.75</v>
      </c>
      <c r="Z341" s="2">
        <v>35.9</v>
      </c>
      <c r="AA341" s="2">
        <v>35.450000000000003</v>
      </c>
      <c r="AB341" s="3">
        <v>35.65</v>
      </c>
      <c r="AC341" s="3">
        <v>-0.05</v>
      </c>
      <c r="AD341" s="4">
        <v>-1.4E-3</v>
      </c>
      <c r="AE341" s="2">
        <v>543</v>
      </c>
      <c r="AF341" s="5">
        <v>19380</v>
      </c>
      <c r="AG341" s="2">
        <v>0</v>
      </c>
    </row>
    <row r="342" spans="2:33">
      <c r="B342" s="1">
        <v>42892</v>
      </c>
      <c r="C342" s="2">
        <v>16.649999999999999</v>
      </c>
      <c r="D342" s="2">
        <v>16.649999999999999</v>
      </c>
      <c r="E342" s="2">
        <v>16.55</v>
      </c>
      <c r="F342" s="3">
        <v>16.55</v>
      </c>
      <c r="G342" s="3">
        <v>-0.1</v>
      </c>
      <c r="H342" s="4">
        <v>-6.0000000000000001E-3</v>
      </c>
      <c r="I342" s="2">
        <v>230</v>
      </c>
      <c r="J342" s="5">
        <v>3812</v>
      </c>
      <c r="K342" s="2">
        <v>16.07</v>
      </c>
      <c r="M342" s="1">
        <v>42893</v>
      </c>
      <c r="N342" s="2">
        <v>38.35</v>
      </c>
      <c r="O342" s="2">
        <v>39.4</v>
      </c>
      <c r="P342" s="2">
        <v>37.950000000000003</v>
      </c>
      <c r="Q342" s="3">
        <v>38.6</v>
      </c>
      <c r="R342" s="3">
        <v>0.4</v>
      </c>
      <c r="S342" s="4">
        <v>1.0500000000000001E-2</v>
      </c>
      <c r="T342" s="5">
        <v>3984</v>
      </c>
      <c r="U342" s="5">
        <v>154381</v>
      </c>
      <c r="V342" s="2">
        <v>0</v>
      </c>
      <c r="X342" s="1">
        <v>42928</v>
      </c>
      <c r="Y342" s="2">
        <v>35.799999999999997</v>
      </c>
      <c r="Z342" s="2">
        <v>35.85</v>
      </c>
      <c r="AA342" s="2">
        <v>35.450000000000003</v>
      </c>
      <c r="AB342" s="3">
        <v>35.700000000000003</v>
      </c>
      <c r="AC342" s="3">
        <v>0.1</v>
      </c>
      <c r="AD342" s="4">
        <v>2.8E-3</v>
      </c>
      <c r="AE342" s="2">
        <v>643</v>
      </c>
      <c r="AF342" s="5">
        <v>22965</v>
      </c>
      <c r="AG342" s="2">
        <v>0</v>
      </c>
    </row>
    <row r="343" spans="2:33">
      <c r="B343" s="1">
        <v>42891</v>
      </c>
      <c r="C343" s="2">
        <v>16.649999999999999</v>
      </c>
      <c r="D343" s="2">
        <v>16.7</v>
      </c>
      <c r="E343" s="2">
        <v>16.55</v>
      </c>
      <c r="F343" s="3">
        <v>16.649999999999999</v>
      </c>
      <c r="G343" s="3">
        <v>0.05</v>
      </c>
      <c r="H343" s="4">
        <v>3.0000000000000001E-3</v>
      </c>
      <c r="I343" s="2">
        <v>499</v>
      </c>
      <c r="J343" s="5">
        <v>8292</v>
      </c>
      <c r="K343" s="2">
        <v>16.170000000000002</v>
      </c>
      <c r="M343" s="1">
        <v>42892</v>
      </c>
      <c r="N343" s="2">
        <v>38.5</v>
      </c>
      <c r="O343" s="2">
        <v>38.9</v>
      </c>
      <c r="P343" s="2">
        <v>38.15</v>
      </c>
      <c r="Q343" s="3">
        <v>38.200000000000003</v>
      </c>
      <c r="R343" s="3">
        <v>0.1</v>
      </c>
      <c r="S343" s="4">
        <v>2.5999999999999999E-3</v>
      </c>
      <c r="T343" s="5">
        <v>2991</v>
      </c>
      <c r="U343" s="5">
        <v>115352</v>
      </c>
      <c r="V343" s="2">
        <v>0</v>
      </c>
      <c r="X343" s="1">
        <v>42927</v>
      </c>
      <c r="Y343" s="2">
        <v>35.950000000000003</v>
      </c>
      <c r="Z343" s="2">
        <v>36.299999999999997</v>
      </c>
      <c r="AA343" s="2">
        <v>35.6</v>
      </c>
      <c r="AB343" s="3">
        <v>35.6</v>
      </c>
      <c r="AC343" s="3">
        <v>-0.2</v>
      </c>
      <c r="AD343" s="4">
        <v>-5.5999999999999999E-3</v>
      </c>
      <c r="AE343" s="2">
        <v>677</v>
      </c>
      <c r="AF343" s="5">
        <v>24351</v>
      </c>
      <c r="AG343" s="2">
        <v>0</v>
      </c>
    </row>
    <row r="344" spans="2:33">
      <c r="B344" s="1">
        <v>42889</v>
      </c>
      <c r="C344" s="2">
        <v>16.649999999999999</v>
      </c>
      <c r="D344" s="2">
        <v>16.649999999999999</v>
      </c>
      <c r="E344" s="2">
        <v>16.55</v>
      </c>
      <c r="F344" s="3">
        <v>16.600000000000001</v>
      </c>
      <c r="G344" s="3">
        <v>-0.1</v>
      </c>
      <c r="H344" s="4">
        <v>-6.0000000000000001E-3</v>
      </c>
      <c r="I344" s="2">
        <v>354</v>
      </c>
      <c r="J344" s="5">
        <v>5879</v>
      </c>
      <c r="K344" s="2">
        <v>16.12</v>
      </c>
      <c r="M344" s="1">
        <v>42891</v>
      </c>
      <c r="N344" s="2">
        <v>37.5</v>
      </c>
      <c r="O344" s="2">
        <v>38.1</v>
      </c>
      <c r="P344" s="2">
        <v>37</v>
      </c>
      <c r="Q344" s="3">
        <v>38.1</v>
      </c>
      <c r="R344" s="3">
        <v>0.95</v>
      </c>
      <c r="S344" s="4">
        <v>2.5600000000000001E-2</v>
      </c>
      <c r="T344" s="5">
        <v>2042</v>
      </c>
      <c r="U344" s="5">
        <v>77021</v>
      </c>
      <c r="V344" s="2">
        <v>0</v>
      </c>
      <c r="X344" s="1">
        <v>42926</v>
      </c>
      <c r="Y344" s="2">
        <v>36</v>
      </c>
      <c r="Z344" s="2">
        <v>36</v>
      </c>
      <c r="AA344" s="2">
        <v>35.4</v>
      </c>
      <c r="AB344" s="3">
        <v>35.799999999999997</v>
      </c>
      <c r="AC344" s="3">
        <v>-0.3</v>
      </c>
      <c r="AD344" s="4">
        <v>-8.3000000000000001E-3</v>
      </c>
      <c r="AE344" s="2">
        <v>884</v>
      </c>
      <c r="AF344" s="5">
        <v>31577</v>
      </c>
      <c r="AG344" s="2">
        <v>0</v>
      </c>
    </row>
    <row r="345" spans="2:33">
      <c r="B345" s="1">
        <v>42888</v>
      </c>
      <c r="C345" s="2">
        <v>16.7</v>
      </c>
      <c r="D345" s="2">
        <v>16.8</v>
      </c>
      <c r="E345" s="2">
        <v>16.600000000000001</v>
      </c>
      <c r="F345" s="2">
        <v>16.7</v>
      </c>
      <c r="G345" s="2">
        <v>0</v>
      </c>
      <c r="H345" s="6">
        <v>0</v>
      </c>
      <c r="I345" s="2">
        <v>399</v>
      </c>
      <c r="J345" s="5">
        <v>6646</v>
      </c>
      <c r="K345" s="2">
        <v>16.21</v>
      </c>
      <c r="M345" s="1">
        <v>42889</v>
      </c>
      <c r="N345" s="2">
        <v>37.5</v>
      </c>
      <c r="O345" s="2">
        <v>37.6</v>
      </c>
      <c r="P345" s="2">
        <v>36.6</v>
      </c>
      <c r="Q345" s="3">
        <v>37.15</v>
      </c>
      <c r="R345" s="3">
        <v>-0.3</v>
      </c>
      <c r="S345" s="4">
        <v>-8.0000000000000002E-3</v>
      </c>
      <c r="T345" s="5">
        <v>1998</v>
      </c>
      <c r="U345" s="5">
        <v>73749</v>
      </c>
      <c r="V345" s="2">
        <v>0</v>
      </c>
      <c r="X345" s="1">
        <v>42923</v>
      </c>
      <c r="Y345" s="2">
        <v>37</v>
      </c>
      <c r="Z345" s="2">
        <v>37.1</v>
      </c>
      <c r="AA345" s="2">
        <v>36.1</v>
      </c>
      <c r="AB345" s="3">
        <v>36.1</v>
      </c>
      <c r="AC345" s="3">
        <v>-0.9</v>
      </c>
      <c r="AD345" s="4">
        <v>-2.4299999999999999E-2</v>
      </c>
      <c r="AE345" s="2">
        <v>972</v>
      </c>
      <c r="AF345" s="5">
        <v>35429</v>
      </c>
      <c r="AG345" s="2">
        <v>0</v>
      </c>
    </row>
    <row r="346" spans="2:33">
      <c r="B346" s="1">
        <v>42887</v>
      </c>
      <c r="C346" s="2">
        <v>16.8</v>
      </c>
      <c r="D346" s="2">
        <v>16.850000000000001</v>
      </c>
      <c r="E346" s="2">
        <v>16.7</v>
      </c>
      <c r="F346" s="3">
        <v>16.7</v>
      </c>
      <c r="G346" s="3">
        <v>-0.2</v>
      </c>
      <c r="H346" s="4">
        <v>-1.18E-2</v>
      </c>
      <c r="I346" s="2">
        <v>407</v>
      </c>
      <c r="J346" s="5">
        <v>6802</v>
      </c>
      <c r="K346" s="2">
        <v>16.21</v>
      </c>
      <c r="M346" s="1">
        <v>42888</v>
      </c>
      <c r="N346" s="2">
        <v>38.5</v>
      </c>
      <c r="O346" s="2">
        <v>38.549999999999997</v>
      </c>
      <c r="P346" s="2">
        <v>37.450000000000003</v>
      </c>
      <c r="Q346" s="3">
        <v>37.450000000000003</v>
      </c>
      <c r="R346" s="3">
        <v>-0.85</v>
      </c>
      <c r="S346" s="4">
        <v>-2.2200000000000001E-2</v>
      </c>
      <c r="T346" s="5">
        <v>2327</v>
      </c>
      <c r="U346" s="5">
        <v>87964</v>
      </c>
      <c r="V346" s="2">
        <v>0</v>
      </c>
      <c r="X346" s="1">
        <v>42922</v>
      </c>
      <c r="Y346" s="2">
        <v>37.200000000000003</v>
      </c>
      <c r="Z346" s="2">
        <v>37.25</v>
      </c>
      <c r="AA346" s="2">
        <v>36.75</v>
      </c>
      <c r="AB346" s="3">
        <v>37</v>
      </c>
      <c r="AC346" s="3">
        <v>0.1</v>
      </c>
      <c r="AD346" s="4">
        <v>2.7000000000000001E-3</v>
      </c>
      <c r="AE346" s="2">
        <v>537</v>
      </c>
      <c r="AF346" s="5">
        <v>19897</v>
      </c>
      <c r="AG346" s="2">
        <v>0</v>
      </c>
    </row>
    <row r="347" spans="2:33">
      <c r="B347" s="1">
        <v>42886</v>
      </c>
      <c r="C347" s="2">
        <v>17</v>
      </c>
      <c r="D347" s="2">
        <v>17</v>
      </c>
      <c r="E347" s="2">
        <v>16.600000000000001</v>
      </c>
      <c r="F347" s="3">
        <v>16.899999999999999</v>
      </c>
      <c r="G347" s="3">
        <v>-0.1</v>
      </c>
      <c r="H347" s="4">
        <v>-5.8999999999999999E-3</v>
      </c>
      <c r="I347" s="5">
        <v>1112</v>
      </c>
      <c r="J347" s="5">
        <v>18636</v>
      </c>
      <c r="K347" s="2">
        <v>16.41</v>
      </c>
      <c r="M347" s="1">
        <v>42887</v>
      </c>
      <c r="N347" s="2">
        <v>38.549999999999997</v>
      </c>
      <c r="O347" s="2">
        <v>38.700000000000003</v>
      </c>
      <c r="P347" s="2">
        <v>37.799999999999997</v>
      </c>
      <c r="Q347" s="3">
        <v>38.299999999999997</v>
      </c>
      <c r="R347" s="3">
        <v>0.1</v>
      </c>
      <c r="S347" s="4">
        <v>2.5999999999999999E-3</v>
      </c>
      <c r="T347" s="5">
        <v>2899</v>
      </c>
      <c r="U347" s="5">
        <v>110469</v>
      </c>
      <c r="V347" s="2">
        <v>0</v>
      </c>
      <c r="X347" s="1">
        <v>42921</v>
      </c>
      <c r="Y347" s="2">
        <v>37.1</v>
      </c>
      <c r="Z347" s="2">
        <v>37.25</v>
      </c>
      <c r="AA347" s="2">
        <v>36.6</v>
      </c>
      <c r="AB347" s="3">
        <v>36.9</v>
      </c>
      <c r="AC347" s="3">
        <v>-0.15</v>
      </c>
      <c r="AD347" s="4">
        <v>-4.0000000000000001E-3</v>
      </c>
      <c r="AE347" s="2">
        <v>725</v>
      </c>
      <c r="AF347" s="5">
        <v>26753</v>
      </c>
      <c r="AG347" s="2">
        <v>0</v>
      </c>
    </row>
    <row r="348" spans="2:33">
      <c r="B348" s="1">
        <v>42881</v>
      </c>
      <c r="C348" s="2">
        <v>17.05</v>
      </c>
      <c r="D348" s="2">
        <v>17.05</v>
      </c>
      <c r="E348" s="2">
        <v>16.95</v>
      </c>
      <c r="F348" s="3">
        <v>17</v>
      </c>
      <c r="G348" s="3">
        <v>0.05</v>
      </c>
      <c r="H348" s="4">
        <v>2.8999999999999998E-3</v>
      </c>
      <c r="I348" s="2">
        <v>395</v>
      </c>
      <c r="J348" s="5">
        <v>6708</v>
      </c>
      <c r="K348" s="2">
        <v>16.5</v>
      </c>
      <c r="M348" s="1">
        <v>42886</v>
      </c>
      <c r="N348" s="2">
        <v>38.549999999999997</v>
      </c>
      <c r="O348" s="2">
        <v>39.35</v>
      </c>
      <c r="P348" s="2">
        <v>38</v>
      </c>
      <c r="Q348" s="3">
        <v>38.200000000000003</v>
      </c>
      <c r="R348" s="3">
        <v>0.2</v>
      </c>
      <c r="S348" s="4">
        <v>5.3E-3</v>
      </c>
      <c r="T348" s="5">
        <v>4832</v>
      </c>
      <c r="U348" s="5">
        <v>185706</v>
      </c>
      <c r="V348" s="2">
        <v>0</v>
      </c>
      <c r="X348" s="1">
        <v>42920</v>
      </c>
      <c r="Y348" s="2">
        <v>37.4</v>
      </c>
      <c r="Z348" s="2">
        <v>37.549999999999997</v>
      </c>
      <c r="AA348" s="2">
        <v>36.799999999999997</v>
      </c>
      <c r="AB348" s="3">
        <v>37.049999999999997</v>
      </c>
      <c r="AC348" s="3">
        <v>-0.25</v>
      </c>
      <c r="AD348" s="4">
        <v>-6.7000000000000002E-3</v>
      </c>
      <c r="AE348" s="2">
        <v>977</v>
      </c>
      <c r="AF348" s="5">
        <v>36316</v>
      </c>
      <c r="AG348" s="2">
        <v>0</v>
      </c>
    </row>
    <row r="349" spans="2:33">
      <c r="B349" s="1">
        <v>42880</v>
      </c>
      <c r="C349" s="2">
        <v>17</v>
      </c>
      <c r="D349" s="2">
        <v>17</v>
      </c>
      <c r="E349" s="2">
        <v>16.899999999999999</v>
      </c>
      <c r="F349" s="3">
        <v>16.95</v>
      </c>
      <c r="G349" s="3">
        <v>0.1</v>
      </c>
      <c r="H349" s="4">
        <v>5.8999999999999999E-3</v>
      </c>
      <c r="I349" s="2">
        <v>344</v>
      </c>
      <c r="J349" s="5">
        <v>5825</v>
      </c>
      <c r="K349" s="2">
        <v>16.46</v>
      </c>
      <c r="M349" s="1">
        <v>42881</v>
      </c>
      <c r="N349" s="2">
        <v>37.35</v>
      </c>
      <c r="O349" s="2">
        <v>38.4</v>
      </c>
      <c r="P349" s="2">
        <v>36.950000000000003</v>
      </c>
      <c r="Q349" s="3">
        <v>38</v>
      </c>
      <c r="R349" s="3">
        <v>1.1499999999999999</v>
      </c>
      <c r="S349" s="4">
        <v>3.1199999999999999E-2</v>
      </c>
      <c r="T349" s="5">
        <v>6436</v>
      </c>
      <c r="U349" s="5">
        <v>242503</v>
      </c>
      <c r="V349" s="2">
        <v>0</v>
      </c>
      <c r="X349" s="1">
        <v>42919</v>
      </c>
      <c r="Y349" s="2">
        <v>36.4</v>
      </c>
      <c r="Z349" s="2">
        <v>37.4</v>
      </c>
      <c r="AA349" s="2">
        <v>36.200000000000003</v>
      </c>
      <c r="AB349" s="3">
        <v>37.299999999999997</v>
      </c>
      <c r="AC349" s="3">
        <v>0.9</v>
      </c>
      <c r="AD349" s="4">
        <v>2.47E-2</v>
      </c>
      <c r="AE349" s="5">
        <v>1987</v>
      </c>
      <c r="AF349" s="5">
        <v>73492</v>
      </c>
      <c r="AG349" s="2">
        <v>0</v>
      </c>
    </row>
    <row r="350" spans="2:33">
      <c r="B350" s="1">
        <v>42879</v>
      </c>
      <c r="C350" s="2">
        <v>16.75</v>
      </c>
      <c r="D350" s="2">
        <v>17</v>
      </c>
      <c r="E350" s="2">
        <v>16.7</v>
      </c>
      <c r="F350" s="3">
        <v>16.850000000000001</v>
      </c>
      <c r="G350" s="3">
        <v>0.1</v>
      </c>
      <c r="H350" s="4">
        <v>6.0000000000000001E-3</v>
      </c>
      <c r="I350" s="2">
        <v>778</v>
      </c>
      <c r="J350" s="5">
        <v>13156</v>
      </c>
      <c r="K350" s="2">
        <v>16.36</v>
      </c>
      <c r="M350" s="1">
        <v>42880</v>
      </c>
      <c r="N350" s="2">
        <v>37.450000000000003</v>
      </c>
      <c r="O350" s="2">
        <v>39.35</v>
      </c>
      <c r="P350" s="2">
        <v>36</v>
      </c>
      <c r="Q350" s="2">
        <v>36.85</v>
      </c>
      <c r="R350" s="2">
        <v>0</v>
      </c>
      <c r="S350" s="6">
        <v>0</v>
      </c>
      <c r="T350" s="5">
        <v>10271</v>
      </c>
      <c r="U350" s="5">
        <v>388500</v>
      </c>
      <c r="V350" s="2">
        <v>0</v>
      </c>
      <c r="X350" s="1">
        <v>42916</v>
      </c>
      <c r="Y350" s="2">
        <v>35.25</v>
      </c>
      <c r="Z350" s="2">
        <v>36.4</v>
      </c>
      <c r="AA350" s="2">
        <v>34.75</v>
      </c>
      <c r="AB350" s="3">
        <v>36.4</v>
      </c>
      <c r="AC350" s="3">
        <v>0.8</v>
      </c>
      <c r="AD350" s="4">
        <v>2.2499999999999999E-2</v>
      </c>
      <c r="AE350" s="5">
        <v>1810</v>
      </c>
      <c r="AF350" s="5">
        <v>64752</v>
      </c>
      <c r="AG350" s="2">
        <v>0</v>
      </c>
    </row>
    <row r="351" spans="2:33">
      <c r="B351" s="1">
        <v>42878</v>
      </c>
      <c r="C351" s="2">
        <v>16.7</v>
      </c>
      <c r="D351" s="2">
        <v>16.8</v>
      </c>
      <c r="E351" s="2">
        <v>16.600000000000001</v>
      </c>
      <c r="F351" s="3">
        <v>16.75</v>
      </c>
      <c r="G351" s="3">
        <v>0.05</v>
      </c>
      <c r="H351" s="4">
        <v>3.0000000000000001E-3</v>
      </c>
      <c r="I351" s="2">
        <v>427</v>
      </c>
      <c r="J351" s="5">
        <v>7144</v>
      </c>
      <c r="K351" s="2">
        <v>16.260000000000002</v>
      </c>
      <c r="M351" s="1">
        <v>42879</v>
      </c>
      <c r="N351" s="2">
        <v>36</v>
      </c>
      <c r="O351" s="2">
        <v>36.85</v>
      </c>
      <c r="P351" s="2">
        <v>36</v>
      </c>
      <c r="Q351" s="3">
        <v>36.85</v>
      </c>
      <c r="R351" s="3">
        <v>0.9</v>
      </c>
      <c r="S351" s="4">
        <v>2.5000000000000001E-2</v>
      </c>
      <c r="T351" s="5">
        <v>4274</v>
      </c>
      <c r="U351" s="5">
        <v>156033</v>
      </c>
      <c r="V351" s="2">
        <v>0</v>
      </c>
      <c r="X351" s="1">
        <v>42915</v>
      </c>
      <c r="Y351" s="2">
        <v>37.15</v>
      </c>
      <c r="Z351" s="2">
        <v>37.200000000000003</v>
      </c>
      <c r="AA351" s="2">
        <v>35.6</v>
      </c>
      <c r="AB351" s="3">
        <v>35.6</v>
      </c>
      <c r="AC351" s="3">
        <v>-1.2</v>
      </c>
      <c r="AD351" s="4">
        <v>-3.2599999999999997E-2</v>
      </c>
      <c r="AE351" s="5">
        <v>1912</v>
      </c>
      <c r="AF351" s="5">
        <v>69305</v>
      </c>
      <c r="AG351" s="2">
        <v>0</v>
      </c>
    </row>
    <row r="352" spans="2:33">
      <c r="B352" s="1">
        <v>42877</v>
      </c>
      <c r="C352" s="2">
        <v>16.8</v>
      </c>
      <c r="D352" s="2">
        <v>16.8</v>
      </c>
      <c r="E352" s="2">
        <v>16.649999999999999</v>
      </c>
      <c r="F352" s="3">
        <v>16.7</v>
      </c>
      <c r="G352" s="3">
        <v>0.05</v>
      </c>
      <c r="H352" s="4">
        <v>3.0000000000000001E-3</v>
      </c>
      <c r="I352" s="2">
        <v>582</v>
      </c>
      <c r="J352" s="5">
        <v>9722</v>
      </c>
      <c r="K352" s="2">
        <v>16.21</v>
      </c>
      <c r="M352" s="1">
        <v>42878</v>
      </c>
      <c r="N352" s="2">
        <v>36.1</v>
      </c>
      <c r="O352" s="2">
        <v>37.450000000000003</v>
      </c>
      <c r="P352" s="2">
        <v>35.950000000000003</v>
      </c>
      <c r="Q352" s="2">
        <v>35.950000000000003</v>
      </c>
      <c r="R352" s="2">
        <v>0</v>
      </c>
      <c r="S352" s="6">
        <v>0</v>
      </c>
      <c r="T352" s="5">
        <v>5602</v>
      </c>
      <c r="U352" s="5">
        <v>204616</v>
      </c>
      <c r="V352" s="2">
        <v>0</v>
      </c>
      <c r="X352" s="1">
        <v>42914</v>
      </c>
      <c r="Y352" s="2">
        <v>37.15</v>
      </c>
      <c r="Z352" s="2">
        <v>37.15</v>
      </c>
      <c r="AA352" s="2">
        <v>36.450000000000003</v>
      </c>
      <c r="AB352" s="3">
        <v>36.799999999999997</v>
      </c>
      <c r="AC352" s="3">
        <v>-0.35</v>
      </c>
      <c r="AD352" s="4">
        <v>-9.4000000000000004E-3</v>
      </c>
      <c r="AE352" s="5">
        <v>1522</v>
      </c>
      <c r="AF352" s="5">
        <v>55891</v>
      </c>
      <c r="AG352" s="2">
        <v>0</v>
      </c>
    </row>
    <row r="353" spans="2:33">
      <c r="B353" s="1">
        <v>42874</v>
      </c>
      <c r="C353" s="2">
        <v>16.649999999999999</v>
      </c>
      <c r="D353" s="2">
        <v>16.7</v>
      </c>
      <c r="E353" s="2">
        <v>16.600000000000001</v>
      </c>
      <c r="F353" s="2">
        <v>16.649999999999999</v>
      </c>
      <c r="G353" s="2">
        <v>0</v>
      </c>
      <c r="H353" s="6">
        <v>0</v>
      </c>
      <c r="I353" s="2">
        <v>304</v>
      </c>
      <c r="J353" s="5">
        <v>5066</v>
      </c>
      <c r="K353" s="2">
        <v>16.170000000000002</v>
      </c>
      <c r="M353" s="1">
        <v>42877</v>
      </c>
      <c r="N353" s="2">
        <v>34.700000000000003</v>
      </c>
      <c r="O353" s="2">
        <v>36</v>
      </c>
      <c r="P353" s="2">
        <v>34.65</v>
      </c>
      <c r="Q353" s="3">
        <v>35.950000000000003</v>
      </c>
      <c r="R353" s="3">
        <v>1.55</v>
      </c>
      <c r="S353" s="4">
        <v>4.5100000000000001E-2</v>
      </c>
      <c r="T353" s="5">
        <v>3948</v>
      </c>
      <c r="U353" s="5">
        <v>139672</v>
      </c>
      <c r="V353" s="2">
        <v>0</v>
      </c>
      <c r="X353" s="1">
        <v>42913</v>
      </c>
      <c r="Y353" s="2">
        <v>38.5</v>
      </c>
      <c r="Z353" s="2">
        <v>38.5</v>
      </c>
      <c r="AA353" s="2">
        <v>37.1</v>
      </c>
      <c r="AB353" s="3">
        <v>37.15</v>
      </c>
      <c r="AC353" s="3">
        <v>-1.1499999999999999</v>
      </c>
      <c r="AD353" s="4">
        <v>-0.03</v>
      </c>
      <c r="AE353" s="5">
        <v>2569</v>
      </c>
      <c r="AF353" s="5">
        <v>96168</v>
      </c>
      <c r="AG353" s="2">
        <v>0</v>
      </c>
    </row>
    <row r="354" spans="2:33">
      <c r="B354" s="1">
        <v>42873</v>
      </c>
      <c r="C354" s="2">
        <v>16.600000000000001</v>
      </c>
      <c r="D354" s="2">
        <v>16.7</v>
      </c>
      <c r="E354" s="2">
        <v>16.55</v>
      </c>
      <c r="F354" s="3">
        <v>16.649999999999999</v>
      </c>
      <c r="G354" s="3">
        <v>-0.15</v>
      </c>
      <c r="H354" s="4">
        <v>-8.8999999999999999E-3</v>
      </c>
      <c r="I354" s="2">
        <v>436</v>
      </c>
      <c r="J354" s="5">
        <v>7243</v>
      </c>
      <c r="K354" s="2">
        <v>16.170000000000002</v>
      </c>
      <c r="M354" s="1">
        <v>42874</v>
      </c>
      <c r="N354" s="2">
        <v>33.9</v>
      </c>
      <c r="O354" s="2">
        <v>34.799999999999997</v>
      </c>
      <c r="P354" s="2">
        <v>33.549999999999997</v>
      </c>
      <c r="Q354" s="3">
        <v>34.4</v>
      </c>
      <c r="R354" s="3">
        <v>0.85</v>
      </c>
      <c r="S354" s="4">
        <v>2.53E-2</v>
      </c>
      <c r="T354" s="5">
        <v>3097</v>
      </c>
      <c r="U354" s="5">
        <v>106059</v>
      </c>
      <c r="V354" s="2">
        <v>0</v>
      </c>
      <c r="X354" s="1">
        <v>42912</v>
      </c>
      <c r="Y354" s="2">
        <v>38.450000000000003</v>
      </c>
      <c r="Z354" s="2">
        <v>38.65</v>
      </c>
      <c r="AA354" s="2">
        <v>38</v>
      </c>
      <c r="AB354" s="3">
        <v>38.299999999999997</v>
      </c>
      <c r="AC354" s="3">
        <v>0.1</v>
      </c>
      <c r="AD354" s="4">
        <v>2.5999999999999999E-3</v>
      </c>
      <c r="AE354" s="5">
        <v>1401</v>
      </c>
      <c r="AF354" s="5">
        <v>53563</v>
      </c>
      <c r="AG354" s="2">
        <v>0</v>
      </c>
    </row>
    <row r="355" spans="2:33">
      <c r="B355" s="1">
        <v>42872</v>
      </c>
      <c r="C355" s="2">
        <v>16.850000000000001</v>
      </c>
      <c r="D355" s="2">
        <v>16.850000000000001</v>
      </c>
      <c r="E355" s="2">
        <v>16.7</v>
      </c>
      <c r="F355" s="3">
        <v>16.8</v>
      </c>
      <c r="G355" s="3">
        <v>-0.05</v>
      </c>
      <c r="H355" s="4">
        <v>-3.0000000000000001E-3</v>
      </c>
      <c r="I355" s="2">
        <v>346</v>
      </c>
      <c r="J355" s="5">
        <v>5797</v>
      </c>
      <c r="K355" s="2">
        <v>16.309999999999999</v>
      </c>
      <c r="M355" s="1">
        <v>42873</v>
      </c>
      <c r="N355" s="2">
        <v>32.950000000000003</v>
      </c>
      <c r="O355" s="2">
        <v>34.35</v>
      </c>
      <c r="P355" s="2">
        <v>32.5</v>
      </c>
      <c r="Q355" s="3">
        <v>33.549999999999997</v>
      </c>
      <c r="R355" s="3">
        <v>0.15</v>
      </c>
      <c r="S355" s="4">
        <v>4.4999999999999997E-3</v>
      </c>
      <c r="T355" s="5">
        <v>3637</v>
      </c>
      <c r="U355" s="5">
        <v>122632</v>
      </c>
      <c r="V355" s="2">
        <v>0</v>
      </c>
      <c r="X355" s="1">
        <v>42909</v>
      </c>
      <c r="Y355" s="2">
        <v>38.4</v>
      </c>
      <c r="Z355" s="2">
        <v>39.35</v>
      </c>
      <c r="AA355" s="2">
        <v>38.200000000000003</v>
      </c>
      <c r="AB355" s="3">
        <v>38.200000000000003</v>
      </c>
      <c r="AC355" s="3">
        <v>-0.1</v>
      </c>
      <c r="AD355" s="4">
        <v>-2.5999999999999999E-3</v>
      </c>
      <c r="AE355" s="5">
        <v>2700</v>
      </c>
      <c r="AF355" s="5">
        <v>104722</v>
      </c>
      <c r="AG355" s="2">
        <v>0</v>
      </c>
    </row>
    <row r="356" spans="2:33">
      <c r="B356" s="1">
        <v>42871</v>
      </c>
      <c r="C356" s="2">
        <v>16.7</v>
      </c>
      <c r="D356" s="2">
        <v>16.850000000000001</v>
      </c>
      <c r="E356" s="2">
        <v>16.7</v>
      </c>
      <c r="F356" s="3">
        <v>16.850000000000001</v>
      </c>
      <c r="G356" s="3">
        <v>0.15</v>
      </c>
      <c r="H356" s="4">
        <v>8.9999999999999993E-3</v>
      </c>
      <c r="I356" s="2">
        <v>483</v>
      </c>
      <c r="J356" s="5">
        <v>8102</v>
      </c>
      <c r="K356" s="2">
        <v>16.36</v>
      </c>
      <c r="M356" s="1">
        <v>42872</v>
      </c>
      <c r="N356" s="2">
        <v>32.1</v>
      </c>
      <c r="O356" s="2">
        <v>33.450000000000003</v>
      </c>
      <c r="P356" s="2">
        <v>31.85</v>
      </c>
      <c r="Q356" s="3">
        <v>33.4</v>
      </c>
      <c r="R356" s="3">
        <v>1.35</v>
      </c>
      <c r="S356" s="4">
        <v>4.2099999999999999E-2</v>
      </c>
      <c r="T356" s="5">
        <v>3609</v>
      </c>
      <c r="U356" s="5">
        <v>118888</v>
      </c>
      <c r="V356" s="2">
        <v>0</v>
      </c>
      <c r="X356" s="1">
        <v>42908</v>
      </c>
      <c r="Y356" s="2">
        <v>39</v>
      </c>
      <c r="Z356" s="2">
        <v>39.049999999999997</v>
      </c>
      <c r="AA356" s="2">
        <v>38</v>
      </c>
      <c r="AB356" s="3">
        <v>38.299999999999997</v>
      </c>
      <c r="AC356" s="3">
        <v>-0.7</v>
      </c>
      <c r="AD356" s="4">
        <v>-1.7899999999999999E-2</v>
      </c>
      <c r="AE356" s="5">
        <v>1506</v>
      </c>
      <c r="AF356" s="5">
        <v>57864</v>
      </c>
      <c r="AG356" s="2">
        <v>0</v>
      </c>
    </row>
    <row r="357" spans="2:33">
      <c r="B357" s="1">
        <v>42870</v>
      </c>
      <c r="C357" s="2">
        <v>16.5</v>
      </c>
      <c r="D357" s="2">
        <v>16.8</v>
      </c>
      <c r="E357" s="2">
        <v>16.5</v>
      </c>
      <c r="F357" s="3">
        <v>16.7</v>
      </c>
      <c r="G357" s="3">
        <v>0.05</v>
      </c>
      <c r="H357" s="4">
        <v>3.0000000000000001E-3</v>
      </c>
      <c r="I357" s="2">
        <v>384</v>
      </c>
      <c r="J357" s="5">
        <v>6408</v>
      </c>
      <c r="K357" s="2">
        <v>28.31</v>
      </c>
      <c r="M357" s="1">
        <v>42871</v>
      </c>
      <c r="N357" s="2">
        <v>32.5</v>
      </c>
      <c r="O357" s="2">
        <v>32.6</v>
      </c>
      <c r="P357" s="2">
        <v>31.6</v>
      </c>
      <c r="Q357" s="3">
        <v>32.049999999999997</v>
      </c>
      <c r="R357" s="3">
        <v>-0.25</v>
      </c>
      <c r="S357" s="4">
        <v>-7.7000000000000002E-3</v>
      </c>
      <c r="T357" s="2">
        <v>707</v>
      </c>
      <c r="U357" s="5">
        <v>22660</v>
      </c>
      <c r="V357" s="2">
        <v>0</v>
      </c>
      <c r="X357" s="1">
        <v>42907</v>
      </c>
      <c r="Y357" s="2">
        <v>39.299999999999997</v>
      </c>
      <c r="Z357" s="2">
        <v>39.700000000000003</v>
      </c>
      <c r="AA357" s="2">
        <v>38.5</v>
      </c>
      <c r="AB357" s="3">
        <v>39</v>
      </c>
      <c r="AC357" s="3">
        <v>0.35</v>
      </c>
      <c r="AD357" s="4">
        <v>9.1000000000000004E-3</v>
      </c>
      <c r="AE357" s="5">
        <v>4000</v>
      </c>
      <c r="AF357" s="5">
        <v>156716</v>
      </c>
      <c r="AG357" s="2">
        <v>0</v>
      </c>
    </row>
    <row r="358" spans="2:33">
      <c r="B358" s="1">
        <v>42867</v>
      </c>
      <c r="C358" s="2">
        <v>16.7</v>
      </c>
      <c r="D358" s="2">
        <v>16.7</v>
      </c>
      <c r="E358" s="2">
        <v>16.649999999999999</v>
      </c>
      <c r="F358" s="3">
        <v>16.649999999999999</v>
      </c>
      <c r="G358" s="3">
        <v>-0.05</v>
      </c>
      <c r="H358" s="4">
        <v>-3.0000000000000001E-3</v>
      </c>
      <c r="I358" s="2">
        <v>318</v>
      </c>
      <c r="J358" s="5">
        <v>5300</v>
      </c>
      <c r="K358" s="2">
        <v>28.22</v>
      </c>
      <c r="M358" s="1">
        <v>42870</v>
      </c>
      <c r="N358" s="2">
        <v>31.85</v>
      </c>
      <c r="O358" s="2">
        <v>32.299999999999997</v>
      </c>
      <c r="P358" s="2">
        <v>31.55</v>
      </c>
      <c r="Q358" s="3">
        <v>32.299999999999997</v>
      </c>
      <c r="R358" s="3">
        <v>0.7</v>
      </c>
      <c r="S358" s="4">
        <v>2.2200000000000001E-2</v>
      </c>
      <c r="T358" s="5">
        <v>1250</v>
      </c>
      <c r="U358" s="5">
        <v>40143</v>
      </c>
      <c r="V358" s="2">
        <v>0</v>
      </c>
      <c r="X358" s="1">
        <v>42906</v>
      </c>
      <c r="Y358" s="2">
        <v>38.799999999999997</v>
      </c>
      <c r="Z358" s="2">
        <v>39.15</v>
      </c>
      <c r="AA358" s="2">
        <v>38.450000000000003</v>
      </c>
      <c r="AB358" s="3">
        <v>38.65</v>
      </c>
      <c r="AC358" s="3">
        <v>0.25</v>
      </c>
      <c r="AD358" s="4">
        <v>6.4999999999999997E-3</v>
      </c>
      <c r="AE358" s="5">
        <v>2078</v>
      </c>
      <c r="AF358" s="5">
        <v>80676</v>
      </c>
      <c r="AG358" s="2">
        <v>0</v>
      </c>
    </row>
    <row r="359" spans="2:33">
      <c r="B359" s="1">
        <v>42866</v>
      </c>
      <c r="C359" s="2">
        <v>16.5</v>
      </c>
      <c r="D359" s="2">
        <v>16.75</v>
      </c>
      <c r="E359" s="2">
        <v>16.399999999999999</v>
      </c>
      <c r="F359" s="2">
        <v>16.7</v>
      </c>
      <c r="G359" s="2">
        <v>0</v>
      </c>
      <c r="H359" s="6">
        <v>0</v>
      </c>
      <c r="I359" s="2">
        <v>695</v>
      </c>
      <c r="J359" s="5">
        <v>11593</v>
      </c>
      <c r="K359" s="2">
        <v>28.31</v>
      </c>
      <c r="M359" s="1">
        <v>42867</v>
      </c>
      <c r="N359" s="2">
        <v>31.7</v>
      </c>
      <c r="O359" s="2">
        <v>31.95</v>
      </c>
      <c r="P359" s="2">
        <v>31.3</v>
      </c>
      <c r="Q359" s="3">
        <v>31.6</v>
      </c>
      <c r="R359" s="3">
        <v>-0.1</v>
      </c>
      <c r="S359" s="4">
        <v>-3.2000000000000002E-3</v>
      </c>
      <c r="T359" s="2">
        <v>527</v>
      </c>
      <c r="U359" s="5">
        <v>16650</v>
      </c>
      <c r="V359" s="2">
        <v>0</v>
      </c>
      <c r="X359" s="1">
        <v>42905</v>
      </c>
      <c r="Y359" s="2">
        <v>38</v>
      </c>
      <c r="Z359" s="2">
        <v>38.700000000000003</v>
      </c>
      <c r="AA359" s="2">
        <v>37.9</v>
      </c>
      <c r="AB359" s="3">
        <v>38.4</v>
      </c>
      <c r="AC359" s="3">
        <v>0.4</v>
      </c>
      <c r="AD359" s="4">
        <v>1.0500000000000001E-2</v>
      </c>
      <c r="AE359" s="5">
        <v>1233</v>
      </c>
      <c r="AF359" s="5">
        <v>47138</v>
      </c>
      <c r="AG359" s="2">
        <v>0</v>
      </c>
    </row>
    <row r="360" spans="2:33">
      <c r="B360" s="1">
        <v>42865</v>
      </c>
      <c r="C360" s="2">
        <v>16.3</v>
      </c>
      <c r="D360" s="2">
        <v>16.7</v>
      </c>
      <c r="E360" s="2">
        <v>16.3</v>
      </c>
      <c r="F360" s="3">
        <v>16.7</v>
      </c>
      <c r="G360" s="3">
        <v>0.4</v>
      </c>
      <c r="H360" s="4">
        <v>2.4500000000000001E-2</v>
      </c>
      <c r="I360" s="2">
        <v>432</v>
      </c>
      <c r="J360" s="5">
        <v>7088</v>
      </c>
      <c r="K360" s="2">
        <v>28.31</v>
      </c>
      <c r="M360" s="1">
        <v>42866</v>
      </c>
      <c r="N360" s="2">
        <v>31.45</v>
      </c>
      <c r="O360" s="2">
        <v>31.9</v>
      </c>
      <c r="P360" s="2">
        <v>31.15</v>
      </c>
      <c r="Q360" s="3">
        <v>31.7</v>
      </c>
      <c r="R360" s="3">
        <v>0.25</v>
      </c>
      <c r="S360" s="4">
        <v>7.9000000000000008E-3</v>
      </c>
      <c r="T360" s="2">
        <v>577</v>
      </c>
      <c r="U360" s="5">
        <v>18251</v>
      </c>
      <c r="V360" s="2">
        <v>0</v>
      </c>
      <c r="X360" s="1">
        <v>42902</v>
      </c>
      <c r="Y360" s="2">
        <v>38.4</v>
      </c>
      <c r="Z360" s="2">
        <v>38.700000000000003</v>
      </c>
      <c r="AA360" s="2">
        <v>38</v>
      </c>
      <c r="AB360" s="3">
        <v>38</v>
      </c>
      <c r="AC360" s="3">
        <v>-0.4</v>
      </c>
      <c r="AD360" s="4">
        <v>-1.04E-2</v>
      </c>
      <c r="AE360" s="5">
        <v>1237</v>
      </c>
      <c r="AF360" s="5">
        <v>47500</v>
      </c>
      <c r="AG360" s="2">
        <v>0</v>
      </c>
    </row>
    <row r="361" spans="2:33">
      <c r="B361" s="1">
        <v>42864</v>
      </c>
      <c r="C361" s="2">
        <v>16.3</v>
      </c>
      <c r="D361" s="2">
        <v>16.350000000000001</v>
      </c>
      <c r="E361" s="2">
        <v>16.2</v>
      </c>
      <c r="F361" s="2">
        <v>16.3</v>
      </c>
      <c r="G361" s="2">
        <v>0</v>
      </c>
      <c r="H361" s="6">
        <v>0</v>
      </c>
      <c r="I361" s="2">
        <v>503</v>
      </c>
      <c r="J361" s="5">
        <v>8201</v>
      </c>
      <c r="K361" s="2">
        <v>27.63</v>
      </c>
      <c r="M361" s="1">
        <v>42865</v>
      </c>
      <c r="N361" s="2">
        <v>31</v>
      </c>
      <c r="O361" s="2">
        <v>31.6</v>
      </c>
      <c r="P361" s="2">
        <v>30.8</v>
      </c>
      <c r="Q361" s="3">
        <v>31.45</v>
      </c>
      <c r="R361" s="3">
        <v>0.8</v>
      </c>
      <c r="S361" s="4">
        <v>2.6100000000000002E-2</v>
      </c>
      <c r="T361" s="2">
        <v>528</v>
      </c>
      <c r="U361" s="5">
        <v>16519</v>
      </c>
      <c r="V361" s="2">
        <v>0</v>
      </c>
      <c r="X361" s="1">
        <v>42901</v>
      </c>
      <c r="Y361" s="2">
        <v>37.700000000000003</v>
      </c>
      <c r="Z361" s="2">
        <v>38.5</v>
      </c>
      <c r="AA361" s="2">
        <v>37.5</v>
      </c>
      <c r="AB361" s="3">
        <v>38.4</v>
      </c>
      <c r="AC361" s="3">
        <v>0.85</v>
      </c>
      <c r="AD361" s="4">
        <v>2.2599999999999999E-2</v>
      </c>
      <c r="AE361" s="5">
        <v>1734</v>
      </c>
      <c r="AF361" s="5">
        <v>65955</v>
      </c>
      <c r="AG361" s="2">
        <v>0</v>
      </c>
    </row>
    <row r="362" spans="2:33">
      <c r="B362" s="1">
        <v>42863</v>
      </c>
      <c r="C362" s="2">
        <v>16.399999999999999</v>
      </c>
      <c r="D362" s="2">
        <v>16.5</v>
      </c>
      <c r="E362" s="2">
        <v>16.2</v>
      </c>
      <c r="F362" s="3">
        <v>16.3</v>
      </c>
      <c r="G362" s="3">
        <v>-0.1</v>
      </c>
      <c r="H362" s="4">
        <v>-6.1000000000000004E-3</v>
      </c>
      <c r="I362" s="2">
        <v>359</v>
      </c>
      <c r="J362" s="5">
        <v>5860</v>
      </c>
      <c r="K362" s="2">
        <v>27.63</v>
      </c>
      <c r="M362" s="1">
        <v>42864</v>
      </c>
      <c r="N362" s="2">
        <v>31.85</v>
      </c>
      <c r="O362" s="2">
        <v>32.15</v>
      </c>
      <c r="P362" s="2">
        <v>30.6</v>
      </c>
      <c r="Q362" s="3">
        <v>30.65</v>
      </c>
      <c r="R362" s="3">
        <v>-1.2</v>
      </c>
      <c r="S362" s="4">
        <v>-3.7699999999999997E-2</v>
      </c>
      <c r="T362" s="5">
        <v>1081</v>
      </c>
      <c r="U362" s="5">
        <v>33670</v>
      </c>
      <c r="V362" s="2">
        <v>0</v>
      </c>
      <c r="X362" s="1">
        <v>42900</v>
      </c>
      <c r="Y362" s="2">
        <v>39.299999999999997</v>
      </c>
      <c r="Z362" s="2">
        <v>39.6</v>
      </c>
      <c r="AA362" s="2">
        <v>37.5</v>
      </c>
      <c r="AB362" s="3">
        <v>37.549999999999997</v>
      </c>
      <c r="AC362" s="3">
        <v>-1.75</v>
      </c>
      <c r="AD362" s="4">
        <v>-4.4499999999999998E-2</v>
      </c>
      <c r="AE362" s="5">
        <v>3935</v>
      </c>
      <c r="AF362" s="5">
        <v>150012</v>
      </c>
      <c r="AG362" s="2">
        <v>0</v>
      </c>
    </row>
    <row r="363" spans="2:33">
      <c r="B363" s="1">
        <v>42860</v>
      </c>
      <c r="C363" s="2">
        <v>16.7</v>
      </c>
      <c r="D363" s="2">
        <v>16.7</v>
      </c>
      <c r="E363" s="2">
        <v>16.350000000000001</v>
      </c>
      <c r="F363" s="3">
        <v>16.399999999999999</v>
      </c>
      <c r="G363" s="3">
        <v>-0.3</v>
      </c>
      <c r="H363" s="4">
        <v>-1.7999999999999999E-2</v>
      </c>
      <c r="I363" s="2">
        <v>408</v>
      </c>
      <c r="J363" s="5">
        <v>6735</v>
      </c>
      <c r="K363" s="2">
        <v>27.8</v>
      </c>
      <c r="M363" s="1">
        <v>42863</v>
      </c>
      <c r="N363" s="2">
        <v>32</v>
      </c>
      <c r="O363" s="2">
        <v>32.450000000000003</v>
      </c>
      <c r="P363" s="2">
        <v>31.7</v>
      </c>
      <c r="Q363" s="3">
        <v>31.85</v>
      </c>
      <c r="R363" s="3">
        <v>0.1</v>
      </c>
      <c r="S363" s="4">
        <v>3.0999999999999999E-3</v>
      </c>
      <c r="T363" s="5">
        <v>1241</v>
      </c>
      <c r="U363" s="5">
        <v>39840</v>
      </c>
      <c r="V363" s="2">
        <v>0</v>
      </c>
      <c r="X363" s="1">
        <v>42899</v>
      </c>
      <c r="Y363" s="2">
        <v>40.25</v>
      </c>
      <c r="Z363" s="2">
        <v>40.4</v>
      </c>
      <c r="AA363" s="2">
        <v>39.299999999999997</v>
      </c>
      <c r="AB363" s="3">
        <v>39.299999999999997</v>
      </c>
      <c r="AC363" s="3">
        <v>-0.85</v>
      </c>
      <c r="AD363" s="4">
        <v>-2.12E-2</v>
      </c>
      <c r="AE363" s="5">
        <v>2838</v>
      </c>
      <c r="AF363" s="5">
        <v>112567</v>
      </c>
      <c r="AG363" s="2">
        <v>0</v>
      </c>
    </row>
    <row r="364" spans="2:33">
      <c r="B364" s="1">
        <v>42859</v>
      </c>
      <c r="C364" s="2">
        <v>16.600000000000001</v>
      </c>
      <c r="D364" s="2">
        <v>16.7</v>
      </c>
      <c r="E364" s="2">
        <v>16.55</v>
      </c>
      <c r="F364" s="3">
        <v>16.7</v>
      </c>
      <c r="G364" s="3">
        <v>0.05</v>
      </c>
      <c r="H364" s="4">
        <v>3.0000000000000001E-3</v>
      </c>
      <c r="I364" s="2">
        <v>212</v>
      </c>
      <c r="J364" s="5">
        <v>3533</v>
      </c>
      <c r="K364" s="2">
        <v>28.31</v>
      </c>
      <c r="M364" s="1">
        <v>42860</v>
      </c>
      <c r="N364" s="2">
        <v>31.55</v>
      </c>
      <c r="O364" s="2">
        <v>32.200000000000003</v>
      </c>
      <c r="P364" s="2">
        <v>31.55</v>
      </c>
      <c r="Q364" s="3">
        <v>31.75</v>
      </c>
      <c r="R364" s="3">
        <v>0.2</v>
      </c>
      <c r="S364" s="4">
        <v>6.3E-3</v>
      </c>
      <c r="T364" s="2">
        <v>883</v>
      </c>
      <c r="U364" s="5">
        <v>28191</v>
      </c>
      <c r="V364" s="2">
        <v>0</v>
      </c>
      <c r="X364" s="1">
        <v>42898</v>
      </c>
      <c r="Y364" s="2">
        <v>39</v>
      </c>
      <c r="Z364" s="2">
        <v>40.4</v>
      </c>
      <c r="AA364" s="2">
        <v>38.85</v>
      </c>
      <c r="AB364" s="3">
        <v>40.15</v>
      </c>
      <c r="AC364" s="3">
        <v>0.75</v>
      </c>
      <c r="AD364" s="4">
        <v>1.9E-2</v>
      </c>
      <c r="AE364" s="5">
        <v>4097</v>
      </c>
      <c r="AF364" s="5">
        <v>163670</v>
      </c>
      <c r="AG364" s="2">
        <v>0</v>
      </c>
    </row>
    <row r="365" spans="2:33">
      <c r="B365" s="1">
        <v>42858</v>
      </c>
      <c r="C365" s="2">
        <v>16.75</v>
      </c>
      <c r="D365" s="2">
        <v>16.75</v>
      </c>
      <c r="E365" s="2">
        <v>16.600000000000001</v>
      </c>
      <c r="F365" s="3">
        <v>16.649999999999999</v>
      </c>
      <c r="G365" s="3">
        <v>-0.1</v>
      </c>
      <c r="H365" s="4">
        <v>-6.0000000000000001E-3</v>
      </c>
      <c r="I365" s="2">
        <v>278</v>
      </c>
      <c r="J365" s="5">
        <v>4634</v>
      </c>
      <c r="K365" s="2">
        <v>28.22</v>
      </c>
      <c r="M365" s="1">
        <v>42859</v>
      </c>
      <c r="N365" s="2">
        <v>32</v>
      </c>
      <c r="O365" s="2">
        <v>32</v>
      </c>
      <c r="P365" s="2">
        <v>31.4</v>
      </c>
      <c r="Q365" s="3">
        <v>31.55</v>
      </c>
      <c r="R365" s="3">
        <v>-0.3</v>
      </c>
      <c r="S365" s="4">
        <v>-9.4000000000000004E-3</v>
      </c>
      <c r="T365" s="2">
        <v>472</v>
      </c>
      <c r="U365" s="5">
        <v>14923</v>
      </c>
      <c r="V365" s="2">
        <v>0</v>
      </c>
      <c r="X365" s="1">
        <v>42895</v>
      </c>
      <c r="Y365" s="2">
        <v>38.950000000000003</v>
      </c>
      <c r="Z365" s="2">
        <v>39.450000000000003</v>
      </c>
      <c r="AA365" s="2">
        <v>38.799999999999997</v>
      </c>
      <c r="AB365" s="3">
        <v>39.4</v>
      </c>
      <c r="AC365" s="3">
        <v>0.7</v>
      </c>
      <c r="AD365" s="4">
        <v>1.8100000000000002E-2</v>
      </c>
      <c r="AE365" s="5">
        <v>3028</v>
      </c>
      <c r="AF365" s="5">
        <v>118658</v>
      </c>
      <c r="AG365" s="2">
        <v>0</v>
      </c>
    </row>
    <row r="366" spans="2:33">
      <c r="B366" s="1">
        <v>42857</v>
      </c>
      <c r="C366" s="2">
        <v>16.600000000000001</v>
      </c>
      <c r="D366" s="2">
        <v>16.8</v>
      </c>
      <c r="E366" s="2">
        <v>16.600000000000001</v>
      </c>
      <c r="F366" s="3">
        <v>16.75</v>
      </c>
      <c r="G366" s="3">
        <v>0.15</v>
      </c>
      <c r="H366" s="4">
        <v>8.9999999999999993E-3</v>
      </c>
      <c r="I366" s="2">
        <v>311</v>
      </c>
      <c r="J366" s="5">
        <v>5189</v>
      </c>
      <c r="K366" s="2">
        <v>28.39</v>
      </c>
      <c r="M366" s="1">
        <v>42858</v>
      </c>
      <c r="N366" s="2">
        <v>31.8</v>
      </c>
      <c r="O366" s="2">
        <v>32.200000000000003</v>
      </c>
      <c r="P366" s="2">
        <v>31.6</v>
      </c>
      <c r="Q366" s="3">
        <v>31.85</v>
      </c>
      <c r="R366" s="3">
        <v>0.05</v>
      </c>
      <c r="S366" s="4">
        <v>1.6000000000000001E-3</v>
      </c>
      <c r="T366" s="5">
        <v>1017</v>
      </c>
      <c r="U366" s="5">
        <v>32551</v>
      </c>
      <c r="V366" s="2">
        <v>0</v>
      </c>
      <c r="X366" s="1">
        <v>42894</v>
      </c>
      <c r="Y366" s="2">
        <v>39</v>
      </c>
      <c r="Z366" s="2">
        <v>39.15</v>
      </c>
      <c r="AA366" s="2">
        <v>38.6</v>
      </c>
      <c r="AB366" s="3">
        <v>38.700000000000003</v>
      </c>
      <c r="AC366" s="3">
        <v>0.1</v>
      </c>
      <c r="AD366" s="4">
        <v>2.5999999999999999E-3</v>
      </c>
      <c r="AE366" s="5">
        <v>2295</v>
      </c>
      <c r="AF366" s="5">
        <v>89145</v>
      </c>
      <c r="AG366" s="2">
        <v>0</v>
      </c>
    </row>
    <row r="367" spans="2:33">
      <c r="B367" s="1">
        <v>42853</v>
      </c>
      <c r="C367" s="2">
        <v>16.55</v>
      </c>
      <c r="D367" s="2">
        <v>16.75</v>
      </c>
      <c r="E367" s="2">
        <v>16.5</v>
      </c>
      <c r="F367" s="3">
        <v>16.600000000000001</v>
      </c>
      <c r="G367" s="3">
        <v>-0.05</v>
      </c>
      <c r="H367" s="4">
        <v>-3.0000000000000001E-3</v>
      </c>
      <c r="I367" s="2">
        <v>314</v>
      </c>
      <c r="J367" s="5">
        <v>5223</v>
      </c>
      <c r="K367" s="2">
        <v>28.14</v>
      </c>
      <c r="M367" s="1">
        <v>42857</v>
      </c>
      <c r="N367" s="2">
        <v>31.4</v>
      </c>
      <c r="O367" s="2">
        <v>32.200000000000003</v>
      </c>
      <c r="P367" s="2">
        <v>30.9</v>
      </c>
      <c r="Q367" s="3">
        <v>31.8</v>
      </c>
      <c r="R367" s="3">
        <v>0.55000000000000004</v>
      </c>
      <c r="S367" s="4">
        <v>1.7600000000000001E-2</v>
      </c>
      <c r="T367" s="2">
        <v>794</v>
      </c>
      <c r="U367" s="5">
        <v>25214</v>
      </c>
      <c r="V367" s="2">
        <v>0</v>
      </c>
      <c r="X367" s="1">
        <v>42893</v>
      </c>
      <c r="Y367" s="2">
        <v>38.35</v>
      </c>
      <c r="Z367" s="2">
        <v>39.4</v>
      </c>
      <c r="AA367" s="2">
        <v>37.950000000000003</v>
      </c>
      <c r="AB367" s="3">
        <v>38.6</v>
      </c>
      <c r="AC367" s="3">
        <v>0.4</v>
      </c>
      <c r="AD367" s="4">
        <v>1.0500000000000001E-2</v>
      </c>
      <c r="AE367" s="5">
        <v>3984</v>
      </c>
      <c r="AF367" s="5">
        <v>154381</v>
      </c>
      <c r="AG367" s="2">
        <v>0</v>
      </c>
    </row>
    <row r="368" spans="2:33">
      <c r="B368" s="1">
        <v>42852</v>
      </c>
      <c r="C368" s="2">
        <v>16.75</v>
      </c>
      <c r="D368" s="2">
        <v>16.8</v>
      </c>
      <c r="E368" s="2">
        <v>16.649999999999999</v>
      </c>
      <c r="F368" s="3">
        <v>16.649999999999999</v>
      </c>
      <c r="G368" s="3">
        <v>-0.1</v>
      </c>
      <c r="H368" s="4">
        <v>-6.0000000000000001E-3</v>
      </c>
      <c r="I368" s="2">
        <v>306</v>
      </c>
      <c r="J368" s="5">
        <v>5101</v>
      </c>
      <c r="K368" s="2">
        <v>28.22</v>
      </c>
      <c r="M368" s="1">
        <v>42853</v>
      </c>
      <c r="N368" s="2">
        <v>32.299999999999997</v>
      </c>
      <c r="O368" s="2">
        <v>32.299999999999997</v>
      </c>
      <c r="P368" s="2">
        <v>31.25</v>
      </c>
      <c r="Q368" s="2">
        <v>31.25</v>
      </c>
      <c r="R368" s="2">
        <v>0</v>
      </c>
      <c r="S368" s="6">
        <v>0</v>
      </c>
      <c r="T368" s="5">
        <v>1714</v>
      </c>
      <c r="U368" s="5">
        <v>54553</v>
      </c>
      <c r="V368" s="2">
        <v>0</v>
      </c>
      <c r="X368" s="1">
        <v>42892</v>
      </c>
      <c r="Y368" s="2">
        <v>38.5</v>
      </c>
      <c r="Z368" s="2">
        <v>38.9</v>
      </c>
      <c r="AA368" s="2">
        <v>38.15</v>
      </c>
      <c r="AB368" s="3">
        <v>38.200000000000003</v>
      </c>
      <c r="AC368" s="3">
        <v>0.1</v>
      </c>
      <c r="AD368" s="4">
        <v>2.5999999999999999E-3</v>
      </c>
      <c r="AE368" s="5">
        <v>2991</v>
      </c>
      <c r="AF368" s="5">
        <v>115352</v>
      </c>
      <c r="AG368" s="2">
        <v>0</v>
      </c>
    </row>
    <row r="369" spans="2:33">
      <c r="B369" s="1">
        <v>42851</v>
      </c>
      <c r="C369" s="2">
        <v>17.149999999999999</v>
      </c>
      <c r="D369" s="2">
        <v>17.149999999999999</v>
      </c>
      <c r="E369" s="2">
        <v>16.7</v>
      </c>
      <c r="F369" s="2">
        <v>16.75</v>
      </c>
      <c r="G369" s="2">
        <v>0</v>
      </c>
      <c r="H369" s="6">
        <v>0</v>
      </c>
      <c r="I369" s="2">
        <v>193</v>
      </c>
      <c r="J369" s="5">
        <v>3255</v>
      </c>
      <c r="K369" s="2">
        <v>28.39</v>
      </c>
      <c r="M369" s="1">
        <v>42852</v>
      </c>
      <c r="N369" s="2">
        <v>30.75</v>
      </c>
      <c r="O369" s="2">
        <v>31.25</v>
      </c>
      <c r="P369" s="2">
        <v>30.5</v>
      </c>
      <c r="Q369" s="3">
        <v>31.25</v>
      </c>
      <c r="R369" s="3">
        <v>0.85</v>
      </c>
      <c r="S369" s="4">
        <v>2.8000000000000001E-2</v>
      </c>
      <c r="T369" s="2">
        <v>603</v>
      </c>
      <c r="U369" s="5">
        <v>18660</v>
      </c>
      <c r="V369" s="2">
        <v>0</v>
      </c>
      <c r="X369" s="1">
        <v>42891</v>
      </c>
      <c r="Y369" s="2">
        <v>37.5</v>
      </c>
      <c r="Z369" s="2">
        <v>38.1</v>
      </c>
      <c r="AA369" s="2">
        <v>37</v>
      </c>
      <c r="AB369" s="3">
        <v>38.1</v>
      </c>
      <c r="AC369" s="3">
        <v>0.95</v>
      </c>
      <c r="AD369" s="4">
        <v>2.5600000000000001E-2</v>
      </c>
      <c r="AE369" s="5">
        <v>2042</v>
      </c>
      <c r="AF369" s="5">
        <v>77021</v>
      </c>
      <c r="AG369" s="2">
        <v>0</v>
      </c>
    </row>
    <row r="370" spans="2:33">
      <c r="B370" s="1">
        <v>42850</v>
      </c>
      <c r="C370" s="2">
        <v>16.5</v>
      </c>
      <c r="D370" s="2">
        <v>16.8</v>
      </c>
      <c r="E370" s="2">
        <v>16.5</v>
      </c>
      <c r="F370" s="3">
        <v>16.75</v>
      </c>
      <c r="G370" s="3">
        <v>0.25</v>
      </c>
      <c r="H370" s="4">
        <v>1.52E-2</v>
      </c>
      <c r="I370" s="2">
        <v>347</v>
      </c>
      <c r="J370" s="5">
        <v>5783</v>
      </c>
      <c r="K370" s="2">
        <v>28.39</v>
      </c>
      <c r="M370" s="1">
        <v>42851</v>
      </c>
      <c r="N370" s="2">
        <v>30.35</v>
      </c>
      <c r="O370" s="2">
        <v>30.65</v>
      </c>
      <c r="P370" s="2">
        <v>30.3</v>
      </c>
      <c r="Q370" s="3">
        <v>30.4</v>
      </c>
      <c r="R370" s="3">
        <v>0.05</v>
      </c>
      <c r="S370" s="4">
        <v>1.6000000000000001E-3</v>
      </c>
      <c r="T370" s="2">
        <v>186</v>
      </c>
      <c r="U370" s="5">
        <v>5670</v>
      </c>
      <c r="V370" s="2">
        <v>0</v>
      </c>
      <c r="X370" s="1">
        <v>42889</v>
      </c>
      <c r="Y370" s="2">
        <v>37.5</v>
      </c>
      <c r="Z370" s="2">
        <v>37.6</v>
      </c>
      <c r="AA370" s="2">
        <v>36.6</v>
      </c>
      <c r="AB370" s="3">
        <v>37.15</v>
      </c>
      <c r="AC370" s="3">
        <v>-0.3</v>
      </c>
      <c r="AD370" s="4">
        <v>-8.0000000000000002E-3</v>
      </c>
      <c r="AE370" s="5">
        <v>1998</v>
      </c>
      <c r="AF370" s="5">
        <v>73749</v>
      </c>
      <c r="AG370" s="2">
        <v>0</v>
      </c>
    </row>
    <row r="371" spans="2:33">
      <c r="B371" s="1">
        <v>42849</v>
      </c>
      <c r="C371" s="2">
        <v>16.600000000000001</v>
      </c>
      <c r="D371" s="2">
        <v>16.600000000000001</v>
      </c>
      <c r="E371" s="2">
        <v>16.350000000000001</v>
      </c>
      <c r="F371" s="3">
        <v>16.5</v>
      </c>
      <c r="G371" s="3">
        <v>-0.1</v>
      </c>
      <c r="H371" s="4">
        <v>-6.0000000000000001E-3</v>
      </c>
      <c r="I371" s="2">
        <v>946</v>
      </c>
      <c r="J371" s="5">
        <v>15550</v>
      </c>
      <c r="K371" s="2">
        <v>27.97</v>
      </c>
      <c r="M371" s="1">
        <v>42850</v>
      </c>
      <c r="N371" s="2">
        <v>30.35</v>
      </c>
      <c r="O371" s="2">
        <v>30.6</v>
      </c>
      <c r="P371" s="2">
        <v>30.35</v>
      </c>
      <c r="Q371" s="3">
        <v>30.35</v>
      </c>
      <c r="R371" s="3">
        <v>0.05</v>
      </c>
      <c r="S371" s="4">
        <v>1.6999999999999999E-3</v>
      </c>
      <c r="T371" s="2">
        <v>146</v>
      </c>
      <c r="U371" s="5">
        <v>4442</v>
      </c>
      <c r="V371" s="2">
        <v>0</v>
      </c>
      <c r="X371" s="1">
        <v>42888</v>
      </c>
      <c r="Y371" s="2">
        <v>38.5</v>
      </c>
      <c r="Z371" s="2">
        <v>38.549999999999997</v>
      </c>
      <c r="AA371" s="2">
        <v>37.450000000000003</v>
      </c>
      <c r="AB371" s="3">
        <v>37.450000000000003</v>
      </c>
      <c r="AC371" s="3">
        <v>-0.85</v>
      </c>
      <c r="AD371" s="4">
        <v>-2.2200000000000001E-2</v>
      </c>
      <c r="AE371" s="5">
        <v>2327</v>
      </c>
      <c r="AF371" s="5">
        <v>87964</v>
      </c>
      <c r="AG371" s="2">
        <v>0</v>
      </c>
    </row>
    <row r="372" spans="2:33">
      <c r="B372" s="1">
        <v>42846</v>
      </c>
      <c r="C372" s="2">
        <v>16.8</v>
      </c>
      <c r="D372" s="2">
        <v>16.8</v>
      </c>
      <c r="E372" s="2">
        <v>16.3</v>
      </c>
      <c r="F372" s="2">
        <v>16.600000000000001</v>
      </c>
      <c r="G372" s="2">
        <v>0</v>
      </c>
      <c r="H372" s="6">
        <v>0</v>
      </c>
      <c r="I372" s="5">
        <v>1022</v>
      </c>
      <c r="J372" s="5">
        <v>16857</v>
      </c>
      <c r="K372" s="2">
        <v>28.14</v>
      </c>
      <c r="M372" s="1">
        <v>42849</v>
      </c>
      <c r="N372" s="2">
        <v>30.7</v>
      </c>
      <c r="O372" s="2">
        <v>30.7</v>
      </c>
      <c r="P372" s="2">
        <v>30.25</v>
      </c>
      <c r="Q372" s="3">
        <v>30.3</v>
      </c>
      <c r="R372" s="3">
        <v>-0.1</v>
      </c>
      <c r="S372" s="4">
        <v>-3.3E-3</v>
      </c>
      <c r="T372" s="2">
        <v>133</v>
      </c>
      <c r="U372" s="5">
        <v>4058</v>
      </c>
      <c r="V372" s="2">
        <v>0</v>
      </c>
      <c r="X372" s="1">
        <v>42887</v>
      </c>
      <c r="Y372" s="2">
        <v>38.549999999999997</v>
      </c>
      <c r="Z372" s="2">
        <v>38.700000000000003</v>
      </c>
      <c r="AA372" s="2">
        <v>37.799999999999997</v>
      </c>
      <c r="AB372" s="3">
        <v>38.299999999999997</v>
      </c>
      <c r="AC372" s="3">
        <v>0.1</v>
      </c>
      <c r="AD372" s="4">
        <v>2.5999999999999999E-3</v>
      </c>
      <c r="AE372" s="5">
        <v>2899</v>
      </c>
      <c r="AF372" s="5">
        <v>110469</v>
      </c>
      <c r="AG372" s="2">
        <v>0</v>
      </c>
    </row>
    <row r="373" spans="2:33">
      <c r="B373" s="1">
        <v>42845</v>
      </c>
      <c r="C373" s="2">
        <v>16.45</v>
      </c>
      <c r="D373" s="2">
        <v>16.7</v>
      </c>
      <c r="E373" s="2">
        <v>16.399999999999999</v>
      </c>
      <c r="F373" s="3">
        <v>16.600000000000001</v>
      </c>
      <c r="G373" s="3">
        <v>-0.05</v>
      </c>
      <c r="H373" s="4">
        <v>-3.0000000000000001E-3</v>
      </c>
      <c r="I373" s="2">
        <v>624</v>
      </c>
      <c r="J373" s="5">
        <v>10321</v>
      </c>
      <c r="K373" s="2">
        <v>28.14</v>
      </c>
      <c r="M373" s="1">
        <v>42846</v>
      </c>
      <c r="N373" s="2">
        <v>30.3</v>
      </c>
      <c r="O373" s="2">
        <v>30.6</v>
      </c>
      <c r="P373" s="2">
        <v>30.3</v>
      </c>
      <c r="Q373" s="3">
        <v>30.4</v>
      </c>
      <c r="R373" s="3">
        <v>0.25</v>
      </c>
      <c r="S373" s="4">
        <v>8.3000000000000001E-3</v>
      </c>
      <c r="T373" s="2">
        <v>194</v>
      </c>
      <c r="U373" s="5">
        <v>5897</v>
      </c>
      <c r="V373" s="2">
        <v>0</v>
      </c>
      <c r="X373" s="1">
        <v>42886</v>
      </c>
      <c r="Y373" s="2">
        <v>38.549999999999997</v>
      </c>
      <c r="Z373" s="2">
        <v>39.35</v>
      </c>
      <c r="AA373" s="2">
        <v>38</v>
      </c>
      <c r="AB373" s="3">
        <v>38.200000000000003</v>
      </c>
      <c r="AC373" s="3">
        <v>0.2</v>
      </c>
      <c r="AD373" s="4">
        <v>5.3E-3</v>
      </c>
      <c r="AE373" s="5">
        <v>4832</v>
      </c>
      <c r="AF373" s="5">
        <v>185706</v>
      </c>
      <c r="AG373" s="2">
        <v>0</v>
      </c>
    </row>
    <row r="374" spans="2:33">
      <c r="B374" s="1">
        <v>42844</v>
      </c>
      <c r="C374" s="2">
        <v>17.149999999999999</v>
      </c>
      <c r="D374" s="2">
        <v>17.149999999999999</v>
      </c>
      <c r="E374" s="2">
        <v>16.5</v>
      </c>
      <c r="F374" s="3">
        <v>16.649999999999999</v>
      </c>
      <c r="G374" s="3">
        <v>-0.7</v>
      </c>
      <c r="H374" s="4">
        <v>-4.0300000000000002E-2</v>
      </c>
      <c r="I374" s="5">
        <v>1688</v>
      </c>
      <c r="J374" s="5">
        <v>28297</v>
      </c>
      <c r="K374" s="2">
        <v>28.22</v>
      </c>
      <c r="M374" s="1">
        <v>42845</v>
      </c>
      <c r="N374" s="2">
        <v>30.15</v>
      </c>
      <c r="O374" s="2">
        <v>30.8</v>
      </c>
      <c r="P374" s="2">
        <v>30</v>
      </c>
      <c r="Q374" s="3">
        <v>30.15</v>
      </c>
      <c r="R374" s="3">
        <v>0.05</v>
      </c>
      <c r="S374" s="4">
        <v>1.6999999999999999E-3</v>
      </c>
      <c r="T374" s="2">
        <v>397</v>
      </c>
      <c r="U374" s="5">
        <v>12083</v>
      </c>
      <c r="V374" s="2">
        <v>0</v>
      </c>
      <c r="X374" s="1">
        <v>42881</v>
      </c>
      <c r="Y374" s="2">
        <v>37.35</v>
      </c>
      <c r="Z374" s="2">
        <v>38.4</v>
      </c>
      <c r="AA374" s="2">
        <v>36.950000000000003</v>
      </c>
      <c r="AB374" s="3">
        <v>38</v>
      </c>
      <c r="AC374" s="3">
        <v>1.1499999999999999</v>
      </c>
      <c r="AD374" s="4">
        <v>3.1199999999999999E-2</v>
      </c>
      <c r="AE374" s="5">
        <v>6436</v>
      </c>
      <c r="AF374" s="5">
        <v>242503</v>
      </c>
      <c r="AG374" s="2">
        <v>0</v>
      </c>
    </row>
    <row r="375" spans="2:33">
      <c r="B375" s="1">
        <v>42843</v>
      </c>
      <c r="C375" s="2">
        <v>17.25</v>
      </c>
      <c r="D375" s="2">
        <v>17.350000000000001</v>
      </c>
      <c r="E375" s="2">
        <v>17.2</v>
      </c>
      <c r="F375" s="3">
        <v>17.350000000000001</v>
      </c>
      <c r="G375" s="3">
        <v>0.2</v>
      </c>
      <c r="H375" s="4">
        <v>1.17E-2</v>
      </c>
      <c r="I375" s="2">
        <v>374</v>
      </c>
      <c r="J375" s="5">
        <v>6448</v>
      </c>
      <c r="K375" s="2">
        <v>29.41</v>
      </c>
      <c r="M375" s="1">
        <v>42844</v>
      </c>
      <c r="N375" s="2">
        <v>30</v>
      </c>
      <c r="O375" s="2">
        <v>30.3</v>
      </c>
      <c r="P375" s="2">
        <v>29.9</v>
      </c>
      <c r="Q375" s="3">
        <v>30.1</v>
      </c>
      <c r="R375" s="3">
        <v>-0.2</v>
      </c>
      <c r="S375" s="4">
        <v>-6.6E-3</v>
      </c>
      <c r="T375" s="2">
        <v>303</v>
      </c>
      <c r="U375" s="5">
        <v>9118</v>
      </c>
      <c r="V375" s="2">
        <v>0</v>
      </c>
      <c r="X375" s="1">
        <v>42880</v>
      </c>
      <c r="Y375" s="2">
        <v>37.450000000000003</v>
      </c>
      <c r="Z375" s="2">
        <v>39.35</v>
      </c>
      <c r="AA375" s="2">
        <v>36</v>
      </c>
      <c r="AB375" s="2">
        <v>36.85</v>
      </c>
      <c r="AC375" s="2">
        <v>0</v>
      </c>
      <c r="AD375" s="6">
        <v>0</v>
      </c>
      <c r="AE375" s="5">
        <v>10271</v>
      </c>
      <c r="AF375" s="5">
        <v>388500</v>
      </c>
      <c r="AG375" s="2">
        <v>0</v>
      </c>
    </row>
    <row r="376" spans="2:33">
      <c r="B376" s="1">
        <v>42842</v>
      </c>
      <c r="C376" s="2">
        <v>17.350000000000001</v>
      </c>
      <c r="D376" s="2">
        <v>17.399999999999999</v>
      </c>
      <c r="E376" s="2">
        <v>17.149999999999999</v>
      </c>
      <c r="F376" s="3">
        <v>17.149999999999999</v>
      </c>
      <c r="G376" s="3">
        <v>-0.25</v>
      </c>
      <c r="H376" s="4">
        <v>-1.44E-2</v>
      </c>
      <c r="I376" s="2">
        <v>468</v>
      </c>
      <c r="J376" s="5">
        <v>8086</v>
      </c>
      <c r="K376" s="2">
        <v>29.07</v>
      </c>
      <c r="M376" s="1">
        <v>42843</v>
      </c>
      <c r="N376" s="2">
        <v>30.2</v>
      </c>
      <c r="O376" s="2">
        <v>30.8</v>
      </c>
      <c r="P376" s="2">
        <v>29.8</v>
      </c>
      <c r="Q376" s="3">
        <v>30.3</v>
      </c>
      <c r="R376" s="3">
        <v>0.55000000000000004</v>
      </c>
      <c r="S376" s="4">
        <v>1.8499999999999999E-2</v>
      </c>
      <c r="T376" s="2">
        <v>639</v>
      </c>
      <c r="U376" s="5">
        <v>19413</v>
      </c>
      <c r="V376" s="2">
        <v>0</v>
      </c>
      <c r="X376" s="1">
        <v>42879</v>
      </c>
      <c r="Y376" s="2">
        <v>36</v>
      </c>
      <c r="Z376" s="2">
        <v>36.85</v>
      </c>
      <c r="AA376" s="2">
        <v>36</v>
      </c>
      <c r="AB376" s="3">
        <v>36.85</v>
      </c>
      <c r="AC376" s="3">
        <v>0.9</v>
      </c>
      <c r="AD376" s="4">
        <v>2.5000000000000001E-2</v>
      </c>
      <c r="AE376" s="5">
        <v>4274</v>
      </c>
      <c r="AF376" s="5">
        <v>156033</v>
      </c>
      <c r="AG376" s="2">
        <v>0</v>
      </c>
    </row>
    <row r="377" spans="2:33">
      <c r="B377" s="1">
        <v>42839</v>
      </c>
      <c r="C377" s="2">
        <v>17.399999999999999</v>
      </c>
      <c r="D377" s="2">
        <v>17.5</v>
      </c>
      <c r="E377" s="2">
        <v>17.350000000000001</v>
      </c>
      <c r="F377" s="3">
        <v>17.399999999999999</v>
      </c>
      <c r="G377" s="3">
        <v>-0.1</v>
      </c>
      <c r="H377" s="4">
        <v>-5.7000000000000002E-3</v>
      </c>
      <c r="I377" s="2">
        <v>658</v>
      </c>
      <c r="J377" s="5">
        <v>11459</v>
      </c>
      <c r="K377" s="2">
        <v>29.49</v>
      </c>
      <c r="M377" s="1">
        <v>42842</v>
      </c>
      <c r="N377" s="2">
        <v>30.8</v>
      </c>
      <c r="O377" s="2">
        <v>31.3</v>
      </c>
      <c r="P377" s="2">
        <v>29</v>
      </c>
      <c r="Q377" s="3">
        <v>29.75</v>
      </c>
      <c r="R377" s="3">
        <v>-1.05</v>
      </c>
      <c r="S377" s="4">
        <v>-3.4099999999999998E-2</v>
      </c>
      <c r="T377" s="5">
        <v>1146</v>
      </c>
      <c r="U377" s="5">
        <v>34043</v>
      </c>
      <c r="V377" s="2">
        <v>0</v>
      </c>
      <c r="X377" s="1">
        <v>42878</v>
      </c>
      <c r="Y377" s="2">
        <v>36.1</v>
      </c>
      <c r="Z377" s="2">
        <v>37.450000000000003</v>
      </c>
      <c r="AA377" s="2">
        <v>35.950000000000003</v>
      </c>
      <c r="AB377" s="2">
        <v>35.950000000000003</v>
      </c>
      <c r="AC377" s="2">
        <v>0</v>
      </c>
      <c r="AD377" s="6">
        <v>0</v>
      </c>
      <c r="AE377" s="5">
        <v>5602</v>
      </c>
      <c r="AF377" s="5">
        <v>204616</v>
      </c>
      <c r="AG377" s="2">
        <v>0</v>
      </c>
    </row>
    <row r="378" spans="2:33">
      <c r="B378" s="1">
        <v>42838</v>
      </c>
      <c r="C378" s="2">
        <v>17.600000000000001</v>
      </c>
      <c r="D378" s="2">
        <v>17.600000000000001</v>
      </c>
      <c r="E378" s="2">
        <v>17.45</v>
      </c>
      <c r="F378" s="3">
        <v>17.5</v>
      </c>
      <c r="G378" s="3">
        <v>-0.1</v>
      </c>
      <c r="H378" s="4">
        <v>-5.7000000000000002E-3</v>
      </c>
      <c r="I378" s="2">
        <v>361</v>
      </c>
      <c r="J378" s="5">
        <v>6326</v>
      </c>
      <c r="K378" s="2">
        <v>29.66</v>
      </c>
      <c r="M378" s="1">
        <v>42839</v>
      </c>
      <c r="N378" s="2">
        <v>32</v>
      </c>
      <c r="O378" s="2">
        <v>32</v>
      </c>
      <c r="P378" s="2">
        <v>30.75</v>
      </c>
      <c r="Q378" s="3">
        <v>30.8</v>
      </c>
      <c r="R378" s="3">
        <v>-1.2</v>
      </c>
      <c r="S378" s="4">
        <v>-3.7499999999999999E-2</v>
      </c>
      <c r="T378" s="5">
        <v>1037</v>
      </c>
      <c r="U378" s="5">
        <v>32279</v>
      </c>
      <c r="V378" s="2">
        <v>0</v>
      </c>
      <c r="X378" s="1">
        <v>42877</v>
      </c>
      <c r="Y378" s="2">
        <v>34.700000000000003</v>
      </c>
      <c r="Z378" s="2">
        <v>36</v>
      </c>
      <c r="AA378" s="2">
        <v>34.65</v>
      </c>
      <c r="AB378" s="3">
        <v>35.950000000000003</v>
      </c>
      <c r="AC378" s="3">
        <v>1.55</v>
      </c>
      <c r="AD378" s="4">
        <v>4.5100000000000001E-2</v>
      </c>
      <c r="AE378" s="5">
        <v>3948</v>
      </c>
      <c r="AF378" s="5">
        <v>139672</v>
      </c>
      <c r="AG378" s="2">
        <v>0</v>
      </c>
    </row>
    <row r="379" spans="2:33">
      <c r="B379" s="1">
        <v>42837</v>
      </c>
      <c r="C379" s="2">
        <v>17.399999999999999</v>
      </c>
      <c r="D379" s="2">
        <v>17.600000000000001</v>
      </c>
      <c r="E379" s="2">
        <v>17.399999999999999</v>
      </c>
      <c r="F379" s="3">
        <v>17.600000000000001</v>
      </c>
      <c r="G379" s="3">
        <v>0.05</v>
      </c>
      <c r="H379" s="4">
        <v>2.8E-3</v>
      </c>
      <c r="I379" s="2">
        <v>390</v>
      </c>
      <c r="J379" s="5">
        <v>6820</v>
      </c>
      <c r="K379" s="2">
        <v>29.83</v>
      </c>
      <c r="M379" s="1">
        <v>42838</v>
      </c>
      <c r="N379" s="2">
        <v>32.450000000000003</v>
      </c>
      <c r="O379" s="2">
        <v>32.549999999999997</v>
      </c>
      <c r="P379" s="2">
        <v>31.95</v>
      </c>
      <c r="Q379" s="3">
        <v>32</v>
      </c>
      <c r="R379" s="3">
        <v>-0.4</v>
      </c>
      <c r="S379" s="4">
        <v>-1.23E-2</v>
      </c>
      <c r="T379" s="2">
        <v>895</v>
      </c>
      <c r="U379" s="5">
        <v>28815</v>
      </c>
      <c r="V379" s="2">
        <v>0</v>
      </c>
      <c r="X379" s="1">
        <v>42874</v>
      </c>
      <c r="Y379" s="2">
        <v>33.9</v>
      </c>
      <c r="Z379" s="2">
        <v>34.799999999999997</v>
      </c>
      <c r="AA379" s="2">
        <v>33.549999999999997</v>
      </c>
      <c r="AB379" s="3">
        <v>34.4</v>
      </c>
      <c r="AC379" s="3">
        <v>0.85</v>
      </c>
      <c r="AD379" s="4">
        <v>2.53E-2</v>
      </c>
      <c r="AE379" s="5">
        <v>3097</v>
      </c>
      <c r="AF379" s="5">
        <v>106059</v>
      </c>
      <c r="AG379" s="2">
        <v>0</v>
      </c>
    </row>
    <row r="380" spans="2:33">
      <c r="B380" s="1">
        <v>42836</v>
      </c>
      <c r="C380" s="2">
        <v>17.45</v>
      </c>
      <c r="D380" s="2">
        <v>17.649999999999999</v>
      </c>
      <c r="E380" s="2">
        <v>17.45</v>
      </c>
      <c r="F380" s="3">
        <v>17.55</v>
      </c>
      <c r="G380" s="3">
        <v>0.1</v>
      </c>
      <c r="H380" s="4">
        <v>5.7000000000000002E-3</v>
      </c>
      <c r="I380" s="2">
        <v>568</v>
      </c>
      <c r="J380" s="5">
        <v>9977</v>
      </c>
      <c r="K380" s="2">
        <v>29.75</v>
      </c>
      <c r="M380" s="1">
        <v>42837</v>
      </c>
      <c r="N380" s="2">
        <v>32.200000000000003</v>
      </c>
      <c r="O380" s="2">
        <v>32.9</v>
      </c>
      <c r="P380" s="2">
        <v>31.6</v>
      </c>
      <c r="Q380" s="3">
        <v>32.4</v>
      </c>
      <c r="R380" s="3">
        <v>0.9</v>
      </c>
      <c r="S380" s="4">
        <v>2.86E-2</v>
      </c>
      <c r="T380" s="5">
        <v>2555</v>
      </c>
      <c r="U380" s="5">
        <v>82616</v>
      </c>
      <c r="V380" s="2">
        <v>0</v>
      </c>
      <c r="X380" s="1">
        <v>42873</v>
      </c>
      <c r="Y380" s="2">
        <v>32.950000000000003</v>
      </c>
      <c r="Z380" s="2">
        <v>34.35</v>
      </c>
      <c r="AA380" s="2">
        <v>32.5</v>
      </c>
      <c r="AB380" s="3">
        <v>33.549999999999997</v>
      </c>
      <c r="AC380" s="3">
        <v>0.15</v>
      </c>
      <c r="AD380" s="4">
        <v>4.4999999999999997E-3</v>
      </c>
      <c r="AE380" s="5">
        <v>3637</v>
      </c>
      <c r="AF380" s="5">
        <v>122632</v>
      </c>
      <c r="AG380" s="2">
        <v>0</v>
      </c>
    </row>
    <row r="381" spans="2:33">
      <c r="B381" s="1">
        <v>42835</v>
      </c>
      <c r="C381" s="2">
        <v>17.399999999999999</v>
      </c>
      <c r="D381" s="2">
        <v>17.5</v>
      </c>
      <c r="E381" s="2">
        <v>17.399999999999999</v>
      </c>
      <c r="F381" s="3">
        <v>17.45</v>
      </c>
      <c r="G381" s="3">
        <v>0.05</v>
      </c>
      <c r="H381" s="4">
        <v>2.8999999999999998E-3</v>
      </c>
      <c r="I381" s="2">
        <v>447</v>
      </c>
      <c r="J381" s="5">
        <v>7793</v>
      </c>
      <c r="K381" s="2">
        <v>29.58</v>
      </c>
      <c r="M381" s="1">
        <v>42836</v>
      </c>
      <c r="N381" s="2">
        <v>32.1</v>
      </c>
      <c r="O381" s="2">
        <v>32.799999999999997</v>
      </c>
      <c r="P381" s="2">
        <v>31.5</v>
      </c>
      <c r="Q381" s="3">
        <v>31.5</v>
      </c>
      <c r="R381" s="3">
        <v>-0.7</v>
      </c>
      <c r="S381" s="4">
        <v>-2.1700000000000001E-2</v>
      </c>
      <c r="T381" s="5">
        <v>1285</v>
      </c>
      <c r="U381" s="5">
        <v>41266</v>
      </c>
      <c r="V381" s="2">
        <v>0</v>
      </c>
      <c r="X381" s="1">
        <v>42872</v>
      </c>
      <c r="Y381" s="2">
        <v>32.1</v>
      </c>
      <c r="Z381" s="2">
        <v>33.450000000000003</v>
      </c>
      <c r="AA381" s="2">
        <v>31.85</v>
      </c>
      <c r="AB381" s="3">
        <v>33.4</v>
      </c>
      <c r="AC381" s="3">
        <v>1.35</v>
      </c>
      <c r="AD381" s="4">
        <v>4.2099999999999999E-2</v>
      </c>
      <c r="AE381" s="5">
        <v>3609</v>
      </c>
      <c r="AF381" s="5">
        <v>118888</v>
      </c>
      <c r="AG381" s="2">
        <v>0</v>
      </c>
    </row>
    <row r="382" spans="2:33">
      <c r="B382" s="1">
        <v>42832</v>
      </c>
      <c r="C382" s="2">
        <v>17.350000000000001</v>
      </c>
      <c r="D382" s="2">
        <v>17.45</v>
      </c>
      <c r="E382" s="2">
        <v>17.3</v>
      </c>
      <c r="F382" s="2">
        <v>17.399999999999999</v>
      </c>
      <c r="G382" s="2">
        <v>0</v>
      </c>
      <c r="H382" s="6">
        <v>0</v>
      </c>
      <c r="I382" s="2">
        <v>657</v>
      </c>
      <c r="J382" s="5">
        <v>11408</v>
      </c>
      <c r="K382" s="2">
        <v>29.49</v>
      </c>
      <c r="M382" s="1">
        <v>42835</v>
      </c>
      <c r="N382" s="2">
        <v>31</v>
      </c>
      <c r="O382" s="2">
        <v>32.4</v>
      </c>
      <c r="P382" s="2">
        <v>31</v>
      </c>
      <c r="Q382" s="3">
        <v>32.200000000000003</v>
      </c>
      <c r="R382" s="3">
        <v>1</v>
      </c>
      <c r="S382" s="4">
        <v>3.2099999999999997E-2</v>
      </c>
      <c r="T382" s="5">
        <v>1328</v>
      </c>
      <c r="U382" s="5">
        <v>42147</v>
      </c>
      <c r="V382" s="2">
        <v>0</v>
      </c>
      <c r="X382" s="1">
        <v>42871</v>
      </c>
      <c r="Y382" s="2">
        <v>32.5</v>
      </c>
      <c r="Z382" s="2">
        <v>32.6</v>
      </c>
      <c r="AA382" s="2">
        <v>31.6</v>
      </c>
      <c r="AB382" s="3">
        <v>32.049999999999997</v>
      </c>
      <c r="AC382" s="3">
        <v>-0.25</v>
      </c>
      <c r="AD382" s="4">
        <v>-7.7000000000000002E-3</v>
      </c>
      <c r="AE382" s="2">
        <v>707</v>
      </c>
      <c r="AF382" s="5">
        <v>22660</v>
      </c>
      <c r="AG382" s="2">
        <v>0</v>
      </c>
    </row>
    <row r="383" spans="2:33">
      <c r="B383" s="1">
        <v>42831</v>
      </c>
      <c r="C383" s="2">
        <v>17.649999999999999</v>
      </c>
      <c r="D383" s="2">
        <v>17.649999999999999</v>
      </c>
      <c r="E383" s="2">
        <v>17.05</v>
      </c>
      <c r="F383" s="2">
        <v>17.399999999999999</v>
      </c>
      <c r="G383" s="2">
        <v>0</v>
      </c>
      <c r="H383" s="6">
        <v>0</v>
      </c>
      <c r="I383" s="5">
        <v>2204</v>
      </c>
      <c r="J383" s="5">
        <v>38067</v>
      </c>
      <c r="K383" s="2">
        <v>29.49</v>
      </c>
      <c r="M383" s="1">
        <v>42832</v>
      </c>
      <c r="N383" s="2">
        <v>30.9</v>
      </c>
      <c r="O383" s="2">
        <v>31.2</v>
      </c>
      <c r="P383" s="2">
        <v>30.7</v>
      </c>
      <c r="Q383" s="3">
        <v>31.2</v>
      </c>
      <c r="R383" s="3">
        <v>0.35</v>
      </c>
      <c r="S383" s="4">
        <v>1.1299999999999999E-2</v>
      </c>
      <c r="T383" s="2">
        <v>681</v>
      </c>
      <c r="U383" s="5">
        <v>21112</v>
      </c>
      <c r="V383" s="2">
        <v>0</v>
      </c>
      <c r="X383" s="1">
        <v>42870</v>
      </c>
      <c r="Y383" s="2">
        <v>31.85</v>
      </c>
      <c r="Z383" s="2">
        <v>32.299999999999997</v>
      </c>
      <c r="AA383" s="2">
        <v>31.55</v>
      </c>
      <c r="AB383" s="3">
        <v>32.299999999999997</v>
      </c>
      <c r="AC383" s="3">
        <v>0.7</v>
      </c>
      <c r="AD383" s="4">
        <v>2.2200000000000001E-2</v>
      </c>
      <c r="AE383" s="5">
        <v>1250</v>
      </c>
      <c r="AF383" s="5">
        <v>40143</v>
      </c>
      <c r="AG383" s="2">
        <v>0</v>
      </c>
    </row>
    <row r="384" spans="2:33">
      <c r="B384" s="1">
        <v>42830</v>
      </c>
      <c r="C384" s="2">
        <v>18.100000000000001</v>
      </c>
      <c r="D384" s="2">
        <v>18.399999999999999</v>
      </c>
      <c r="E384" s="2">
        <v>17.399999999999999</v>
      </c>
      <c r="F384" s="3">
        <v>17.399999999999999</v>
      </c>
      <c r="G384" s="3">
        <v>-0.45</v>
      </c>
      <c r="H384" s="4">
        <v>-2.52E-2</v>
      </c>
      <c r="I384" s="5">
        <v>2487</v>
      </c>
      <c r="J384" s="5">
        <v>43874</v>
      </c>
      <c r="K384" s="2">
        <v>29.49</v>
      </c>
      <c r="M384" s="1">
        <v>42831</v>
      </c>
      <c r="N384" s="2">
        <v>30.8</v>
      </c>
      <c r="O384" s="2">
        <v>30.9</v>
      </c>
      <c r="P384" s="2">
        <v>30.55</v>
      </c>
      <c r="Q384" s="3">
        <v>30.85</v>
      </c>
      <c r="R384" s="3">
        <v>0.05</v>
      </c>
      <c r="S384" s="4">
        <v>1.6000000000000001E-3</v>
      </c>
      <c r="T384" s="2">
        <v>370</v>
      </c>
      <c r="U384" s="5">
        <v>11375</v>
      </c>
      <c r="V384" s="2">
        <v>0</v>
      </c>
      <c r="X384" s="1">
        <v>42867</v>
      </c>
      <c r="Y384" s="2">
        <v>31.7</v>
      </c>
      <c r="Z384" s="2">
        <v>31.95</v>
      </c>
      <c r="AA384" s="2">
        <v>31.3</v>
      </c>
      <c r="AB384" s="3">
        <v>31.6</v>
      </c>
      <c r="AC384" s="3">
        <v>-0.1</v>
      </c>
      <c r="AD384" s="4">
        <v>-3.2000000000000002E-3</v>
      </c>
      <c r="AE384" s="2">
        <v>527</v>
      </c>
      <c r="AF384" s="5">
        <v>16650</v>
      </c>
      <c r="AG384" s="2">
        <v>0</v>
      </c>
    </row>
    <row r="385" spans="2:33">
      <c r="B385" s="1">
        <v>42825</v>
      </c>
      <c r="C385" s="2">
        <v>17.649999999999999</v>
      </c>
      <c r="D385" s="2">
        <v>17.899999999999999</v>
      </c>
      <c r="E385" s="2">
        <v>17.600000000000001</v>
      </c>
      <c r="F385" s="3">
        <v>17.850000000000001</v>
      </c>
      <c r="G385" s="3">
        <v>0.25</v>
      </c>
      <c r="H385" s="4">
        <v>1.4200000000000001E-2</v>
      </c>
      <c r="I385" s="2">
        <v>608</v>
      </c>
      <c r="J385" s="5">
        <v>10800</v>
      </c>
      <c r="K385" s="2">
        <v>30.25</v>
      </c>
      <c r="M385" s="1">
        <v>42830</v>
      </c>
      <c r="N385" s="2">
        <v>30.9</v>
      </c>
      <c r="O385" s="2">
        <v>31.3</v>
      </c>
      <c r="P385" s="2">
        <v>30.8</v>
      </c>
      <c r="Q385" s="3">
        <v>30.8</v>
      </c>
      <c r="R385" s="3">
        <v>-0.1</v>
      </c>
      <c r="S385" s="4">
        <v>-3.2000000000000002E-3</v>
      </c>
      <c r="T385" s="2">
        <v>494</v>
      </c>
      <c r="U385" s="5">
        <v>15304</v>
      </c>
      <c r="V385" s="2">
        <v>0</v>
      </c>
      <c r="X385" s="1">
        <v>42866</v>
      </c>
      <c r="Y385" s="2">
        <v>31.45</v>
      </c>
      <c r="Z385" s="2">
        <v>31.9</v>
      </c>
      <c r="AA385" s="2">
        <v>31.15</v>
      </c>
      <c r="AB385" s="3">
        <v>31.7</v>
      </c>
      <c r="AC385" s="3">
        <v>0.25</v>
      </c>
      <c r="AD385" s="4">
        <v>7.9000000000000008E-3</v>
      </c>
      <c r="AE385" s="2">
        <v>577</v>
      </c>
      <c r="AF385" s="5">
        <v>18251</v>
      </c>
      <c r="AG385" s="2">
        <v>0</v>
      </c>
    </row>
    <row r="386" spans="2:33">
      <c r="B386" s="1">
        <v>42824</v>
      </c>
      <c r="C386" s="2">
        <v>17.7</v>
      </c>
      <c r="D386" s="2">
        <v>17.7</v>
      </c>
      <c r="E386" s="2">
        <v>17.600000000000001</v>
      </c>
      <c r="F386" s="3">
        <v>17.600000000000001</v>
      </c>
      <c r="G386" s="3">
        <v>-0.1</v>
      </c>
      <c r="H386" s="4">
        <v>-5.5999999999999999E-3</v>
      </c>
      <c r="I386" s="2">
        <v>273</v>
      </c>
      <c r="J386" s="5">
        <v>4804</v>
      </c>
      <c r="K386" s="2">
        <v>293.33</v>
      </c>
      <c r="M386" s="1">
        <v>42825</v>
      </c>
      <c r="N386" s="2">
        <v>30.8</v>
      </c>
      <c r="O386" s="2">
        <v>31.25</v>
      </c>
      <c r="P386" s="2">
        <v>30.75</v>
      </c>
      <c r="Q386" s="3">
        <v>30.9</v>
      </c>
      <c r="R386" s="3">
        <v>0.2</v>
      </c>
      <c r="S386" s="4">
        <v>6.4999999999999997E-3</v>
      </c>
      <c r="T386" s="2">
        <v>517</v>
      </c>
      <c r="U386" s="5">
        <v>16032</v>
      </c>
      <c r="V386" s="2">
        <v>0</v>
      </c>
      <c r="X386" s="1">
        <v>42865</v>
      </c>
      <c r="Y386" s="2">
        <v>31</v>
      </c>
      <c r="Z386" s="2">
        <v>31.6</v>
      </c>
      <c r="AA386" s="2">
        <v>30.8</v>
      </c>
      <c r="AB386" s="3">
        <v>31.45</v>
      </c>
      <c r="AC386" s="3">
        <v>0.8</v>
      </c>
      <c r="AD386" s="4">
        <v>2.6100000000000002E-2</v>
      </c>
      <c r="AE386" s="2">
        <v>528</v>
      </c>
      <c r="AF386" s="5">
        <v>16519</v>
      </c>
      <c r="AG386" s="2">
        <v>0</v>
      </c>
    </row>
    <row r="387" spans="2:33">
      <c r="B387" s="1">
        <v>42823</v>
      </c>
      <c r="C387" s="2">
        <v>17.600000000000001</v>
      </c>
      <c r="D387" s="2">
        <v>17.7</v>
      </c>
      <c r="E387" s="2">
        <v>17.5</v>
      </c>
      <c r="F387" s="3">
        <v>17.7</v>
      </c>
      <c r="G387" s="3">
        <v>0.1</v>
      </c>
      <c r="H387" s="4">
        <v>5.7000000000000002E-3</v>
      </c>
      <c r="I387" s="2">
        <v>296</v>
      </c>
      <c r="J387" s="5">
        <v>5200</v>
      </c>
      <c r="K387" s="2">
        <v>295</v>
      </c>
      <c r="M387" s="1">
        <v>42824</v>
      </c>
      <c r="N387" s="2">
        <v>31.15</v>
      </c>
      <c r="O387" s="2">
        <v>31.3</v>
      </c>
      <c r="P387" s="2">
        <v>30.5</v>
      </c>
      <c r="Q387" s="3">
        <v>30.7</v>
      </c>
      <c r="R387" s="3">
        <v>-0.25</v>
      </c>
      <c r="S387" s="4">
        <v>-8.0999999999999996E-3</v>
      </c>
      <c r="T387" s="2">
        <v>737</v>
      </c>
      <c r="U387" s="5">
        <v>22762</v>
      </c>
      <c r="V387" s="2">
        <v>0</v>
      </c>
      <c r="X387" s="1">
        <v>42864</v>
      </c>
      <c r="Y387" s="2">
        <v>31.85</v>
      </c>
      <c r="Z387" s="2">
        <v>32.15</v>
      </c>
      <c r="AA387" s="2">
        <v>30.6</v>
      </c>
      <c r="AB387" s="3">
        <v>30.65</v>
      </c>
      <c r="AC387" s="3">
        <v>-1.2</v>
      </c>
      <c r="AD387" s="4">
        <v>-3.7699999999999997E-2</v>
      </c>
      <c r="AE387" s="5">
        <v>1081</v>
      </c>
      <c r="AF387" s="5">
        <v>33670</v>
      </c>
      <c r="AG387" s="2">
        <v>0</v>
      </c>
    </row>
    <row r="388" spans="2:33">
      <c r="B388" s="1">
        <v>42822</v>
      </c>
      <c r="C388" s="2">
        <v>17.55</v>
      </c>
      <c r="D388" s="2">
        <v>17.7</v>
      </c>
      <c r="E388" s="2">
        <v>17.45</v>
      </c>
      <c r="F388" s="3">
        <v>17.600000000000001</v>
      </c>
      <c r="G388" s="3">
        <v>-0.05</v>
      </c>
      <c r="H388" s="4">
        <v>-2.8E-3</v>
      </c>
      <c r="I388" s="2">
        <v>717</v>
      </c>
      <c r="J388" s="5">
        <v>12594</v>
      </c>
      <c r="K388" s="2">
        <v>293.33</v>
      </c>
      <c r="M388" s="1">
        <v>42823</v>
      </c>
      <c r="N388" s="2">
        <v>30.6</v>
      </c>
      <c r="O388" s="2">
        <v>31.15</v>
      </c>
      <c r="P388" s="2">
        <v>30.6</v>
      </c>
      <c r="Q388" s="3">
        <v>30.95</v>
      </c>
      <c r="R388" s="3">
        <v>0.35</v>
      </c>
      <c r="S388" s="4">
        <v>1.14E-2</v>
      </c>
      <c r="T388" s="2">
        <v>527</v>
      </c>
      <c r="U388" s="5">
        <v>16281</v>
      </c>
      <c r="V388" s="2">
        <v>0</v>
      </c>
      <c r="X388" s="1">
        <v>42863</v>
      </c>
      <c r="Y388" s="2">
        <v>32</v>
      </c>
      <c r="Z388" s="2">
        <v>32.450000000000003</v>
      </c>
      <c r="AA388" s="2">
        <v>31.7</v>
      </c>
      <c r="AB388" s="3">
        <v>31.85</v>
      </c>
      <c r="AC388" s="3">
        <v>0.1</v>
      </c>
      <c r="AD388" s="4">
        <v>3.0999999999999999E-3</v>
      </c>
      <c r="AE388" s="5">
        <v>1241</v>
      </c>
      <c r="AF388" s="5">
        <v>39840</v>
      </c>
      <c r="AG388" s="2">
        <v>0</v>
      </c>
    </row>
    <row r="389" spans="2:33">
      <c r="B389" s="1">
        <v>42821</v>
      </c>
      <c r="C389" s="2">
        <v>17.8</v>
      </c>
      <c r="D389" s="2">
        <v>17.8</v>
      </c>
      <c r="E389" s="2">
        <v>17.600000000000001</v>
      </c>
      <c r="F389" s="3">
        <v>17.649999999999999</v>
      </c>
      <c r="G389" s="3">
        <v>-0.2</v>
      </c>
      <c r="H389" s="4">
        <v>-1.12E-2</v>
      </c>
      <c r="I389" s="2">
        <v>597</v>
      </c>
      <c r="J389" s="5">
        <v>10569</v>
      </c>
      <c r="K389" s="2">
        <v>294.17</v>
      </c>
      <c r="M389" s="1">
        <v>42822</v>
      </c>
      <c r="N389" s="2">
        <v>31.15</v>
      </c>
      <c r="O389" s="2">
        <v>31.45</v>
      </c>
      <c r="P389" s="2">
        <v>30.5</v>
      </c>
      <c r="Q389" s="3">
        <v>30.6</v>
      </c>
      <c r="R389" s="3">
        <v>-0.55000000000000004</v>
      </c>
      <c r="S389" s="4">
        <v>-1.77E-2</v>
      </c>
      <c r="T389" s="5">
        <v>1107</v>
      </c>
      <c r="U389" s="5">
        <v>34165</v>
      </c>
      <c r="V389" s="2">
        <v>0</v>
      </c>
      <c r="X389" s="1">
        <v>42860</v>
      </c>
      <c r="Y389" s="2">
        <v>31.55</v>
      </c>
      <c r="Z389" s="2">
        <v>32.200000000000003</v>
      </c>
      <c r="AA389" s="2">
        <v>31.55</v>
      </c>
      <c r="AB389" s="3">
        <v>31.75</v>
      </c>
      <c r="AC389" s="3">
        <v>0.2</v>
      </c>
      <c r="AD389" s="4">
        <v>6.3E-3</v>
      </c>
      <c r="AE389" s="2">
        <v>883</v>
      </c>
      <c r="AF389" s="5">
        <v>28191</v>
      </c>
      <c r="AG389" s="2">
        <v>0</v>
      </c>
    </row>
    <row r="390" spans="2:33">
      <c r="B390" s="1">
        <v>42818</v>
      </c>
      <c r="C390" s="2">
        <v>17.95</v>
      </c>
      <c r="D390" s="2">
        <v>17.95</v>
      </c>
      <c r="E390" s="2">
        <v>17.8</v>
      </c>
      <c r="F390" s="3">
        <v>17.850000000000001</v>
      </c>
      <c r="G390" s="3">
        <v>-0.05</v>
      </c>
      <c r="H390" s="4">
        <v>-2.8E-3</v>
      </c>
      <c r="I390" s="2">
        <v>297</v>
      </c>
      <c r="J390" s="5">
        <v>5311</v>
      </c>
      <c r="K390" s="2">
        <v>297.5</v>
      </c>
      <c r="M390" s="1">
        <v>42821</v>
      </c>
      <c r="N390" s="2">
        <v>31.5</v>
      </c>
      <c r="O390" s="2">
        <v>32.700000000000003</v>
      </c>
      <c r="P390" s="2">
        <v>30.5</v>
      </c>
      <c r="Q390" s="3">
        <v>31.15</v>
      </c>
      <c r="R390" s="3">
        <v>-0.65</v>
      </c>
      <c r="S390" s="4">
        <v>-2.0400000000000001E-2</v>
      </c>
      <c r="T390" s="5">
        <v>4338</v>
      </c>
      <c r="U390" s="5">
        <v>136053</v>
      </c>
      <c r="V390" s="2">
        <v>0</v>
      </c>
      <c r="X390" s="1">
        <v>42859</v>
      </c>
      <c r="Y390" s="2">
        <v>32</v>
      </c>
      <c r="Z390" s="2">
        <v>32</v>
      </c>
      <c r="AA390" s="2">
        <v>31.4</v>
      </c>
      <c r="AB390" s="3">
        <v>31.55</v>
      </c>
      <c r="AC390" s="3">
        <v>-0.3</v>
      </c>
      <c r="AD390" s="4">
        <v>-9.4000000000000004E-3</v>
      </c>
      <c r="AE390" s="2">
        <v>472</v>
      </c>
      <c r="AF390" s="5">
        <v>14923</v>
      </c>
      <c r="AG390" s="2">
        <v>0</v>
      </c>
    </row>
    <row r="391" spans="2:33">
      <c r="B391" s="1">
        <v>42817</v>
      </c>
      <c r="C391" s="2">
        <v>17.95</v>
      </c>
      <c r="D391" s="2">
        <v>18</v>
      </c>
      <c r="E391" s="2">
        <v>17.850000000000001</v>
      </c>
      <c r="F391" s="3">
        <v>17.899999999999999</v>
      </c>
      <c r="G391" s="3">
        <v>-0.1</v>
      </c>
      <c r="H391" s="4">
        <v>-5.5999999999999999E-3</v>
      </c>
      <c r="I391" s="2">
        <v>296</v>
      </c>
      <c r="J391" s="5">
        <v>5296</v>
      </c>
      <c r="K391" s="2">
        <v>298.33</v>
      </c>
      <c r="M391" s="1">
        <v>42818</v>
      </c>
      <c r="N391" s="2">
        <v>29.85</v>
      </c>
      <c r="O391" s="2">
        <v>32.1</v>
      </c>
      <c r="P391" s="2">
        <v>29.8</v>
      </c>
      <c r="Q391" s="3">
        <v>31.8</v>
      </c>
      <c r="R391" s="3">
        <v>2.4</v>
      </c>
      <c r="S391" s="4">
        <v>8.1600000000000006E-2</v>
      </c>
      <c r="T391" s="5">
        <v>6068</v>
      </c>
      <c r="U391" s="5">
        <v>189002</v>
      </c>
      <c r="V391" s="2">
        <v>0</v>
      </c>
      <c r="X391" s="1">
        <v>42858</v>
      </c>
      <c r="Y391" s="2">
        <v>31.8</v>
      </c>
      <c r="Z391" s="2">
        <v>32.200000000000003</v>
      </c>
      <c r="AA391" s="2">
        <v>31.6</v>
      </c>
      <c r="AB391" s="3">
        <v>31.85</v>
      </c>
      <c r="AC391" s="3">
        <v>0.05</v>
      </c>
      <c r="AD391" s="4">
        <v>1.6000000000000001E-3</v>
      </c>
      <c r="AE391" s="5">
        <v>1017</v>
      </c>
      <c r="AF391" s="5">
        <v>32551</v>
      </c>
      <c r="AG391" s="2">
        <v>0</v>
      </c>
    </row>
    <row r="392" spans="2:33">
      <c r="B392" s="1">
        <v>42816</v>
      </c>
      <c r="C392" s="2">
        <v>17.95</v>
      </c>
      <c r="D392" s="2">
        <v>18.05</v>
      </c>
      <c r="E392" s="2">
        <v>17.850000000000001</v>
      </c>
      <c r="F392" s="3">
        <v>18</v>
      </c>
      <c r="G392" s="3">
        <v>-0.15</v>
      </c>
      <c r="H392" s="4">
        <v>-8.3000000000000001E-3</v>
      </c>
      <c r="I392" s="2">
        <v>475</v>
      </c>
      <c r="J392" s="5">
        <v>8539</v>
      </c>
      <c r="K392" s="2">
        <v>300</v>
      </c>
      <c r="M392" s="1">
        <v>42817</v>
      </c>
      <c r="N392" s="2">
        <v>29.4</v>
      </c>
      <c r="O392" s="2">
        <v>29.45</v>
      </c>
      <c r="P392" s="2">
        <v>29.3</v>
      </c>
      <c r="Q392" s="3">
        <v>29.4</v>
      </c>
      <c r="R392" s="3">
        <v>0.15</v>
      </c>
      <c r="S392" s="4">
        <v>5.1000000000000004E-3</v>
      </c>
      <c r="T392" s="2">
        <v>552</v>
      </c>
      <c r="U392" s="5">
        <v>16209</v>
      </c>
      <c r="V392" s="2">
        <v>0</v>
      </c>
      <c r="X392" s="1">
        <v>42857</v>
      </c>
      <c r="Y392" s="2">
        <v>31.4</v>
      </c>
      <c r="Z392" s="2">
        <v>32.200000000000003</v>
      </c>
      <c r="AA392" s="2">
        <v>30.9</v>
      </c>
      <c r="AB392" s="3">
        <v>31.8</v>
      </c>
      <c r="AC392" s="3">
        <v>0.55000000000000004</v>
      </c>
      <c r="AD392" s="4">
        <v>1.7600000000000001E-2</v>
      </c>
      <c r="AE392" s="2">
        <v>794</v>
      </c>
      <c r="AF392" s="5">
        <v>25214</v>
      </c>
      <c r="AG392" s="2">
        <v>0</v>
      </c>
    </row>
    <row r="393" spans="2:33">
      <c r="B393" s="1">
        <v>42815</v>
      </c>
      <c r="C393" s="2">
        <v>18.05</v>
      </c>
      <c r="D393" s="2">
        <v>18.149999999999999</v>
      </c>
      <c r="E393" s="2">
        <v>17.899999999999999</v>
      </c>
      <c r="F393" s="3">
        <v>18.149999999999999</v>
      </c>
      <c r="G393" s="3">
        <v>0.1</v>
      </c>
      <c r="H393" s="4">
        <v>5.4999999999999997E-3</v>
      </c>
      <c r="I393" s="2">
        <v>591</v>
      </c>
      <c r="J393" s="5">
        <v>10646</v>
      </c>
      <c r="K393" s="2">
        <v>302.5</v>
      </c>
      <c r="M393" s="1">
        <v>42816</v>
      </c>
      <c r="N393" s="2">
        <v>29.2</v>
      </c>
      <c r="O393" s="2">
        <v>29.25</v>
      </c>
      <c r="P393" s="2">
        <v>29</v>
      </c>
      <c r="Q393" s="3">
        <v>29.25</v>
      </c>
      <c r="R393" s="3">
        <v>0.05</v>
      </c>
      <c r="S393" s="4">
        <v>1.6999999999999999E-3</v>
      </c>
      <c r="T393" s="2">
        <v>294</v>
      </c>
      <c r="U393" s="5">
        <v>8587</v>
      </c>
      <c r="V393" s="2">
        <v>0</v>
      </c>
      <c r="X393" s="1">
        <v>42853</v>
      </c>
      <c r="Y393" s="2">
        <v>32.299999999999997</v>
      </c>
      <c r="Z393" s="2">
        <v>32.299999999999997</v>
      </c>
      <c r="AA393" s="2">
        <v>31.25</v>
      </c>
      <c r="AB393" s="2">
        <v>31.25</v>
      </c>
      <c r="AC393" s="2">
        <v>0</v>
      </c>
      <c r="AD393" s="6">
        <v>0</v>
      </c>
      <c r="AE393" s="5">
        <v>1714</v>
      </c>
      <c r="AF393" s="5">
        <v>54553</v>
      </c>
      <c r="AG393" s="2">
        <v>0</v>
      </c>
    </row>
    <row r="394" spans="2:33">
      <c r="B394" s="1">
        <v>42814</v>
      </c>
      <c r="C394" s="2">
        <v>18.3</v>
      </c>
      <c r="D394" s="2">
        <v>18.3</v>
      </c>
      <c r="E394" s="2">
        <v>18</v>
      </c>
      <c r="F394" s="3">
        <v>18.05</v>
      </c>
      <c r="G394" s="3">
        <v>-0.25</v>
      </c>
      <c r="H394" s="4">
        <v>-1.37E-2</v>
      </c>
      <c r="I394" s="2">
        <v>900</v>
      </c>
      <c r="J394" s="5">
        <v>16275</v>
      </c>
      <c r="K394" s="2">
        <v>300.83</v>
      </c>
      <c r="M394" s="1">
        <v>42815</v>
      </c>
      <c r="N394" s="2">
        <v>29</v>
      </c>
      <c r="O394" s="2">
        <v>29.4</v>
      </c>
      <c r="P394" s="2">
        <v>29</v>
      </c>
      <c r="Q394" s="3">
        <v>29.2</v>
      </c>
      <c r="R394" s="3">
        <v>0.2</v>
      </c>
      <c r="S394" s="4">
        <v>6.8999999999999999E-3</v>
      </c>
      <c r="T394" s="2">
        <v>369</v>
      </c>
      <c r="U394" s="5">
        <v>10768</v>
      </c>
      <c r="V394" s="2">
        <v>0</v>
      </c>
      <c r="X394" s="1">
        <v>42852</v>
      </c>
      <c r="Y394" s="2">
        <v>30.75</v>
      </c>
      <c r="Z394" s="2">
        <v>31.25</v>
      </c>
      <c r="AA394" s="2">
        <v>30.5</v>
      </c>
      <c r="AB394" s="3">
        <v>31.25</v>
      </c>
      <c r="AC394" s="3">
        <v>0.85</v>
      </c>
      <c r="AD394" s="4">
        <v>2.8000000000000001E-2</v>
      </c>
      <c r="AE394" s="2">
        <v>603</v>
      </c>
      <c r="AF394" s="5">
        <v>18660</v>
      </c>
      <c r="AG394" s="2">
        <v>0</v>
      </c>
    </row>
    <row r="395" spans="2:33">
      <c r="B395" s="1">
        <v>42811</v>
      </c>
      <c r="C395" s="2">
        <v>17.7</v>
      </c>
      <c r="D395" s="2">
        <v>18.3</v>
      </c>
      <c r="E395" s="2">
        <v>17.600000000000001</v>
      </c>
      <c r="F395" s="3">
        <v>18.3</v>
      </c>
      <c r="G395" s="3">
        <v>0.7</v>
      </c>
      <c r="H395" s="4">
        <v>3.9800000000000002E-2</v>
      </c>
      <c r="I395" s="2">
        <v>954</v>
      </c>
      <c r="J395" s="5">
        <v>17189</v>
      </c>
      <c r="K395" s="2">
        <v>305</v>
      </c>
      <c r="M395" s="1">
        <v>42814</v>
      </c>
      <c r="N395" s="2">
        <v>29</v>
      </c>
      <c r="O395" s="2">
        <v>29.2</v>
      </c>
      <c r="P395" s="2">
        <v>29</v>
      </c>
      <c r="Q395" s="2">
        <v>29</v>
      </c>
      <c r="R395" s="2">
        <v>0</v>
      </c>
      <c r="S395" s="6">
        <v>0</v>
      </c>
      <c r="T395" s="2">
        <v>310</v>
      </c>
      <c r="U395" s="5">
        <v>8999</v>
      </c>
      <c r="V395" s="2">
        <v>0</v>
      </c>
      <c r="X395" s="1">
        <v>42851</v>
      </c>
      <c r="Y395" s="2">
        <v>30.35</v>
      </c>
      <c r="Z395" s="2">
        <v>30.65</v>
      </c>
      <c r="AA395" s="2">
        <v>30.3</v>
      </c>
      <c r="AB395" s="3">
        <v>30.4</v>
      </c>
      <c r="AC395" s="3">
        <v>0.05</v>
      </c>
      <c r="AD395" s="4">
        <v>1.6000000000000001E-3</v>
      </c>
      <c r="AE395" s="2">
        <v>186</v>
      </c>
      <c r="AF395" s="5">
        <v>5670</v>
      </c>
      <c r="AG395" s="2">
        <v>0</v>
      </c>
    </row>
    <row r="396" spans="2:33">
      <c r="B396" s="1">
        <v>42810</v>
      </c>
      <c r="C396" s="2">
        <v>17.55</v>
      </c>
      <c r="D396" s="2">
        <v>17.75</v>
      </c>
      <c r="E396" s="2">
        <v>17.45</v>
      </c>
      <c r="F396" s="3">
        <v>17.600000000000001</v>
      </c>
      <c r="G396" s="3">
        <v>0.1</v>
      </c>
      <c r="H396" s="4">
        <v>5.7000000000000002E-3</v>
      </c>
      <c r="I396" s="2">
        <v>614</v>
      </c>
      <c r="J396" s="5">
        <v>10811</v>
      </c>
      <c r="K396" s="2">
        <v>293.33</v>
      </c>
      <c r="M396" s="1">
        <v>42811</v>
      </c>
      <c r="N396" s="2">
        <v>29</v>
      </c>
      <c r="O396" s="2">
        <v>29.1</v>
      </c>
      <c r="P396" s="2">
        <v>28.5</v>
      </c>
      <c r="Q396" s="3">
        <v>29</v>
      </c>
      <c r="R396" s="3">
        <v>-0.5</v>
      </c>
      <c r="S396" s="4">
        <v>-1.6899999999999998E-2</v>
      </c>
      <c r="T396" s="2">
        <v>566</v>
      </c>
      <c r="U396" s="5">
        <v>16369</v>
      </c>
      <c r="V396" s="2">
        <v>0</v>
      </c>
      <c r="X396" s="1">
        <v>42850</v>
      </c>
      <c r="Y396" s="2">
        <v>30.35</v>
      </c>
      <c r="Z396" s="2">
        <v>30.6</v>
      </c>
      <c r="AA396" s="2">
        <v>30.35</v>
      </c>
      <c r="AB396" s="3">
        <v>30.35</v>
      </c>
      <c r="AC396" s="3">
        <v>0.05</v>
      </c>
      <c r="AD396" s="4">
        <v>1.6999999999999999E-3</v>
      </c>
      <c r="AE396" s="2">
        <v>146</v>
      </c>
      <c r="AF396" s="5">
        <v>4442</v>
      </c>
      <c r="AG396" s="2">
        <v>0</v>
      </c>
    </row>
    <row r="397" spans="2:33">
      <c r="B397" s="1">
        <v>42809</v>
      </c>
      <c r="C397" s="2">
        <v>17.55</v>
      </c>
      <c r="D397" s="2">
        <v>17.649999999999999</v>
      </c>
      <c r="E397" s="2">
        <v>17.45</v>
      </c>
      <c r="F397" s="3">
        <v>17.5</v>
      </c>
      <c r="G397" s="3">
        <v>-0.15</v>
      </c>
      <c r="H397" s="4">
        <v>-8.5000000000000006E-3</v>
      </c>
      <c r="I397" s="2">
        <v>983</v>
      </c>
      <c r="J397" s="5">
        <v>17240</v>
      </c>
      <c r="K397" s="2">
        <v>291.67</v>
      </c>
      <c r="M397" s="1">
        <v>42810</v>
      </c>
      <c r="N397" s="2">
        <v>29.75</v>
      </c>
      <c r="O397" s="2">
        <v>29.8</v>
      </c>
      <c r="P397" s="2">
        <v>29.4</v>
      </c>
      <c r="Q397" s="2">
        <v>29.5</v>
      </c>
      <c r="R397" s="2">
        <v>0</v>
      </c>
      <c r="S397" s="6">
        <v>0</v>
      </c>
      <c r="T397" s="2">
        <v>258</v>
      </c>
      <c r="U397" s="5">
        <v>7621</v>
      </c>
      <c r="V397" s="2">
        <v>0</v>
      </c>
      <c r="X397" s="1">
        <v>42849</v>
      </c>
      <c r="Y397" s="2">
        <v>30.7</v>
      </c>
      <c r="Z397" s="2">
        <v>30.7</v>
      </c>
      <c r="AA397" s="2">
        <v>30.25</v>
      </c>
      <c r="AB397" s="3">
        <v>30.3</v>
      </c>
      <c r="AC397" s="3">
        <v>-0.1</v>
      </c>
      <c r="AD397" s="4">
        <v>-3.3E-3</v>
      </c>
      <c r="AE397" s="2">
        <v>133</v>
      </c>
      <c r="AF397" s="5">
        <v>4058</v>
      </c>
      <c r="AG397" s="2">
        <v>0</v>
      </c>
    </row>
    <row r="398" spans="2:33">
      <c r="B398" s="1">
        <v>42808</v>
      </c>
      <c r="C398" s="2">
        <v>17.8</v>
      </c>
      <c r="D398" s="2">
        <v>17.8</v>
      </c>
      <c r="E398" s="2">
        <v>17.55</v>
      </c>
      <c r="F398" s="3">
        <v>17.649999999999999</v>
      </c>
      <c r="G398" s="3">
        <v>-0.05</v>
      </c>
      <c r="H398" s="4">
        <v>-2.8E-3</v>
      </c>
      <c r="I398" s="2">
        <v>959</v>
      </c>
      <c r="J398" s="5">
        <v>16977</v>
      </c>
      <c r="K398" s="2">
        <v>294.17</v>
      </c>
      <c r="M398" s="1">
        <v>42809</v>
      </c>
      <c r="N398" s="2">
        <v>29.45</v>
      </c>
      <c r="O398" s="2">
        <v>29.6</v>
      </c>
      <c r="P398" s="2">
        <v>29.35</v>
      </c>
      <c r="Q398" s="3">
        <v>29.5</v>
      </c>
      <c r="R398" s="3">
        <v>0.15</v>
      </c>
      <c r="S398" s="4">
        <v>5.1000000000000004E-3</v>
      </c>
      <c r="T398" s="2">
        <v>433</v>
      </c>
      <c r="U398" s="5">
        <v>12762</v>
      </c>
      <c r="V398" s="2">
        <v>0</v>
      </c>
      <c r="X398" s="1">
        <v>42846</v>
      </c>
      <c r="Y398" s="2">
        <v>30.3</v>
      </c>
      <c r="Z398" s="2">
        <v>30.6</v>
      </c>
      <c r="AA398" s="2">
        <v>30.3</v>
      </c>
      <c r="AB398" s="3">
        <v>30.4</v>
      </c>
      <c r="AC398" s="3">
        <v>0.25</v>
      </c>
      <c r="AD398" s="4">
        <v>8.3000000000000001E-3</v>
      </c>
      <c r="AE398" s="2">
        <v>194</v>
      </c>
      <c r="AF398" s="5">
        <v>5897</v>
      </c>
      <c r="AG398" s="2">
        <v>0</v>
      </c>
    </row>
    <row r="399" spans="2:33">
      <c r="B399" s="1">
        <v>42807</v>
      </c>
      <c r="C399" s="2">
        <v>17.8</v>
      </c>
      <c r="D399" s="2">
        <v>17.95</v>
      </c>
      <c r="E399" s="2">
        <v>17.600000000000001</v>
      </c>
      <c r="F399" s="3">
        <v>17.7</v>
      </c>
      <c r="G399" s="3">
        <v>-0.3</v>
      </c>
      <c r="H399" s="4">
        <v>-1.67E-2</v>
      </c>
      <c r="I399" s="5">
        <v>1322</v>
      </c>
      <c r="J399" s="5">
        <v>23490</v>
      </c>
      <c r="K399" s="2">
        <v>295</v>
      </c>
      <c r="M399" s="1">
        <v>42808</v>
      </c>
      <c r="N399" s="2">
        <v>29</v>
      </c>
      <c r="O399" s="2">
        <v>29.75</v>
      </c>
      <c r="P399" s="2">
        <v>28.9</v>
      </c>
      <c r="Q399" s="3">
        <v>29.35</v>
      </c>
      <c r="R399" s="3">
        <v>0.45</v>
      </c>
      <c r="S399" s="4">
        <v>1.5599999999999999E-2</v>
      </c>
      <c r="T399" s="2">
        <v>552</v>
      </c>
      <c r="U399" s="5">
        <v>16196</v>
      </c>
      <c r="V399" s="2">
        <v>0</v>
      </c>
      <c r="X399" s="1">
        <v>42845</v>
      </c>
      <c r="Y399" s="2">
        <v>30.15</v>
      </c>
      <c r="Z399" s="2">
        <v>30.8</v>
      </c>
      <c r="AA399" s="2">
        <v>30</v>
      </c>
      <c r="AB399" s="3">
        <v>30.15</v>
      </c>
      <c r="AC399" s="3">
        <v>0.05</v>
      </c>
      <c r="AD399" s="4">
        <v>1.6999999999999999E-3</v>
      </c>
      <c r="AE399" s="2">
        <v>397</v>
      </c>
      <c r="AF399" s="5">
        <v>12083</v>
      </c>
      <c r="AG399" s="2">
        <v>0</v>
      </c>
    </row>
    <row r="400" spans="2:33">
      <c r="B400" s="1">
        <v>42804</v>
      </c>
      <c r="C400" s="2">
        <v>18.100000000000001</v>
      </c>
      <c r="D400" s="2">
        <v>18.100000000000001</v>
      </c>
      <c r="E400" s="2">
        <v>17.850000000000001</v>
      </c>
      <c r="F400" s="3">
        <v>18</v>
      </c>
      <c r="G400" s="3">
        <v>-0.05</v>
      </c>
      <c r="H400" s="4">
        <v>-2.8E-3</v>
      </c>
      <c r="I400" s="2">
        <v>835</v>
      </c>
      <c r="J400" s="5">
        <v>14975</v>
      </c>
      <c r="K400" s="2">
        <v>300</v>
      </c>
      <c r="M400" s="1">
        <v>42807</v>
      </c>
      <c r="N400" s="2">
        <v>29.15</v>
      </c>
      <c r="O400" s="2">
        <v>29.15</v>
      </c>
      <c r="P400" s="2">
        <v>28.85</v>
      </c>
      <c r="Q400" s="3">
        <v>28.9</v>
      </c>
      <c r="R400" s="3">
        <v>-0.3</v>
      </c>
      <c r="S400" s="4">
        <v>-1.03E-2</v>
      </c>
      <c r="T400" s="2">
        <v>272</v>
      </c>
      <c r="U400" s="5">
        <v>7873</v>
      </c>
      <c r="V400" s="2">
        <v>0</v>
      </c>
      <c r="X400" s="1">
        <v>42844</v>
      </c>
      <c r="Y400" s="2">
        <v>30</v>
      </c>
      <c r="Z400" s="2">
        <v>30.3</v>
      </c>
      <c r="AA400" s="2">
        <v>29.9</v>
      </c>
      <c r="AB400" s="3">
        <v>30.1</v>
      </c>
      <c r="AC400" s="3">
        <v>-0.2</v>
      </c>
      <c r="AD400" s="4">
        <v>-6.6E-3</v>
      </c>
      <c r="AE400" s="2">
        <v>303</v>
      </c>
      <c r="AF400" s="5">
        <v>9118</v>
      </c>
      <c r="AG400" s="2">
        <v>0</v>
      </c>
    </row>
    <row r="401" spans="2:33">
      <c r="B401" s="1">
        <v>42803</v>
      </c>
      <c r="C401" s="2">
        <v>18.100000000000001</v>
      </c>
      <c r="D401" s="2">
        <v>18.2</v>
      </c>
      <c r="E401" s="2">
        <v>18.05</v>
      </c>
      <c r="F401" s="3">
        <v>18.05</v>
      </c>
      <c r="G401" s="3">
        <v>-0.15</v>
      </c>
      <c r="H401" s="4">
        <v>-8.2000000000000007E-3</v>
      </c>
      <c r="I401" s="2">
        <v>556</v>
      </c>
      <c r="J401" s="5">
        <v>10068</v>
      </c>
      <c r="K401" s="2">
        <v>300.83</v>
      </c>
      <c r="M401" s="1">
        <v>42804</v>
      </c>
      <c r="N401" s="2">
        <v>29.3</v>
      </c>
      <c r="O401" s="2">
        <v>29.3</v>
      </c>
      <c r="P401" s="2">
        <v>28.85</v>
      </c>
      <c r="Q401" s="2">
        <v>29.2</v>
      </c>
      <c r="R401" s="2">
        <v>0</v>
      </c>
      <c r="S401" s="6">
        <v>0</v>
      </c>
      <c r="T401" s="2">
        <v>239</v>
      </c>
      <c r="U401" s="5">
        <v>6954</v>
      </c>
      <c r="V401" s="2">
        <v>0</v>
      </c>
      <c r="X401" s="1">
        <v>42843</v>
      </c>
      <c r="Y401" s="2">
        <v>30.2</v>
      </c>
      <c r="Z401" s="2">
        <v>30.8</v>
      </c>
      <c r="AA401" s="2">
        <v>29.8</v>
      </c>
      <c r="AB401" s="3">
        <v>30.3</v>
      </c>
      <c r="AC401" s="3">
        <v>0.55000000000000004</v>
      </c>
      <c r="AD401" s="4">
        <v>1.8499999999999999E-2</v>
      </c>
      <c r="AE401" s="2">
        <v>639</v>
      </c>
      <c r="AF401" s="5">
        <v>19413</v>
      </c>
      <c r="AG401" s="2">
        <v>0</v>
      </c>
    </row>
    <row r="402" spans="2:33">
      <c r="B402" s="1">
        <v>42802</v>
      </c>
      <c r="C402" s="2">
        <v>18.399999999999999</v>
      </c>
      <c r="D402" s="2">
        <v>18.399999999999999</v>
      </c>
      <c r="E402" s="2">
        <v>18.100000000000001</v>
      </c>
      <c r="F402" s="3">
        <v>18.2</v>
      </c>
      <c r="G402" s="3">
        <v>-0.2</v>
      </c>
      <c r="H402" s="4">
        <v>-1.09E-2</v>
      </c>
      <c r="I402" s="2">
        <v>426</v>
      </c>
      <c r="J402" s="5">
        <v>7764</v>
      </c>
      <c r="K402" s="2">
        <v>303.33</v>
      </c>
      <c r="M402" s="1">
        <v>42803</v>
      </c>
      <c r="N402" s="2">
        <v>29.3</v>
      </c>
      <c r="O402" s="2">
        <v>29.3</v>
      </c>
      <c r="P402" s="2">
        <v>29.05</v>
      </c>
      <c r="Q402" s="3">
        <v>29.2</v>
      </c>
      <c r="R402" s="3">
        <v>0.05</v>
      </c>
      <c r="S402" s="4">
        <v>1.6999999999999999E-3</v>
      </c>
      <c r="T402" s="2">
        <v>190</v>
      </c>
      <c r="U402" s="5">
        <v>5541</v>
      </c>
      <c r="V402" s="2">
        <v>0</v>
      </c>
      <c r="X402" s="1">
        <v>42842</v>
      </c>
      <c r="Y402" s="2">
        <v>30.8</v>
      </c>
      <c r="Z402" s="2">
        <v>31.3</v>
      </c>
      <c r="AA402" s="2">
        <v>29</v>
      </c>
      <c r="AB402" s="3">
        <v>29.75</v>
      </c>
      <c r="AC402" s="3">
        <v>-1.05</v>
      </c>
      <c r="AD402" s="4">
        <v>-3.4099999999999998E-2</v>
      </c>
      <c r="AE402" s="5">
        <v>1146</v>
      </c>
      <c r="AF402" s="5">
        <v>34043</v>
      </c>
      <c r="AG402" s="2">
        <v>0</v>
      </c>
    </row>
    <row r="403" spans="2:33">
      <c r="B403" s="1">
        <v>42801</v>
      </c>
      <c r="C403" s="2">
        <v>18.2</v>
      </c>
      <c r="D403" s="2">
        <v>18.399999999999999</v>
      </c>
      <c r="E403" s="2">
        <v>18.2</v>
      </c>
      <c r="F403" s="3">
        <v>18.399999999999999</v>
      </c>
      <c r="G403" s="3">
        <v>0.25</v>
      </c>
      <c r="H403" s="4">
        <v>1.38E-2</v>
      </c>
      <c r="I403" s="2">
        <v>573</v>
      </c>
      <c r="J403" s="5">
        <v>10490</v>
      </c>
      <c r="K403" s="2">
        <v>306.67</v>
      </c>
      <c r="M403" s="1">
        <v>42802</v>
      </c>
      <c r="N403" s="2">
        <v>29.4</v>
      </c>
      <c r="O403" s="2">
        <v>29.4</v>
      </c>
      <c r="P403" s="2">
        <v>29</v>
      </c>
      <c r="Q403" s="3">
        <v>29.15</v>
      </c>
      <c r="R403" s="3">
        <v>-0.15</v>
      </c>
      <c r="S403" s="4">
        <v>-5.1000000000000004E-3</v>
      </c>
      <c r="T403" s="2">
        <v>237</v>
      </c>
      <c r="U403" s="5">
        <v>6908</v>
      </c>
      <c r="V403" s="2">
        <v>0</v>
      </c>
      <c r="X403" s="1">
        <v>42839</v>
      </c>
      <c r="Y403" s="2">
        <v>32</v>
      </c>
      <c r="Z403" s="2">
        <v>32</v>
      </c>
      <c r="AA403" s="2">
        <v>30.75</v>
      </c>
      <c r="AB403" s="3">
        <v>30.8</v>
      </c>
      <c r="AC403" s="3">
        <v>-1.2</v>
      </c>
      <c r="AD403" s="4">
        <v>-3.7499999999999999E-2</v>
      </c>
      <c r="AE403" s="5">
        <v>1037</v>
      </c>
      <c r="AF403" s="5">
        <v>32279</v>
      </c>
      <c r="AG403" s="2">
        <v>0</v>
      </c>
    </row>
    <row r="404" spans="2:33">
      <c r="B404" s="1">
        <v>42800</v>
      </c>
      <c r="C404" s="2">
        <v>18.2</v>
      </c>
      <c r="D404" s="2">
        <v>18.3</v>
      </c>
      <c r="E404" s="2">
        <v>18.100000000000001</v>
      </c>
      <c r="F404" s="3">
        <v>18.149999999999999</v>
      </c>
      <c r="G404" s="3">
        <v>-0.05</v>
      </c>
      <c r="H404" s="4">
        <v>-2.7000000000000001E-3</v>
      </c>
      <c r="I404" s="2">
        <v>475</v>
      </c>
      <c r="J404" s="5">
        <v>8616</v>
      </c>
      <c r="K404" s="2">
        <v>302.5</v>
      </c>
      <c r="M404" s="1">
        <v>42801</v>
      </c>
      <c r="N404" s="2">
        <v>29</v>
      </c>
      <c r="O404" s="2">
        <v>29.3</v>
      </c>
      <c r="P404" s="2">
        <v>28.95</v>
      </c>
      <c r="Q404" s="3">
        <v>29.3</v>
      </c>
      <c r="R404" s="3">
        <v>0.4</v>
      </c>
      <c r="S404" s="4">
        <v>1.38E-2</v>
      </c>
      <c r="T404" s="2">
        <v>230</v>
      </c>
      <c r="U404" s="5">
        <v>6689</v>
      </c>
      <c r="V404" s="2">
        <v>0</v>
      </c>
      <c r="X404" s="1">
        <v>42838</v>
      </c>
      <c r="Y404" s="2">
        <v>32.450000000000003</v>
      </c>
      <c r="Z404" s="2">
        <v>32.549999999999997</v>
      </c>
      <c r="AA404" s="2">
        <v>31.95</v>
      </c>
      <c r="AB404" s="3">
        <v>32</v>
      </c>
      <c r="AC404" s="3">
        <v>-0.4</v>
      </c>
      <c r="AD404" s="4">
        <v>-1.23E-2</v>
      </c>
      <c r="AE404" s="2">
        <v>895</v>
      </c>
      <c r="AF404" s="5">
        <v>28815</v>
      </c>
      <c r="AG404" s="2">
        <v>0</v>
      </c>
    </row>
    <row r="405" spans="2:33">
      <c r="B405" s="1">
        <v>42797</v>
      </c>
      <c r="C405" s="2">
        <v>18.149999999999999</v>
      </c>
      <c r="D405" s="2">
        <v>18.350000000000001</v>
      </c>
      <c r="E405" s="2">
        <v>18.149999999999999</v>
      </c>
      <c r="F405" s="3">
        <v>18.2</v>
      </c>
      <c r="G405" s="3">
        <v>-0.2</v>
      </c>
      <c r="H405" s="4">
        <v>-1.09E-2</v>
      </c>
      <c r="I405" s="2">
        <v>564</v>
      </c>
      <c r="J405" s="5">
        <v>10268</v>
      </c>
      <c r="K405" s="2">
        <v>303.33</v>
      </c>
      <c r="M405" s="1">
        <v>42800</v>
      </c>
      <c r="N405" s="2">
        <v>28.75</v>
      </c>
      <c r="O405" s="2">
        <v>28.95</v>
      </c>
      <c r="P405" s="2">
        <v>28.75</v>
      </c>
      <c r="Q405" s="2">
        <v>28.9</v>
      </c>
      <c r="R405" s="2">
        <v>0</v>
      </c>
      <c r="S405" s="6">
        <v>0</v>
      </c>
      <c r="T405" s="2">
        <v>163</v>
      </c>
      <c r="U405" s="5">
        <v>4706</v>
      </c>
      <c r="V405" s="2">
        <v>0</v>
      </c>
      <c r="X405" s="1">
        <v>42837</v>
      </c>
      <c r="Y405" s="2">
        <v>32.200000000000003</v>
      </c>
      <c r="Z405" s="2">
        <v>32.9</v>
      </c>
      <c r="AA405" s="2">
        <v>31.6</v>
      </c>
      <c r="AB405" s="3">
        <v>32.4</v>
      </c>
      <c r="AC405" s="3">
        <v>0.9</v>
      </c>
      <c r="AD405" s="4">
        <v>2.86E-2</v>
      </c>
      <c r="AE405" s="5">
        <v>2555</v>
      </c>
      <c r="AF405" s="5">
        <v>82616</v>
      </c>
      <c r="AG405" s="2">
        <v>0</v>
      </c>
    </row>
    <row r="406" spans="2:33">
      <c r="B406" s="1">
        <v>42796</v>
      </c>
      <c r="C406" s="2">
        <v>18.55</v>
      </c>
      <c r="D406" s="2">
        <v>18.600000000000001</v>
      </c>
      <c r="E406" s="2">
        <v>18.2</v>
      </c>
      <c r="F406" s="2">
        <v>18.399999999999999</v>
      </c>
      <c r="G406" s="2">
        <v>0</v>
      </c>
      <c r="H406" s="6">
        <v>0</v>
      </c>
      <c r="I406" s="5">
        <v>1297</v>
      </c>
      <c r="J406" s="5">
        <v>23822</v>
      </c>
      <c r="K406" s="2">
        <v>306.67</v>
      </c>
      <c r="M406" s="1">
        <v>42797</v>
      </c>
      <c r="N406" s="2">
        <v>29</v>
      </c>
      <c r="O406" s="2">
        <v>29</v>
      </c>
      <c r="P406" s="2">
        <v>28.8</v>
      </c>
      <c r="Q406" s="3">
        <v>28.9</v>
      </c>
      <c r="R406" s="3">
        <v>0.1</v>
      </c>
      <c r="S406" s="4">
        <v>3.5000000000000001E-3</v>
      </c>
      <c r="T406" s="2">
        <v>162</v>
      </c>
      <c r="U406" s="5">
        <v>4681</v>
      </c>
      <c r="V406" s="2">
        <v>0</v>
      </c>
      <c r="X406" s="1">
        <v>42836</v>
      </c>
      <c r="Y406" s="2">
        <v>32.1</v>
      </c>
      <c r="Z406" s="2">
        <v>32.799999999999997</v>
      </c>
      <c r="AA406" s="2">
        <v>31.5</v>
      </c>
      <c r="AB406" s="3">
        <v>31.5</v>
      </c>
      <c r="AC406" s="3">
        <v>-0.7</v>
      </c>
      <c r="AD406" s="4">
        <v>-2.1700000000000001E-2</v>
      </c>
      <c r="AE406" s="5">
        <v>1285</v>
      </c>
      <c r="AF406" s="5">
        <v>41266</v>
      </c>
      <c r="AG406" s="2">
        <v>0</v>
      </c>
    </row>
    <row r="407" spans="2:33">
      <c r="B407" s="1">
        <v>42795</v>
      </c>
      <c r="C407" s="2">
        <v>17.850000000000001</v>
      </c>
      <c r="D407" s="2">
        <v>18.75</v>
      </c>
      <c r="E407" s="2">
        <v>17.850000000000001</v>
      </c>
      <c r="F407" s="3">
        <v>18.399999999999999</v>
      </c>
      <c r="G407" s="3">
        <v>0.5</v>
      </c>
      <c r="H407" s="4">
        <v>2.7900000000000001E-2</v>
      </c>
      <c r="I407" s="5">
        <v>3087</v>
      </c>
      <c r="J407" s="5">
        <v>56850</v>
      </c>
      <c r="K407" s="2">
        <v>306.67</v>
      </c>
      <c r="M407" s="1">
        <v>42796</v>
      </c>
      <c r="N407" s="2">
        <v>29.1</v>
      </c>
      <c r="O407" s="2">
        <v>29.15</v>
      </c>
      <c r="P407" s="2">
        <v>28.7</v>
      </c>
      <c r="Q407" s="3">
        <v>28.8</v>
      </c>
      <c r="R407" s="3">
        <v>-0.05</v>
      </c>
      <c r="S407" s="4">
        <v>-1.6999999999999999E-3</v>
      </c>
      <c r="T407" s="2">
        <v>272</v>
      </c>
      <c r="U407" s="5">
        <v>7847</v>
      </c>
      <c r="V407" s="2">
        <v>0</v>
      </c>
      <c r="X407" s="1">
        <v>42835</v>
      </c>
      <c r="Y407" s="2">
        <v>31</v>
      </c>
      <c r="Z407" s="2">
        <v>32.4</v>
      </c>
      <c r="AA407" s="2">
        <v>31</v>
      </c>
      <c r="AB407" s="3">
        <v>32.200000000000003</v>
      </c>
      <c r="AC407" s="3">
        <v>1</v>
      </c>
      <c r="AD407" s="4">
        <v>3.2099999999999997E-2</v>
      </c>
      <c r="AE407" s="5">
        <v>1328</v>
      </c>
      <c r="AF407" s="5">
        <v>42147</v>
      </c>
      <c r="AG407" s="2">
        <v>0</v>
      </c>
    </row>
    <row r="408" spans="2:33">
      <c r="B408" s="1">
        <v>42790</v>
      </c>
      <c r="C408" s="2">
        <v>17.899999999999999</v>
      </c>
      <c r="D408" s="2">
        <v>18.05</v>
      </c>
      <c r="E408" s="2">
        <v>17.850000000000001</v>
      </c>
      <c r="F408" s="3">
        <v>17.899999999999999</v>
      </c>
      <c r="G408" s="3">
        <v>-0.2</v>
      </c>
      <c r="H408" s="4">
        <v>-1.0999999999999999E-2</v>
      </c>
      <c r="I408" s="2">
        <v>926</v>
      </c>
      <c r="J408" s="5">
        <v>16616</v>
      </c>
      <c r="K408" s="2">
        <v>298.33</v>
      </c>
      <c r="M408" s="1">
        <v>42795</v>
      </c>
      <c r="N408" s="2">
        <v>29.25</v>
      </c>
      <c r="O408" s="2">
        <v>29.4</v>
      </c>
      <c r="P408" s="2">
        <v>28.85</v>
      </c>
      <c r="Q408" s="3">
        <v>28.85</v>
      </c>
      <c r="R408" s="3">
        <v>-0.35</v>
      </c>
      <c r="S408" s="4">
        <v>-1.2E-2</v>
      </c>
      <c r="T408" s="2">
        <v>228</v>
      </c>
      <c r="U408" s="5">
        <v>6629</v>
      </c>
      <c r="V408" s="2">
        <v>0</v>
      </c>
      <c r="X408" s="1">
        <v>42832</v>
      </c>
      <c r="Y408" s="2">
        <v>30.9</v>
      </c>
      <c r="Z408" s="2">
        <v>31.2</v>
      </c>
      <c r="AA408" s="2">
        <v>30.7</v>
      </c>
      <c r="AB408" s="3">
        <v>31.2</v>
      </c>
      <c r="AC408" s="3">
        <v>0.35</v>
      </c>
      <c r="AD408" s="4">
        <v>1.1299999999999999E-2</v>
      </c>
      <c r="AE408" s="2">
        <v>681</v>
      </c>
      <c r="AF408" s="5">
        <v>21112</v>
      </c>
      <c r="AG408" s="2">
        <v>0</v>
      </c>
    </row>
    <row r="409" spans="2:33">
      <c r="B409" s="1">
        <v>42789</v>
      </c>
      <c r="C409" s="2">
        <v>18.399999999999999</v>
      </c>
      <c r="D409" s="2">
        <v>18.399999999999999</v>
      </c>
      <c r="E409" s="2">
        <v>17.95</v>
      </c>
      <c r="F409" s="3">
        <v>18.100000000000001</v>
      </c>
      <c r="G409" s="3">
        <v>-0.35</v>
      </c>
      <c r="H409" s="4">
        <v>-1.9E-2</v>
      </c>
      <c r="I409" s="5">
        <v>1902</v>
      </c>
      <c r="J409" s="5">
        <v>34445</v>
      </c>
      <c r="K409" s="2">
        <v>301.67</v>
      </c>
      <c r="M409" s="1">
        <v>42790</v>
      </c>
      <c r="N409" s="2">
        <v>29.2</v>
      </c>
      <c r="O409" s="2">
        <v>29.4</v>
      </c>
      <c r="P409" s="2">
        <v>29.2</v>
      </c>
      <c r="Q409" s="2">
        <v>29.2</v>
      </c>
      <c r="R409" s="2">
        <v>0</v>
      </c>
      <c r="S409" s="6">
        <v>0</v>
      </c>
      <c r="T409" s="2">
        <v>193</v>
      </c>
      <c r="U409" s="5">
        <v>5655</v>
      </c>
      <c r="V409" s="2">
        <v>0</v>
      </c>
      <c r="X409" s="1">
        <v>42831</v>
      </c>
      <c r="Y409" s="2">
        <v>30.8</v>
      </c>
      <c r="Z409" s="2">
        <v>30.9</v>
      </c>
      <c r="AA409" s="2">
        <v>30.55</v>
      </c>
      <c r="AB409" s="3">
        <v>30.85</v>
      </c>
      <c r="AC409" s="3">
        <v>0.05</v>
      </c>
      <c r="AD409" s="4">
        <v>1.6000000000000001E-3</v>
      </c>
      <c r="AE409" s="2">
        <v>370</v>
      </c>
      <c r="AF409" s="5">
        <v>11375</v>
      </c>
      <c r="AG409" s="2">
        <v>0</v>
      </c>
    </row>
    <row r="410" spans="2:33">
      <c r="B410" s="1">
        <v>42788</v>
      </c>
      <c r="C410" s="2">
        <v>18.350000000000001</v>
      </c>
      <c r="D410" s="2">
        <v>18.55</v>
      </c>
      <c r="E410" s="2">
        <v>18.25</v>
      </c>
      <c r="F410" s="3">
        <v>18.45</v>
      </c>
      <c r="G410" s="3">
        <v>0.1</v>
      </c>
      <c r="H410" s="4">
        <v>5.4000000000000003E-3</v>
      </c>
      <c r="I410" s="2">
        <v>888</v>
      </c>
      <c r="J410" s="5">
        <v>16319</v>
      </c>
      <c r="K410" s="2">
        <v>307.5</v>
      </c>
      <c r="M410" s="1">
        <v>42789</v>
      </c>
      <c r="N410" s="2">
        <v>29.5</v>
      </c>
      <c r="O410" s="2">
        <v>29.6</v>
      </c>
      <c r="P410" s="2">
        <v>29.2</v>
      </c>
      <c r="Q410" s="3">
        <v>29.2</v>
      </c>
      <c r="R410" s="3">
        <v>-0.3</v>
      </c>
      <c r="S410" s="4">
        <v>-1.0200000000000001E-2</v>
      </c>
      <c r="T410" s="2">
        <v>341</v>
      </c>
      <c r="U410" s="5">
        <v>9993</v>
      </c>
      <c r="V410" s="2">
        <v>0</v>
      </c>
      <c r="X410" s="1">
        <v>42830</v>
      </c>
      <c r="Y410" s="2">
        <v>30.9</v>
      </c>
      <c r="Z410" s="2">
        <v>31.3</v>
      </c>
      <c r="AA410" s="2">
        <v>30.8</v>
      </c>
      <c r="AB410" s="3">
        <v>30.8</v>
      </c>
      <c r="AC410" s="3">
        <v>-0.1</v>
      </c>
      <c r="AD410" s="4">
        <v>-3.2000000000000002E-3</v>
      </c>
      <c r="AE410" s="2">
        <v>494</v>
      </c>
      <c r="AF410" s="5">
        <v>15304</v>
      </c>
      <c r="AG410" s="2">
        <v>0</v>
      </c>
    </row>
    <row r="411" spans="2:33">
      <c r="B411" s="1">
        <v>42787</v>
      </c>
      <c r="C411" s="2">
        <v>18.399999999999999</v>
      </c>
      <c r="D411" s="2">
        <v>18.55</v>
      </c>
      <c r="E411" s="2">
        <v>18.3</v>
      </c>
      <c r="F411" s="3">
        <v>18.350000000000001</v>
      </c>
      <c r="G411" s="3">
        <v>-0.05</v>
      </c>
      <c r="H411" s="4">
        <v>-2.7000000000000001E-3</v>
      </c>
      <c r="I411" s="2">
        <v>740</v>
      </c>
      <c r="J411" s="5">
        <v>13595</v>
      </c>
      <c r="K411" s="2">
        <v>305.83</v>
      </c>
      <c r="M411" s="1">
        <v>42788</v>
      </c>
      <c r="N411" s="2">
        <v>29.85</v>
      </c>
      <c r="O411" s="2">
        <v>29.85</v>
      </c>
      <c r="P411" s="2">
        <v>29.45</v>
      </c>
      <c r="Q411" s="3">
        <v>29.5</v>
      </c>
      <c r="R411" s="3">
        <v>-0.05</v>
      </c>
      <c r="S411" s="4">
        <v>-1.6999999999999999E-3</v>
      </c>
      <c r="T411" s="2">
        <v>394</v>
      </c>
      <c r="U411" s="5">
        <v>11661</v>
      </c>
      <c r="V411" s="2">
        <v>0</v>
      </c>
      <c r="X411" s="1">
        <v>42825</v>
      </c>
      <c r="Y411" s="2">
        <v>30.8</v>
      </c>
      <c r="Z411" s="2">
        <v>31.25</v>
      </c>
      <c r="AA411" s="2">
        <v>30.75</v>
      </c>
      <c r="AB411" s="3">
        <v>30.9</v>
      </c>
      <c r="AC411" s="3">
        <v>0.2</v>
      </c>
      <c r="AD411" s="4">
        <v>6.4999999999999997E-3</v>
      </c>
      <c r="AE411" s="2">
        <v>517</v>
      </c>
      <c r="AF411" s="5">
        <v>16032</v>
      </c>
      <c r="AG411" s="2">
        <v>0</v>
      </c>
    </row>
    <row r="412" spans="2:33">
      <c r="B412" s="1">
        <v>42786</v>
      </c>
      <c r="C412" s="2">
        <v>18.55</v>
      </c>
      <c r="D412" s="2">
        <v>18.600000000000001</v>
      </c>
      <c r="E412" s="2">
        <v>18.3</v>
      </c>
      <c r="F412" s="3">
        <v>18.399999999999999</v>
      </c>
      <c r="G412" s="3">
        <v>-0.05</v>
      </c>
      <c r="H412" s="4">
        <v>-2.7000000000000001E-3</v>
      </c>
      <c r="I412" s="2">
        <v>840</v>
      </c>
      <c r="J412" s="5">
        <v>15465</v>
      </c>
      <c r="K412" s="2">
        <v>306.67</v>
      </c>
      <c r="M412" s="1">
        <v>42787</v>
      </c>
      <c r="N412" s="2">
        <v>29.8</v>
      </c>
      <c r="O412" s="2">
        <v>30.35</v>
      </c>
      <c r="P412" s="2">
        <v>29.4</v>
      </c>
      <c r="Q412" s="3">
        <v>29.55</v>
      </c>
      <c r="R412" s="3">
        <v>0.45</v>
      </c>
      <c r="S412" s="4">
        <v>1.55E-2</v>
      </c>
      <c r="T412" s="5">
        <v>2046</v>
      </c>
      <c r="U412" s="5">
        <v>61042</v>
      </c>
      <c r="V412" s="2">
        <v>0</v>
      </c>
      <c r="X412" s="1">
        <v>42824</v>
      </c>
      <c r="Y412" s="2">
        <v>31.15</v>
      </c>
      <c r="Z412" s="2">
        <v>31.3</v>
      </c>
      <c r="AA412" s="2">
        <v>30.5</v>
      </c>
      <c r="AB412" s="3">
        <v>30.7</v>
      </c>
      <c r="AC412" s="3">
        <v>-0.25</v>
      </c>
      <c r="AD412" s="4">
        <v>-8.0999999999999996E-3</v>
      </c>
      <c r="AE412" s="2">
        <v>737</v>
      </c>
      <c r="AF412" s="5">
        <v>22762</v>
      </c>
      <c r="AG412" s="2">
        <v>0</v>
      </c>
    </row>
    <row r="413" spans="2:33">
      <c r="B413" s="1">
        <v>42784</v>
      </c>
      <c r="C413" s="2">
        <v>18.55</v>
      </c>
      <c r="D413" s="2">
        <v>18.600000000000001</v>
      </c>
      <c r="E413" s="2">
        <v>18.399999999999999</v>
      </c>
      <c r="F413" s="3">
        <v>18.45</v>
      </c>
      <c r="G413" s="3">
        <v>-0.1</v>
      </c>
      <c r="H413" s="4">
        <v>-5.4000000000000003E-3</v>
      </c>
      <c r="I413" s="2">
        <v>769</v>
      </c>
      <c r="J413" s="5">
        <v>14200</v>
      </c>
      <c r="K413" s="2">
        <v>307.5</v>
      </c>
      <c r="M413" s="1">
        <v>42786</v>
      </c>
      <c r="N413" s="2">
        <v>28.85</v>
      </c>
      <c r="O413" s="2">
        <v>29.2</v>
      </c>
      <c r="P413" s="2">
        <v>28.8</v>
      </c>
      <c r="Q413" s="3">
        <v>29.1</v>
      </c>
      <c r="R413" s="3">
        <v>0.3</v>
      </c>
      <c r="S413" s="4">
        <v>1.04E-2</v>
      </c>
      <c r="T413" s="2">
        <v>593</v>
      </c>
      <c r="U413" s="5">
        <v>17230</v>
      </c>
      <c r="V413" s="2">
        <v>0</v>
      </c>
      <c r="X413" s="1">
        <v>42823</v>
      </c>
      <c r="Y413" s="2">
        <v>30.6</v>
      </c>
      <c r="Z413" s="2">
        <v>31.15</v>
      </c>
      <c r="AA413" s="2">
        <v>30.6</v>
      </c>
      <c r="AB413" s="3">
        <v>30.95</v>
      </c>
      <c r="AC413" s="3">
        <v>0.35</v>
      </c>
      <c r="AD413" s="4">
        <v>1.14E-2</v>
      </c>
      <c r="AE413" s="2">
        <v>527</v>
      </c>
      <c r="AF413" s="5">
        <v>16281</v>
      </c>
      <c r="AG413" s="2">
        <v>0</v>
      </c>
    </row>
    <row r="414" spans="2:33">
      <c r="B414" s="1">
        <v>42783</v>
      </c>
      <c r="C414" s="2">
        <v>18.7</v>
      </c>
      <c r="D414" s="2">
        <v>18.75</v>
      </c>
      <c r="E414" s="2">
        <v>18.5</v>
      </c>
      <c r="F414" s="2">
        <v>18.55</v>
      </c>
      <c r="G414" s="2">
        <v>0</v>
      </c>
      <c r="H414" s="6">
        <v>0</v>
      </c>
      <c r="I414" s="2">
        <v>902</v>
      </c>
      <c r="J414" s="5">
        <v>16793</v>
      </c>
      <c r="K414" s="2">
        <v>309.17</v>
      </c>
      <c r="M414" s="1">
        <v>42784</v>
      </c>
      <c r="N414" s="2">
        <v>28.8</v>
      </c>
      <c r="O414" s="2">
        <v>28.9</v>
      </c>
      <c r="P414" s="2">
        <v>28.6</v>
      </c>
      <c r="Q414" s="2">
        <v>28.8</v>
      </c>
      <c r="R414" s="2">
        <v>0</v>
      </c>
      <c r="S414" s="6">
        <v>0</v>
      </c>
      <c r="T414" s="2">
        <v>195</v>
      </c>
      <c r="U414" s="5">
        <v>5606</v>
      </c>
      <c r="V414" s="2">
        <v>0</v>
      </c>
      <c r="X414" s="1">
        <v>42822</v>
      </c>
      <c r="Y414" s="2">
        <v>31.15</v>
      </c>
      <c r="Z414" s="2">
        <v>31.45</v>
      </c>
      <c r="AA414" s="2">
        <v>30.5</v>
      </c>
      <c r="AB414" s="3">
        <v>30.6</v>
      </c>
      <c r="AC414" s="3">
        <v>-0.55000000000000004</v>
      </c>
      <c r="AD414" s="4">
        <v>-1.77E-2</v>
      </c>
      <c r="AE414" s="5">
        <v>1107</v>
      </c>
      <c r="AF414" s="5">
        <v>34165</v>
      </c>
      <c r="AG414" s="2">
        <v>0</v>
      </c>
    </row>
    <row r="415" spans="2:33">
      <c r="B415" s="1">
        <v>42782</v>
      </c>
      <c r="C415" s="2">
        <v>19.05</v>
      </c>
      <c r="D415" s="2">
        <v>19.2</v>
      </c>
      <c r="E415" s="2">
        <v>18.45</v>
      </c>
      <c r="F415" s="3">
        <v>18.55</v>
      </c>
      <c r="G415" s="3">
        <v>-0.3</v>
      </c>
      <c r="H415" s="4">
        <v>-1.5900000000000001E-2</v>
      </c>
      <c r="I415" s="5">
        <v>2540</v>
      </c>
      <c r="J415" s="5">
        <v>47519</v>
      </c>
      <c r="K415" s="2">
        <v>309.17</v>
      </c>
      <c r="M415" s="1">
        <v>42783</v>
      </c>
      <c r="N415" s="2">
        <v>28.9</v>
      </c>
      <c r="O415" s="2">
        <v>28.95</v>
      </c>
      <c r="P415" s="2">
        <v>28.6</v>
      </c>
      <c r="Q415" s="3">
        <v>28.8</v>
      </c>
      <c r="R415" s="3">
        <v>0.1</v>
      </c>
      <c r="S415" s="4">
        <v>3.5000000000000001E-3</v>
      </c>
      <c r="T415" s="2">
        <v>240</v>
      </c>
      <c r="U415" s="5">
        <v>6902</v>
      </c>
      <c r="V415" s="2">
        <v>0</v>
      </c>
      <c r="X415" s="1">
        <v>42821</v>
      </c>
      <c r="Y415" s="2">
        <v>31.5</v>
      </c>
      <c r="Z415" s="2">
        <v>32.700000000000003</v>
      </c>
      <c r="AA415" s="2">
        <v>30.5</v>
      </c>
      <c r="AB415" s="3">
        <v>31.15</v>
      </c>
      <c r="AC415" s="3">
        <v>-0.65</v>
      </c>
      <c r="AD415" s="4">
        <v>-2.0400000000000001E-2</v>
      </c>
      <c r="AE415" s="5">
        <v>4338</v>
      </c>
      <c r="AF415" s="5">
        <v>136053</v>
      </c>
      <c r="AG415" s="2">
        <v>0</v>
      </c>
    </row>
    <row r="416" spans="2:33">
      <c r="B416" s="1">
        <v>42781</v>
      </c>
      <c r="C416" s="2">
        <v>18.350000000000001</v>
      </c>
      <c r="D416" s="2">
        <v>19.05</v>
      </c>
      <c r="E416" s="2">
        <v>18.350000000000001</v>
      </c>
      <c r="F416" s="3">
        <v>18.850000000000001</v>
      </c>
      <c r="G416" s="3">
        <v>0.5</v>
      </c>
      <c r="H416" s="4">
        <v>2.7199999999999998E-2</v>
      </c>
      <c r="I416" s="5">
        <v>6257</v>
      </c>
      <c r="J416" s="5">
        <v>117434</v>
      </c>
      <c r="K416" s="2">
        <v>314.17</v>
      </c>
      <c r="M416" s="1">
        <v>42782</v>
      </c>
      <c r="N416" s="2">
        <v>28.8</v>
      </c>
      <c r="O416" s="2">
        <v>28.8</v>
      </c>
      <c r="P416" s="2">
        <v>28.65</v>
      </c>
      <c r="Q416" s="3">
        <v>28.7</v>
      </c>
      <c r="R416" s="3">
        <v>-0.1</v>
      </c>
      <c r="S416" s="4">
        <v>-3.5000000000000001E-3</v>
      </c>
      <c r="T416" s="2">
        <v>296</v>
      </c>
      <c r="U416" s="5">
        <v>8515</v>
      </c>
      <c r="V416" s="2">
        <v>0</v>
      </c>
      <c r="X416" s="1">
        <v>42818</v>
      </c>
      <c r="Y416" s="2">
        <v>29.85</v>
      </c>
      <c r="Z416" s="2">
        <v>32.1</v>
      </c>
      <c r="AA416" s="2">
        <v>29.8</v>
      </c>
      <c r="AB416" s="3">
        <v>31.8</v>
      </c>
      <c r="AC416" s="3">
        <v>2.4</v>
      </c>
      <c r="AD416" s="4">
        <v>8.1600000000000006E-2</v>
      </c>
      <c r="AE416" s="5">
        <v>6068</v>
      </c>
      <c r="AF416" s="5">
        <v>189002</v>
      </c>
      <c r="AG416" s="2">
        <v>0</v>
      </c>
    </row>
    <row r="417" spans="2:33">
      <c r="B417" s="1">
        <v>42780</v>
      </c>
      <c r="C417" s="2">
        <v>18.25</v>
      </c>
      <c r="D417" s="2">
        <v>18.45</v>
      </c>
      <c r="E417" s="2">
        <v>18.2</v>
      </c>
      <c r="F417" s="3">
        <v>18.350000000000001</v>
      </c>
      <c r="G417" s="3">
        <v>0.25</v>
      </c>
      <c r="H417" s="4">
        <v>1.38E-2</v>
      </c>
      <c r="I417" s="5">
        <v>2237</v>
      </c>
      <c r="J417" s="5">
        <v>41051</v>
      </c>
      <c r="K417" s="2">
        <v>305.83</v>
      </c>
      <c r="M417" s="1">
        <v>42781</v>
      </c>
      <c r="N417" s="2">
        <v>29.05</v>
      </c>
      <c r="O417" s="2">
        <v>29.05</v>
      </c>
      <c r="P417" s="2">
        <v>28.75</v>
      </c>
      <c r="Q417" s="3">
        <v>28.8</v>
      </c>
      <c r="R417" s="3">
        <v>-0.2</v>
      </c>
      <c r="S417" s="4">
        <v>-6.8999999999999999E-3</v>
      </c>
      <c r="T417" s="2">
        <v>255</v>
      </c>
      <c r="U417" s="5">
        <v>7365</v>
      </c>
      <c r="V417" s="2">
        <v>0</v>
      </c>
      <c r="X417" s="1">
        <v>42817</v>
      </c>
      <c r="Y417" s="2">
        <v>29.4</v>
      </c>
      <c r="Z417" s="2">
        <v>29.45</v>
      </c>
      <c r="AA417" s="2">
        <v>29.3</v>
      </c>
      <c r="AB417" s="3">
        <v>29.4</v>
      </c>
      <c r="AC417" s="3">
        <v>0.15</v>
      </c>
      <c r="AD417" s="4">
        <v>5.1000000000000004E-3</v>
      </c>
      <c r="AE417" s="2">
        <v>552</v>
      </c>
      <c r="AF417" s="5">
        <v>16209</v>
      </c>
      <c r="AG417" s="2">
        <v>0</v>
      </c>
    </row>
    <row r="418" spans="2:33">
      <c r="B418" s="1">
        <v>42779</v>
      </c>
      <c r="C418" s="2">
        <v>18</v>
      </c>
      <c r="D418" s="2">
        <v>18.149999999999999</v>
      </c>
      <c r="E418" s="2">
        <v>17.899999999999999</v>
      </c>
      <c r="F418" s="3">
        <v>18.100000000000001</v>
      </c>
      <c r="G418" s="3">
        <v>0.25</v>
      </c>
      <c r="H418" s="4">
        <v>1.4E-2</v>
      </c>
      <c r="I418" s="5">
        <v>1044</v>
      </c>
      <c r="J418" s="5">
        <v>18819</v>
      </c>
      <c r="K418" s="2">
        <v>301.67</v>
      </c>
      <c r="M418" s="1">
        <v>42780</v>
      </c>
      <c r="N418" s="2">
        <v>29.2</v>
      </c>
      <c r="O418" s="2">
        <v>29.2</v>
      </c>
      <c r="P418" s="2">
        <v>28.85</v>
      </c>
      <c r="Q418" s="3">
        <v>29</v>
      </c>
      <c r="R418" s="3">
        <v>-0.1</v>
      </c>
      <c r="S418" s="4">
        <v>-3.3999999999999998E-3</v>
      </c>
      <c r="T418" s="2">
        <v>244</v>
      </c>
      <c r="U418" s="5">
        <v>7077</v>
      </c>
      <c r="V418" s="2">
        <v>0</v>
      </c>
      <c r="X418" s="1">
        <v>42816</v>
      </c>
      <c r="Y418" s="2">
        <v>29.2</v>
      </c>
      <c r="Z418" s="2">
        <v>29.25</v>
      </c>
      <c r="AA418" s="2">
        <v>29</v>
      </c>
      <c r="AB418" s="3">
        <v>29.25</v>
      </c>
      <c r="AC418" s="3">
        <v>0.05</v>
      </c>
      <c r="AD418" s="4">
        <v>1.6999999999999999E-3</v>
      </c>
      <c r="AE418" s="2">
        <v>294</v>
      </c>
      <c r="AF418" s="5">
        <v>8587</v>
      </c>
      <c r="AG418" s="2">
        <v>0</v>
      </c>
    </row>
    <row r="419" spans="2:33">
      <c r="B419" s="1">
        <v>42776</v>
      </c>
      <c r="C419" s="2">
        <v>17.899999999999999</v>
      </c>
      <c r="D419" s="2">
        <v>18.25</v>
      </c>
      <c r="E419" s="2">
        <v>17.75</v>
      </c>
      <c r="F419" s="2">
        <v>17.850000000000001</v>
      </c>
      <c r="G419" s="2">
        <v>0</v>
      </c>
      <c r="H419" s="6">
        <v>0</v>
      </c>
      <c r="I419" s="5">
        <v>2018</v>
      </c>
      <c r="J419" s="5">
        <v>36246</v>
      </c>
      <c r="K419" s="2">
        <v>297.5</v>
      </c>
      <c r="M419" s="1">
        <v>42779</v>
      </c>
      <c r="N419" s="2">
        <v>29.35</v>
      </c>
      <c r="O419" s="2">
        <v>29.35</v>
      </c>
      <c r="P419" s="2">
        <v>28.85</v>
      </c>
      <c r="Q419" s="3">
        <v>29.1</v>
      </c>
      <c r="R419" s="3">
        <v>0.1</v>
      </c>
      <c r="S419" s="4">
        <v>3.3999999999999998E-3</v>
      </c>
      <c r="T419" s="2">
        <v>262</v>
      </c>
      <c r="U419" s="5">
        <v>7610</v>
      </c>
      <c r="V419" s="2">
        <v>0</v>
      </c>
      <c r="X419" s="1">
        <v>42815</v>
      </c>
      <c r="Y419" s="2">
        <v>29</v>
      </c>
      <c r="Z419" s="2">
        <v>29.4</v>
      </c>
      <c r="AA419" s="2">
        <v>29</v>
      </c>
      <c r="AB419" s="3">
        <v>29.2</v>
      </c>
      <c r="AC419" s="3">
        <v>0.2</v>
      </c>
      <c r="AD419" s="4">
        <v>6.8999999999999999E-3</v>
      </c>
      <c r="AE419" s="2">
        <v>369</v>
      </c>
      <c r="AF419" s="5">
        <v>10768</v>
      </c>
      <c r="AG419" s="2">
        <v>0</v>
      </c>
    </row>
    <row r="420" spans="2:33">
      <c r="B420" s="1">
        <v>42775</v>
      </c>
      <c r="C420" s="2">
        <v>17.899999999999999</v>
      </c>
      <c r="D420" s="2">
        <v>18.05</v>
      </c>
      <c r="E420" s="2">
        <v>17.850000000000001</v>
      </c>
      <c r="F420" s="3">
        <v>17.850000000000001</v>
      </c>
      <c r="G420" s="3">
        <v>-0.05</v>
      </c>
      <c r="H420" s="4">
        <v>-2.8E-3</v>
      </c>
      <c r="I420" s="2">
        <v>573</v>
      </c>
      <c r="J420" s="5">
        <v>10269</v>
      </c>
      <c r="K420" s="2">
        <v>297.5</v>
      </c>
      <c r="M420" s="1">
        <v>42776</v>
      </c>
      <c r="N420" s="2">
        <v>29.55</v>
      </c>
      <c r="O420" s="2">
        <v>29.7</v>
      </c>
      <c r="P420" s="2">
        <v>29</v>
      </c>
      <c r="Q420" s="3">
        <v>29</v>
      </c>
      <c r="R420" s="3">
        <v>0.1</v>
      </c>
      <c r="S420" s="4">
        <v>3.5000000000000001E-3</v>
      </c>
      <c r="T420" s="2">
        <v>638</v>
      </c>
      <c r="U420" s="5">
        <v>18720</v>
      </c>
      <c r="V420" s="2">
        <v>0</v>
      </c>
      <c r="X420" s="1">
        <v>42814</v>
      </c>
      <c r="Y420" s="2">
        <v>29</v>
      </c>
      <c r="Z420" s="2">
        <v>29.2</v>
      </c>
      <c r="AA420" s="2">
        <v>29</v>
      </c>
      <c r="AB420" s="2">
        <v>29</v>
      </c>
      <c r="AC420" s="2">
        <v>0</v>
      </c>
      <c r="AD420" s="6">
        <v>0</v>
      </c>
      <c r="AE420" s="2">
        <v>310</v>
      </c>
      <c r="AF420" s="5">
        <v>8999</v>
      </c>
      <c r="AG420" s="2">
        <v>0</v>
      </c>
    </row>
    <row r="421" spans="2:33">
      <c r="B421" s="1">
        <v>42774</v>
      </c>
      <c r="C421" s="2">
        <v>18.149999999999999</v>
      </c>
      <c r="D421" s="2">
        <v>18.2</v>
      </c>
      <c r="E421" s="2">
        <v>17.850000000000001</v>
      </c>
      <c r="F421" s="3">
        <v>17.899999999999999</v>
      </c>
      <c r="G421" s="3">
        <v>-0.25</v>
      </c>
      <c r="H421" s="4">
        <v>-1.38E-2</v>
      </c>
      <c r="I421" s="2">
        <v>998</v>
      </c>
      <c r="J421" s="5">
        <v>17916</v>
      </c>
      <c r="K421" s="2">
        <v>298.33</v>
      </c>
      <c r="M421" s="1">
        <v>42775</v>
      </c>
      <c r="N421" s="2">
        <v>28.75</v>
      </c>
      <c r="O421" s="2">
        <v>29</v>
      </c>
      <c r="P421" s="2">
        <v>28.65</v>
      </c>
      <c r="Q421" s="3">
        <v>28.9</v>
      </c>
      <c r="R421" s="3">
        <v>0.2</v>
      </c>
      <c r="S421" s="4">
        <v>7.0000000000000001E-3</v>
      </c>
      <c r="T421" s="2">
        <v>265</v>
      </c>
      <c r="U421" s="5">
        <v>7628</v>
      </c>
      <c r="V421" s="2">
        <v>0</v>
      </c>
      <c r="X421" s="1">
        <v>42811</v>
      </c>
      <c r="Y421" s="2">
        <v>29</v>
      </c>
      <c r="Z421" s="2">
        <v>29.1</v>
      </c>
      <c r="AA421" s="2">
        <v>28.5</v>
      </c>
      <c r="AB421" s="3">
        <v>29</v>
      </c>
      <c r="AC421" s="3">
        <v>-0.5</v>
      </c>
      <c r="AD421" s="4">
        <v>-1.6899999999999998E-2</v>
      </c>
      <c r="AE421" s="2">
        <v>566</v>
      </c>
      <c r="AF421" s="5">
        <v>16369</v>
      </c>
      <c r="AG421" s="2">
        <v>0</v>
      </c>
    </row>
    <row r="422" spans="2:33">
      <c r="B422" s="1">
        <v>42773</v>
      </c>
      <c r="C422" s="2">
        <v>18.149999999999999</v>
      </c>
      <c r="D422" s="2">
        <v>18.3</v>
      </c>
      <c r="E422" s="2">
        <v>18.100000000000001</v>
      </c>
      <c r="F422" s="2">
        <v>18.149999999999999</v>
      </c>
      <c r="G422" s="2">
        <v>0</v>
      </c>
      <c r="H422" s="6">
        <v>0</v>
      </c>
      <c r="I422" s="2">
        <v>622</v>
      </c>
      <c r="J422" s="5">
        <v>11311</v>
      </c>
      <c r="K422" s="2">
        <v>302.5</v>
      </c>
      <c r="M422" s="1">
        <v>42774</v>
      </c>
      <c r="N422" s="2">
        <v>28.9</v>
      </c>
      <c r="O422" s="2">
        <v>28.9</v>
      </c>
      <c r="P422" s="2">
        <v>28.6</v>
      </c>
      <c r="Q422" s="3">
        <v>28.7</v>
      </c>
      <c r="R422" s="3">
        <v>-0.05</v>
      </c>
      <c r="S422" s="4">
        <v>-1.6999999999999999E-3</v>
      </c>
      <c r="T422" s="2">
        <v>261</v>
      </c>
      <c r="U422" s="5">
        <v>7503</v>
      </c>
      <c r="V422" s="2">
        <v>0</v>
      </c>
      <c r="X422" s="1">
        <v>42810</v>
      </c>
      <c r="Y422" s="2">
        <v>29.75</v>
      </c>
      <c r="Z422" s="2">
        <v>29.8</v>
      </c>
      <c r="AA422" s="2">
        <v>29.4</v>
      </c>
      <c r="AB422" s="2">
        <v>29.5</v>
      </c>
      <c r="AC422" s="2">
        <v>0</v>
      </c>
      <c r="AD422" s="6">
        <v>0</v>
      </c>
      <c r="AE422" s="2">
        <v>258</v>
      </c>
      <c r="AF422" s="5">
        <v>7621</v>
      </c>
      <c r="AG422" s="2">
        <v>0</v>
      </c>
    </row>
    <row r="423" spans="2:33">
      <c r="B423" s="1">
        <v>42772</v>
      </c>
      <c r="C423" s="2">
        <v>18.45</v>
      </c>
      <c r="D423" s="2">
        <v>18.45</v>
      </c>
      <c r="E423" s="2">
        <v>18.149999999999999</v>
      </c>
      <c r="F423" s="3">
        <v>18.149999999999999</v>
      </c>
      <c r="G423" s="3">
        <v>-0.3</v>
      </c>
      <c r="H423" s="4">
        <v>-1.6299999999999999E-2</v>
      </c>
      <c r="I423" s="5">
        <v>1104</v>
      </c>
      <c r="J423" s="5">
        <v>20167</v>
      </c>
      <c r="K423" s="2">
        <v>302.5</v>
      </c>
      <c r="M423" s="1">
        <v>42773</v>
      </c>
      <c r="N423" s="2">
        <v>29.05</v>
      </c>
      <c r="O423" s="2">
        <v>29.1</v>
      </c>
      <c r="P423" s="2">
        <v>28.75</v>
      </c>
      <c r="Q423" s="3">
        <v>28.75</v>
      </c>
      <c r="R423" s="3">
        <v>-0.3</v>
      </c>
      <c r="S423" s="4">
        <v>-1.03E-2</v>
      </c>
      <c r="T423" s="2">
        <v>181</v>
      </c>
      <c r="U423" s="5">
        <v>5231</v>
      </c>
      <c r="V423" s="2">
        <v>0</v>
      </c>
      <c r="X423" s="1">
        <v>42809</v>
      </c>
      <c r="Y423" s="2">
        <v>29.45</v>
      </c>
      <c r="Z423" s="2">
        <v>29.6</v>
      </c>
      <c r="AA423" s="2">
        <v>29.35</v>
      </c>
      <c r="AB423" s="3">
        <v>29.5</v>
      </c>
      <c r="AC423" s="3">
        <v>0.15</v>
      </c>
      <c r="AD423" s="4">
        <v>5.1000000000000004E-3</v>
      </c>
      <c r="AE423" s="2">
        <v>433</v>
      </c>
      <c r="AF423" s="5">
        <v>12762</v>
      </c>
      <c r="AG423" s="2">
        <v>0</v>
      </c>
    </row>
    <row r="424" spans="2:33">
      <c r="B424" s="1">
        <v>42769</v>
      </c>
      <c r="C424" s="2">
        <v>18.3</v>
      </c>
      <c r="D424" s="2">
        <v>18.7</v>
      </c>
      <c r="E424" s="2">
        <v>18.3</v>
      </c>
      <c r="F424" s="3">
        <v>18.45</v>
      </c>
      <c r="G424" s="3">
        <v>0.25</v>
      </c>
      <c r="H424" s="4">
        <v>1.37E-2</v>
      </c>
      <c r="I424" s="5">
        <v>2640</v>
      </c>
      <c r="J424" s="5">
        <v>48845</v>
      </c>
      <c r="K424" s="2">
        <v>307.5</v>
      </c>
      <c r="M424" s="1">
        <v>42772</v>
      </c>
      <c r="N424" s="2">
        <v>28.9</v>
      </c>
      <c r="O424" s="2">
        <v>29.15</v>
      </c>
      <c r="P424" s="2">
        <v>28.7</v>
      </c>
      <c r="Q424" s="3">
        <v>29.05</v>
      </c>
      <c r="R424" s="3">
        <v>0.35</v>
      </c>
      <c r="S424" s="4">
        <v>1.2200000000000001E-2</v>
      </c>
      <c r="T424" s="2">
        <v>315</v>
      </c>
      <c r="U424" s="5">
        <v>9144</v>
      </c>
      <c r="V424" s="2">
        <v>0</v>
      </c>
      <c r="X424" s="1">
        <v>42808</v>
      </c>
      <c r="Y424" s="2">
        <v>29</v>
      </c>
      <c r="Z424" s="2">
        <v>29.75</v>
      </c>
      <c r="AA424" s="2">
        <v>28.9</v>
      </c>
      <c r="AB424" s="3">
        <v>29.35</v>
      </c>
      <c r="AC424" s="3">
        <v>0.45</v>
      </c>
      <c r="AD424" s="4">
        <v>1.5599999999999999E-2</v>
      </c>
      <c r="AE424" s="2">
        <v>552</v>
      </c>
      <c r="AF424" s="5">
        <v>16196</v>
      </c>
      <c r="AG424" s="2">
        <v>0</v>
      </c>
    </row>
    <row r="425" spans="2:33">
      <c r="B425" s="1">
        <v>42768</v>
      </c>
      <c r="C425" s="2">
        <v>18.3</v>
      </c>
      <c r="D425" s="2">
        <v>18.3</v>
      </c>
      <c r="E425" s="2">
        <v>17.75</v>
      </c>
      <c r="F425" s="3">
        <v>18.2</v>
      </c>
      <c r="G425" s="3">
        <v>0.05</v>
      </c>
      <c r="H425" s="4">
        <v>2.8E-3</v>
      </c>
      <c r="I425" s="5">
        <v>1445</v>
      </c>
      <c r="J425" s="5">
        <v>26044</v>
      </c>
      <c r="K425" s="2">
        <v>303.33</v>
      </c>
      <c r="M425" s="1">
        <v>42769</v>
      </c>
      <c r="N425" s="2">
        <v>28.5</v>
      </c>
      <c r="O425" s="2">
        <v>28.95</v>
      </c>
      <c r="P425" s="2">
        <v>28.5</v>
      </c>
      <c r="Q425" s="3">
        <v>28.7</v>
      </c>
      <c r="R425" s="3">
        <v>0.2</v>
      </c>
      <c r="S425" s="4">
        <v>7.0000000000000001E-3</v>
      </c>
      <c r="T425" s="2">
        <v>230</v>
      </c>
      <c r="U425" s="5">
        <v>6610</v>
      </c>
      <c r="V425" s="2">
        <v>0</v>
      </c>
      <c r="X425" s="1">
        <v>42807</v>
      </c>
      <c r="Y425" s="2">
        <v>29.15</v>
      </c>
      <c r="Z425" s="2">
        <v>29.15</v>
      </c>
      <c r="AA425" s="2">
        <v>28.85</v>
      </c>
      <c r="AB425" s="3">
        <v>28.9</v>
      </c>
      <c r="AC425" s="3">
        <v>-0.3</v>
      </c>
      <c r="AD425" s="4">
        <v>-1.03E-2</v>
      </c>
      <c r="AE425" s="2">
        <v>272</v>
      </c>
      <c r="AF425" s="5">
        <v>7873</v>
      </c>
      <c r="AG425" s="2">
        <v>0</v>
      </c>
    </row>
    <row r="426" spans="2:33">
      <c r="B426" s="1">
        <v>42759</v>
      </c>
      <c r="C426" s="2">
        <v>18.2</v>
      </c>
      <c r="D426" s="2">
        <v>18.2</v>
      </c>
      <c r="E426" s="2">
        <v>18.05</v>
      </c>
      <c r="F426" s="3">
        <v>18.149999999999999</v>
      </c>
      <c r="G426" s="3">
        <v>-0.05</v>
      </c>
      <c r="H426" s="4">
        <v>-2.7000000000000001E-3</v>
      </c>
      <c r="I426" s="2">
        <v>492</v>
      </c>
      <c r="J426" s="5">
        <v>8916</v>
      </c>
      <c r="K426" s="2">
        <v>302.5</v>
      </c>
      <c r="M426" s="1">
        <v>42768</v>
      </c>
      <c r="N426" s="2">
        <v>29</v>
      </c>
      <c r="O426" s="2">
        <v>29</v>
      </c>
      <c r="P426" s="2">
        <v>28.5</v>
      </c>
      <c r="Q426" s="3">
        <v>28.5</v>
      </c>
      <c r="R426" s="3">
        <v>-0.25</v>
      </c>
      <c r="S426" s="4">
        <v>-8.6999999999999994E-3</v>
      </c>
      <c r="T426" s="2">
        <v>379</v>
      </c>
      <c r="U426" s="5">
        <v>10843</v>
      </c>
      <c r="V426" s="2">
        <v>0</v>
      </c>
      <c r="X426" s="1">
        <v>42804</v>
      </c>
      <c r="Y426" s="2">
        <v>29.3</v>
      </c>
      <c r="Z426" s="2">
        <v>29.3</v>
      </c>
      <c r="AA426" s="2">
        <v>28.85</v>
      </c>
      <c r="AB426" s="2">
        <v>29.2</v>
      </c>
      <c r="AC426" s="2">
        <v>0</v>
      </c>
      <c r="AD426" s="6">
        <v>0</v>
      </c>
      <c r="AE426" s="2">
        <v>239</v>
      </c>
      <c r="AF426" s="5">
        <v>6954</v>
      </c>
      <c r="AG426" s="2">
        <v>0</v>
      </c>
    </row>
    <row r="427" spans="2:33">
      <c r="B427" s="1">
        <v>42758</v>
      </c>
      <c r="C427" s="2">
        <v>18.100000000000001</v>
      </c>
      <c r="D427" s="2">
        <v>18.25</v>
      </c>
      <c r="E427" s="2">
        <v>18</v>
      </c>
      <c r="F427" s="3">
        <v>18.2</v>
      </c>
      <c r="G427" s="3">
        <v>0.1</v>
      </c>
      <c r="H427" s="4">
        <v>5.4999999999999997E-3</v>
      </c>
      <c r="I427" s="2">
        <v>726</v>
      </c>
      <c r="J427" s="5">
        <v>13138</v>
      </c>
      <c r="K427" s="2">
        <v>303.33</v>
      </c>
      <c r="M427" s="1">
        <v>42759</v>
      </c>
      <c r="N427" s="2">
        <v>29.3</v>
      </c>
      <c r="O427" s="2">
        <v>29.3</v>
      </c>
      <c r="P427" s="2">
        <v>28.75</v>
      </c>
      <c r="Q427" s="3">
        <v>28.75</v>
      </c>
      <c r="R427" s="3">
        <v>-0.3</v>
      </c>
      <c r="S427" s="4">
        <v>-1.03E-2</v>
      </c>
      <c r="T427" s="2">
        <v>361</v>
      </c>
      <c r="U427" s="5">
        <v>10420</v>
      </c>
      <c r="V427" s="2">
        <v>0</v>
      </c>
      <c r="X427" s="1">
        <v>42803</v>
      </c>
      <c r="Y427" s="2">
        <v>29.3</v>
      </c>
      <c r="Z427" s="2">
        <v>29.3</v>
      </c>
      <c r="AA427" s="2">
        <v>29.05</v>
      </c>
      <c r="AB427" s="3">
        <v>29.2</v>
      </c>
      <c r="AC427" s="3">
        <v>0.05</v>
      </c>
      <c r="AD427" s="4">
        <v>1.6999999999999999E-3</v>
      </c>
      <c r="AE427" s="2">
        <v>190</v>
      </c>
      <c r="AF427" s="5">
        <v>5541</v>
      </c>
      <c r="AG427" s="2">
        <v>0</v>
      </c>
    </row>
    <row r="428" spans="2:33">
      <c r="B428" s="1">
        <v>42755</v>
      </c>
      <c r="C428" s="2">
        <v>18.25</v>
      </c>
      <c r="D428" s="2">
        <v>18.3</v>
      </c>
      <c r="E428" s="2">
        <v>18.100000000000001</v>
      </c>
      <c r="F428" s="3">
        <v>18.100000000000001</v>
      </c>
      <c r="G428" s="3">
        <v>-0.15</v>
      </c>
      <c r="H428" s="4">
        <v>-8.2000000000000007E-3</v>
      </c>
      <c r="I428" s="2">
        <v>406</v>
      </c>
      <c r="J428" s="5">
        <v>7379</v>
      </c>
      <c r="K428" s="2">
        <v>301.67</v>
      </c>
      <c r="M428" s="1">
        <v>42758</v>
      </c>
      <c r="N428" s="2">
        <v>29.4</v>
      </c>
      <c r="O428" s="2">
        <v>29.4</v>
      </c>
      <c r="P428" s="2">
        <v>29</v>
      </c>
      <c r="Q428" s="3">
        <v>29.05</v>
      </c>
      <c r="R428" s="3">
        <v>-0.1</v>
      </c>
      <c r="S428" s="4">
        <v>-3.3999999999999998E-3</v>
      </c>
      <c r="T428" s="2">
        <v>298</v>
      </c>
      <c r="U428" s="5">
        <v>8689</v>
      </c>
      <c r="V428" s="2">
        <v>0</v>
      </c>
      <c r="X428" s="1">
        <v>42802</v>
      </c>
      <c r="Y428" s="2">
        <v>29.4</v>
      </c>
      <c r="Z428" s="2">
        <v>29.4</v>
      </c>
      <c r="AA428" s="2">
        <v>29</v>
      </c>
      <c r="AB428" s="3">
        <v>29.15</v>
      </c>
      <c r="AC428" s="3">
        <v>-0.15</v>
      </c>
      <c r="AD428" s="4">
        <v>-5.1000000000000004E-3</v>
      </c>
      <c r="AE428" s="2">
        <v>237</v>
      </c>
      <c r="AF428" s="5">
        <v>6908</v>
      </c>
      <c r="AG428" s="2">
        <v>0</v>
      </c>
    </row>
    <row r="429" spans="2:33">
      <c r="B429" s="1">
        <v>42754</v>
      </c>
      <c r="C429" s="2">
        <v>17.850000000000001</v>
      </c>
      <c r="D429" s="2">
        <v>18.350000000000001</v>
      </c>
      <c r="E429" s="2">
        <v>17.850000000000001</v>
      </c>
      <c r="F429" s="3">
        <v>18.25</v>
      </c>
      <c r="G429" s="3">
        <v>0.4</v>
      </c>
      <c r="H429" s="4">
        <v>2.24E-2</v>
      </c>
      <c r="I429" s="5">
        <v>1041</v>
      </c>
      <c r="J429" s="5">
        <v>18880</v>
      </c>
      <c r="K429" s="2">
        <v>304.17</v>
      </c>
      <c r="M429" s="1">
        <v>42755</v>
      </c>
      <c r="N429" s="2">
        <v>29.2</v>
      </c>
      <c r="O429" s="2">
        <v>29.3</v>
      </c>
      <c r="P429" s="2">
        <v>29.1</v>
      </c>
      <c r="Q429" s="2">
        <v>29.15</v>
      </c>
      <c r="R429" s="2">
        <v>0</v>
      </c>
      <c r="S429" s="6">
        <v>0</v>
      </c>
      <c r="T429" s="2">
        <v>216</v>
      </c>
      <c r="U429" s="5">
        <v>6303</v>
      </c>
      <c r="V429" s="2">
        <v>0</v>
      </c>
      <c r="X429" s="1">
        <v>42801</v>
      </c>
      <c r="Y429" s="2">
        <v>29</v>
      </c>
      <c r="Z429" s="2">
        <v>29.3</v>
      </c>
      <c r="AA429" s="2">
        <v>28.95</v>
      </c>
      <c r="AB429" s="3">
        <v>29.3</v>
      </c>
      <c r="AC429" s="3">
        <v>0.4</v>
      </c>
      <c r="AD429" s="4">
        <v>1.38E-2</v>
      </c>
      <c r="AE429" s="2">
        <v>230</v>
      </c>
      <c r="AF429" s="5">
        <v>6689</v>
      </c>
      <c r="AG429" s="2">
        <v>0</v>
      </c>
    </row>
    <row r="430" spans="2:33">
      <c r="B430" s="1">
        <v>42753</v>
      </c>
      <c r="C430" s="2">
        <v>18.100000000000001</v>
      </c>
      <c r="D430" s="2">
        <v>18.100000000000001</v>
      </c>
      <c r="E430" s="2">
        <v>17.8</v>
      </c>
      <c r="F430" s="3">
        <v>17.850000000000001</v>
      </c>
      <c r="G430" s="3">
        <v>-0.25</v>
      </c>
      <c r="H430" s="4">
        <v>-1.38E-2</v>
      </c>
      <c r="I430" s="2">
        <v>781</v>
      </c>
      <c r="J430" s="5">
        <v>13994</v>
      </c>
      <c r="K430" s="2">
        <v>297.5</v>
      </c>
      <c r="M430" s="1">
        <v>42754</v>
      </c>
      <c r="N430" s="2">
        <v>29.55</v>
      </c>
      <c r="O430" s="2">
        <v>29.55</v>
      </c>
      <c r="P430" s="2">
        <v>29.15</v>
      </c>
      <c r="Q430" s="3">
        <v>29.15</v>
      </c>
      <c r="R430" s="3">
        <v>-0.4</v>
      </c>
      <c r="S430" s="4">
        <v>-1.35E-2</v>
      </c>
      <c r="T430" s="2">
        <v>285</v>
      </c>
      <c r="U430" s="5">
        <v>8353</v>
      </c>
      <c r="V430" s="2">
        <v>0</v>
      </c>
      <c r="X430" s="1">
        <v>42800</v>
      </c>
      <c r="Y430" s="2">
        <v>28.75</v>
      </c>
      <c r="Z430" s="2">
        <v>28.95</v>
      </c>
      <c r="AA430" s="2">
        <v>28.75</v>
      </c>
      <c r="AB430" s="2">
        <v>28.9</v>
      </c>
      <c r="AC430" s="2">
        <v>0</v>
      </c>
      <c r="AD430" s="6">
        <v>0</v>
      </c>
      <c r="AE430" s="2">
        <v>163</v>
      </c>
      <c r="AF430" s="5">
        <v>4706</v>
      </c>
      <c r="AG430" s="2">
        <v>0</v>
      </c>
    </row>
    <row r="431" spans="2:33">
      <c r="B431" s="1">
        <v>42752</v>
      </c>
      <c r="C431" s="2">
        <v>18.100000000000001</v>
      </c>
      <c r="D431" s="2">
        <v>18.2</v>
      </c>
      <c r="E431" s="2">
        <v>18</v>
      </c>
      <c r="F431" s="2">
        <v>18.100000000000001</v>
      </c>
      <c r="G431" s="2">
        <v>0</v>
      </c>
      <c r="H431" s="6">
        <v>0</v>
      </c>
      <c r="I431" s="2">
        <v>600</v>
      </c>
      <c r="J431" s="5">
        <v>10845</v>
      </c>
      <c r="K431" s="2">
        <v>301.67</v>
      </c>
      <c r="M431" s="1">
        <v>42753</v>
      </c>
      <c r="N431" s="2">
        <v>29.4</v>
      </c>
      <c r="O431" s="2">
        <v>29.95</v>
      </c>
      <c r="P431" s="2">
        <v>29.4</v>
      </c>
      <c r="Q431" s="3">
        <v>29.55</v>
      </c>
      <c r="R431" s="3">
        <v>0.35</v>
      </c>
      <c r="S431" s="4">
        <v>1.2E-2</v>
      </c>
      <c r="T431" s="2">
        <v>946</v>
      </c>
      <c r="U431" s="5">
        <v>28123</v>
      </c>
      <c r="V431" s="2">
        <v>0</v>
      </c>
      <c r="X431" s="1">
        <v>42797</v>
      </c>
      <c r="Y431" s="2">
        <v>29</v>
      </c>
      <c r="Z431" s="2">
        <v>29</v>
      </c>
      <c r="AA431" s="2">
        <v>28.8</v>
      </c>
      <c r="AB431" s="3">
        <v>28.9</v>
      </c>
      <c r="AC431" s="3">
        <v>0.1</v>
      </c>
      <c r="AD431" s="4">
        <v>3.5000000000000001E-3</v>
      </c>
      <c r="AE431" s="2">
        <v>162</v>
      </c>
      <c r="AF431" s="5">
        <v>4681</v>
      </c>
      <c r="AG431" s="2">
        <v>0</v>
      </c>
    </row>
    <row r="432" spans="2:33">
      <c r="B432" s="1">
        <v>42751</v>
      </c>
      <c r="C432" s="2">
        <v>18.25</v>
      </c>
      <c r="D432" s="2">
        <v>18.350000000000001</v>
      </c>
      <c r="E432" s="2">
        <v>18</v>
      </c>
      <c r="F432" s="3">
        <v>18.100000000000001</v>
      </c>
      <c r="G432" s="3">
        <v>-0.25</v>
      </c>
      <c r="H432" s="4">
        <v>-1.3599999999999999E-2</v>
      </c>
      <c r="I432" s="2">
        <v>613</v>
      </c>
      <c r="J432" s="5">
        <v>11091</v>
      </c>
      <c r="K432" s="2">
        <v>301.67</v>
      </c>
      <c r="M432" s="1">
        <v>42752</v>
      </c>
      <c r="N432" s="2">
        <v>29.25</v>
      </c>
      <c r="O432" s="2">
        <v>29.4</v>
      </c>
      <c r="P432" s="2">
        <v>29.1</v>
      </c>
      <c r="Q432" s="3">
        <v>29.2</v>
      </c>
      <c r="R432" s="3">
        <v>-0.05</v>
      </c>
      <c r="S432" s="4">
        <v>-1.6999999999999999E-3</v>
      </c>
      <c r="T432" s="2">
        <v>201</v>
      </c>
      <c r="U432" s="5">
        <v>5872</v>
      </c>
      <c r="V432" s="2">
        <v>0</v>
      </c>
      <c r="X432" s="1">
        <v>42796</v>
      </c>
      <c r="Y432" s="2">
        <v>29.1</v>
      </c>
      <c r="Z432" s="2">
        <v>29.15</v>
      </c>
      <c r="AA432" s="2">
        <v>28.7</v>
      </c>
      <c r="AB432" s="3">
        <v>28.8</v>
      </c>
      <c r="AC432" s="3">
        <v>-0.05</v>
      </c>
      <c r="AD432" s="4">
        <v>-1.6999999999999999E-3</v>
      </c>
      <c r="AE432" s="2">
        <v>272</v>
      </c>
      <c r="AF432" s="5">
        <v>7847</v>
      </c>
      <c r="AG432" s="2">
        <v>0</v>
      </c>
    </row>
    <row r="433" spans="2:33">
      <c r="B433" s="1">
        <v>42748</v>
      </c>
      <c r="C433" s="2">
        <v>18.2</v>
      </c>
      <c r="D433" s="2">
        <v>18.350000000000001</v>
      </c>
      <c r="E433" s="2">
        <v>18.100000000000001</v>
      </c>
      <c r="F433" s="3">
        <v>18.350000000000001</v>
      </c>
      <c r="G433" s="3">
        <v>0.1</v>
      </c>
      <c r="H433" s="4">
        <v>5.4999999999999997E-3</v>
      </c>
      <c r="I433" s="2">
        <v>625</v>
      </c>
      <c r="J433" s="5">
        <v>11410</v>
      </c>
      <c r="K433" s="2">
        <v>305.83</v>
      </c>
      <c r="M433" s="1">
        <v>42751</v>
      </c>
      <c r="N433" s="2">
        <v>29.6</v>
      </c>
      <c r="O433" s="2">
        <v>29.6</v>
      </c>
      <c r="P433" s="2">
        <v>29.2</v>
      </c>
      <c r="Q433" s="3">
        <v>29.25</v>
      </c>
      <c r="R433" s="3">
        <v>-0.1</v>
      </c>
      <c r="S433" s="4">
        <v>-3.3999999999999998E-3</v>
      </c>
      <c r="T433" s="2">
        <v>218</v>
      </c>
      <c r="U433" s="5">
        <v>6404</v>
      </c>
      <c r="V433" s="2">
        <v>0</v>
      </c>
      <c r="X433" s="1">
        <v>42795</v>
      </c>
      <c r="Y433" s="2">
        <v>29.25</v>
      </c>
      <c r="Z433" s="2">
        <v>29.4</v>
      </c>
      <c r="AA433" s="2">
        <v>28.85</v>
      </c>
      <c r="AB433" s="3">
        <v>28.85</v>
      </c>
      <c r="AC433" s="3">
        <v>-0.35</v>
      </c>
      <c r="AD433" s="4">
        <v>-1.2E-2</v>
      </c>
      <c r="AE433" s="2">
        <v>228</v>
      </c>
      <c r="AF433" s="5">
        <v>6629</v>
      </c>
      <c r="AG433" s="2">
        <v>0</v>
      </c>
    </row>
    <row r="434" spans="2:33">
      <c r="B434" s="1">
        <v>42747</v>
      </c>
      <c r="C434" s="2">
        <v>18.350000000000001</v>
      </c>
      <c r="D434" s="2">
        <v>18.45</v>
      </c>
      <c r="E434" s="2">
        <v>18.2</v>
      </c>
      <c r="F434" s="3">
        <v>18.25</v>
      </c>
      <c r="G434" s="3">
        <v>-0.1</v>
      </c>
      <c r="H434" s="4">
        <v>-5.4000000000000003E-3</v>
      </c>
      <c r="I434" s="5">
        <v>1144</v>
      </c>
      <c r="J434" s="5">
        <v>20970</v>
      </c>
      <c r="K434" s="2">
        <v>304.17</v>
      </c>
      <c r="M434" s="1">
        <v>42748</v>
      </c>
      <c r="N434" s="2">
        <v>29.7</v>
      </c>
      <c r="O434" s="2">
        <v>29.9</v>
      </c>
      <c r="P434" s="2">
        <v>29.25</v>
      </c>
      <c r="Q434" s="3">
        <v>29.35</v>
      </c>
      <c r="R434" s="3">
        <v>-0.2</v>
      </c>
      <c r="S434" s="4">
        <v>-6.7999999999999996E-3</v>
      </c>
      <c r="T434" s="2">
        <v>433</v>
      </c>
      <c r="U434" s="5">
        <v>12807</v>
      </c>
      <c r="V434" s="2">
        <v>0</v>
      </c>
      <c r="X434" s="1">
        <v>42790</v>
      </c>
      <c r="Y434" s="2">
        <v>29.2</v>
      </c>
      <c r="Z434" s="2">
        <v>29.4</v>
      </c>
      <c r="AA434" s="2">
        <v>29.2</v>
      </c>
      <c r="AB434" s="2">
        <v>29.2</v>
      </c>
      <c r="AC434" s="2">
        <v>0</v>
      </c>
      <c r="AD434" s="6">
        <v>0</v>
      </c>
      <c r="AE434" s="2">
        <v>193</v>
      </c>
      <c r="AF434" s="5">
        <v>5655</v>
      </c>
      <c r="AG434" s="2">
        <v>0</v>
      </c>
    </row>
    <row r="435" spans="2:33">
      <c r="B435" s="1">
        <v>42746</v>
      </c>
      <c r="C435" s="2">
        <v>18.05</v>
      </c>
      <c r="D435" s="2">
        <v>18.399999999999999</v>
      </c>
      <c r="E435" s="2">
        <v>18.05</v>
      </c>
      <c r="F435" s="3">
        <v>18.350000000000001</v>
      </c>
      <c r="G435" s="3">
        <v>0.35</v>
      </c>
      <c r="H435" s="4">
        <v>1.9400000000000001E-2</v>
      </c>
      <c r="I435" s="5">
        <v>1418</v>
      </c>
      <c r="J435" s="5">
        <v>25897</v>
      </c>
      <c r="K435" s="2">
        <v>305.83</v>
      </c>
      <c r="M435" s="1">
        <v>42747</v>
      </c>
      <c r="N435" s="2">
        <v>29.35</v>
      </c>
      <c r="O435" s="2">
        <v>29.7</v>
      </c>
      <c r="P435" s="2">
        <v>29.2</v>
      </c>
      <c r="Q435" s="3">
        <v>29.55</v>
      </c>
      <c r="R435" s="3">
        <v>0.4</v>
      </c>
      <c r="S435" s="4">
        <v>1.37E-2</v>
      </c>
      <c r="T435" s="2">
        <v>477</v>
      </c>
      <c r="U435" s="5">
        <v>14045</v>
      </c>
      <c r="V435" s="2">
        <v>0</v>
      </c>
      <c r="X435" s="1">
        <v>42789</v>
      </c>
      <c r="Y435" s="2">
        <v>29.5</v>
      </c>
      <c r="Z435" s="2">
        <v>29.6</v>
      </c>
      <c r="AA435" s="2">
        <v>29.2</v>
      </c>
      <c r="AB435" s="3">
        <v>29.2</v>
      </c>
      <c r="AC435" s="3">
        <v>-0.3</v>
      </c>
      <c r="AD435" s="4">
        <v>-1.0200000000000001E-2</v>
      </c>
      <c r="AE435" s="2">
        <v>341</v>
      </c>
      <c r="AF435" s="5">
        <v>9993</v>
      </c>
      <c r="AG435" s="2">
        <v>0</v>
      </c>
    </row>
    <row r="436" spans="2:33">
      <c r="B436" s="1">
        <v>42745</v>
      </c>
      <c r="C436" s="2">
        <v>18.100000000000001</v>
      </c>
      <c r="D436" s="2">
        <v>18.100000000000001</v>
      </c>
      <c r="E436" s="2">
        <v>17.7</v>
      </c>
      <c r="F436" s="3">
        <v>18</v>
      </c>
      <c r="G436" s="3">
        <v>-0.05</v>
      </c>
      <c r="H436" s="4">
        <v>-2.8E-3</v>
      </c>
      <c r="I436" s="2">
        <v>684</v>
      </c>
      <c r="J436" s="5">
        <v>12281</v>
      </c>
      <c r="K436" s="2">
        <v>300</v>
      </c>
      <c r="M436" s="1">
        <v>42746</v>
      </c>
      <c r="N436" s="2">
        <v>29.2</v>
      </c>
      <c r="O436" s="2">
        <v>29.3</v>
      </c>
      <c r="P436" s="2">
        <v>28.95</v>
      </c>
      <c r="Q436" s="2">
        <v>29.15</v>
      </c>
      <c r="R436" s="2">
        <v>0</v>
      </c>
      <c r="S436" s="6">
        <v>0</v>
      </c>
      <c r="T436" s="2">
        <v>184</v>
      </c>
      <c r="U436" s="5">
        <v>5375</v>
      </c>
      <c r="V436" s="2">
        <v>0</v>
      </c>
      <c r="X436" s="1">
        <v>42788</v>
      </c>
      <c r="Y436" s="2">
        <v>29.85</v>
      </c>
      <c r="Z436" s="2">
        <v>29.85</v>
      </c>
      <c r="AA436" s="2">
        <v>29.45</v>
      </c>
      <c r="AB436" s="3">
        <v>29.5</v>
      </c>
      <c r="AC436" s="3">
        <v>-0.05</v>
      </c>
      <c r="AD436" s="4">
        <v>-1.6999999999999999E-3</v>
      </c>
      <c r="AE436" s="2">
        <v>394</v>
      </c>
      <c r="AF436" s="5">
        <v>11661</v>
      </c>
      <c r="AG436" s="2">
        <v>0</v>
      </c>
    </row>
    <row r="437" spans="2:33">
      <c r="B437" s="1">
        <v>42744</v>
      </c>
      <c r="C437" s="2">
        <v>18.05</v>
      </c>
      <c r="D437" s="2">
        <v>18.2</v>
      </c>
      <c r="E437" s="2">
        <v>17.95</v>
      </c>
      <c r="F437" s="3">
        <v>18.05</v>
      </c>
      <c r="G437" s="3">
        <v>-0.05</v>
      </c>
      <c r="H437" s="4">
        <v>-2.8E-3</v>
      </c>
      <c r="I437" s="2">
        <v>750</v>
      </c>
      <c r="J437" s="5">
        <v>13554</v>
      </c>
      <c r="K437" s="2">
        <v>300.83</v>
      </c>
      <c r="M437" s="1">
        <v>42745</v>
      </c>
      <c r="N437" s="2">
        <v>29.35</v>
      </c>
      <c r="O437" s="2">
        <v>29.4</v>
      </c>
      <c r="P437" s="2">
        <v>28.7</v>
      </c>
      <c r="Q437" s="3">
        <v>29.15</v>
      </c>
      <c r="R437" s="3">
        <v>-0.2</v>
      </c>
      <c r="S437" s="4">
        <v>-6.7999999999999996E-3</v>
      </c>
      <c r="T437" s="2">
        <v>192</v>
      </c>
      <c r="U437" s="5">
        <v>5599</v>
      </c>
      <c r="V437" s="2">
        <v>0</v>
      </c>
      <c r="X437" s="1">
        <v>42787</v>
      </c>
      <c r="Y437" s="2">
        <v>29.8</v>
      </c>
      <c r="Z437" s="2">
        <v>30.35</v>
      </c>
      <c r="AA437" s="2">
        <v>29.4</v>
      </c>
      <c r="AB437" s="3">
        <v>29.55</v>
      </c>
      <c r="AC437" s="3">
        <v>0.45</v>
      </c>
      <c r="AD437" s="4">
        <v>1.55E-2</v>
      </c>
      <c r="AE437" s="5">
        <v>2046</v>
      </c>
      <c r="AF437" s="5">
        <v>61042</v>
      </c>
      <c r="AG437" s="2">
        <v>0</v>
      </c>
    </row>
    <row r="438" spans="2:33">
      <c r="B438" s="1">
        <v>42741</v>
      </c>
      <c r="C438" s="2">
        <v>18.05</v>
      </c>
      <c r="D438" s="2">
        <v>18.149999999999999</v>
      </c>
      <c r="E438" s="2">
        <v>18</v>
      </c>
      <c r="F438" s="3">
        <v>18.100000000000001</v>
      </c>
      <c r="G438" s="3">
        <v>0.05</v>
      </c>
      <c r="H438" s="4">
        <v>2.8E-3</v>
      </c>
      <c r="I438" s="2">
        <v>508</v>
      </c>
      <c r="J438" s="5">
        <v>9174</v>
      </c>
      <c r="K438" s="2">
        <v>301.67</v>
      </c>
      <c r="M438" s="1">
        <v>42744</v>
      </c>
      <c r="N438" s="2">
        <v>29.75</v>
      </c>
      <c r="O438" s="2">
        <v>29.75</v>
      </c>
      <c r="P438" s="2">
        <v>29.3</v>
      </c>
      <c r="Q438" s="3">
        <v>29.35</v>
      </c>
      <c r="R438" s="3">
        <v>-0.15</v>
      </c>
      <c r="S438" s="4">
        <v>-5.1000000000000004E-3</v>
      </c>
      <c r="T438" s="2">
        <v>336</v>
      </c>
      <c r="U438" s="5">
        <v>9915</v>
      </c>
      <c r="V438" s="2">
        <v>0</v>
      </c>
      <c r="X438" s="1">
        <v>42786</v>
      </c>
      <c r="Y438" s="2">
        <v>28.85</v>
      </c>
      <c r="Z438" s="2">
        <v>29.2</v>
      </c>
      <c r="AA438" s="2">
        <v>28.8</v>
      </c>
      <c r="AB438" s="3">
        <v>29.1</v>
      </c>
      <c r="AC438" s="3">
        <v>0.3</v>
      </c>
      <c r="AD438" s="4">
        <v>1.04E-2</v>
      </c>
      <c r="AE438" s="2">
        <v>593</v>
      </c>
      <c r="AF438" s="5">
        <v>17230</v>
      </c>
      <c r="AG438" s="2">
        <v>0</v>
      </c>
    </row>
    <row r="439" spans="2:33">
      <c r="B439" s="1">
        <v>42740</v>
      </c>
      <c r="C439" s="2">
        <v>18</v>
      </c>
      <c r="D439" s="2">
        <v>18.149999999999999</v>
      </c>
      <c r="E439" s="2">
        <v>17.899999999999999</v>
      </c>
      <c r="F439" s="3">
        <v>18.05</v>
      </c>
      <c r="G439" s="3">
        <v>0.05</v>
      </c>
      <c r="H439" s="4">
        <v>2.8E-3</v>
      </c>
      <c r="I439" s="5">
        <v>1113</v>
      </c>
      <c r="J439" s="5">
        <v>20048</v>
      </c>
      <c r="K439" s="2">
        <v>300.83</v>
      </c>
      <c r="M439" s="1">
        <v>42741</v>
      </c>
      <c r="N439" s="2">
        <v>29.35</v>
      </c>
      <c r="O439" s="2">
        <v>29.5</v>
      </c>
      <c r="P439" s="2">
        <v>29.35</v>
      </c>
      <c r="Q439" s="3">
        <v>29.5</v>
      </c>
      <c r="R439" s="3">
        <v>0.15</v>
      </c>
      <c r="S439" s="4">
        <v>5.1000000000000004E-3</v>
      </c>
      <c r="T439" s="2">
        <v>165</v>
      </c>
      <c r="U439" s="5">
        <v>4863</v>
      </c>
      <c r="V439" s="2">
        <v>0</v>
      </c>
      <c r="X439" s="1">
        <v>42784</v>
      </c>
      <c r="Y439" s="2">
        <v>28.8</v>
      </c>
      <c r="Z439" s="2">
        <v>28.9</v>
      </c>
      <c r="AA439" s="2">
        <v>28.6</v>
      </c>
      <c r="AB439" s="2">
        <v>28.8</v>
      </c>
      <c r="AC439" s="2">
        <v>0</v>
      </c>
      <c r="AD439" s="6">
        <v>0</v>
      </c>
      <c r="AE439" s="2">
        <v>195</v>
      </c>
      <c r="AF439" s="5">
        <v>5606</v>
      </c>
      <c r="AG439" s="2">
        <v>0</v>
      </c>
    </row>
    <row r="440" spans="2:33">
      <c r="B440" s="1">
        <v>42739</v>
      </c>
      <c r="C440" s="2">
        <v>17.850000000000001</v>
      </c>
      <c r="D440" s="2">
        <v>18.149999999999999</v>
      </c>
      <c r="E440" s="2">
        <v>17.850000000000001</v>
      </c>
      <c r="F440" s="3">
        <v>18</v>
      </c>
      <c r="G440" s="3">
        <v>0.1</v>
      </c>
      <c r="H440" s="4">
        <v>5.5999999999999999E-3</v>
      </c>
      <c r="I440" s="5">
        <v>1069</v>
      </c>
      <c r="J440" s="5">
        <v>19194</v>
      </c>
      <c r="K440" s="2">
        <v>300</v>
      </c>
      <c r="M440" s="1">
        <v>42740</v>
      </c>
      <c r="N440" s="2">
        <v>29.6</v>
      </c>
      <c r="O440" s="2">
        <v>29.6</v>
      </c>
      <c r="P440" s="2">
        <v>29.3</v>
      </c>
      <c r="Q440" s="2">
        <v>29.35</v>
      </c>
      <c r="R440" s="2">
        <v>0</v>
      </c>
      <c r="S440" s="6">
        <v>0</v>
      </c>
      <c r="T440" s="2">
        <v>224</v>
      </c>
      <c r="U440" s="5">
        <v>6589</v>
      </c>
      <c r="V440" s="2">
        <v>0</v>
      </c>
      <c r="X440" s="1">
        <v>42783</v>
      </c>
      <c r="Y440" s="2">
        <v>28.9</v>
      </c>
      <c r="Z440" s="2">
        <v>28.95</v>
      </c>
      <c r="AA440" s="2">
        <v>28.6</v>
      </c>
      <c r="AB440" s="3">
        <v>28.8</v>
      </c>
      <c r="AC440" s="3">
        <v>0.1</v>
      </c>
      <c r="AD440" s="4">
        <v>3.5000000000000001E-3</v>
      </c>
      <c r="AE440" s="2">
        <v>240</v>
      </c>
      <c r="AF440" s="5">
        <v>6902</v>
      </c>
      <c r="AG440" s="2">
        <v>0</v>
      </c>
    </row>
    <row r="441" spans="2:33">
      <c r="M441" s="1">
        <v>42739</v>
      </c>
      <c r="N441" s="2">
        <v>29.6</v>
      </c>
      <c r="O441" s="2">
        <v>29.65</v>
      </c>
      <c r="P441" s="2">
        <v>29.25</v>
      </c>
      <c r="Q441" s="3">
        <v>29.35</v>
      </c>
      <c r="R441" s="3">
        <v>-0.15</v>
      </c>
      <c r="S441" s="4">
        <v>-5.1000000000000004E-3</v>
      </c>
      <c r="T441" s="2">
        <v>233</v>
      </c>
      <c r="U441" s="5">
        <v>6846</v>
      </c>
      <c r="V441" s="2">
        <v>0</v>
      </c>
      <c r="X441" s="1">
        <v>42782</v>
      </c>
      <c r="Y441" s="2">
        <v>28.8</v>
      </c>
      <c r="Z441" s="2">
        <v>28.8</v>
      </c>
      <c r="AA441" s="2">
        <v>28.65</v>
      </c>
      <c r="AB441" s="3">
        <v>28.7</v>
      </c>
      <c r="AC441" s="3">
        <v>-0.1</v>
      </c>
      <c r="AD441" s="4">
        <v>-3.5000000000000001E-3</v>
      </c>
      <c r="AE441" s="2">
        <v>296</v>
      </c>
      <c r="AF441" s="5">
        <v>8515</v>
      </c>
      <c r="AG441" s="2">
        <v>0</v>
      </c>
    </row>
    <row r="442" spans="2:33">
      <c r="X442" s="1">
        <v>42781</v>
      </c>
      <c r="Y442" s="2">
        <v>29.05</v>
      </c>
      <c r="Z442" s="2">
        <v>29.05</v>
      </c>
      <c r="AA442" s="2">
        <v>28.75</v>
      </c>
      <c r="AB442" s="3">
        <v>28.8</v>
      </c>
      <c r="AC442" s="3">
        <v>-0.2</v>
      </c>
      <c r="AD442" s="4">
        <v>-6.8999999999999999E-3</v>
      </c>
      <c r="AE442" s="2">
        <v>255</v>
      </c>
      <c r="AF442" s="5">
        <v>7365</v>
      </c>
      <c r="AG442" s="2">
        <v>0</v>
      </c>
    </row>
    <row r="443" spans="2:33">
      <c r="X443" s="1">
        <v>42780</v>
      </c>
      <c r="Y443" s="2">
        <v>29.2</v>
      </c>
      <c r="Z443" s="2">
        <v>29.2</v>
      </c>
      <c r="AA443" s="2">
        <v>28.85</v>
      </c>
      <c r="AB443" s="3">
        <v>29</v>
      </c>
      <c r="AC443" s="3">
        <v>-0.1</v>
      </c>
      <c r="AD443" s="4">
        <v>-3.3999999999999998E-3</v>
      </c>
      <c r="AE443" s="2">
        <v>244</v>
      </c>
      <c r="AF443" s="5">
        <v>7077</v>
      </c>
      <c r="AG443" s="2">
        <v>0</v>
      </c>
    </row>
    <row r="444" spans="2:33">
      <c r="X444" s="1">
        <v>42779</v>
      </c>
      <c r="Y444" s="2">
        <v>29.35</v>
      </c>
      <c r="Z444" s="2">
        <v>29.35</v>
      </c>
      <c r="AA444" s="2">
        <v>28.85</v>
      </c>
      <c r="AB444" s="3">
        <v>29.1</v>
      </c>
      <c r="AC444" s="3">
        <v>0.1</v>
      </c>
      <c r="AD444" s="4">
        <v>3.3999999999999998E-3</v>
      </c>
      <c r="AE444" s="2">
        <v>262</v>
      </c>
      <c r="AF444" s="5">
        <v>7610</v>
      </c>
      <c r="AG444" s="2">
        <v>0</v>
      </c>
    </row>
    <row r="445" spans="2:33">
      <c r="X445" s="1">
        <v>42776</v>
      </c>
      <c r="Y445" s="2">
        <v>29.55</v>
      </c>
      <c r="Z445" s="2">
        <v>29.7</v>
      </c>
      <c r="AA445" s="2">
        <v>29</v>
      </c>
      <c r="AB445" s="3">
        <v>29</v>
      </c>
      <c r="AC445" s="3">
        <v>0.1</v>
      </c>
      <c r="AD445" s="4">
        <v>3.5000000000000001E-3</v>
      </c>
      <c r="AE445" s="2">
        <v>638</v>
      </c>
      <c r="AF445" s="5">
        <v>18720</v>
      </c>
      <c r="AG445" s="2">
        <v>0</v>
      </c>
    </row>
    <row r="446" spans="2:33">
      <c r="X446" s="1">
        <v>42775</v>
      </c>
      <c r="Y446" s="2">
        <v>28.75</v>
      </c>
      <c r="Z446" s="2">
        <v>29</v>
      </c>
      <c r="AA446" s="2">
        <v>28.65</v>
      </c>
      <c r="AB446" s="3">
        <v>28.9</v>
      </c>
      <c r="AC446" s="3">
        <v>0.2</v>
      </c>
      <c r="AD446" s="4">
        <v>7.0000000000000001E-3</v>
      </c>
      <c r="AE446" s="2">
        <v>265</v>
      </c>
      <c r="AF446" s="5">
        <v>7628</v>
      </c>
      <c r="AG446" s="2">
        <v>0</v>
      </c>
    </row>
    <row r="447" spans="2:33">
      <c r="X447" s="1">
        <v>42774</v>
      </c>
      <c r="Y447" s="2">
        <v>28.9</v>
      </c>
      <c r="Z447" s="2">
        <v>28.9</v>
      </c>
      <c r="AA447" s="2">
        <v>28.6</v>
      </c>
      <c r="AB447" s="3">
        <v>28.7</v>
      </c>
      <c r="AC447" s="3">
        <v>-0.05</v>
      </c>
      <c r="AD447" s="4">
        <v>-1.6999999999999999E-3</v>
      </c>
      <c r="AE447" s="2">
        <v>261</v>
      </c>
      <c r="AF447" s="5">
        <v>7503</v>
      </c>
      <c r="AG447" s="2">
        <v>0</v>
      </c>
    </row>
    <row r="448" spans="2:33">
      <c r="X448" s="1">
        <v>42773</v>
      </c>
      <c r="Y448" s="2">
        <v>29.05</v>
      </c>
      <c r="Z448" s="2">
        <v>29.1</v>
      </c>
      <c r="AA448" s="2">
        <v>28.75</v>
      </c>
      <c r="AB448" s="3">
        <v>28.75</v>
      </c>
      <c r="AC448" s="3">
        <v>-0.3</v>
      </c>
      <c r="AD448" s="4">
        <v>-1.03E-2</v>
      </c>
      <c r="AE448" s="2">
        <v>181</v>
      </c>
      <c r="AF448" s="5">
        <v>5231</v>
      </c>
      <c r="AG448" s="2">
        <v>0</v>
      </c>
    </row>
    <row r="449" spans="24:33">
      <c r="X449" s="1">
        <v>42772</v>
      </c>
      <c r="Y449" s="2">
        <v>28.9</v>
      </c>
      <c r="Z449" s="2">
        <v>29.15</v>
      </c>
      <c r="AA449" s="2">
        <v>28.7</v>
      </c>
      <c r="AB449" s="3">
        <v>29.05</v>
      </c>
      <c r="AC449" s="3">
        <v>0.35</v>
      </c>
      <c r="AD449" s="4">
        <v>1.2200000000000001E-2</v>
      </c>
      <c r="AE449" s="2">
        <v>315</v>
      </c>
      <c r="AF449" s="5">
        <v>9144</v>
      </c>
      <c r="AG449" s="2">
        <v>0</v>
      </c>
    </row>
    <row r="450" spans="24:33">
      <c r="X450" s="1">
        <v>42769</v>
      </c>
      <c r="Y450" s="2">
        <v>28.5</v>
      </c>
      <c r="Z450" s="2">
        <v>28.95</v>
      </c>
      <c r="AA450" s="2">
        <v>28.5</v>
      </c>
      <c r="AB450" s="3">
        <v>28.7</v>
      </c>
      <c r="AC450" s="3">
        <v>0.2</v>
      </c>
      <c r="AD450" s="4">
        <v>7.0000000000000001E-3</v>
      </c>
      <c r="AE450" s="2">
        <v>230</v>
      </c>
      <c r="AF450" s="5">
        <v>6610</v>
      </c>
      <c r="AG450" s="2">
        <v>0</v>
      </c>
    </row>
    <row r="451" spans="24:33">
      <c r="X451" s="1">
        <v>42768</v>
      </c>
      <c r="Y451" s="2">
        <v>29</v>
      </c>
      <c r="Z451" s="2">
        <v>29</v>
      </c>
      <c r="AA451" s="2">
        <v>28.5</v>
      </c>
      <c r="AB451" s="3">
        <v>28.5</v>
      </c>
      <c r="AC451" s="3">
        <v>-0.25</v>
      </c>
      <c r="AD451" s="4">
        <v>-8.6999999999999994E-3</v>
      </c>
      <c r="AE451" s="2">
        <v>379</v>
      </c>
      <c r="AF451" s="5">
        <v>10843</v>
      </c>
      <c r="AG451" s="2">
        <v>0</v>
      </c>
    </row>
    <row r="452" spans="24:33">
      <c r="X452" s="1">
        <v>42759</v>
      </c>
      <c r="Y452" s="2">
        <v>29.3</v>
      </c>
      <c r="Z452" s="2">
        <v>29.3</v>
      </c>
      <c r="AA452" s="2">
        <v>28.75</v>
      </c>
      <c r="AB452" s="3">
        <v>28.75</v>
      </c>
      <c r="AC452" s="3">
        <v>-0.3</v>
      </c>
      <c r="AD452" s="4">
        <v>-1.03E-2</v>
      </c>
      <c r="AE452" s="2">
        <v>361</v>
      </c>
      <c r="AF452" s="5">
        <v>10420</v>
      </c>
      <c r="AG452" s="2">
        <v>0</v>
      </c>
    </row>
    <row r="453" spans="24:33">
      <c r="X453" s="1">
        <v>42758</v>
      </c>
      <c r="Y453" s="2">
        <v>29.4</v>
      </c>
      <c r="Z453" s="2">
        <v>29.4</v>
      </c>
      <c r="AA453" s="2">
        <v>29</v>
      </c>
      <c r="AB453" s="3">
        <v>29.05</v>
      </c>
      <c r="AC453" s="3">
        <v>-0.1</v>
      </c>
      <c r="AD453" s="4">
        <v>-3.3999999999999998E-3</v>
      </c>
      <c r="AE453" s="2">
        <v>298</v>
      </c>
      <c r="AF453" s="5">
        <v>8689</v>
      </c>
      <c r="AG453" s="2">
        <v>0</v>
      </c>
    </row>
    <row r="454" spans="24:33">
      <c r="X454" s="1">
        <v>42755</v>
      </c>
      <c r="Y454" s="2">
        <v>29.2</v>
      </c>
      <c r="Z454" s="2">
        <v>29.3</v>
      </c>
      <c r="AA454" s="2">
        <v>29.1</v>
      </c>
      <c r="AB454" s="2">
        <v>29.15</v>
      </c>
      <c r="AC454" s="2">
        <v>0</v>
      </c>
      <c r="AD454" s="6">
        <v>0</v>
      </c>
      <c r="AE454" s="2">
        <v>216</v>
      </c>
      <c r="AF454" s="5">
        <v>6303</v>
      </c>
      <c r="AG454" s="2">
        <v>0</v>
      </c>
    </row>
    <row r="455" spans="24:33">
      <c r="X455" s="1">
        <v>42754</v>
      </c>
      <c r="Y455" s="2">
        <v>29.55</v>
      </c>
      <c r="Z455" s="2">
        <v>29.55</v>
      </c>
      <c r="AA455" s="2">
        <v>29.15</v>
      </c>
      <c r="AB455" s="3">
        <v>29.15</v>
      </c>
      <c r="AC455" s="3">
        <v>-0.4</v>
      </c>
      <c r="AD455" s="4">
        <v>-1.35E-2</v>
      </c>
      <c r="AE455" s="2">
        <v>285</v>
      </c>
      <c r="AF455" s="5">
        <v>8353</v>
      </c>
      <c r="AG455" s="2">
        <v>0</v>
      </c>
    </row>
    <row r="456" spans="24:33">
      <c r="X456" s="1">
        <v>42753</v>
      </c>
      <c r="Y456" s="2">
        <v>29.4</v>
      </c>
      <c r="Z456" s="2">
        <v>29.95</v>
      </c>
      <c r="AA456" s="2">
        <v>29.4</v>
      </c>
      <c r="AB456" s="3">
        <v>29.55</v>
      </c>
      <c r="AC456" s="3">
        <v>0.35</v>
      </c>
      <c r="AD456" s="4">
        <v>1.2E-2</v>
      </c>
      <c r="AE456" s="2">
        <v>946</v>
      </c>
      <c r="AF456" s="5">
        <v>28123</v>
      </c>
      <c r="AG456" s="2">
        <v>0</v>
      </c>
    </row>
    <row r="457" spans="24:33">
      <c r="X457" s="1">
        <v>42752</v>
      </c>
      <c r="Y457" s="2">
        <v>29.25</v>
      </c>
      <c r="Z457" s="2">
        <v>29.4</v>
      </c>
      <c r="AA457" s="2">
        <v>29.1</v>
      </c>
      <c r="AB457" s="3">
        <v>29.2</v>
      </c>
      <c r="AC457" s="3">
        <v>-0.05</v>
      </c>
      <c r="AD457" s="4">
        <v>-1.6999999999999999E-3</v>
      </c>
      <c r="AE457" s="2">
        <v>201</v>
      </c>
      <c r="AF457" s="5">
        <v>5872</v>
      </c>
      <c r="AG457" s="2">
        <v>0</v>
      </c>
    </row>
    <row r="458" spans="24:33">
      <c r="X458" s="1">
        <v>42751</v>
      </c>
      <c r="Y458" s="2">
        <v>29.6</v>
      </c>
      <c r="Z458" s="2">
        <v>29.6</v>
      </c>
      <c r="AA458" s="2">
        <v>29.2</v>
      </c>
      <c r="AB458" s="3">
        <v>29.25</v>
      </c>
      <c r="AC458" s="3">
        <v>-0.1</v>
      </c>
      <c r="AD458" s="4">
        <v>-3.3999999999999998E-3</v>
      </c>
      <c r="AE458" s="2">
        <v>218</v>
      </c>
      <c r="AF458" s="5">
        <v>6404</v>
      </c>
      <c r="AG458" s="2">
        <v>0</v>
      </c>
    </row>
    <row r="459" spans="24:33">
      <c r="X459" s="1">
        <v>42748</v>
      </c>
      <c r="Y459" s="2">
        <v>29.7</v>
      </c>
      <c r="Z459" s="2">
        <v>29.9</v>
      </c>
      <c r="AA459" s="2">
        <v>29.25</v>
      </c>
      <c r="AB459" s="3">
        <v>29.35</v>
      </c>
      <c r="AC459" s="3">
        <v>-0.2</v>
      </c>
      <c r="AD459" s="4">
        <v>-6.7999999999999996E-3</v>
      </c>
      <c r="AE459" s="2">
        <v>433</v>
      </c>
      <c r="AF459" s="5">
        <v>12807</v>
      </c>
      <c r="AG459" s="2">
        <v>0</v>
      </c>
    </row>
    <row r="460" spans="24:33">
      <c r="X460" s="1">
        <v>42747</v>
      </c>
      <c r="Y460" s="2">
        <v>29.35</v>
      </c>
      <c r="Z460" s="2">
        <v>29.7</v>
      </c>
      <c r="AA460" s="2">
        <v>29.2</v>
      </c>
      <c r="AB460" s="3">
        <v>29.55</v>
      </c>
      <c r="AC460" s="3">
        <v>0.4</v>
      </c>
      <c r="AD460" s="4">
        <v>1.37E-2</v>
      </c>
      <c r="AE460" s="2">
        <v>477</v>
      </c>
      <c r="AF460" s="5">
        <v>14045</v>
      </c>
      <c r="AG460" s="2">
        <v>0</v>
      </c>
    </row>
    <row r="461" spans="24:33">
      <c r="X461" s="1">
        <v>42746</v>
      </c>
      <c r="Y461" s="2">
        <v>29.2</v>
      </c>
      <c r="Z461" s="2">
        <v>29.3</v>
      </c>
      <c r="AA461" s="2">
        <v>28.95</v>
      </c>
      <c r="AB461" s="2">
        <v>29.15</v>
      </c>
      <c r="AC461" s="2">
        <v>0</v>
      </c>
      <c r="AD461" s="6">
        <v>0</v>
      </c>
      <c r="AE461" s="2">
        <v>184</v>
      </c>
      <c r="AF461" s="5">
        <v>5375</v>
      </c>
      <c r="AG461" s="2">
        <v>0</v>
      </c>
    </row>
    <row r="462" spans="24:33">
      <c r="X462" s="1">
        <v>42745</v>
      </c>
      <c r="Y462" s="2">
        <v>29.35</v>
      </c>
      <c r="Z462" s="2">
        <v>29.4</v>
      </c>
      <c r="AA462" s="2">
        <v>28.7</v>
      </c>
      <c r="AB462" s="3">
        <v>29.15</v>
      </c>
      <c r="AC462" s="3">
        <v>-0.2</v>
      </c>
      <c r="AD462" s="4">
        <v>-6.7999999999999996E-3</v>
      </c>
      <c r="AE462" s="2">
        <v>192</v>
      </c>
      <c r="AF462" s="5">
        <v>5599</v>
      </c>
      <c r="AG462" s="2">
        <v>0</v>
      </c>
    </row>
    <row r="463" spans="24:33">
      <c r="X463" s="1">
        <v>42744</v>
      </c>
      <c r="Y463" s="2">
        <v>29.75</v>
      </c>
      <c r="Z463" s="2">
        <v>29.75</v>
      </c>
      <c r="AA463" s="2">
        <v>29.3</v>
      </c>
      <c r="AB463" s="3">
        <v>29.35</v>
      </c>
      <c r="AC463" s="3">
        <v>-0.15</v>
      </c>
      <c r="AD463" s="4">
        <v>-5.1000000000000004E-3</v>
      </c>
      <c r="AE463" s="2">
        <v>336</v>
      </c>
      <c r="AF463" s="5">
        <v>9915</v>
      </c>
      <c r="AG463" s="2">
        <v>0</v>
      </c>
    </row>
    <row r="464" spans="24:33">
      <c r="X464" s="1">
        <v>42741</v>
      </c>
      <c r="Y464" s="2">
        <v>29.35</v>
      </c>
      <c r="Z464" s="2">
        <v>29.5</v>
      </c>
      <c r="AA464" s="2">
        <v>29.35</v>
      </c>
      <c r="AB464" s="3">
        <v>29.5</v>
      </c>
      <c r="AC464" s="3">
        <v>0.15</v>
      </c>
      <c r="AD464" s="4">
        <v>5.1000000000000004E-3</v>
      </c>
      <c r="AE464" s="2">
        <v>165</v>
      </c>
      <c r="AF464" s="5">
        <v>4863</v>
      </c>
      <c r="AG464" s="2">
        <v>0</v>
      </c>
    </row>
    <row r="465" spans="24:33">
      <c r="X465" s="1">
        <v>42740</v>
      </c>
      <c r="Y465" s="2">
        <v>29.6</v>
      </c>
      <c r="Z465" s="2">
        <v>29.6</v>
      </c>
      <c r="AA465" s="2">
        <v>29.3</v>
      </c>
      <c r="AB465" s="2">
        <v>29.35</v>
      </c>
      <c r="AC465" s="2">
        <v>0</v>
      </c>
      <c r="AD465" s="6">
        <v>0</v>
      </c>
      <c r="AE465" s="2">
        <v>224</v>
      </c>
      <c r="AF465" s="5">
        <v>6589</v>
      </c>
      <c r="AG465" s="2">
        <v>0</v>
      </c>
    </row>
    <row r="466" spans="24:33">
      <c r="X466" s="1">
        <v>42739</v>
      </c>
      <c r="Y466" s="2">
        <v>29.6</v>
      </c>
      <c r="Z466" s="2">
        <v>29.65</v>
      </c>
      <c r="AA466" s="2">
        <v>29.25</v>
      </c>
      <c r="AB466" s="3">
        <v>29.35</v>
      </c>
      <c r="AC466" s="3">
        <v>-0.15</v>
      </c>
      <c r="AD466" s="4">
        <v>-5.1000000000000004E-3</v>
      </c>
      <c r="AE466" s="2">
        <v>233</v>
      </c>
      <c r="AF466" s="5">
        <v>6846</v>
      </c>
      <c r="AG466" s="2"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日K線圖</vt:lpstr>
      <vt:lpstr>周月K線圖</vt:lpstr>
      <vt:lpstr>寶塔K線</vt:lpstr>
      <vt:lpstr>RSI</vt:lpstr>
      <vt:lpstr>MACD</vt:lpstr>
      <vt:lpstr>DMI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wenchun Lin</dc:creator>
  <cp:lastModifiedBy>wenchun Lin</cp:lastModifiedBy>
  <dcterms:created xsi:type="dcterms:W3CDTF">2018-09-03T14:15:15Z</dcterms:created>
  <dcterms:modified xsi:type="dcterms:W3CDTF">2018-11-18T12:02:23Z</dcterms:modified>
</cp:coreProperties>
</file>