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訓勇\"/>
    </mc:Choice>
  </mc:AlternateContent>
  <bookViews>
    <workbookView xWindow="0" yWindow="4140" windowWidth="21600" windowHeight="10200" activeTab="5"/>
  </bookViews>
  <sheets>
    <sheet name="日K線圖" sheetId="1" r:id="rId1"/>
    <sheet name="周月K線圖" sheetId="2" r:id="rId2"/>
    <sheet name="寶塔K線" sheetId="4" r:id="rId3"/>
    <sheet name="RSI" sheetId="3" r:id="rId4"/>
    <sheet name="MACD" sheetId="5" r:id="rId5"/>
    <sheet name="DMI" sheetId="6" r:id="rId6"/>
    <sheet name="工作表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0" i="6" l="1"/>
  <c r="J440" i="6"/>
  <c r="K440" i="6"/>
  <c r="H441" i="6"/>
  <c r="J441" i="6"/>
  <c r="K441" i="6"/>
  <c r="H442" i="6"/>
  <c r="I442" i="6" s="1"/>
  <c r="J442" i="6"/>
  <c r="K442" i="6"/>
  <c r="L442" i="6"/>
  <c r="L441" i="6" s="1"/>
  <c r="M442" i="6"/>
  <c r="M441" i="6" l="1"/>
  <c r="L440" i="6"/>
  <c r="M440" i="6"/>
  <c r="I441" i="6"/>
  <c r="I440" i="6" s="1"/>
  <c r="Q442" i="6"/>
  <c r="P442" i="6"/>
  <c r="H5" i="6"/>
  <c r="J5" i="6"/>
  <c r="K5" i="6"/>
  <c r="H6" i="6"/>
  <c r="J6" i="6"/>
  <c r="K6" i="6"/>
  <c r="H7" i="6"/>
  <c r="J7" i="6"/>
  <c r="K7" i="6"/>
  <c r="H8" i="6"/>
  <c r="J8" i="6"/>
  <c r="K8" i="6"/>
  <c r="H9" i="6"/>
  <c r="J9" i="6"/>
  <c r="K9" i="6"/>
  <c r="H10" i="6"/>
  <c r="J10" i="6"/>
  <c r="K10" i="6"/>
  <c r="H11" i="6"/>
  <c r="J11" i="6"/>
  <c r="K11" i="6"/>
  <c r="H12" i="6"/>
  <c r="J12" i="6"/>
  <c r="K12" i="6"/>
  <c r="H13" i="6"/>
  <c r="J13" i="6"/>
  <c r="K13" i="6"/>
  <c r="H14" i="6"/>
  <c r="J14" i="6"/>
  <c r="K14" i="6"/>
  <c r="H15" i="6"/>
  <c r="J15" i="6"/>
  <c r="K15" i="6"/>
  <c r="H16" i="6"/>
  <c r="J16" i="6"/>
  <c r="K16" i="6"/>
  <c r="H17" i="6"/>
  <c r="J17" i="6"/>
  <c r="K17" i="6"/>
  <c r="H18" i="6"/>
  <c r="J18" i="6"/>
  <c r="K18" i="6"/>
  <c r="H19" i="6"/>
  <c r="J19" i="6"/>
  <c r="K19" i="6"/>
  <c r="H20" i="6"/>
  <c r="J20" i="6"/>
  <c r="K20" i="6"/>
  <c r="H21" i="6"/>
  <c r="J21" i="6"/>
  <c r="K21" i="6"/>
  <c r="H22" i="6"/>
  <c r="J22" i="6"/>
  <c r="K22" i="6"/>
  <c r="H23" i="6"/>
  <c r="J23" i="6"/>
  <c r="K23" i="6"/>
  <c r="H24" i="6"/>
  <c r="J24" i="6"/>
  <c r="K24" i="6"/>
  <c r="H25" i="6"/>
  <c r="J25" i="6"/>
  <c r="K25" i="6"/>
  <c r="H26" i="6"/>
  <c r="J26" i="6"/>
  <c r="K26" i="6"/>
  <c r="H27" i="6"/>
  <c r="J27" i="6"/>
  <c r="K27" i="6"/>
  <c r="H28" i="6"/>
  <c r="J28" i="6"/>
  <c r="K28" i="6"/>
  <c r="H29" i="6"/>
  <c r="J29" i="6"/>
  <c r="K29" i="6"/>
  <c r="H30" i="6"/>
  <c r="J30" i="6"/>
  <c r="K30" i="6"/>
  <c r="H31" i="6"/>
  <c r="J31" i="6"/>
  <c r="K31" i="6"/>
  <c r="H32" i="6"/>
  <c r="J32" i="6"/>
  <c r="K32" i="6"/>
  <c r="H33" i="6"/>
  <c r="J33" i="6"/>
  <c r="K33" i="6"/>
  <c r="H34" i="6"/>
  <c r="J34" i="6"/>
  <c r="K34" i="6"/>
  <c r="H35" i="6"/>
  <c r="J35" i="6"/>
  <c r="K35" i="6"/>
  <c r="H36" i="6"/>
  <c r="J36" i="6"/>
  <c r="K36" i="6"/>
  <c r="H37" i="6"/>
  <c r="J37" i="6"/>
  <c r="K37" i="6"/>
  <c r="H38" i="6"/>
  <c r="J38" i="6"/>
  <c r="K38" i="6"/>
  <c r="H39" i="6"/>
  <c r="J39" i="6"/>
  <c r="K39" i="6"/>
  <c r="H40" i="6"/>
  <c r="J40" i="6"/>
  <c r="K40" i="6"/>
  <c r="H41" i="6"/>
  <c r="J41" i="6"/>
  <c r="K41" i="6"/>
  <c r="H42" i="6"/>
  <c r="J42" i="6"/>
  <c r="K42" i="6"/>
  <c r="H43" i="6"/>
  <c r="J43" i="6"/>
  <c r="K43" i="6"/>
  <c r="H44" i="6"/>
  <c r="J44" i="6"/>
  <c r="K44" i="6"/>
  <c r="H45" i="6"/>
  <c r="J45" i="6"/>
  <c r="K45" i="6"/>
  <c r="H46" i="6"/>
  <c r="J46" i="6"/>
  <c r="K46" i="6"/>
  <c r="H47" i="6"/>
  <c r="J47" i="6"/>
  <c r="K47" i="6"/>
  <c r="H48" i="6"/>
  <c r="J48" i="6"/>
  <c r="K48" i="6"/>
  <c r="H49" i="6"/>
  <c r="J49" i="6"/>
  <c r="K49" i="6"/>
  <c r="H50" i="6"/>
  <c r="J50" i="6"/>
  <c r="K50" i="6"/>
  <c r="H51" i="6"/>
  <c r="J51" i="6"/>
  <c r="K51" i="6"/>
  <c r="H52" i="6"/>
  <c r="J52" i="6"/>
  <c r="K52" i="6"/>
  <c r="H53" i="6"/>
  <c r="J53" i="6"/>
  <c r="K53" i="6"/>
  <c r="H54" i="6"/>
  <c r="J54" i="6"/>
  <c r="K54" i="6"/>
  <c r="H55" i="6"/>
  <c r="J55" i="6"/>
  <c r="K55" i="6"/>
  <c r="H56" i="6"/>
  <c r="J56" i="6"/>
  <c r="K56" i="6"/>
  <c r="H57" i="6"/>
  <c r="J57" i="6"/>
  <c r="K57" i="6"/>
  <c r="H58" i="6"/>
  <c r="J58" i="6"/>
  <c r="K58" i="6"/>
  <c r="H59" i="6"/>
  <c r="J59" i="6"/>
  <c r="K59" i="6"/>
  <c r="H60" i="6"/>
  <c r="J60" i="6"/>
  <c r="K60" i="6"/>
  <c r="H61" i="6"/>
  <c r="J61" i="6"/>
  <c r="K61" i="6"/>
  <c r="H62" i="6"/>
  <c r="J62" i="6"/>
  <c r="K62" i="6"/>
  <c r="H63" i="6"/>
  <c r="J63" i="6"/>
  <c r="K63" i="6"/>
  <c r="H64" i="6"/>
  <c r="J64" i="6"/>
  <c r="K64" i="6"/>
  <c r="H65" i="6"/>
  <c r="J65" i="6"/>
  <c r="K65" i="6"/>
  <c r="H66" i="6"/>
  <c r="J66" i="6"/>
  <c r="K66" i="6"/>
  <c r="H67" i="6"/>
  <c r="J67" i="6"/>
  <c r="K67" i="6"/>
  <c r="H68" i="6"/>
  <c r="J68" i="6"/>
  <c r="K68" i="6"/>
  <c r="H69" i="6"/>
  <c r="J69" i="6"/>
  <c r="K69" i="6"/>
  <c r="H70" i="6"/>
  <c r="J70" i="6"/>
  <c r="K70" i="6"/>
  <c r="H71" i="6"/>
  <c r="J71" i="6"/>
  <c r="K71" i="6"/>
  <c r="H72" i="6"/>
  <c r="J72" i="6"/>
  <c r="K72" i="6"/>
  <c r="H73" i="6"/>
  <c r="J73" i="6"/>
  <c r="K73" i="6"/>
  <c r="H74" i="6"/>
  <c r="J74" i="6"/>
  <c r="K74" i="6"/>
  <c r="H75" i="6"/>
  <c r="J75" i="6"/>
  <c r="K75" i="6"/>
  <c r="H76" i="6"/>
  <c r="J76" i="6"/>
  <c r="K76" i="6"/>
  <c r="H77" i="6"/>
  <c r="J77" i="6"/>
  <c r="K77" i="6"/>
  <c r="H78" i="6"/>
  <c r="J78" i="6"/>
  <c r="K78" i="6"/>
  <c r="H79" i="6"/>
  <c r="J79" i="6"/>
  <c r="K79" i="6"/>
  <c r="H80" i="6"/>
  <c r="J80" i="6"/>
  <c r="K80" i="6"/>
  <c r="H81" i="6"/>
  <c r="J81" i="6"/>
  <c r="K81" i="6"/>
  <c r="H82" i="6"/>
  <c r="J82" i="6"/>
  <c r="K82" i="6"/>
  <c r="H83" i="6"/>
  <c r="J83" i="6"/>
  <c r="K83" i="6"/>
  <c r="H84" i="6"/>
  <c r="J84" i="6"/>
  <c r="K84" i="6"/>
  <c r="H85" i="6"/>
  <c r="J85" i="6"/>
  <c r="K85" i="6"/>
  <c r="H86" i="6"/>
  <c r="J86" i="6"/>
  <c r="K86" i="6"/>
  <c r="H87" i="6"/>
  <c r="J87" i="6"/>
  <c r="K87" i="6"/>
  <c r="H88" i="6"/>
  <c r="J88" i="6"/>
  <c r="K88" i="6"/>
  <c r="H89" i="6"/>
  <c r="J89" i="6"/>
  <c r="K89" i="6"/>
  <c r="H90" i="6"/>
  <c r="J90" i="6"/>
  <c r="K90" i="6"/>
  <c r="H91" i="6"/>
  <c r="J91" i="6"/>
  <c r="K91" i="6"/>
  <c r="H92" i="6"/>
  <c r="J92" i="6"/>
  <c r="K92" i="6"/>
  <c r="H93" i="6"/>
  <c r="J93" i="6"/>
  <c r="K93" i="6"/>
  <c r="H94" i="6"/>
  <c r="J94" i="6"/>
  <c r="K94" i="6"/>
  <c r="H95" i="6"/>
  <c r="J95" i="6"/>
  <c r="K95" i="6"/>
  <c r="H96" i="6"/>
  <c r="J96" i="6"/>
  <c r="K96" i="6"/>
  <c r="H97" i="6"/>
  <c r="J97" i="6"/>
  <c r="K97" i="6"/>
  <c r="H98" i="6"/>
  <c r="J98" i="6"/>
  <c r="K98" i="6"/>
  <c r="H99" i="6"/>
  <c r="J99" i="6"/>
  <c r="K99" i="6"/>
  <c r="H100" i="6"/>
  <c r="J100" i="6"/>
  <c r="K100" i="6"/>
  <c r="H101" i="6"/>
  <c r="J101" i="6"/>
  <c r="K101" i="6"/>
  <c r="H102" i="6"/>
  <c r="J102" i="6"/>
  <c r="K102" i="6"/>
  <c r="H103" i="6"/>
  <c r="J103" i="6"/>
  <c r="K103" i="6"/>
  <c r="H104" i="6"/>
  <c r="J104" i="6"/>
  <c r="K104" i="6"/>
  <c r="H105" i="6"/>
  <c r="J105" i="6"/>
  <c r="K105" i="6"/>
  <c r="H106" i="6"/>
  <c r="J106" i="6"/>
  <c r="K106" i="6"/>
  <c r="H107" i="6"/>
  <c r="J107" i="6"/>
  <c r="K107" i="6"/>
  <c r="H108" i="6"/>
  <c r="J108" i="6"/>
  <c r="K108" i="6"/>
  <c r="H109" i="6"/>
  <c r="J109" i="6"/>
  <c r="K109" i="6"/>
  <c r="H110" i="6"/>
  <c r="J110" i="6"/>
  <c r="K110" i="6"/>
  <c r="H111" i="6"/>
  <c r="J111" i="6"/>
  <c r="K111" i="6"/>
  <c r="H112" i="6"/>
  <c r="J112" i="6"/>
  <c r="K112" i="6"/>
  <c r="H113" i="6"/>
  <c r="J113" i="6"/>
  <c r="K113" i="6"/>
  <c r="H114" i="6"/>
  <c r="J114" i="6"/>
  <c r="K114" i="6"/>
  <c r="H115" i="6"/>
  <c r="J115" i="6"/>
  <c r="K115" i="6"/>
  <c r="H116" i="6"/>
  <c r="J116" i="6"/>
  <c r="K116" i="6"/>
  <c r="H117" i="6"/>
  <c r="J117" i="6"/>
  <c r="K117" i="6"/>
  <c r="H118" i="6"/>
  <c r="J118" i="6"/>
  <c r="K118" i="6"/>
  <c r="H119" i="6"/>
  <c r="J119" i="6"/>
  <c r="K119" i="6"/>
  <c r="H120" i="6"/>
  <c r="J120" i="6"/>
  <c r="K120" i="6"/>
  <c r="H121" i="6"/>
  <c r="J121" i="6"/>
  <c r="K121" i="6"/>
  <c r="H122" i="6"/>
  <c r="J122" i="6"/>
  <c r="K122" i="6"/>
  <c r="H123" i="6"/>
  <c r="J123" i="6"/>
  <c r="K123" i="6"/>
  <c r="H124" i="6"/>
  <c r="J124" i="6"/>
  <c r="K124" i="6"/>
  <c r="H125" i="6"/>
  <c r="J125" i="6"/>
  <c r="K125" i="6"/>
  <c r="H126" i="6"/>
  <c r="J126" i="6"/>
  <c r="K126" i="6"/>
  <c r="H127" i="6"/>
  <c r="J127" i="6"/>
  <c r="K127" i="6"/>
  <c r="H128" i="6"/>
  <c r="J128" i="6"/>
  <c r="K128" i="6"/>
  <c r="H129" i="6"/>
  <c r="J129" i="6"/>
  <c r="K129" i="6"/>
  <c r="H130" i="6"/>
  <c r="J130" i="6"/>
  <c r="K130" i="6"/>
  <c r="H131" i="6"/>
  <c r="J131" i="6"/>
  <c r="K131" i="6"/>
  <c r="H132" i="6"/>
  <c r="J132" i="6"/>
  <c r="K132" i="6"/>
  <c r="H133" i="6"/>
  <c r="J133" i="6"/>
  <c r="K133" i="6"/>
  <c r="H134" i="6"/>
  <c r="J134" i="6"/>
  <c r="K134" i="6"/>
  <c r="H135" i="6"/>
  <c r="J135" i="6"/>
  <c r="K135" i="6"/>
  <c r="H136" i="6"/>
  <c r="J136" i="6"/>
  <c r="K136" i="6"/>
  <c r="H137" i="6"/>
  <c r="J137" i="6"/>
  <c r="K137" i="6"/>
  <c r="H138" i="6"/>
  <c r="J138" i="6"/>
  <c r="K138" i="6"/>
  <c r="H139" i="6"/>
  <c r="J139" i="6"/>
  <c r="K139" i="6"/>
  <c r="H140" i="6"/>
  <c r="J140" i="6"/>
  <c r="K140" i="6"/>
  <c r="H141" i="6"/>
  <c r="J141" i="6"/>
  <c r="K141" i="6"/>
  <c r="H142" i="6"/>
  <c r="J142" i="6"/>
  <c r="K142" i="6"/>
  <c r="H143" i="6"/>
  <c r="J143" i="6"/>
  <c r="K143" i="6"/>
  <c r="H144" i="6"/>
  <c r="J144" i="6"/>
  <c r="K144" i="6"/>
  <c r="H145" i="6"/>
  <c r="J145" i="6"/>
  <c r="K145" i="6"/>
  <c r="H146" i="6"/>
  <c r="J146" i="6"/>
  <c r="K146" i="6"/>
  <c r="H147" i="6"/>
  <c r="J147" i="6"/>
  <c r="K147" i="6"/>
  <c r="H148" i="6"/>
  <c r="J148" i="6"/>
  <c r="K148" i="6"/>
  <c r="H149" i="6"/>
  <c r="J149" i="6"/>
  <c r="K149" i="6"/>
  <c r="H150" i="6"/>
  <c r="J150" i="6"/>
  <c r="K150" i="6"/>
  <c r="H151" i="6"/>
  <c r="J151" i="6"/>
  <c r="K151" i="6"/>
  <c r="H152" i="6"/>
  <c r="J152" i="6"/>
  <c r="K152" i="6"/>
  <c r="H153" i="6"/>
  <c r="J153" i="6"/>
  <c r="K153" i="6"/>
  <c r="H154" i="6"/>
  <c r="J154" i="6"/>
  <c r="K154" i="6"/>
  <c r="H155" i="6"/>
  <c r="J155" i="6"/>
  <c r="K155" i="6"/>
  <c r="H156" i="6"/>
  <c r="J156" i="6"/>
  <c r="K156" i="6"/>
  <c r="H157" i="6"/>
  <c r="J157" i="6"/>
  <c r="K157" i="6"/>
  <c r="H158" i="6"/>
  <c r="J158" i="6"/>
  <c r="K158" i="6"/>
  <c r="H159" i="6"/>
  <c r="J159" i="6"/>
  <c r="K159" i="6"/>
  <c r="H160" i="6"/>
  <c r="J160" i="6"/>
  <c r="K160" i="6"/>
  <c r="H161" i="6"/>
  <c r="J161" i="6"/>
  <c r="K161" i="6"/>
  <c r="H162" i="6"/>
  <c r="J162" i="6"/>
  <c r="K162" i="6"/>
  <c r="H163" i="6"/>
  <c r="J163" i="6"/>
  <c r="K163" i="6"/>
  <c r="H164" i="6"/>
  <c r="J164" i="6"/>
  <c r="K164" i="6"/>
  <c r="H165" i="6"/>
  <c r="J165" i="6"/>
  <c r="K165" i="6"/>
  <c r="H166" i="6"/>
  <c r="J166" i="6"/>
  <c r="K166" i="6"/>
  <c r="H167" i="6"/>
  <c r="J167" i="6"/>
  <c r="K167" i="6"/>
  <c r="H168" i="6"/>
  <c r="J168" i="6"/>
  <c r="K168" i="6"/>
  <c r="H169" i="6"/>
  <c r="J169" i="6"/>
  <c r="K169" i="6"/>
  <c r="H170" i="6"/>
  <c r="J170" i="6"/>
  <c r="K170" i="6"/>
  <c r="H171" i="6"/>
  <c r="J171" i="6"/>
  <c r="K171" i="6"/>
  <c r="H172" i="6"/>
  <c r="J172" i="6"/>
  <c r="K172" i="6"/>
  <c r="H173" i="6"/>
  <c r="J173" i="6"/>
  <c r="K173" i="6"/>
  <c r="H174" i="6"/>
  <c r="J174" i="6"/>
  <c r="K174" i="6"/>
  <c r="H175" i="6"/>
  <c r="J175" i="6"/>
  <c r="K175" i="6"/>
  <c r="H176" i="6"/>
  <c r="J176" i="6"/>
  <c r="K176" i="6"/>
  <c r="H177" i="6"/>
  <c r="J177" i="6"/>
  <c r="K177" i="6"/>
  <c r="H178" i="6"/>
  <c r="J178" i="6"/>
  <c r="K178" i="6"/>
  <c r="H179" i="6"/>
  <c r="J179" i="6"/>
  <c r="K179" i="6"/>
  <c r="H180" i="6"/>
  <c r="J180" i="6"/>
  <c r="K180" i="6"/>
  <c r="H181" i="6"/>
  <c r="J181" i="6"/>
  <c r="K181" i="6"/>
  <c r="H182" i="6"/>
  <c r="J182" i="6"/>
  <c r="K182" i="6"/>
  <c r="H183" i="6"/>
  <c r="J183" i="6"/>
  <c r="K183" i="6"/>
  <c r="H184" i="6"/>
  <c r="J184" i="6"/>
  <c r="K184" i="6"/>
  <c r="H185" i="6"/>
  <c r="J185" i="6"/>
  <c r="K185" i="6"/>
  <c r="H186" i="6"/>
  <c r="J186" i="6"/>
  <c r="K186" i="6"/>
  <c r="H187" i="6"/>
  <c r="J187" i="6"/>
  <c r="K187" i="6"/>
  <c r="H188" i="6"/>
  <c r="J188" i="6"/>
  <c r="K188" i="6"/>
  <c r="H189" i="6"/>
  <c r="J189" i="6"/>
  <c r="K189" i="6"/>
  <c r="H190" i="6"/>
  <c r="J190" i="6"/>
  <c r="K190" i="6"/>
  <c r="H191" i="6"/>
  <c r="J191" i="6"/>
  <c r="K191" i="6"/>
  <c r="H192" i="6"/>
  <c r="J192" i="6"/>
  <c r="K192" i="6"/>
  <c r="H193" i="6"/>
  <c r="J193" i="6"/>
  <c r="K193" i="6"/>
  <c r="H194" i="6"/>
  <c r="J194" i="6"/>
  <c r="K194" i="6"/>
  <c r="H195" i="6"/>
  <c r="J195" i="6"/>
  <c r="K195" i="6"/>
  <c r="H196" i="6"/>
  <c r="J196" i="6"/>
  <c r="K196" i="6"/>
  <c r="H197" i="6"/>
  <c r="J197" i="6"/>
  <c r="K197" i="6"/>
  <c r="H198" i="6"/>
  <c r="J198" i="6"/>
  <c r="K198" i="6"/>
  <c r="H199" i="6"/>
  <c r="J199" i="6"/>
  <c r="K199" i="6"/>
  <c r="H200" i="6"/>
  <c r="J200" i="6"/>
  <c r="K200" i="6"/>
  <c r="H201" i="6"/>
  <c r="J201" i="6"/>
  <c r="K201" i="6"/>
  <c r="H202" i="6"/>
  <c r="J202" i="6"/>
  <c r="K202" i="6"/>
  <c r="H203" i="6"/>
  <c r="J203" i="6"/>
  <c r="K203" i="6"/>
  <c r="H204" i="6"/>
  <c r="J204" i="6"/>
  <c r="K204" i="6"/>
  <c r="H205" i="6"/>
  <c r="J205" i="6"/>
  <c r="K205" i="6"/>
  <c r="H206" i="6"/>
  <c r="J206" i="6"/>
  <c r="K206" i="6"/>
  <c r="H207" i="6"/>
  <c r="J207" i="6"/>
  <c r="K207" i="6"/>
  <c r="H208" i="6"/>
  <c r="J208" i="6"/>
  <c r="K208" i="6"/>
  <c r="H209" i="6"/>
  <c r="J209" i="6"/>
  <c r="K209" i="6"/>
  <c r="H210" i="6"/>
  <c r="J210" i="6"/>
  <c r="K210" i="6"/>
  <c r="H211" i="6"/>
  <c r="J211" i="6"/>
  <c r="K211" i="6"/>
  <c r="H212" i="6"/>
  <c r="J212" i="6"/>
  <c r="K212" i="6"/>
  <c r="H213" i="6"/>
  <c r="J213" i="6"/>
  <c r="K213" i="6"/>
  <c r="H214" i="6"/>
  <c r="J214" i="6"/>
  <c r="K214" i="6"/>
  <c r="H215" i="6"/>
  <c r="J215" i="6"/>
  <c r="K215" i="6"/>
  <c r="H216" i="6"/>
  <c r="J216" i="6"/>
  <c r="K216" i="6"/>
  <c r="H217" i="6"/>
  <c r="J217" i="6"/>
  <c r="K217" i="6"/>
  <c r="H218" i="6"/>
  <c r="J218" i="6"/>
  <c r="K218" i="6"/>
  <c r="H219" i="6"/>
  <c r="J219" i="6"/>
  <c r="K219" i="6"/>
  <c r="H220" i="6"/>
  <c r="J220" i="6"/>
  <c r="K220" i="6"/>
  <c r="H221" i="6"/>
  <c r="J221" i="6"/>
  <c r="K221" i="6"/>
  <c r="H222" i="6"/>
  <c r="J222" i="6"/>
  <c r="K222" i="6"/>
  <c r="H223" i="6"/>
  <c r="J223" i="6"/>
  <c r="K223" i="6"/>
  <c r="H224" i="6"/>
  <c r="J224" i="6"/>
  <c r="K224" i="6"/>
  <c r="H225" i="6"/>
  <c r="J225" i="6"/>
  <c r="K225" i="6"/>
  <c r="H226" i="6"/>
  <c r="J226" i="6"/>
  <c r="K226" i="6"/>
  <c r="H227" i="6"/>
  <c r="J227" i="6"/>
  <c r="K227" i="6"/>
  <c r="H228" i="6"/>
  <c r="J228" i="6"/>
  <c r="K228" i="6"/>
  <c r="H229" i="6"/>
  <c r="J229" i="6"/>
  <c r="K229" i="6"/>
  <c r="H230" i="6"/>
  <c r="J230" i="6"/>
  <c r="K230" i="6"/>
  <c r="H231" i="6"/>
  <c r="J231" i="6"/>
  <c r="K231" i="6"/>
  <c r="H232" i="6"/>
  <c r="J232" i="6"/>
  <c r="K232" i="6"/>
  <c r="H233" i="6"/>
  <c r="J233" i="6"/>
  <c r="K233" i="6"/>
  <c r="H234" i="6"/>
  <c r="J234" i="6"/>
  <c r="K234" i="6"/>
  <c r="H235" i="6"/>
  <c r="J235" i="6"/>
  <c r="K235" i="6"/>
  <c r="H236" i="6"/>
  <c r="J236" i="6"/>
  <c r="K236" i="6"/>
  <c r="H237" i="6"/>
  <c r="J237" i="6"/>
  <c r="K237" i="6"/>
  <c r="H238" i="6"/>
  <c r="J238" i="6"/>
  <c r="K238" i="6"/>
  <c r="H239" i="6"/>
  <c r="J239" i="6"/>
  <c r="K239" i="6"/>
  <c r="H240" i="6"/>
  <c r="J240" i="6"/>
  <c r="K240" i="6"/>
  <c r="H241" i="6"/>
  <c r="J241" i="6"/>
  <c r="K241" i="6"/>
  <c r="H242" i="6"/>
  <c r="J242" i="6"/>
  <c r="K242" i="6"/>
  <c r="H243" i="6"/>
  <c r="J243" i="6"/>
  <c r="K243" i="6"/>
  <c r="H244" i="6"/>
  <c r="J244" i="6"/>
  <c r="K244" i="6"/>
  <c r="H245" i="6"/>
  <c r="J245" i="6"/>
  <c r="K245" i="6"/>
  <c r="H246" i="6"/>
  <c r="J246" i="6"/>
  <c r="K246" i="6"/>
  <c r="H247" i="6"/>
  <c r="J247" i="6"/>
  <c r="K247" i="6"/>
  <c r="H248" i="6"/>
  <c r="J248" i="6"/>
  <c r="K248" i="6"/>
  <c r="H249" i="6"/>
  <c r="J249" i="6"/>
  <c r="K249" i="6"/>
  <c r="H250" i="6"/>
  <c r="J250" i="6"/>
  <c r="K250" i="6"/>
  <c r="H251" i="6"/>
  <c r="J251" i="6"/>
  <c r="K251" i="6"/>
  <c r="H252" i="6"/>
  <c r="J252" i="6"/>
  <c r="K252" i="6"/>
  <c r="H253" i="6"/>
  <c r="J253" i="6"/>
  <c r="K253" i="6"/>
  <c r="H254" i="6"/>
  <c r="J254" i="6"/>
  <c r="K254" i="6"/>
  <c r="H255" i="6"/>
  <c r="J255" i="6"/>
  <c r="K255" i="6"/>
  <c r="H256" i="6"/>
  <c r="J256" i="6"/>
  <c r="K256" i="6"/>
  <c r="H257" i="6"/>
  <c r="J257" i="6"/>
  <c r="K257" i="6"/>
  <c r="H258" i="6"/>
  <c r="J258" i="6"/>
  <c r="K258" i="6"/>
  <c r="H259" i="6"/>
  <c r="J259" i="6"/>
  <c r="K259" i="6"/>
  <c r="H260" i="6"/>
  <c r="J260" i="6"/>
  <c r="K260" i="6"/>
  <c r="H261" i="6"/>
  <c r="J261" i="6"/>
  <c r="K261" i="6"/>
  <c r="H262" i="6"/>
  <c r="J262" i="6"/>
  <c r="K262" i="6"/>
  <c r="H263" i="6"/>
  <c r="J263" i="6"/>
  <c r="K263" i="6"/>
  <c r="H264" i="6"/>
  <c r="J264" i="6"/>
  <c r="K264" i="6"/>
  <c r="H265" i="6"/>
  <c r="J265" i="6"/>
  <c r="K265" i="6"/>
  <c r="H266" i="6"/>
  <c r="J266" i="6"/>
  <c r="K266" i="6"/>
  <c r="H267" i="6"/>
  <c r="J267" i="6"/>
  <c r="K267" i="6"/>
  <c r="H268" i="6"/>
  <c r="J268" i="6"/>
  <c r="K268" i="6"/>
  <c r="H269" i="6"/>
  <c r="J269" i="6"/>
  <c r="K269" i="6"/>
  <c r="H270" i="6"/>
  <c r="J270" i="6"/>
  <c r="K270" i="6"/>
  <c r="H271" i="6"/>
  <c r="J271" i="6"/>
  <c r="K271" i="6"/>
  <c r="H272" i="6"/>
  <c r="J272" i="6"/>
  <c r="K272" i="6"/>
  <c r="H273" i="6"/>
  <c r="J273" i="6"/>
  <c r="K273" i="6"/>
  <c r="H274" i="6"/>
  <c r="J274" i="6"/>
  <c r="K274" i="6"/>
  <c r="H275" i="6"/>
  <c r="J275" i="6"/>
  <c r="K275" i="6"/>
  <c r="H276" i="6"/>
  <c r="J276" i="6"/>
  <c r="K276" i="6"/>
  <c r="H277" i="6"/>
  <c r="J277" i="6"/>
  <c r="K277" i="6"/>
  <c r="H278" i="6"/>
  <c r="J278" i="6"/>
  <c r="K278" i="6"/>
  <c r="H279" i="6"/>
  <c r="J279" i="6"/>
  <c r="K279" i="6"/>
  <c r="H280" i="6"/>
  <c r="J280" i="6"/>
  <c r="K280" i="6"/>
  <c r="H281" i="6"/>
  <c r="J281" i="6"/>
  <c r="K281" i="6"/>
  <c r="H282" i="6"/>
  <c r="J282" i="6"/>
  <c r="K282" i="6"/>
  <c r="H283" i="6"/>
  <c r="J283" i="6"/>
  <c r="K283" i="6"/>
  <c r="H284" i="6"/>
  <c r="J284" i="6"/>
  <c r="K284" i="6"/>
  <c r="H285" i="6"/>
  <c r="J285" i="6"/>
  <c r="K285" i="6"/>
  <c r="H286" i="6"/>
  <c r="J286" i="6"/>
  <c r="K286" i="6"/>
  <c r="H287" i="6"/>
  <c r="J287" i="6"/>
  <c r="K287" i="6"/>
  <c r="H288" i="6"/>
  <c r="J288" i="6"/>
  <c r="K288" i="6"/>
  <c r="H289" i="6"/>
  <c r="J289" i="6"/>
  <c r="K289" i="6"/>
  <c r="H290" i="6"/>
  <c r="J290" i="6"/>
  <c r="K290" i="6"/>
  <c r="H291" i="6"/>
  <c r="J291" i="6"/>
  <c r="K291" i="6"/>
  <c r="H292" i="6"/>
  <c r="J292" i="6"/>
  <c r="K292" i="6"/>
  <c r="H293" i="6"/>
  <c r="J293" i="6"/>
  <c r="K293" i="6"/>
  <c r="H294" i="6"/>
  <c r="J294" i="6"/>
  <c r="K294" i="6"/>
  <c r="H295" i="6"/>
  <c r="J295" i="6"/>
  <c r="K295" i="6"/>
  <c r="H296" i="6"/>
  <c r="J296" i="6"/>
  <c r="K296" i="6"/>
  <c r="H297" i="6"/>
  <c r="J297" i="6"/>
  <c r="K297" i="6"/>
  <c r="H298" i="6"/>
  <c r="J298" i="6"/>
  <c r="K298" i="6"/>
  <c r="H299" i="6"/>
  <c r="J299" i="6"/>
  <c r="K299" i="6"/>
  <c r="H300" i="6"/>
  <c r="J300" i="6"/>
  <c r="K300" i="6"/>
  <c r="H301" i="6"/>
  <c r="J301" i="6"/>
  <c r="K301" i="6"/>
  <c r="H302" i="6"/>
  <c r="J302" i="6"/>
  <c r="K302" i="6"/>
  <c r="H303" i="6"/>
  <c r="J303" i="6"/>
  <c r="K303" i="6"/>
  <c r="H304" i="6"/>
  <c r="J304" i="6"/>
  <c r="K304" i="6"/>
  <c r="H305" i="6"/>
  <c r="J305" i="6"/>
  <c r="K305" i="6"/>
  <c r="H306" i="6"/>
  <c r="J306" i="6"/>
  <c r="K306" i="6"/>
  <c r="H307" i="6"/>
  <c r="J307" i="6"/>
  <c r="K307" i="6"/>
  <c r="H308" i="6"/>
  <c r="J308" i="6"/>
  <c r="K308" i="6"/>
  <c r="H309" i="6"/>
  <c r="J309" i="6"/>
  <c r="K309" i="6"/>
  <c r="H310" i="6"/>
  <c r="J310" i="6"/>
  <c r="K310" i="6"/>
  <c r="H311" i="6"/>
  <c r="J311" i="6"/>
  <c r="K311" i="6"/>
  <c r="H312" i="6"/>
  <c r="J312" i="6"/>
  <c r="K312" i="6"/>
  <c r="H313" i="6"/>
  <c r="J313" i="6"/>
  <c r="K313" i="6"/>
  <c r="H314" i="6"/>
  <c r="J314" i="6"/>
  <c r="K314" i="6"/>
  <c r="H315" i="6"/>
  <c r="J315" i="6"/>
  <c r="K315" i="6"/>
  <c r="H316" i="6"/>
  <c r="J316" i="6"/>
  <c r="K316" i="6"/>
  <c r="H317" i="6"/>
  <c r="J317" i="6"/>
  <c r="K317" i="6"/>
  <c r="H318" i="6"/>
  <c r="J318" i="6"/>
  <c r="K318" i="6"/>
  <c r="H319" i="6"/>
  <c r="J319" i="6"/>
  <c r="K319" i="6"/>
  <c r="H320" i="6"/>
  <c r="J320" i="6"/>
  <c r="K320" i="6"/>
  <c r="H321" i="6"/>
  <c r="J321" i="6"/>
  <c r="K321" i="6"/>
  <c r="H322" i="6"/>
  <c r="J322" i="6"/>
  <c r="K322" i="6"/>
  <c r="H323" i="6"/>
  <c r="J323" i="6"/>
  <c r="K323" i="6"/>
  <c r="H324" i="6"/>
  <c r="J324" i="6"/>
  <c r="K324" i="6"/>
  <c r="H325" i="6"/>
  <c r="J325" i="6"/>
  <c r="K325" i="6"/>
  <c r="H326" i="6"/>
  <c r="J326" i="6"/>
  <c r="K326" i="6"/>
  <c r="H327" i="6"/>
  <c r="J327" i="6"/>
  <c r="K327" i="6"/>
  <c r="H328" i="6"/>
  <c r="J328" i="6"/>
  <c r="K328" i="6"/>
  <c r="H329" i="6"/>
  <c r="J329" i="6"/>
  <c r="K329" i="6"/>
  <c r="H330" i="6"/>
  <c r="J330" i="6"/>
  <c r="K330" i="6"/>
  <c r="H331" i="6"/>
  <c r="J331" i="6"/>
  <c r="K331" i="6"/>
  <c r="H332" i="6"/>
  <c r="J332" i="6"/>
  <c r="K332" i="6"/>
  <c r="H333" i="6"/>
  <c r="J333" i="6"/>
  <c r="K333" i="6"/>
  <c r="H334" i="6"/>
  <c r="J334" i="6"/>
  <c r="K334" i="6"/>
  <c r="H335" i="6"/>
  <c r="J335" i="6"/>
  <c r="K335" i="6"/>
  <c r="H336" i="6"/>
  <c r="J336" i="6"/>
  <c r="K336" i="6"/>
  <c r="H337" i="6"/>
  <c r="J337" i="6"/>
  <c r="K337" i="6"/>
  <c r="H338" i="6"/>
  <c r="J338" i="6"/>
  <c r="K338" i="6"/>
  <c r="H339" i="6"/>
  <c r="J339" i="6"/>
  <c r="K339" i="6"/>
  <c r="H340" i="6"/>
  <c r="J340" i="6"/>
  <c r="K340" i="6"/>
  <c r="H341" i="6"/>
  <c r="J341" i="6"/>
  <c r="K341" i="6"/>
  <c r="H342" i="6"/>
  <c r="J342" i="6"/>
  <c r="K342" i="6"/>
  <c r="H343" i="6"/>
  <c r="J343" i="6"/>
  <c r="K343" i="6"/>
  <c r="H344" i="6"/>
  <c r="J344" i="6"/>
  <c r="K344" i="6"/>
  <c r="H345" i="6"/>
  <c r="J345" i="6"/>
  <c r="K345" i="6"/>
  <c r="H346" i="6"/>
  <c r="J346" i="6"/>
  <c r="K346" i="6"/>
  <c r="H347" i="6"/>
  <c r="J347" i="6"/>
  <c r="K347" i="6"/>
  <c r="H348" i="6"/>
  <c r="J348" i="6"/>
  <c r="K348" i="6"/>
  <c r="H349" i="6"/>
  <c r="J349" i="6"/>
  <c r="K349" i="6"/>
  <c r="H350" i="6"/>
  <c r="J350" i="6"/>
  <c r="K350" i="6"/>
  <c r="H351" i="6"/>
  <c r="J351" i="6"/>
  <c r="K351" i="6"/>
  <c r="H352" i="6"/>
  <c r="J352" i="6"/>
  <c r="K352" i="6"/>
  <c r="H353" i="6"/>
  <c r="J353" i="6"/>
  <c r="K353" i="6"/>
  <c r="H354" i="6"/>
  <c r="J354" i="6"/>
  <c r="K354" i="6"/>
  <c r="H355" i="6"/>
  <c r="J355" i="6"/>
  <c r="K355" i="6"/>
  <c r="H356" i="6"/>
  <c r="J356" i="6"/>
  <c r="K356" i="6"/>
  <c r="H357" i="6"/>
  <c r="J357" i="6"/>
  <c r="K357" i="6"/>
  <c r="H358" i="6"/>
  <c r="J358" i="6"/>
  <c r="K358" i="6"/>
  <c r="H359" i="6"/>
  <c r="J359" i="6"/>
  <c r="K359" i="6"/>
  <c r="H360" i="6"/>
  <c r="J360" i="6"/>
  <c r="K360" i="6"/>
  <c r="H361" i="6"/>
  <c r="J361" i="6"/>
  <c r="K361" i="6"/>
  <c r="H362" i="6"/>
  <c r="J362" i="6"/>
  <c r="K362" i="6"/>
  <c r="H363" i="6"/>
  <c r="J363" i="6"/>
  <c r="K363" i="6"/>
  <c r="H364" i="6"/>
  <c r="J364" i="6"/>
  <c r="K364" i="6"/>
  <c r="H365" i="6"/>
  <c r="J365" i="6"/>
  <c r="K365" i="6"/>
  <c r="H366" i="6"/>
  <c r="J366" i="6"/>
  <c r="K366" i="6"/>
  <c r="H367" i="6"/>
  <c r="J367" i="6"/>
  <c r="K367" i="6"/>
  <c r="H368" i="6"/>
  <c r="J368" i="6"/>
  <c r="K368" i="6"/>
  <c r="H369" i="6"/>
  <c r="J369" i="6"/>
  <c r="K369" i="6"/>
  <c r="H370" i="6"/>
  <c r="J370" i="6"/>
  <c r="K370" i="6"/>
  <c r="H371" i="6"/>
  <c r="J371" i="6"/>
  <c r="K371" i="6"/>
  <c r="H372" i="6"/>
  <c r="J372" i="6"/>
  <c r="K372" i="6"/>
  <c r="H373" i="6"/>
  <c r="J373" i="6"/>
  <c r="K373" i="6"/>
  <c r="H374" i="6"/>
  <c r="J374" i="6"/>
  <c r="K374" i="6"/>
  <c r="H375" i="6"/>
  <c r="J375" i="6"/>
  <c r="K375" i="6"/>
  <c r="H376" i="6"/>
  <c r="J376" i="6"/>
  <c r="K376" i="6"/>
  <c r="H377" i="6"/>
  <c r="J377" i="6"/>
  <c r="K377" i="6"/>
  <c r="H378" i="6"/>
  <c r="J378" i="6"/>
  <c r="K378" i="6"/>
  <c r="H379" i="6"/>
  <c r="J379" i="6"/>
  <c r="K379" i="6"/>
  <c r="H380" i="6"/>
  <c r="J380" i="6"/>
  <c r="K380" i="6"/>
  <c r="H381" i="6"/>
  <c r="J381" i="6"/>
  <c r="K381" i="6"/>
  <c r="H382" i="6"/>
  <c r="J382" i="6"/>
  <c r="K382" i="6"/>
  <c r="H383" i="6"/>
  <c r="J383" i="6"/>
  <c r="K383" i="6"/>
  <c r="H384" i="6"/>
  <c r="J384" i="6"/>
  <c r="K384" i="6"/>
  <c r="H385" i="6"/>
  <c r="J385" i="6"/>
  <c r="K385" i="6"/>
  <c r="H386" i="6"/>
  <c r="J386" i="6"/>
  <c r="K386" i="6"/>
  <c r="H387" i="6"/>
  <c r="J387" i="6"/>
  <c r="K387" i="6"/>
  <c r="H388" i="6"/>
  <c r="J388" i="6"/>
  <c r="K388" i="6"/>
  <c r="H389" i="6"/>
  <c r="J389" i="6"/>
  <c r="K389" i="6"/>
  <c r="H390" i="6"/>
  <c r="J390" i="6"/>
  <c r="K390" i="6"/>
  <c r="H391" i="6"/>
  <c r="J391" i="6"/>
  <c r="K391" i="6"/>
  <c r="H392" i="6"/>
  <c r="J392" i="6"/>
  <c r="K392" i="6"/>
  <c r="H393" i="6"/>
  <c r="J393" i="6"/>
  <c r="K393" i="6"/>
  <c r="H394" i="6"/>
  <c r="J394" i="6"/>
  <c r="K394" i="6"/>
  <c r="H395" i="6"/>
  <c r="J395" i="6"/>
  <c r="K395" i="6"/>
  <c r="H396" i="6"/>
  <c r="J396" i="6"/>
  <c r="K396" i="6"/>
  <c r="H397" i="6"/>
  <c r="J397" i="6"/>
  <c r="K397" i="6"/>
  <c r="H398" i="6"/>
  <c r="J398" i="6"/>
  <c r="K398" i="6"/>
  <c r="H399" i="6"/>
  <c r="J399" i="6"/>
  <c r="K399" i="6"/>
  <c r="H400" i="6"/>
  <c r="J400" i="6"/>
  <c r="K400" i="6"/>
  <c r="H401" i="6"/>
  <c r="J401" i="6"/>
  <c r="K401" i="6"/>
  <c r="H402" i="6"/>
  <c r="J402" i="6"/>
  <c r="K402" i="6"/>
  <c r="H403" i="6"/>
  <c r="J403" i="6"/>
  <c r="K403" i="6"/>
  <c r="H404" i="6"/>
  <c r="J404" i="6"/>
  <c r="K404" i="6"/>
  <c r="H405" i="6"/>
  <c r="J405" i="6"/>
  <c r="K405" i="6"/>
  <c r="H406" i="6"/>
  <c r="J406" i="6"/>
  <c r="K406" i="6"/>
  <c r="H407" i="6"/>
  <c r="J407" i="6"/>
  <c r="K407" i="6"/>
  <c r="H408" i="6"/>
  <c r="J408" i="6"/>
  <c r="K408" i="6"/>
  <c r="H409" i="6"/>
  <c r="J409" i="6"/>
  <c r="K409" i="6"/>
  <c r="H410" i="6"/>
  <c r="J410" i="6"/>
  <c r="K410" i="6"/>
  <c r="H411" i="6"/>
  <c r="J411" i="6"/>
  <c r="K411" i="6"/>
  <c r="H412" i="6"/>
  <c r="J412" i="6"/>
  <c r="K412" i="6"/>
  <c r="H413" i="6"/>
  <c r="J413" i="6"/>
  <c r="K413" i="6"/>
  <c r="H414" i="6"/>
  <c r="J414" i="6"/>
  <c r="K414" i="6"/>
  <c r="H415" i="6"/>
  <c r="J415" i="6"/>
  <c r="K415" i="6"/>
  <c r="H416" i="6"/>
  <c r="J416" i="6"/>
  <c r="K416" i="6"/>
  <c r="H417" i="6"/>
  <c r="J417" i="6"/>
  <c r="K417" i="6"/>
  <c r="H418" i="6"/>
  <c r="J418" i="6"/>
  <c r="K418" i="6"/>
  <c r="H419" i="6"/>
  <c r="J419" i="6"/>
  <c r="K419" i="6"/>
  <c r="H420" i="6"/>
  <c r="J420" i="6"/>
  <c r="K420" i="6"/>
  <c r="H421" i="6"/>
  <c r="J421" i="6"/>
  <c r="K421" i="6"/>
  <c r="H422" i="6"/>
  <c r="J422" i="6"/>
  <c r="K422" i="6"/>
  <c r="H423" i="6"/>
  <c r="J423" i="6"/>
  <c r="K423" i="6"/>
  <c r="H424" i="6"/>
  <c r="J424" i="6"/>
  <c r="K424" i="6"/>
  <c r="H425" i="6"/>
  <c r="J425" i="6"/>
  <c r="K425" i="6"/>
  <c r="H426" i="6"/>
  <c r="J426" i="6"/>
  <c r="K426" i="6"/>
  <c r="H427" i="6"/>
  <c r="J427" i="6"/>
  <c r="K427" i="6"/>
  <c r="H428" i="6"/>
  <c r="J428" i="6"/>
  <c r="K428" i="6"/>
  <c r="H429" i="6"/>
  <c r="J429" i="6"/>
  <c r="K429" i="6"/>
  <c r="H430" i="6"/>
  <c r="J430" i="6"/>
  <c r="K430" i="6"/>
  <c r="H431" i="6"/>
  <c r="J431" i="6"/>
  <c r="K431" i="6"/>
  <c r="H432" i="6"/>
  <c r="J432" i="6"/>
  <c r="K432" i="6"/>
  <c r="H433" i="6"/>
  <c r="J433" i="6"/>
  <c r="K433" i="6"/>
  <c r="H434" i="6"/>
  <c r="J434" i="6"/>
  <c r="K434" i="6"/>
  <c r="H435" i="6"/>
  <c r="J435" i="6"/>
  <c r="K435" i="6"/>
  <c r="H436" i="6"/>
  <c r="J436" i="6"/>
  <c r="K436" i="6"/>
  <c r="H437" i="6"/>
  <c r="J437" i="6"/>
  <c r="K437" i="6"/>
  <c r="H438" i="6"/>
  <c r="J438" i="6"/>
  <c r="K438" i="6"/>
  <c r="H439" i="6"/>
  <c r="J439" i="6"/>
  <c r="K439" i="6"/>
  <c r="L439" i="6"/>
  <c r="K4" i="6"/>
  <c r="J4" i="6"/>
  <c r="H4" i="6"/>
  <c r="L438" i="6" l="1"/>
  <c r="N442" i="6"/>
  <c r="R442" i="6" s="1"/>
  <c r="S442" i="6" s="1"/>
  <c r="Q441" i="6"/>
  <c r="P441" i="6"/>
  <c r="N441" i="6" s="1"/>
  <c r="R441" i="6" s="1"/>
  <c r="Q440" i="6"/>
  <c r="P440" i="6"/>
  <c r="I439" i="6"/>
  <c r="I438" i="6" s="1"/>
  <c r="I437" i="6" s="1"/>
  <c r="I436" i="6" s="1"/>
  <c r="I435" i="6" s="1"/>
  <c r="I434" i="6" s="1"/>
  <c r="I433" i="6" s="1"/>
  <c r="I432" i="6" s="1"/>
  <c r="I431" i="6" s="1"/>
  <c r="I430" i="6" s="1"/>
  <c r="I429" i="6" s="1"/>
  <c r="I428" i="6" s="1"/>
  <c r="I427" i="6" s="1"/>
  <c r="I426" i="6" s="1"/>
  <c r="I425" i="6" s="1"/>
  <c r="I424" i="6" s="1"/>
  <c r="I423" i="6" s="1"/>
  <c r="I422" i="6" s="1"/>
  <c r="I421" i="6" s="1"/>
  <c r="I420" i="6" s="1"/>
  <c r="I419" i="6" s="1"/>
  <c r="I418" i="6" s="1"/>
  <c r="I417" i="6" s="1"/>
  <c r="I416" i="6" s="1"/>
  <c r="I415" i="6" s="1"/>
  <c r="I414" i="6" s="1"/>
  <c r="I413" i="6" s="1"/>
  <c r="I412" i="6" s="1"/>
  <c r="I411" i="6" s="1"/>
  <c r="I410" i="6" s="1"/>
  <c r="I409" i="6" s="1"/>
  <c r="I408" i="6" s="1"/>
  <c r="I407" i="6" s="1"/>
  <c r="I406" i="6" s="1"/>
  <c r="I405" i="6" s="1"/>
  <c r="I404" i="6" s="1"/>
  <c r="I403" i="6" s="1"/>
  <c r="I402" i="6" s="1"/>
  <c r="I401" i="6" s="1"/>
  <c r="I400" i="6" s="1"/>
  <c r="I399" i="6" s="1"/>
  <c r="I398" i="6" s="1"/>
  <c r="I397" i="6" s="1"/>
  <c r="I396" i="6" s="1"/>
  <c r="I395" i="6" s="1"/>
  <c r="I394" i="6" s="1"/>
  <c r="I393" i="6" s="1"/>
  <c r="I392" i="6" s="1"/>
  <c r="I391" i="6" s="1"/>
  <c r="I390" i="6" s="1"/>
  <c r="I389" i="6" s="1"/>
  <c r="I388" i="6" s="1"/>
  <c r="I387" i="6" s="1"/>
  <c r="I386" i="6" s="1"/>
  <c r="I385" i="6" s="1"/>
  <c r="I384" i="6" s="1"/>
  <c r="I383" i="6" s="1"/>
  <c r="I382" i="6" s="1"/>
  <c r="I381" i="6" s="1"/>
  <c r="I380" i="6" s="1"/>
  <c r="I379" i="6" s="1"/>
  <c r="I378" i="6" s="1"/>
  <c r="I377" i="6" s="1"/>
  <c r="I376" i="6" s="1"/>
  <c r="I375" i="6" s="1"/>
  <c r="I374" i="6" s="1"/>
  <c r="I373" i="6" s="1"/>
  <c r="I372" i="6" s="1"/>
  <c r="I371" i="6" s="1"/>
  <c r="I370" i="6" s="1"/>
  <c r="I369" i="6" s="1"/>
  <c r="I368" i="6" s="1"/>
  <c r="I367" i="6" s="1"/>
  <c r="I366" i="6" s="1"/>
  <c r="I365" i="6" s="1"/>
  <c r="I364" i="6" s="1"/>
  <c r="I363" i="6" s="1"/>
  <c r="I362" i="6" s="1"/>
  <c r="I361" i="6" s="1"/>
  <c r="I360" i="6" s="1"/>
  <c r="I359" i="6" s="1"/>
  <c r="I358" i="6" s="1"/>
  <c r="I357" i="6" s="1"/>
  <c r="I356" i="6" s="1"/>
  <c r="I355" i="6" s="1"/>
  <c r="I354" i="6" s="1"/>
  <c r="I353" i="6" s="1"/>
  <c r="I352" i="6" s="1"/>
  <c r="I351" i="6" s="1"/>
  <c r="I350" i="6" s="1"/>
  <c r="I349" i="6" s="1"/>
  <c r="I348" i="6" s="1"/>
  <c r="I347" i="6" s="1"/>
  <c r="I346" i="6" s="1"/>
  <c r="I345" i="6" s="1"/>
  <c r="I344" i="6" s="1"/>
  <c r="I343" i="6" s="1"/>
  <c r="I342" i="6" s="1"/>
  <c r="I341" i="6" s="1"/>
  <c r="I340" i="6" s="1"/>
  <c r="I339" i="6" s="1"/>
  <c r="I338" i="6" s="1"/>
  <c r="I337" i="6" s="1"/>
  <c r="I336" i="6" s="1"/>
  <c r="I335" i="6" s="1"/>
  <c r="I334" i="6" s="1"/>
  <c r="I333" i="6" s="1"/>
  <c r="I332" i="6" s="1"/>
  <c r="I331" i="6" s="1"/>
  <c r="I330" i="6" s="1"/>
  <c r="I329" i="6" s="1"/>
  <c r="I328" i="6" s="1"/>
  <c r="I327" i="6" s="1"/>
  <c r="I326" i="6" s="1"/>
  <c r="I325" i="6" s="1"/>
  <c r="I324" i="6" s="1"/>
  <c r="I323" i="6" s="1"/>
  <c r="I322" i="6" s="1"/>
  <c r="I321" i="6" s="1"/>
  <c r="I320" i="6" s="1"/>
  <c r="I319" i="6" s="1"/>
  <c r="I318" i="6" s="1"/>
  <c r="I317" i="6" s="1"/>
  <c r="I316" i="6" s="1"/>
  <c r="I315" i="6" s="1"/>
  <c r="I314" i="6" s="1"/>
  <c r="I313" i="6" s="1"/>
  <c r="I312" i="6" s="1"/>
  <c r="I311" i="6" s="1"/>
  <c r="I310" i="6" s="1"/>
  <c r="I309" i="6" s="1"/>
  <c r="I308" i="6" s="1"/>
  <c r="I307" i="6" s="1"/>
  <c r="I306" i="6" s="1"/>
  <c r="I305" i="6" s="1"/>
  <c r="I304" i="6" s="1"/>
  <c r="I303" i="6" s="1"/>
  <c r="I302" i="6" s="1"/>
  <c r="I301" i="6" s="1"/>
  <c r="I300" i="6" s="1"/>
  <c r="I299" i="6" s="1"/>
  <c r="I298" i="6" s="1"/>
  <c r="I297" i="6" s="1"/>
  <c r="I296" i="6" s="1"/>
  <c r="I295" i="6" s="1"/>
  <c r="I294" i="6" s="1"/>
  <c r="I293" i="6" s="1"/>
  <c r="I292" i="6" s="1"/>
  <c r="I291" i="6" s="1"/>
  <c r="I290" i="6" s="1"/>
  <c r="I289" i="6" s="1"/>
  <c r="I288" i="6" s="1"/>
  <c r="I287" i="6" s="1"/>
  <c r="I286" i="6" s="1"/>
  <c r="I285" i="6" s="1"/>
  <c r="I284" i="6" s="1"/>
  <c r="I283" i="6" s="1"/>
  <c r="I282" i="6" s="1"/>
  <c r="I281" i="6" s="1"/>
  <c r="I280" i="6" s="1"/>
  <c r="I279" i="6" s="1"/>
  <c r="I278" i="6" s="1"/>
  <c r="I277" i="6" s="1"/>
  <c r="I276" i="6" s="1"/>
  <c r="I275" i="6" s="1"/>
  <c r="I274" i="6" s="1"/>
  <c r="I273" i="6" s="1"/>
  <c r="I272" i="6" s="1"/>
  <c r="I271" i="6" s="1"/>
  <c r="I270" i="6" s="1"/>
  <c r="I269" i="6" s="1"/>
  <c r="I268" i="6" s="1"/>
  <c r="I267" i="6" s="1"/>
  <c r="I266" i="6" s="1"/>
  <c r="I265" i="6" s="1"/>
  <c r="I264" i="6" s="1"/>
  <c r="I263" i="6" s="1"/>
  <c r="I262" i="6" s="1"/>
  <c r="I261" i="6" s="1"/>
  <c r="I260" i="6" s="1"/>
  <c r="I259" i="6" s="1"/>
  <c r="I258" i="6" s="1"/>
  <c r="I257" i="6" s="1"/>
  <c r="I256" i="6" s="1"/>
  <c r="I255" i="6" s="1"/>
  <c r="I254" i="6" s="1"/>
  <c r="I253" i="6" s="1"/>
  <c r="I252" i="6" s="1"/>
  <c r="I251" i="6" s="1"/>
  <c r="I250" i="6" s="1"/>
  <c r="I249" i="6" s="1"/>
  <c r="I248" i="6" s="1"/>
  <c r="I247" i="6" s="1"/>
  <c r="I246" i="6" s="1"/>
  <c r="I245" i="6" s="1"/>
  <c r="I244" i="6" s="1"/>
  <c r="I243" i="6" s="1"/>
  <c r="I242" i="6" s="1"/>
  <c r="I241" i="6" s="1"/>
  <c r="I240" i="6" s="1"/>
  <c r="I239" i="6" s="1"/>
  <c r="I238" i="6" s="1"/>
  <c r="I237" i="6" s="1"/>
  <c r="I236" i="6" s="1"/>
  <c r="I235" i="6" s="1"/>
  <c r="I234" i="6" s="1"/>
  <c r="I233" i="6" s="1"/>
  <c r="I232" i="6" s="1"/>
  <c r="I231" i="6" s="1"/>
  <c r="I230" i="6" s="1"/>
  <c r="I229" i="6" s="1"/>
  <c r="I228" i="6" s="1"/>
  <c r="I227" i="6" s="1"/>
  <c r="I226" i="6" s="1"/>
  <c r="I225" i="6" s="1"/>
  <c r="I224" i="6" s="1"/>
  <c r="I223" i="6" s="1"/>
  <c r="I222" i="6" s="1"/>
  <c r="I221" i="6" s="1"/>
  <c r="I220" i="6" s="1"/>
  <c r="I219" i="6" s="1"/>
  <c r="I218" i="6" s="1"/>
  <c r="I217" i="6" s="1"/>
  <c r="I216" i="6" s="1"/>
  <c r="I215" i="6" s="1"/>
  <c r="I214" i="6" s="1"/>
  <c r="I213" i="6" s="1"/>
  <c r="I212" i="6" s="1"/>
  <c r="I211" i="6" s="1"/>
  <c r="I210" i="6" s="1"/>
  <c r="I209" i="6" s="1"/>
  <c r="I208" i="6" s="1"/>
  <c r="I207" i="6" s="1"/>
  <c r="I206" i="6" s="1"/>
  <c r="I205" i="6" s="1"/>
  <c r="I204" i="6" s="1"/>
  <c r="I203" i="6" s="1"/>
  <c r="I202" i="6" s="1"/>
  <c r="I201" i="6" s="1"/>
  <c r="I200" i="6" s="1"/>
  <c r="I199" i="6" s="1"/>
  <c r="I198" i="6" s="1"/>
  <c r="I197" i="6" s="1"/>
  <c r="I196" i="6" s="1"/>
  <c r="I195" i="6" s="1"/>
  <c r="I194" i="6" s="1"/>
  <c r="I193" i="6" s="1"/>
  <c r="I192" i="6" s="1"/>
  <c r="I191" i="6" s="1"/>
  <c r="I190" i="6" s="1"/>
  <c r="I189" i="6" s="1"/>
  <c r="I188" i="6" s="1"/>
  <c r="I187" i="6" s="1"/>
  <c r="I186" i="6" s="1"/>
  <c r="I185" i="6" s="1"/>
  <c r="I184" i="6" s="1"/>
  <c r="I183" i="6" s="1"/>
  <c r="I182" i="6" s="1"/>
  <c r="I181" i="6" s="1"/>
  <c r="I180" i="6" s="1"/>
  <c r="I179" i="6" s="1"/>
  <c r="I178" i="6" s="1"/>
  <c r="I177" i="6" s="1"/>
  <c r="I176" i="6" s="1"/>
  <c r="I175" i="6" s="1"/>
  <c r="I174" i="6" s="1"/>
  <c r="I173" i="6" s="1"/>
  <c r="I172" i="6" s="1"/>
  <c r="I171" i="6" s="1"/>
  <c r="I170" i="6" s="1"/>
  <c r="I169" i="6" s="1"/>
  <c r="I168" i="6" s="1"/>
  <c r="I167" i="6" s="1"/>
  <c r="I166" i="6" s="1"/>
  <c r="I165" i="6" s="1"/>
  <c r="I164" i="6" s="1"/>
  <c r="I163" i="6" s="1"/>
  <c r="I162" i="6" s="1"/>
  <c r="I161" i="6" s="1"/>
  <c r="I160" i="6" s="1"/>
  <c r="I159" i="6" s="1"/>
  <c r="I158" i="6" s="1"/>
  <c r="I157" i="6" s="1"/>
  <c r="I156" i="6" s="1"/>
  <c r="I155" i="6" s="1"/>
  <c r="I154" i="6" s="1"/>
  <c r="I153" i="6" s="1"/>
  <c r="I152" i="6" s="1"/>
  <c r="I151" i="6" s="1"/>
  <c r="I150" i="6" s="1"/>
  <c r="I149" i="6" s="1"/>
  <c r="I148" i="6" s="1"/>
  <c r="I147" i="6" s="1"/>
  <c r="I146" i="6" s="1"/>
  <c r="I145" i="6" s="1"/>
  <c r="I144" i="6" s="1"/>
  <c r="I143" i="6" s="1"/>
  <c r="I142" i="6" s="1"/>
  <c r="I141" i="6" s="1"/>
  <c r="I140" i="6" s="1"/>
  <c r="I139" i="6" s="1"/>
  <c r="I138" i="6" s="1"/>
  <c r="I137" i="6" s="1"/>
  <c r="I136" i="6" s="1"/>
  <c r="I135" i="6" s="1"/>
  <c r="I134" i="6" s="1"/>
  <c r="I133" i="6" s="1"/>
  <c r="I132" i="6" s="1"/>
  <c r="I131" i="6" s="1"/>
  <c r="I130" i="6" s="1"/>
  <c r="I129" i="6" s="1"/>
  <c r="I128" i="6" s="1"/>
  <c r="I127" i="6" s="1"/>
  <c r="I126" i="6" s="1"/>
  <c r="I125" i="6" s="1"/>
  <c r="I124" i="6" s="1"/>
  <c r="I123" i="6" s="1"/>
  <c r="I122" i="6" s="1"/>
  <c r="I121" i="6" s="1"/>
  <c r="I120" i="6" s="1"/>
  <c r="I119" i="6" s="1"/>
  <c r="I118" i="6" s="1"/>
  <c r="I117" i="6" s="1"/>
  <c r="I116" i="6" s="1"/>
  <c r="I115" i="6" s="1"/>
  <c r="I114" i="6" s="1"/>
  <c r="I113" i="6" s="1"/>
  <c r="I112" i="6" s="1"/>
  <c r="I111" i="6" s="1"/>
  <c r="I110" i="6" s="1"/>
  <c r="I109" i="6" s="1"/>
  <c r="I108" i="6" s="1"/>
  <c r="I107" i="6" s="1"/>
  <c r="I106" i="6" s="1"/>
  <c r="I105" i="6" s="1"/>
  <c r="I104" i="6" s="1"/>
  <c r="I103" i="6" s="1"/>
  <c r="I102" i="6" s="1"/>
  <c r="I101" i="6" s="1"/>
  <c r="I100" i="6" s="1"/>
  <c r="I99" i="6" s="1"/>
  <c r="I98" i="6" s="1"/>
  <c r="I97" i="6" s="1"/>
  <c r="I96" i="6" s="1"/>
  <c r="I95" i="6" s="1"/>
  <c r="I94" i="6" s="1"/>
  <c r="I93" i="6" s="1"/>
  <c r="I92" i="6" s="1"/>
  <c r="I91" i="6" s="1"/>
  <c r="I90" i="6" s="1"/>
  <c r="I89" i="6" s="1"/>
  <c r="I88" i="6" s="1"/>
  <c r="I87" i="6" s="1"/>
  <c r="I86" i="6" s="1"/>
  <c r="I85" i="6" s="1"/>
  <c r="I84" i="6" s="1"/>
  <c r="I83" i="6" s="1"/>
  <c r="I82" i="6" s="1"/>
  <c r="I81" i="6" s="1"/>
  <c r="I80" i="6" s="1"/>
  <c r="I79" i="6" s="1"/>
  <c r="I78" i="6" s="1"/>
  <c r="I77" i="6" s="1"/>
  <c r="I76" i="6" s="1"/>
  <c r="I75" i="6" s="1"/>
  <c r="I74" i="6" s="1"/>
  <c r="I73" i="6" s="1"/>
  <c r="I72" i="6" s="1"/>
  <c r="I71" i="6" s="1"/>
  <c r="I70" i="6" s="1"/>
  <c r="I69" i="6" s="1"/>
  <c r="I68" i="6" s="1"/>
  <c r="I67" i="6" s="1"/>
  <c r="I66" i="6" s="1"/>
  <c r="I65" i="6" s="1"/>
  <c r="I64" i="6" s="1"/>
  <c r="I63" i="6" s="1"/>
  <c r="I62" i="6" s="1"/>
  <c r="I61" i="6" s="1"/>
  <c r="I60" i="6" s="1"/>
  <c r="I59" i="6" s="1"/>
  <c r="I58" i="6" s="1"/>
  <c r="I57" i="6" s="1"/>
  <c r="I56" i="6" s="1"/>
  <c r="I55" i="6" s="1"/>
  <c r="I54" i="6" s="1"/>
  <c r="I53" i="6" s="1"/>
  <c r="I52" i="6" s="1"/>
  <c r="I51" i="6" s="1"/>
  <c r="I50" i="6" s="1"/>
  <c r="I49" i="6" s="1"/>
  <c r="I48" i="6" s="1"/>
  <c r="I47" i="6" s="1"/>
  <c r="I46" i="6" s="1"/>
  <c r="I45" i="6" s="1"/>
  <c r="I44" i="6" s="1"/>
  <c r="I43" i="6" s="1"/>
  <c r="I42" i="6" s="1"/>
  <c r="I41" i="6" s="1"/>
  <c r="I40" i="6" s="1"/>
  <c r="I39" i="6" s="1"/>
  <c r="I38" i="6" s="1"/>
  <c r="I37" i="6" s="1"/>
  <c r="I36" i="6" s="1"/>
  <c r="I35" i="6" s="1"/>
  <c r="I34" i="6" s="1"/>
  <c r="I33" i="6" s="1"/>
  <c r="I32" i="6" s="1"/>
  <c r="I31" i="6" s="1"/>
  <c r="I30" i="6" s="1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L437" i="6"/>
  <c r="L436" i="6" s="1"/>
  <c r="L435" i="6" s="1"/>
  <c r="L434" i="6" s="1"/>
  <c r="L433" i="6" s="1"/>
  <c r="L432" i="6" s="1"/>
  <c r="L431" i="6" s="1"/>
  <c r="L430" i="6" s="1"/>
  <c r="L429" i="6" s="1"/>
  <c r="L428" i="6" s="1"/>
  <c r="L427" i="6" s="1"/>
  <c r="L426" i="6" s="1"/>
  <c r="L425" i="6" s="1"/>
  <c r="L424" i="6" s="1"/>
  <c r="L423" i="6" s="1"/>
  <c r="L422" i="6" s="1"/>
  <c r="L421" i="6" s="1"/>
  <c r="L420" i="6" s="1"/>
  <c r="L419" i="6" s="1"/>
  <c r="L418" i="6" s="1"/>
  <c r="L417" i="6" s="1"/>
  <c r="L416" i="6" s="1"/>
  <c r="L415" i="6" s="1"/>
  <c r="L414" i="6" s="1"/>
  <c r="L413" i="6" s="1"/>
  <c r="L412" i="6" s="1"/>
  <c r="L411" i="6" s="1"/>
  <c r="L410" i="6" s="1"/>
  <c r="L409" i="6" s="1"/>
  <c r="L408" i="6" s="1"/>
  <c r="L407" i="6" s="1"/>
  <c r="L406" i="6" s="1"/>
  <c r="L405" i="6" s="1"/>
  <c r="L404" i="6" s="1"/>
  <c r="L403" i="6" s="1"/>
  <c r="L402" i="6" s="1"/>
  <c r="L401" i="6" s="1"/>
  <c r="L400" i="6" s="1"/>
  <c r="L399" i="6" s="1"/>
  <c r="L398" i="6" s="1"/>
  <c r="L397" i="6" s="1"/>
  <c r="L396" i="6" s="1"/>
  <c r="L395" i="6" s="1"/>
  <c r="L394" i="6" s="1"/>
  <c r="L393" i="6" s="1"/>
  <c r="L392" i="6" s="1"/>
  <c r="L391" i="6" s="1"/>
  <c r="L390" i="6" s="1"/>
  <c r="L389" i="6" s="1"/>
  <c r="L388" i="6" s="1"/>
  <c r="L387" i="6" s="1"/>
  <c r="L386" i="6" s="1"/>
  <c r="L385" i="6" s="1"/>
  <c r="L384" i="6" s="1"/>
  <c r="L383" i="6" s="1"/>
  <c r="L382" i="6" s="1"/>
  <c r="L381" i="6" s="1"/>
  <c r="L380" i="6" s="1"/>
  <c r="L379" i="6" s="1"/>
  <c r="L378" i="6" s="1"/>
  <c r="L377" i="6" s="1"/>
  <c r="L376" i="6" s="1"/>
  <c r="L375" i="6" s="1"/>
  <c r="L374" i="6" s="1"/>
  <c r="L373" i="6" s="1"/>
  <c r="L372" i="6" s="1"/>
  <c r="L371" i="6" s="1"/>
  <c r="L370" i="6" s="1"/>
  <c r="L369" i="6" s="1"/>
  <c r="L368" i="6" s="1"/>
  <c r="L367" i="6" s="1"/>
  <c r="L366" i="6" s="1"/>
  <c r="L365" i="6" s="1"/>
  <c r="L364" i="6" s="1"/>
  <c r="L363" i="6" s="1"/>
  <c r="L362" i="6" s="1"/>
  <c r="L361" i="6" s="1"/>
  <c r="L360" i="6" s="1"/>
  <c r="L359" i="6" s="1"/>
  <c r="L358" i="6" s="1"/>
  <c r="L357" i="6" s="1"/>
  <c r="L356" i="6" s="1"/>
  <c r="L355" i="6" s="1"/>
  <c r="L354" i="6" s="1"/>
  <c r="L353" i="6" s="1"/>
  <c r="L352" i="6" s="1"/>
  <c r="L351" i="6" s="1"/>
  <c r="L350" i="6" s="1"/>
  <c r="L349" i="6" s="1"/>
  <c r="L348" i="6" s="1"/>
  <c r="L347" i="6" s="1"/>
  <c r="L346" i="6" s="1"/>
  <c r="L345" i="6" s="1"/>
  <c r="L344" i="6" s="1"/>
  <c r="L343" i="6" s="1"/>
  <c r="L342" i="6" s="1"/>
  <c r="L341" i="6" s="1"/>
  <c r="L340" i="6" s="1"/>
  <c r="L339" i="6" s="1"/>
  <c r="L338" i="6" s="1"/>
  <c r="L337" i="6" s="1"/>
  <c r="L336" i="6" s="1"/>
  <c r="P439" i="6"/>
  <c r="P431" i="6"/>
  <c r="P423" i="6"/>
  <c r="P415" i="6"/>
  <c r="P407" i="6"/>
  <c r="P397" i="6"/>
  <c r="P381" i="6"/>
  <c r="P365" i="6"/>
  <c r="P349" i="6"/>
  <c r="M439" i="6"/>
  <c r="P434" i="6"/>
  <c r="P426" i="6"/>
  <c r="P418" i="6"/>
  <c r="P410" i="6"/>
  <c r="P402" i="6"/>
  <c r="P394" i="6"/>
  <c r="P386" i="6"/>
  <c r="P378" i="6"/>
  <c r="P370" i="6"/>
  <c r="P360" i="6"/>
  <c r="P34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I430" i="5" s="1"/>
  <c r="P352" i="6" l="1"/>
  <c r="P366" i="6"/>
  <c r="P374" i="6"/>
  <c r="P382" i="6"/>
  <c r="P390" i="6"/>
  <c r="P398" i="6"/>
  <c r="P406" i="6"/>
  <c r="P414" i="6"/>
  <c r="P422" i="6"/>
  <c r="P430" i="6"/>
  <c r="P438" i="6"/>
  <c r="P341" i="6"/>
  <c r="P357" i="6"/>
  <c r="P373" i="6"/>
  <c r="P389" i="6"/>
  <c r="P403" i="6"/>
  <c r="P411" i="6"/>
  <c r="P419" i="6"/>
  <c r="P427" i="6"/>
  <c r="P435" i="6"/>
  <c r="N440" i="6"/>
  <c r="R440" i="6"/>
  <c r="S440" i="6" s="1"/>
  <c r="S441" i="6"/>
  <c r="P340" i="6"/>
  <c r="P348" i="6"/>
  <c r="P356" i="6"/>
  <c r="P364" i="6"/>
  <c r="P368" i="6"/>
  <c r="P372" i="6"/>
  <c r="P376" i="6"/>
  <c r="P380" i="6"/>
  <c r="P384" i="6"/>
  <c r="P388" i="6"/>
  <c r="P392" i="6"/>
  <c r="P396" i="6"/>
  <c r="P400" i="6"/>
  <c r="P404" i="6"/>
  <c r="P408" i="6"/>
  <c r="P412" i="6"/>
  <c r="P416" i="6"/>
  <c r="P420" i="6"/>
  <c r="P424" i="6"/>
  <c r="P428" i="6"/>
  <c r="P432" i="6"/>
  <c r="P436" i="6"/>
  <c r="P345" i="6"/>
  <c r="P353" i="6"/>
  <c r="P361" i="6"/>
  <c r="P369" i="6"/>
  <c r="P377" i="6"/>
  <c r="P385" i="6"/>
  <c r="P393" i="6"/>
  <c r="P401" i="6"/>
  <c r="P405" i="6"/>
  <c r="P409" i="6"/>
  <c r="P413" i="6"/>
  <c r="P417" i="6"/>
  <c r="P421" i="6"/>
  <c r="P425" i="6"/>
  <c r="P429" i="6"/>
  <c r="P433" i="6"/>
  <c r="P437" i="6"/>
  <c r="P337" i="6"/>
  <c r="P338" i="6"/>
  <c r="P342" i="6"/>
  <c r="P346" i="6"/>
  <c r="P350" i="6"/>
  <c r="P354" i="6"/>
  <c r="P358" i="6"/>
  <c r="P362" i="6"/>
  <c r="P339" i="6"/>
  <c r="P343" i="6"/>
  <c r="P347" i="6"/>
  <c r="P351" i="6"/>
  <c r="P355" i="6"/>
  <c r="P359" i="6"/>
  <c r="P363" i="6"/>
  <c r="P367" i="6"/>
  <c r="P371" i="6"/>
  <c r="P375" i="6"/>
  <c r="P379" i="6"/>
  <c r="P383" i="6"/>
  <c r="P387" i="6"/>
  <c r="P391" i="6"/>
  <c r="P395" i="6"/>
  <c r="P399" i="6"/>
  <c r="L335" i="6"/>
  <c r="P336" i="6"/>
  <c r="Q439" i="6"/>
  <c r="N439" i="6" s="1"/>
  <c r="M438" i="6"/>
  <c r="I429" i="5"/>
  <c r="J430" i="5"/>
  <c r="J429" i="5" s="1"/>
  <c r="J428" i="5" s="1"/>
  <c r="J427" i="5" s="1"/>
  <c r="J426" i="5" s="1"/>
  <c r="J425" i="5" s="1"/>
  <c r="J424" i="5" s="1"/>
  <c r="J423" i="5" s="1"/>
  <c r="J422" i="5" s="1"/>
  <c r="J421" i="5" s="1"/>
  <c r="J420" i="5" s="1"/>
  <c r="J419" i="5" s="1"/>
  <c r="J418" i="5" s="1"/>
  <c r="J417" i="5" s="1"/>
  <c r="J416" i="5" s="1"/>
  <c r="J415" i="5" s="1"/>
  <c r="J414" i="5" s="1"/>
  <c r="J413" i="5" s="1"/>
  <c r="J412" i="5" s="1"/>
  <c r="J411" i="5" s="1"/>
  <c r="J410" i="5" s="1"/>
  <c r="J409" i="5" s="1"/>
  <c r="J408" i="5" s="1"/>
  <c r="J407" i="5" s="1"/>
  <c r="J406" i="5" s="1"/>
  <c r="J405" i="5" s="1"/>
  <c r="J404" i="5" s="1"/>
  <c r="J403" i="5" s="1"/>
  <c r="J402" i="5" s="1"/>
  <c r="J401" i="5" s="1"/>
  <c r="J400" i="5" s="1"/>
  <c r="J399" i="5" s="1"/>
  <c r="J398" i="5" s="1"/>
  <c r="J397" i="5" s="1"/>
  <c r="J396" i="5" s="1"/>
  <c r="J395" i="5" s="1"/>
  <c r="J394" i="5" s="1"/>
  <c r="J393" i="5" s="1"/>
  <c r="J392" i="5" s="1"/>
  <c r="J391" i="5" s="1"/>
  <c r="J390" i="5" s="1"/>
  <c r="J389" i="5" s="1"/>
  <c r="J388" i="5" s="1"/>
  <c r="J387" i="5" s="1"/>
  <c r="J386" i="5" s="1"/>
  <c r="J385" i="5" s="1"/>
  <c r="J384" i="5" s="1"/>
  <c r="J383" i="5" s="1"/>
  <c r="J382" i="5" s="1"/>
  <c r="J381" i="5" s="1"/>
  <c r="J380" i="5" s="1"/>
  <c r="J379" i="5" s="1"/>
  <c r="J378" i="5" s="1"/>
  <c r="J377" i="5" s="1"/>
  <c r="J376" i="5" s="1"/>
  <c r="J375" i="5" s="1"/>
  <c r="J374" i="5" s="1"/>
  <c r="J373" i="5" s="1"/>
  <c r="J372" i="5" s="1"/>
  <c r="J371" i="5" s="1"/>
  <c r="J370" i="5" s="1"/>
  <c r="J369" i="5" s="1"/>
  <c r="J368" i="5" s="1"/>
  <c r="J367" i="5" s="1"/>
  <c r="J366" i="5" s="1"/>
  <c r="J365" i="5" s="1"/>
  <c r="J364" i="5" s="1"/>
  <c r="J363" i="5" s="1"/>
  <c r="J362" i="5" s="1"/>
  <c r="J361" i="5" s="1"/>
  <c r="J360" i="5" s="1"/>
  <c r="J359" i="5" s="1"/>
  <c r="J358" i="5" s="1"/>
  <c r="J357" i="5" s="1"/>
  <c r="J356" i="5" s="1"/>
  <c r="J355" i="5" s="1"/>
  <c r="J354" i="5" s="1"/>
  <c r="J353" i="5" s="1"/>
  <c r="J352" i="5" s="1"/>
  <c r="J351" i="5" s="1"/>
  <c r="J350" i="5" s="1"/>
  <c r="J349" i="5" s="1"/>
  <c r="J348" i="5" s="1"/>
  <c r="J347" i="5" s="1"/>
  <c r="J346" i="5" s="1"/>
  <c r="J345" i="5" s="1"/>
  <c r="J344" i="5" s="1"/>
  <c r="J343" i="5" s="1"/>
  <c r="J342" i="5" s="1"/>
  <c r="J341" i="5" s="1"/>
  <c r="J340" i="5" s="1"/>
  <c r="J339" i="5" s="1"/>
  <c r="J338" i="5" s="1"/>
  <c r="J337" i="5" s="1"/>
  <c r="J336" i="5" s="1"/>
  <c r="J335" i="5" s="1"/>
  <c r="J334" i="5" s="1"/>
  <c r="J333" i="5" s="1"/>
  <c r="J332" i="5" s="1"/>
  <c r="J331" i="5" s="1"/>
  <c r="J330" i="5" s="1"/>
  <c r="J329" i="5" s="1"/>
  <c r="J328" i="5" s="1"/>
  <c r="J327" i="5" s="1"/>
  <c r="J326" i="5" s="1"/>
  <c r="J325" i="5" s="1"/>
  <c r="J324" i="5" s="1"/>
  <c r="J323" i="5" s="1"/>
  <c r="J322" i="5" s="1"/>
  <c r="J321" i="5" s="1"/>
  <c r="J320" i="5" s="1"/>
  <c r="J319" i="5" s="1"/>
  <c r="J318" i="5" s="1"/>
  <c r="J317" i="5" s="1"/>
  <c r="J316" i="5" s="1"/>
  <c r="J315" i="5" s="1"/>
  <c r="J314" i="5" s="1"/>
  <c r="J313" i="5" s="1"/>
  <c r="J312" i="5" s="1"/>
  <c r="J311" i="5" s="1"/>
  <c r="J310" i="5" s="1"/>
  <c r="J309" i="5" s="1"/>
  <c r="J308" i="5" s="1"/>
  <c r="J307" i="5" s="1"/>
  <c r="J306" i="5" s="1"/>
  <c r="J305" i="5" s="1"/>
  <c r="J304" i="5" s="1"/>
  <c r="J303" i="5" s="1"/>
  <c r="J302" i="5" s="1"/>
  <c r="J301" i="5" s="1"/>
  <c r="J300" i="5" s="1"/>
  <c r="J299" i="5" s="1"/>
  <c r="J298" i="5" s="1"/>
  <c r="J297" i="5" s="1"/>
  <c r="J296" i="5" s="1"/>
  <c r="J295" i="5" s="1"/>
  <c r="J294" i="5" s="1"/>
  <c r="J293" i="5" s="1"/>
  <c r="J292" i="5" s="1"/>
  <c r="J291" i="5" s="1"/>
  <c r="J290" i="5" s="1"/>
  <c r="J289" i="5" s="1"/>
  <c r="J288" i="5" s="1"/>
  <c r="J287" i="5" s="1"/>
  <c r="J286" i="5" s="1"/>
  <c r="J285" i="5" s="1"/>
  <c r="J284" i="5" s="1"/>
  <c r="J283" i="5" s="1"/>
  <c r="J282" i="5" s="1"/>
  <c r="J281" i="5" s="1"/>
  <c r="J280" i="5" s="1"/>
  <c r="J279" i="5" s="1"/>
  <c r="J278" i="5" s="1"/>
  <c r="J277" i="5" s="1"/>
  <c r="J276" i="5" s="1"/>
  <c r="J275" i="5" s="1"/>
  <c r="J274" i="5" s="1"/>
  <c r="J273" i="5" s="1"/>
  <c r="J272" i="5" s="1"/>
  <c r="J271" i="5" s="1"/>
  <c r="J270" i="5" s="1"/>
  <c r="J269" i="5" s="1"/>
  <c r="J268" i="5" s="1"/>
  <c r="J267" i="5" s="1"/>
  <c r="J266" i="5" s="1"/>
  <c r="J265" i="5" s="1"/>
  <c r="J264" i="5" s="1"/>
  <c r="J263" i="5" s="1"/>
  <c r="J262" i="5" s="1"/>
  <c r="J261" i="5" s="1"/>
  <c r="J260" i="5" s="1"/>
  <c r="J259" i="5" s="1"/>
  <c r="J258" i="5" s="1"/>
  <c r="J257" i="5" s="1"/>
  <c r="J256" i="5" s="1"/>
  <c r="J255" i="5" s="1"/>
  <c r="J254" i="5" s="1"/>
  <c r="J253" i="5" s="1"/>
  <c r="J252" i="5" s="1"/>
  <c r="J251" i="5" s="1"/>
  <c r="J250" i="5" s="1"/>
  <c r="J249" i="5" s="1"/>
  <c r="J248" i="5" s="1"/>
  <c r="J247" i="5" s="1"/>
  <c r="J246" i="5" s="1"/>
  <c r="J245" i="5" s="1"/>
  <c r="J244" i="5" s="1"/>
  <c r="J243" i="5" s="1"/>
  <c r="J242" i="5" s="1"/>
  <c r="J241" i="5" s="1"/>
  <c r="J240" i="5" s="1"/>
  <c r="J239" i="5" s="1"/>
  <c r="J238" i="5" s="1"/>
  <c r="J237" i="5" s="1"/>
  <c r="J236" i="5" s="1"/>
  <c r="J235" i="5" s="1"/>
  <c r="J234" i="5" s="1"/>
  <c r="J233" i="5" s="1"/>
  <c r="J232" i="5" s="1"/>
  <c r="J231" i="5" s="1"/>
  <c r="J230" i="5" s="1"/>
  <c r="J229" i="5" s="1"/>
  <c r="J228" i="5" s="1"/>
  <c r="J227" i="5" s="1"/>
  <c r="J226" i="5" s="1"/>
  <c r="J225" i="5" s="1"/>
  <c r="J224" i="5" s="1"/>
  <c r="J223" i="5" s="1"/>
  <c r="J222" i="5" s="1"/>
  <c r="J221" i="5" s="1"/>
  <c r="J220" i="5" s="1"/>
  <c r="J219" i="5" s="1"/>
  <c r="J218" i="5" s="1"/>
  <c r="J217" i="5" s="1"/>
  <c r="J216" i="5" s="1"/>
  <c r="J215" i="5" s="1"/>
  <c r="J214" i="5" s="1"/>
  <c r="J213" i="5" s="1"/>
  <c r="J212" i="5" s="1"/>
  <c r="J211" i="5" s="1"/>
  <c r="J210" i="5" s="1"/>
  <c r="J209" i="5" s="1"/>
  <c r="J208" i="5" s="1"/>
  <c r="J207" i="5" s="1"/>
  <c r="J206" i="5" s="1"/>
  <c r="J205" i="5" s="1"/>
  <c r="J204" i="5" s="1"/>
  <c r="J203" i="5" s="1"/>
  <c r="J202" i="5" s="1"/>
  <c r="J201" i="5" s="1"/>
  <c r="J200" i="5" s="1"/>
  <c r="J199" i="5" s="1"/>
  <c r="J198" i="5" s="1"/>
  <c r="J197" i="5" s="1"/>
  <c r="J196" i="5" s="1"/>
  <c r="J195" i="5" s="1"/>
  <c r="J194" i="5" s="1"/>
  <c r="J193" i="5" s="1"/>
  <c r="J192" i="5" s="1"/>
  <c r="J191" i="5" s="1"/>
  <c r="J190" i="5" s="1"/>
  <c r="J189" i="5" s="1"/>
  <c r="J188" i="5" s="1"/>
  <c r="J187" i="5" s="1"/>
  <c r="J186" i="5" s="1"/>
  <c r="J185" i="5" s="1"/>
  <c r="J184" i="5" s="1"/>
  <c r="J183" i="5" s="1"/>
  <c r="J182" i="5" s="1"/>
  <c r="J181" i="5" s="1"/>
  <c r="J180" i="5" s="1"/>
  <c r="J179" i="5" s="1"/>
  <c r="J178" i="5" s="1"/>
  <c r="J177" i="5" s="1"/>
  <c r="J176" i="5" s="1"/>
  <c r="J175" i="5" s="1"/>
  <c r="J174" i="5" s="1"/>
  <c r="J173" i="5" s="1"/>
  <c r="J172" i="5" s="1"/>
  <c r="J171" i="5" s="1"/>
  <c r="J170" i="5" s="1"/>
  <c r="J169" i="5" s="1"/>
  <c r="J168" i="5" s="1"/>
  <c r="J167" i="5" s="1"/>
  <c r="J166" i="5" s="1"/>
  <c r="J165" i="5" s="1"/>
  <c r="J164" i="5" s="1"/>
  <c r="J163" i="5" s="1"/>
  <c r="J162" i="5" s="1"/>
  <c r="J161" i="5" s="1"/>
  <c r="J160" i="5" s="1"/>
  <c r="J159" i="5" s="1"/>
  <c r="J158" i="5" s="1"/>
  <c r="J157" i="5" s="1"/>
  <c r="J156" i="5" s="1"/>
  <c r="J155" i="5" s="1"/>
  <c r="J154" i="5" s="1"/>
  <c r="J153" i="5" s="1"/>
  <c r="J152" i="5" s="1"/>
  <c r="J151" i="5" s="1"/>
  <c r="J150" i="5" s="1"/>
  <c r="J149" i="5" s="1"/>
  <c r="J148" i="5" s="1"/>
  <c r="J147" i="5" s="1"/>
  <c r="J146" i="5" s="1"/>
  <c r="J145" i="5" s="1"/>
  <c r="J144" i="5" s="1"/>
  <c r="J143" i="5" s="1"/>
  <c r="J142" i="5" s="1"/>
  <c r="J141" i="5" s="1"/>
  <c r="J140" i="5" s="1"/>
  <c r="J139" i="5" s="1"/>
  <c r="J138" i="5" s="1"/>
  <c r="J137" i="5" s="1"/>
  <c r="J136" i="5" s="1"/>
  <c r="J135" i="5" s="1"/>
  <c r="J134" i="5" s="1"/>
  <c r="J133" i="5" s="1"/>
  <c r="J132" i="5" s="1"/>
  <c r="J131" i="5" s="1"/>
  <c r="J130" i="5" s="1"/>
  <c r="J129" i="5" s="1"/>
  <c r="J128" i="5" s="1"/>
  <c r="J127" i="5" s="1"/>
  <c r="J126" i="5" s="1"/>
  <c r="J125" i="5" s="1"/>
  <c r="J124" i="5" s="1"/>
  <c r="J123" i="5" s="1"/>
  <c r="J122" i="5" s="1"/>
  <c r="J121" i="5" s="1"/>
  <c r="J120" i="5" s="1"/>
  <c r="J119" i="5" s="1"/>
  <c r="J118" i="5" s="1"/>
  <c r="J117" i="5" s="1"/>
  <c r="J116" i="5" s="1"/>
  <c r="J115" i="5" s="1"/>
  <c r="J114" i="5" s="1"/>
  <c r="J113" i="5" s="1"/>
  <c r="J112" i="5" s="1"/>
  <c r="J111" i="5" s="1"/>
  <c r="J110" i="5" s="1"/>
  <c r="J109" i="5" s="1"/>
  <c r="J108" i="5" s="1"/>
  <c r="J107" i="5" s="1"/>
  <c r="J106" i="5" s="1"/>
  <c r="J105" i="5" s="1"/>
  <c r="J104" i="5" s="1"/>
  <c r="J103" i="5" s="1"/>
  <c r="J102" i="5" s="1"/>
  <c r="J101" i="5" s="1"/>
  <c r="J100" i="5" s="1"/>
  <c r="J99" i="5" s="1"/>
  <c r="J98" i="5" s="1"/>
  <c r="J97" i="5" s="1"/>
  <c r="J96" i="5" s="1"/>
  <c r="J95" i="5" s="1"/>
  <c r="J94" i="5" s="1"/>
  <c r="J93" i="5" s="1"/>
  <c r="J92" i="5" s="1"/>
  <c r="J91" i="5" s="1"/>
  <c r="J90" i="5" s="1"/>
  <c r="J89" i="5" s="1"/>
  <c r="J88" i="5" s="1"/>
  <c r="J87" i="5" s="1"/>
  <c r="J86" i="5" s="1"/>
  <c r="J85" i="5" s="1"/>
  <c r="J84" i="5" s="1"/>
  <c r="J83" i="5" s="1"/>
  <c r="J82" i="5" s="1"/>
  <c r="J81" i="5" s="1"/>
  <c r="J80" i="5" s="1"/>
  <c r="J79" i="5" s="1"/>
  <c r="J78" i="5" s="1"/>
  <c r="J77" i="5" s="1"/>
  <c r="J76" i="5" s="1"/>
  <c r="J75" i="5" s="1"/>
  <c r="J74" i="5" s="1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R439" i="6" l="1"/>
  <c r="S439" i="6" s="1"/>
  <c r="L429" i="5"/>
  <c r="L430" i="5"/>
  <c r="Q438" i="6"/>
  <c r="N438" i="6" s="1"/>
  <c r="M437" i="6"/>
  <c r="L334" i="6"/>
  <c r="P335" i="6"/>
  <c r="I428" i="5"/>
  <c r="L428" i="5" s="1"/>
  <c r="R438" i="6" l="1"/>
  <c r="S438" i="6" s="1"/>
  <c r="M430" i="5"/>
  <c r="M429" i="5" s="1"/>
  <c r="Q437" i="6"/>
  <c r="N437" i="6" s="1"/>
  <c r="R437" i="6" s="1"/>
  <c r="S437" i="6" s="1"/>
  <c r="M436" i="6"/>
  <c r="L333" i="6"/>
  <c r="P334" i="6"/>
  <c r="I427" i="5"/>
  <c r="L427" i="5" s="1"/>
  <c r="N430" i="5" l="1"/>
  <c r="N429" i="5"/>
  <c r="M428" i="5"/>
  <c r="Q436" i="6"/>
  <c r="N436" i="6" s="1"/>
  <c r="R436" i="6" s="1"/>
  <c r="S436" i="6" s="1"/>
  <c r="M435" i="6"/>
  <c r="L332" i="6"/>
  <c r="P333" i="6"/>
  <c r="I426" i="5"/>
  <c r="L426" i="5" s="1"/>
  <c r="M427" i="5" l="1"/>
  <c r="N428" i="5"/>
  <c r="Q435" i="6"/>
  <c r="N435" i="6" s="1"/>
  <c r="R435" i="6" s="1"/>
  <c r="S435" i="6" s="1"/>
  <c r="M434" i="6"/>
  <c r="L331" i="6"/>
  <c r="P332" i="6"/>
  <c r="I425" i="5"/>
  <c r="L425" i="5" s="1"/>
  <c r="N427" i="5" l="1"/>
  <c r="M426" i="5"/>
  <c r="Q434" i="6"/>
  <c r="N434" i="6" s="1"/>
  <c r="R434" i="6" s="1"/>
  <c r="S434" i="6" s="1"/>
  <c r="M433" i="6"/>
  <c r="L330" i="6"/>
  <c r="P331" i="6"/>
  <c r="I424" i="5"/>
  <c r="L424" i="5" s="1"/>
  <c r="N426" i="5" l="1"/>
  <c r="M425" i="5"/>
  <c r="Q433" i="6"/>
  <c r="N433" i="6" s="1"/>
  <c r="R433" i="6" s="1"/>
  <c r="S433" i="6" s="1"/>
  <c r="M432" i="6"/>
  <c r="L329" i="6"/>
  <c r="P330" i="6"/>
  <c r="I423" i="5"/>
  <c r="L423" i="5" s="1"/>
  <c r="N425" i="5" l="1"/>
  <c r="M424" i="5"/>
  <c r="Q432" i="6"/>
  <c r="N432" i="6" s="1"/>
  <c r="R432" i="6" s="1"/>
  <c r="S432" i="6" s="1"/>
  <c r="M431" i="6"/>
  <c r="L328" i="6"/>
  <c r="P329" i="6"/>
  <c r="I422" i="5"/>
  <c r="L422" i="5" s="1"/>
  <c r="N424" i="5" l="1"/>
  <c r="M423" i="5"/>
  <c r="Q431" i="6"/>
  <c r="N431" i="6" s="1"/>
  <c r="R431" i="6" s="1"/>
  <c r="S431" i="6" s="1"/>
  <c r="M430" i="6"/>
  <c r="L327" i="6"/>
  <c r="P328" i="6"/>
  <c r="I421" i="5"/>
  <c r="L421" i="5" s="1"/>
  <c r="N423" i="5" l="1"/>
  <c r="M422" i="5"/>
  <c r="Q430" i="6"/>
  <c r="N430" i="6" s="1"/>
  <c r="R430" i="6" s="1"/>
  <c r="S430" i="6" s="1"/>
  <c r="M429" i="6"/>
  <c r="L326" i="6"/>
  <c r="P327" i="6"/>
  <c r="I420" i="5"/>
  <c r="L420" i="5" s="1"/>
  <c r="N422" i="5" l="1"/>
  <c r="M421" i="5"/>
  <c r="Q429" i="6"/>
  <c r="N429" i="6" s="1"/>
  <c r="R429" i="6" s="1"/>
  <c r="S429" i="6" s="1"/>
  <c r="M428" i="6"/>
  <c r="L325" i="6"/>
  <c r="P326" i="6"/>
  <c r="I419" i="5"/>
  <c r="L419" i="5" s="1"/>
  <c r="N421" i="5" l="1"/>
  <c r="M420" i="5"/>
  <c r="Q428" i="6"/>
  <c r="N428" i="6" s="1"/>
  <c r="R428" i="6" s="1"/>
  <c r="S428" i="6" s="1"/>
  <c r="M427" i="6"/>
  <c r="L324" i="6"/>
  <c r="P325" i="6"/>
  <c r="I418" i="5"/>
  <c r="L418" i="5" s="1"/>
  <c r="N420" i="5" l="1"/>
  <c r="M419" i="5"/>
  <c r="Q427" i="6"/>
  <c r="N427" i="6" s="1"/>
  <c r="R427" i="6" s="1"/>
  <c r="S427" i="6" s="1"/>
  <c r="M426" i="6"/>
  <c r="L323" i="6"/>
  <c r="P324" i="6"/>
  <c r="I417" i="5"/>
  <c r="L417" i="5" s="1"/>
  <c r="N419" i="5" l="1"/>
  <c r="M418" i="5"/>
  <c r="Q426" i="6"/>
  <c r="N426" i="6" s="1"/>
  <c r="R426" i="6" s="1"/>
  <c r="S426" i="6" s="1"/>
  <c r="M425" i="6"/>
  <c r="L322" i="6"/>
  <c r="P323" i="6"/>
  <c r="I416" i="5"/>
  <c r="L416" i="5" s="1"/>
  <c r="N418" i="5" l="1"/>
  <c r="M417" i="5"/>
  <c r="Q425" i="6"/>
  <c r="N425" i="6" s="1"/>
  <c r="R425" i="6" s="1"/>
  <c r="S425" i="6" s="1"/>
  <c r="M424" i="6"/>
  <c r="L321" i="6"/>
  <c r="P322" i="6"/>
  <c r="I415" i="5"/>
  <c r="L415" i="5" s="1"/>
  <c r="N417" i="5" l="1"/>
  <c r="M416" i="5"/>
  <c r="Q424" i="6"/>
  <c r="N424" i="6" s="1"/>
  <c r="R424" i="6" s="1"/>
  <c r="S424" i="6" s="1"/>
  <c r="M423" i="6"/>
  <c r="L320" i="6"/>
  <c r="P321" i="6"/>
  <c r="I414" i="5"/>
  <c r="L414" i="5" s="1"/>
  <c r="N416" i="5" l="1"/>
  <c r="M415" i="5"/>
  <c r="Q423" i="6"/>
  <c r="N423" i="6" s="1"/>
  <c r="R423" i="6" s="1"/>
  <c r="S423" i="6" s="1"/>
  <c r="M422" i="6"/>
  <c r="L319" i="6"/>
  <c r="P320" i="6"/>
  <c r="I413" i="5"/>
  <c r="L413" i="5" s="1"/>
  <c r="N415" i="5" l="1"/>
  <c r="M414" i="5"/>
  <c r="Q422" i="6"/>
  <c r="N422" i="6" s="1"/>
  <c r="R422" i="6" s="1"/>
  <c r="S422" i="6" s="1"/>
  <c r="M421" i="6"/>
  <c r="L318" i="6"/>
  <c r="P319" i="6"/>
  <c r="I412" i="5"/>
  <c r="L412" i="5" s="1"/>
  <c r="N414" i="5" l="1"/>
  <c r="M413" i="5"/>
  <c r="Q421" i="6"/>
  <c r="N421" i="6" s="1"/>
  <c r="R421" i="6" s="1"/>
  <c r="S421" i="6" s="1"/>
  <c r="M420" i="6"/>
  <c r="L317" i="6"/>
  <c r="P318" i="6"/>
  <c r="I411" i="5"/>
  <c r="L411" i="5" s="1"/>
  <c r="N413" i="5" l="1"/>
  <c r="M412" i="5"/>
  <c r="Q420" i="6"/>
  <c r="N420" i="6" s="1"/>
  <c r="R420" i="6" s="1"/>
  <c r="S420" i="6" s="1"/>
  <c r="M419" i="6"/>
  <c r="L316" i="6"/>
  <c r="P317" i="6"/>
  <c r="I410" i="5"/>
  <c r="L410" i="5" s="1"/>
  <c r="N412" i="5" l="1"/>
  <c r="M411" i="5"/>
  <c r="Q419" i="6"/>
  <c r="N419" i="6" s="1"/>
  <c r="R419" i="6" s="1"/>
  <c r="S419" i="6" s="1"/>
  <c r="M418" i="6"/>
  <c r="L315" i="6"/>
  <c r="P316" i="6"/>
  <c r="I409" i="5"/>
  <c r="L409" i="5" s="1"/>
  <c r="N411" i="5" l="1"/>
  <c r="M410" i="5"/>
  <c r="Q418" i="6"/>
  <c r="N418" i="6" s="1"/>
  <c r="R418" i="6" s="1"/>
  <c r="S418" i="6" s="1"/>
  <c r="M417" i="6"/>
  <c r="L314" i="6"/>
  <c r="P315" i="6"/>
  <c r="I408" i="5"/>
  <c r="L408" i="5" s="1"/>
  <c r="N410" i="5" l="1"/>
  <c r="M409" i="5"/>
  <c r="Q417" i="6"/>
  <c r="N417" i="6" s="1"/>
  <c r="R417" i="6" s="1"/>
  <c r="S417" i="6" s="1"/>
  <c r="M416" i="6"/>
  <c r="L313" i="6"/>
  <c r="P314" i="6"/>
  <c r="I407" i="5"/>
  <c r="L407" i="5" s="1"/>
  <c r="N409" i="5" l="1"/>
  <c r="M408" i="5"/>
  <c r="Q416" i="6"/>
  <c r="N416" i="6" s="1"/>
  <c r="R416" i="6" s="1"/>
  <c r="S416" i="6" s="1"/>
  <c r="M415" i="6"/>
  <c r="L312" i="6"/>
  <c r="P313" i="6"/>
  <c r="I406" i="5"/>
  <c r="L406" i="5" s="1"/>
  <c r="N408" i="5" l="1"/>
  <c r="M407" i="5"/>
  <c r="Q415" i="6"/>
  <c r="N415" i="6" s="1"/>
  <c r="R415" i="6" s="1"/>
  <c r="S415" i="6" s="1"/>
  <c r="M414" i="6"/>
  <c r="L311" i="6"/>
  <c r="P312" i="6"/>
  <c r="I405" i="5"/>
  <c r="L405" i="5" s="1"/>
  <c r="N407" i="5" l="1"/>
  <c r="M406" i="5"/>
  <c r="Q414" i="6"/>
  <c r="N414" i="6" s="1"/>
  <c r="R414" i="6" s="1"/>
  <c r="S414" i="6" s="1"/>
  <c r="M413" i="6"/>
  <c r="L310" i="6"/>
  <c r="P311" i="6"/>
  <c r="I404" i="5"/>
  <c r="L404" i="5" s="1"/>
  <c r="N406" i="5" l="1"/>
  <c r="M405" i="5"/>
  <c r="Q413" i="6"/>
  <c r="N413" i="6" s="1"/>
  <c r="R413" i="6" s="1"/>
  <c r="S413" i="6" s="1"/>
  <c r="M412" i="6"/>
  <c r="L309" i="6"/>
  <c r="P310" i="6"/>
  <c r="I403" i="5"/>
  <c r="L403" i="5" s="1"/>
  <c r="N405" i="5" l="1"/>
  <c r="M404" i="5"/>
  <c r="Q412" i="6"/>
  <c r="N412" i="6" s="1"/>
  <c r="R412" i="6" s="1"/>
  <c r="S412" i="6" s="1"/>
  <c r="M411" i="6"/>
  <c r="L308" i="6"/>
  <c r="P309" i="6"/>
  <c r="I402" i="5"/>
  <c r="L402" i="5" s="1"/>
  <c r="N404" i="5" l="1"/>
  <c r="M403" i="5"/>
  <c r="Q411" i="6"/>
  <c r="N411" i="6" s="1"/>
  <c r="R411" i="6" s="1"/>
  <c r="S411" i="6" s="1"/>
  <c r="M410" i="6"/>
  <c r="L307" i="6"/>
  <c r="P308" i="6"/>
  <c r="I401" i="5"/>
  <c r="L401" i="5" s="1"/>
  <c r="N403" i="5" l="1"/>
  <c r="M402" i="5"/>
  <c r="Q410" i="6"/>
  <c r="N410" i="6" s="1"/>
  <c r="R410" i="6" s="1"/>
  <c r="S410" i="6" s="1"/>
  <c r="M409" i="6"/>
  <c r="L306" i="6"/>
  <c r="P307" i="6"/>
  <c r="I400" i="5"/>
  <c r="L400" i="5" s="1"/>
  <c r="N402" i="5" l="1"/>
  <c r="M401" i="5"/>
  <c r="Q409" i="6"/>
  <c r="N409" i="6" s="1"/>
  <c r="R409" i="6" s="1"/>
  <c r="S409" i="6" s="1"/>
  <c r="M408" i="6"/>
  <c r="L305" i="6"/>
  <c r="P306" i="6"/>
  <c r="I399" i="5"/>
  <c r="L399" i="5" s="1"/>
  <c r="N401" i="5" l="1"/>
  <c r="M400" i="5"/>
  <c r="Q408" i="6"/>
  <c r="N408" i="6" s="1"/>
  <c r="R408" i="6" s="1"/>
  <c r="S408" i="6" s="1"/>
  <c r="M407" i="6"/>
  <c r="L304" i="6"/>
  <c r="P305" i="6"/>
  <c r="I398" i="5"/>
  <c r="L398" i="5" s="1"/>
  <c r="M399" i="5" l="1"/>
  <c r="N400" i="5"/>
  <c r="Q407" i="6"/>
  <c r="N407" i="6" s="1"/>
  <c r="R407" i="6" s="1"/>
  <c r="S407" i="6" s="1"/>
  <c r="M406" i="6"/>
  <c r="L303" i="6"/>
  <c r="P304" i="6"/>
  <c r="I397" i="5"/>
  <c r="L397" i="5" s="1"/>
  <c r="N399" i="5" l="1"/>
  <c r="M398" i="5"/>
  <c r="Q406" i="6"/>
  <c r="N406" i="6" s="1"/>
  <c r="R406" i="6" s="1"/>
  <c r="S406" i="6" s="1"/>
  <c r="M405" i="6"/>
  <c r="L302" i="6"/>
  <c r="P303" i="6"/>
  <c r="I396" i="5"/>
  <c r="L396" i="5" s="1"/>
  <c r="N398" i="5" l="1"/>
  <c r="M397" i="5"/>
  <c r="Q405" i="6"/>
  <c r="N405" i="6" s="1"/>
  <c r="R405" i="6" s="1"/>
  <c r="S405" i="6" s="1"/>
  <c r="M404" i="6"/>
  <c r="L301" i="6"/>
  <c r="P302" i="6"/>
  <c r="I395" i="5"/>
  <c r="L395" i="5" s="1"/>
  <c r="N397" i="5" l="1"/>
  <c r="M396" i="5"/>
  <c r="Q404" i="6"/>
  <c r="N404" i="6" s="1"/>
  <c r="R404" i="6" s="1"/>
  <c r="S404" i="6" s="1"/>
  <c r="M403" i="6"/>
  <c r="L300" i="6"/>
  <c r="P301" i="6"/>
  <c r="I394" i="5"/>
  <c r="L394" i="5" s="1"/>
  <c r="N396" i="5" l="1"/>
  <c r="M395" i="5"/>
  <c r="Q403" i="6"/>
  <c r="N403" i="6" s="1"/>
  <c r="R403" i="6" s="1"/>
  <c r="S403" i="6" s="1"/>
  <c r="M402" i="6"/>
  <c r="L299" i="6"/>
  <c r="P300" i="6"/>
  <c r="I393" i="5"/>
  <c r="L393" i="5" s="1"/>
  <c r="N395" i="5" l="1"/>
  <c r="M394" i="5"/>
  <c r="Q402" i="6"/>
  <c r="N402" i="6" s="1"/>
  <c r="R402" i="6" s="1"/>
  <c r="S402" i="6" s="1"/>
  <c r="M401" i="6"/>
  <c r="L298" i="6"/>
  <c r="P299" i="6"/>
  <c r="I392" i="5"/>
  <c r="L392" i="5" s="1"/>
  <c r="N394" i="5" l="1"/>
  <c r="M393" i="5"/>
  <c r="Q401" i="6"/>
  <c r="N401" i="6" s="1"/>
  <c r="R401" i="6" s="1"/>
  <c r="S401" i="6" s="1"/>
  <c r="M400" i="6"/>
  <c r="L297" i="6"/>
  <c r="P298" i="6"/>
  <c r="I391" i="5"/>
  <c r="L391" i="5" s="1"/>
  <c r="N393" i="5" l="1"/>
  <c r="M392" i="5"/>
  <c r="Q400" i="6"/>
  <c r="N400" i="6" s="1"/>
  <c r="R400" i="6" s="1"/>
  <c r="S400" i="6" s="1"/>
  <c r="M399" i="6"/>
  <c r="L296" i="6"/>
  <c r="P297" i="6"/>
  <c r="I390" i="5"/>
  <c r="L390" i="5" s="1"/>
  <c r="N392" i="5" l="1"/>
  <c r="M391" i="5"/>
  <c r="Q399" i="6"/>
  <c r="N399" i="6" s="1"/>
  <c r="R399" i="6" s="1"/>
  <c r="S399" i="6" s="1"/>
  <c r="M398" i="6"/>
  <c r="L295" i="6"/>
  <c r="P296" i="6"/>
  <c r="I389" i="5"/>
  <c r="L389" i="5" s="1"/>
  <c r="N391" i="5" l="1"/>
  <c r="M390" i="5"/>
  <c r="Q398" i="6"/>
  <c r="N398" i="6" s="1"/>
  <c r="R398" i="6" s="1"/>
  <c r="S398" i="6" s="1"/>
  <c r="M397" i="6"/>
  <c r="L294" i="6"/>
  <c r="P295" i="6"/>
  <c r="I388" i="5"/>
  <c r="L388" i="5" s="1"/>
  <c r="N390" i="5" l="1"/>
  <c r="M389" i="5"/>
  <c r="Q397" i="6"/>
  <c r="N397" i="6" s="1"/>
  <c r="R397" i="6" s="1"/>
  <c r="S397" i="6" s="1"/>
  <c r="M396" i="6"/>
  <c r="L293" i="6"/>
  <c r="P294" i="6"/>
  <c r="I387" i="5"/>
  <c r="L387" i="5" s="1"/>
  <c r="N389" i="5" l="1"/>
  <c r="M388" i="5"/>
  <c r="Q396" i="6"/>
  <c r="N396" i="6" s="1"/>
  <c r="R396" i="6" s="1"/>
  <c r="S396" i="6" s="1"/>
  <c r="M395" i="6"/>
  <c r="L292" i="6"/>
  <c r="P293" i="6"/>
  <c r="I386" i="5"/>
  <c r="L386" i="5" s="1"/>
  <c r="N388" i="5" l="1"/>
  <c r="M387" i="5"/>
  <c r="Q395" i="6"/>
  <c r="N395" i="6" s="1"/>
  <c r="R395" i="6" s="1"/>
  <c r="S395" i="6" s="1"/>
  <c r="M394" i="6"/>
  <c r="L291" i="6"/>
  <c r="P292" i="6"/>
  <c r="I385" i="5"/>
  <c r="L385" i="5" s="1"/>
  <c r="N387" i="5" l="1"/>
  <c r="M386" i="5"/>
  <c r="Q394" i="6"/>
  <c r="N394" i="6" s="1"/>
  <c r="R394" i="6" s="1"/>
  <c r="S394" i="6" s="1"/>
  <c r="M393" i="6"/>
  <c r="L290" i="6"/>
  <c r="P291" i="6"/>
  <c r="I384" i="5"/>
  <c r="L384" i="5" s="1"/>
  <c r="N386" i="5" l="1"/>
  <c r="M385" i="5"/>
  <c r="Q393" i="6"/>
  <c r="N393" i="6" s="1"/>
  <c r="R393" i="6" s="1"/>
  <c r="S393" i="6" s="1"/>
  <c r="M392" i="6"/>
  <c r="L289" i="6"/>
  <c r="P290" i="6"/>
  <c r="I383" i="5"/>
  <c r="L383" i="5" s="1"/>
  <c r="M384" i="5" l="1"/>
  <c r="N385" i="5"/>
  <c r="Q392" i="6"/>
  <c r="N392" i="6" s="1"/>
  <c r="R392" i="6" s="1"/>
  <c r="S392" i="6" s="1"/>
  <c r="M391" i="6"/>
  <c r="L288" i="6"/>
  <c r="P289" i="6"/>
  <c r="I382" i="5"/>
  <c r="L382" i="5" s="1"/>
  <c r="N384" i="5" l="1"/>
  <c r="M383" i="5"/>
  <c r="Q391" i="6"/>
  <c r="N391" i="6" s="1"/>
  <c r="R391" i="6" s="1"/>
  <c r="S391" i="6" s="1"/>
  <c r="M390" i="6"/>
  <c r="L287" i="6"/>
  <c r="P288" i="6"/>
  <c r="I381" i="5"/>
  <c r="L381" i="5" s="1"/>
  <c r="N383" i="5" l="1"/>
  <c r="M382" i="5"/>
  <c r="Q390" i="6"/>
  <c r="N390" i="6" s="1"/>
  <c r="R390" i="6" s="1"/>
  <c r="S390" i="6" s="1"/>
  <c r="M389" i="6"/>
  <c r="L286" i="6"/>
  <c r="P287" i="6"/>
  <c r="I380" i="5"/>
  <c r="L380" i="5" s="1"/>
  <c r="N382" i="5" l="1"/>
  <c r="M381" i="5"/>
  <c r="Q389" i="6"/>
  <c r="N389" i="6" s="1"/>
  <c r="R389" i="6" s="1"/>
  <c r="S389" i="6" s="1"/>
  <c r="M388" i="6"/>
  <c r="L285" i="6"/>
  <c r="P286" i="6"/>
  <c r="I379" i="5"/>
  <c r="L379" i="5" s="1"/>
  <c r="N381" i="5" l="1"/>
  <c r="M380" i="5"/>
  <c r="Q388" i="6"/>
  <c r="N388" i="6" s="1"/>
  <c r="R388" i="6" s="1"/>
  <c r="S388" i="6" s="1"/>
  <c r="M387" i="6"/>
  <c r="L284" i="6"/>
  <c r="P285" i="6"/>
  <c r="I378" i="5"/>
  <c r="L378" i="5" s="1"/>
  <c r="N380" i="5" l="1"/>
  <c r="M379" i="5"/>
  <c r="Q387" i="6"/>
  <c r="N387" i="6" s="1"/>
  <c r="R387" i="6" s="1"/>
  <c r="S387" i="6" s="1"/>
  <c r="M386" i="6"/>
  <c r="L283" i="6"/>
  <c r="P284" i="6"/>
  <c r="I377" i="5"/>
  <c r="L377" i="5" s="1"/>
  <c r="N379" i="5" l="1"/>
  <c r="M378" i="5"/>
  <c r="Q386" i="6"/>
  <c r="N386" i="6" s="1"/>
  <c r="R386" i="6" s="1"/>
  <c r="S386" i="6" s="1"/>
  <c r="M385" i="6"/>
  <c r="L282" i="6"/>
  <c r="P283" i="6"/>
  <c r="I376" i="5"/>
  <c r="L376" i="5" s="1"/>
  <c r="N378" i="5" l="1"/>
  <c r="M377" i="5"/>
  <c r="L281" i="6"/>
  <c r="P282" i="6"/>
  <c r="Q385" i="6"/>
  <c r="N385" i="6" s="1"/>
  <c r="R385" i="6" s="1"/>
  <c r="S385" i="6" s="1"/>
  <c r="M384" i="6"/>
  <c r="I375" i="5"/>
  <c r="L375" i="5" s="1"/>
  <c r="N377" i="5" l="1"/>
  <c r="M376" i="5"/>
  <c r="Q384" i="6"/>
  <c r="N384" i="6" s="1"/>
  <c r="R384" i="6" s="1"/>
  <c r="S384" i="6" s="1"/>
  <c r="M383" i="6"/>
  <c r="L280" i="6"/>
  <c r="P281" i="6"/>
  <c r="I374" i="5"/>
  <c r="L374" i="5" s="1"/>
  <c r="N376" i="5" l="1"/>
  <c r="M375" i="5"/>
  <c r="L279" i="6"/>
  <c r="P280" i="6"/>
  <c r="Q383" i="6"/>
  <c r="N383" i="6" s="1"/>
  <c r="R383" i="6" s="1"/>
  <c r="S383" i="6" s="1"/>
  <c r="M382" i="6"/>
  <c r="I373" i="5"/>
  <c r="L373" i="5" s="1"/>
  <c r="N375" i="5" l="1"/>
  <c r="M374" i="5"/>
  <c r="Q382" i="6"/>
  <c r="N382" i="6" s="1"/>
  <c r="R382" i="6" s="1"/>
  <c r="S382" i="6" s="1"/>
  <c r="M381" i="6"/>
  <c r="L278" i="6"/>
  <c r="P279" i="6"/>
  <c r="I372" i="5"/>
  <c r="L372" i="5" s="1"/>
  <c r="N374" i="5" l="1"/>
  <c r="M373" i="5"/>
  <c r="L277" i="6"/>
  <c r="P278" i="6"/>
  <c r="Q381" i="6"/>
  <c r="N381" i="6" s="1"/>
  <c r="R381" i="6" s="1"/>
  <c r="S381" i="6" s="1"/>
  <c r="M380" i="6"/>
  <c r="I371" i="5"/>
  <c r="L371" i="5" s="1"/>
  <c r="N373" i="5" l="1"/>
  <c r="M372" i="5"/>
  <c r="Q380" i="6"/>
  <c r="N380" i="6" s="1"/>
  <c r="R380" i="6" s="1"/>
  <c r="S380" i="6" s="1"/>
  <c r="M379" i="6"/>
  <c r="L276" i="6"/>
  <c r="P277" i="6"/>
  <c r="I370" i="5"/>
  <c r="L370" i="5" s="1"/>
  <c r="N372" i="5" l="1"/>
  <c r="M371" i="5"/>
  <c r="L275" i="6"/>
  <c r="P276" i="6"/>
  <c r="Q379" i="6"/>
  <c r="N379" i="6" s="1"/>
  <c r="R379" i="6" s="1"/>
  <c r="S379" i="6" s="1"/>
  <c r="M378" i="6"/>
  <c r="I369" i="5"/>
  <c r="L369" i="5" s="1"/>
  <c r="N371" i="5" l="1"/>
  <c r="M370" i="5"/>
  <c r="Q378" i="6"/>
  <c r="N378" i="6" s="1"/>
  <c r="R378" i="6" s="1"/>
  <c r="S378" i="6" s="1"/>
  <c r="M377" i="6"/>
  <c r="L274" i="6"/>
  <c r="P275" i="6"/>
  <c r="I368" i="5"/>
  <c r="L368" i="5" s="1"/>
  <c r="N370" i="5" l="1"/>
  <c r="M369" i="5"/>
  <c r="L273" i="6"/>
  <c r="P274" i="6"/>
  <c r="Q377" i="6"/>
  <c r="N377" i="6" s="1"/>
  <c r="R377" i="6" s="1"/>
  <c r="S377" i="6" s="1"/>
  <c r="M376" i="6"/>
  <c r="I367" i="5"/>
  <c r="L367" i="5" s="1"/>
  <c r="N369" i="5" l="1"/>
  <c r="M368" i="5"/>
  <c r="Q376" i="6"/>
  <c r="N376" i="6" s="1"/>
  <c r="R376" i="6" s="1"/>
  <c r="S376" i="6" s="1"/>
  <c r="M375" i="6"/>
  <c r="L272" i="6"/>
  <c r="P273" i="6"/>
  <c r="I366" i="5"/>
  <c r="L366" i="5" s="1"/>
  <c r="N368" i="5" l="1"/>
  <c r="M367" i="5"/>
  <c r="L271" i="6"/>
  <c r="P272" i="6"/>
  <c r="Q375" i="6"/>
  <c r="N375" i="6" s="1"/>
  <c r="R375" i="6" s="1"/>
  <c r="S375" i="6" s="1"/>
  <c r="M374" i="6"/>
  <c r="I365" i="5"/>
  <c r="L365" i="5" s="1"/>
  <c r="N367" i="5" l="1"/>
  <c r="M366" i="5"/>
  <c r="Q374" i="6"/>
  <c r="N374" i="6" s="1"/>
  <c r="R374" i="6" s="1"/>
  <c r="S374" i="6" s="1"/>
  <c r="M373" i="6"/>
  <c r="L270" i="6"/>
  <c r="P271" i="6"/>
  <c r="I364" i="5"/>
  <c r="L364" i="5" s="1"/>
  <c r="N366" i="5" l="1"/>
  <c r="M365" i="5"/>
  <c r="Q373" i="6"/>
  <c r="N373" i="6" s="1"/>
  <c r="R373" i="6" s="1"/>
  <c r="S373" i="6" s="1"/>
  <c r="M372" i="6"/>
  <c r="L269" i="6"/>
  <c r="P270" i="6"/>
  <c r="I363" i="5"/>
  <c r="L363" i="5" s="1"/>
  <c r="M364" i="5" l="1"/>
  <c r="N365" i="5"/>
  <c r="Q372" i="6"/>
  <c r="N372" i="6" s="1"/>
  <c r="R372" i="6" s="1"/>
  <c r="S372" i="6" s="1"/>
  <c r="M371" i="6"/>
  <c r="L268" i="6"/>
  <c r="P269" i="6"/>
  <c r="I362" i="5"/>
  <c r="L362" i="5" s="1"/>
  <c r="N364" i="5" l="1"/>
  <c r="M363" i="5"/>
  <c r="Q371" i="6"/>
  <c r="N371" i="6" s="1"/>
  <c r="R371" i="6" s="1"/>
  <c r="S371" i="6" s="1"/>
  <c r="M370" i="6"/>
  <c r="L267" i="6"/>
  <c r="P268" i="6"/>
  <c r="I361" i="5"/>
  <c r="L361" i="5" s="1"/>
  <c r="M362" i="5" l="1"/>
  <c r="N363" i="5"/>
  <c r="Q370" i="6"/>
  <c r="N370" i="6" s="1"/>
  <c r="R370" i="6" s="1"/>
  <c r="S370" i="6" s="1"/>
  <c r="M369" i="6"/>
  <c r="L266" i="6"/>
  <c r="P267" i="6"/>
  <c r="I360" i="5"/>
  <c r="L360" i="5" s="1"/>
  <c r="M361" i="5" l="1"/>
  <c r="N362" i="5"/>
  <c r="L265" i="6"/>
  <c r="P266" i="6"/>
  <c r="Q369" i="6"/>
  <c r="N369" i="6" s="1"/>
  <c r="R369" i="6" s="1"/>
  <c r="S369" i="6" s="1"/>
  <c r="M368" i="6"/>
  <c r="I359" i="5"/>
  <c r="L359" i="5" s="1"/>
  <c r="M360" i="5" l="1"/>
  <c r="N361" i="5"/>
  <c r="Q368" i="6"/>
  <c r="N368" i="6" s="1"/>
  <c r="R368" i="6" s="1"/>
  <c r="S368" i="6" s="1"/>
  <c r="M367" i="6"/>
  <c r="L264" i="6"/>
  <c r="P265" i="6"/>
  <c r="I358" i="5"/>
  <c r="L358" i="5" s="1"/>
  <c r="M359" i="5" l="1"/>
  <c r="N360" i="5"/>
  <c r="L263" i="6"/>
  <c r="P264" i="6"/>
  <c r="Q367" i="6"/>
  <c r="N367" i="6" s="1"/>
  <c r="R367" i="6" s="1"/>
  <c r="S367" i="6" s="1"/>
  <c r="M366" i="6"/>
  <c r="I357" i="5"/>
  <c r="L357" i="5" s="1"/>
  <c r="M358" i="5" l="1"/>
  <c r="N359" i="5"/>
  <c r="L262" i="6"/>
  <c r="P263" i="6"/>
  <c r="Q366" i="6"/>
  <c r="N366" i="6" s="1"/>
  <c r="R366" i="6" s="1"/>
  <c r="S366" i="6" s="1"/>
  <c r="M365" i="6"/>
  <c r="I356" i="5"/>
  <c r="L356" i="5" s="1"/>
  <c r="M357" i="5" l="1"/>
  <c r="N358" i="5"/>
  <c r="L261" i="6"/>
  <c r="P262" i="6"/>
  <c r="Q365" i="6"/>
  <c r="N365" i="6" s="1"/>
  <c r="R365" i="6" s="1"/>
  <c r="S365" i="6" s="1"/>
  <c r="M364" i="6"/>
  <c r="I355" i="5"/>
  <c r="L355" i="5" s="1"/>
  <c r="M356" i="5" l="1"/>
  <c r="N357" i="5"/>
  <c r="L260" i="6"/>
  <c r="P261" i="6"/>
  <c r="Q364" i="6"/>
  <c r="N364" i="6" s="1"/>
  <c r="R364" i="6" s="1"/>
  <c r="S364" i="6" s="1"/>
  <c r="M363" i="6"/>
  <c r="I354" i="5"/>
  <c r="L354" i="5" s="1"/>
  <c r="N356" i="5" l="1"/>
  <c r="M355" i="5"/>
  <c r="L259" i="6"/>
  <c r="P260" i="6"/>
  <c r="Q363" i="6"/>
  <c r="N363" i="6" s="1"/>
  <c r="R363" i="6" s="1"/>
  <c r="S363" i="6" s="1"/>
  <c r="M362" i="6"/>
  <c r="I353" i="5"/>
  <c r="L353" i="5" s="1"/>
  <c r="M354" i="5" l="1"/>
  <c r="N355" i="5"/>
  <c r="Q362" i="6"/>
  <c r="N362" i="6" s="1"/>
  <c r="R362" i="6" s="1"/>
  <c r="S362" i="6" s="1"/>
  <c r="M361" i="6"/>
  <c r="L258" i="6"/>
  <c r="P259" i="6"/>
  <c r="I352" i="5"/>
  <c r="L352" i="5" s="1"/>
  <c r="M353" i="5" l="1"/>
  <c r="N354" i="5"/>
  <c r="L257" i="6"/>
  <c r="P258" i="6"/>
  <c r="Q361" i="6"/>
  <c r="N361" i="6" s="1"/>
  <c r="M360" i="6"/>
  <c r="R361" i="6"/>
  <c r="S361" i="6" s="1"/>
  <c r="I351" i="5"/>
  <c r="L351" i="5" s="1"/>
  <c r="N353" i="5" l="1"/>
  <c r="M352" i="5"/>
  <c r="L256" i="6"/>
  <c r="P257" i="6"/>
  <c r="Q360" i="6"/>
  <c r="N360" i="6" s="1"/>
  <c r="R360" i="6" s="1"/>
  <c r="S360" i="6" s="1"/>
  <c r="M359" i="6"/>
  <c r="I350" i="5"/>
  <c r="L350" i="5" s="1"/>
  <c r="N352" i="5" l="1"/>
  <c r="M351" i="5"/>
  <c r="L255" i="6"/>
  <c r="P256" i="6"/>
  <c r="Q359" i="6"/>
  <c r="N359" i="6" s="1"/>
  <c r="R359" i="6" s="1"/>
  <c r="S359" i="6" s="1"/>
  <c r="M358" i="6"/>
  <c r="I349" i="5"/>
  <c r="L349" i="5" s="1"/>
  <c r="M350" i="5" l="1"/>
  <c r="N351" i="5"/>
  <c r="L254" i="6"/>
  <c r="P255" i="6"/>
  <c r="Q358" i="6"/>
  <c r="N358" i="6" s="1"/>
  <c r="R358" i="6" s="1"/>
  <c r="S358" i="6" s="1"/>
  <c r="M357" i="6"/>
  <c r="I348" i="5"/>
  <c r="L348" i="5" s="1"/>
  <c r="M349" i="5" l="1"/>
  <c r="N350" i="5"/>
  <c r="L253" i="6"/>
  <c r="P254" i="6"/>
  <c r="Q357" i="6"/>
  <c r="N357" i="6" s="1"/>
  <c r="R357" i="6" s="1"/>
  <c r="S357" i="6" s="1"/>
  <c r="M356" i="6"/>
  <c r="I347" i="5"/>
  <c r="L347" i="5" s="1"/>
  <c r="M348" i="5" l="1"/>
  <c r="N349" i="5"/>
  <c r="L252" i="6"/>
  <c r="P253" i="6"/>
  <c r="Q356" i="6"/>
  <c r="N356" i="6" s="1"/>
  <c r="R356" i="6" s="1"/>
  <c r="S356" i="6" s="1"/>
  <c r="M355" i="6"/>
  <c r="I346" i="5"/>
  <c r="L346" i="5" s="1"/>
  <c r="M347" i="5" l="1"/>
  <c r="N348" i="5"/>
  <c r="Q355" i="6"/>
  <c r="N355" i="6" s="1"/>
  <c r="R355" i="6" s="1"/>
  <c r="S355" i="6" s="1"/>
  <c r="M354" i="6"/>
  <c r="L251" i="6"/>
  <c r="P252" i="6"/>
  <c r="I345" i="5"/>
  <c r="L345" i="5" s="1"/>
  <c r="M346" i="5" l="1"/>
  <c r="N347" i="5"/>
  <c r="L250" i="6"/>
  <c r="P251" i="6"/>
  <c r="Q354" i="6"/>
  <c r="N354" i="6" s="1"/>
  <c r="R354" i="6" s="1"/>
  <c r="S354" i="6" s="1"/>
  <c r="M353" i="6"/>
  <c r="I344" i="5"/>
  <c r="L344" i="5" s="1"/>
  <c r="M345" i="5" l="1"/>
  <c r="N346" i="5"/>
  <c r="L249" i="6"/>
  <c r="P250" i="6"/>
  <c r="Q353" i="6"/>
  <c r="N353" i="6" s="1"/>
  <c r="R353" i="6" s="1"/>
  <c r="S353" i="6" s="1"/>
  <c r="M352" i="6"/>
  <c r="I343" i="5"/>
  <c r="L343" i="5" s="1"/>
  <c r="M344" i="5" l="1"/>
  <c r="N345" i="5"/>
  <c r="Q352" i="6"/>
  <c r="N352" i="6" s="1"/>
  <c r="M351" i="6"/>
  <c r="L248" i="6"/>
  <c r="P249" i="6"/>
  <c r="R352" i="6"/>
  <c r="S352" i="6" s="1"/>
  <c r="I342" i="5"/>
  <c r="L342" i="5" s="1"/>
  <c r="N344" i="5" l="1"/>
  <c r="M343" i="5"/>
  <c r="L247" i="6"/>
  <c r="P248" i="6"/>
  <c r="Q351" i="6"/>
  <c r="N351" i="6" s="1"/>
  <c r="R351" i="6" s="1"/>
  <c r="S351" i="6" s="1"/>
  <c r="M350" i="6"/>
  <c r="I341" i="5"/>
  <c r="L341" i="5" s="1"/>
  <c r="N343" i="5" l="1"/>
  <c r="M342" i="5"/>
  <c r="L246" i="6"/>
  <c r="P247" i="6"/>
  <c r="Q350" i="6"/>
  <c r="N350" i="6" s="1"/>
  <c r="R350" i="6" s="1"/>
  <c r="S350" i="6" s="1"/>
  <c r="M349" i="6"/>
  <c r="I340" i="5"/>
  <c r="L340" i="5" s="1"/>
  <c r="M341" i="5" l="1"/>
  <c r="N342" i="5"/>
  <c r="Q349" i="6"/>
  <c r="N349" i="6" s="1"/>
  <c r="R349" i="6" s="1"/>
  <c r="S349" i="6" s="1"/>
  <c r="M348" i="6"/>
  <c r="L245" i="6"/>
  <c r="P246" i="6"/>
  <c r="I339" i="5"/>
  <c r="L339" i="5" s="1"/>
  <c r="M340" i="5" l="1"/>
  <c r="N341" i="5"/>
  <c r="L244" i="6"/>
  <c r="P245" i="6"/>
  <c r="Q348" i="6"/>
  <c r="N348" i="6" s="1"/>
  <c r="R348" i="6" s="1"/>
  <c r="S348" i="6" s="1"/>
  <c r="M347" i="6"/>
  <c r="I338" i="5"/>
  <c r="L338" i="5" s="1"/>
  <c r="M339" i="5" l="1"/>
  <c r="N340" i="5"/>
  <c r="L243" i="6"/>
  <c r="P244" i="6"/>
  <c r="Q347" i="6"/>
  <c r="N347" i="6" s="1"/>
  <c r="R347" i="6" s="1"/>
  <c r="S347" i="6" s="1"/>
  <c r="M346" i="6"/>
  <c r="I337" i="5"/>
  <c r="L337" i="5" s="1"/>
  <c r="M338" i="5" l="1"/>
  <c r="N339" i="5"/>
  <c r="L242" i="6"/>
  <c r="P243" i="6"/>
  <c r="Q346" i="6"/>
  <c r="N346" i="6" s="1"/>
  <c r="R346" i="6" s="1"/>
  <c r="S346" i="6" s="1"/>
  <c r="M345" i="6"/>
  <c r="I336" i="5"/>
  <c r="L336" i="5" s="1"/>
  <c r="M337" i="5" l="1"/>
  <c r="N338" i="5"/>
  <c r="Q345" i="6"/>
  <c r="N345" i="6" s="1"/>
  <c r="R345" i="6" s="1"/>
  <c r="S345" i="6" s="1"/>
  <c r="M344" i="6"/>
  <c r="L241" i="6"/>
  <c r="P242" i="6"/>
  <c r="I335" i="5"/>
  <c r="L335" i="5" s="1"/>
  <c r="N337" i="5" l="1"/>
  <c r="M336" i="5"/>
  <c r="L240" i="6"/>
  <c r="P241" i="6"/>
  <c r="Q344" i="6"/>
  <c r="N344" i="6" s="1"/>
  <c r="R344" i="6" s="1"/>
  <c r="S344" i="6" s="1"/>
  <c r="M343" i="6"/>
  <c r="I334" i="5"/>
  <c r="L334" i="5" s="1"/>
  <c r="N336" i="5" l="1"/>
  <c r="M335" i="5"/>
  <c r="L239" i="6"/>
  <c r="P240" i="6"/>
  <c r="Q343" i="6"/>
  <c r="N343" i="6" s="1"/>
  <c r="R343" i="6" s="1"/>
  <c r="S343" i="6" s="1"/>
  <c r="M342" i="6"/>
  <c r="I333" i="5"/>
  <c r="L333" i="5" s="1"/>
  <c r="N335" i="5" l="1"/>
  <c r="M334" i="5"/>
  <c r="Q342" i="6"/>
  <c r="N342" i="6" s="1"/>
  <c r="R342" i="6" s="1"/>
  <c r="S342" i="6" s="1"/>
  <c r="M341" i="6"/>
  <c r="L238" i="6"/>
  <c r="P239" i="6"/>
  <c r="I332" i="5"/>
  <c r="L332" i="5" s="1"/>
  <c r="N334" i="5" l="1"/>
  <c r="M333" i="5"/>
  <c r="L237" i="6"/>
  <c r="P238" i="6"/>
  <c r="Q341" i="6"/>
  <c r="N341" i="6" s="1"/>
  <c r="R341" i="6" s="1"/>
  <c r="S341" i="6" s="1"/>
  <c r="M340" i="6"/>
  <c r="I331" i="5"/>
  <c r="L331" i="5" s="1"/>
  <c r="N333" i="5" l="1"/>
  <c r="M332" i="5"/>
  <c r="Q340" i="6"/>
  <c r="N340" i="6" s="1"/>
  <c r="R340" i="6" s="1"/>
  <c r="S340" i="6" s="1"/>
  <c r="M339" i="6"/>
  <c r="L236" i="6"/>
  <c r="P237" i="6"/>
  <c r="I330" i="5"/>
  <c r="L330" i="5" s="1"/>
  <c r="N332" i="5" l="1"/>
  <c r="M331" i="5"/>
  <c r="Q339" i="6"/>
  <c r="N339" i="6" s="1"/>
  <c r="R339" i="6" s="1"/>
  <c r="S339" i="6" s="1"/>
  <c r="M338" i="6"/>
  <c r="L235" i="6"/>
  <c r="P236" i="6"/>
  <c r="I329" i="5"/>
  <c r="L329" i="5" s="1"/>
  <c r="N331" i="5" l="1"/>
  <c r="M330" i="5"/>
  <c r="L234" i="6"/>
  <c r="P235" i="6"/>
  <c r="Q338" i="6"/>
  <c r="N338" i="6" s="1"/>
  <c r="R338" i="6" s="1"/>
  <c r="S338" i="6" s="1"/>
  <c r="M337" i="6"/>
  <c r="I328" i="5"/>
  <c r="L328" i="5" s="1"/>
  <c r="M329" i="5" l="1"/>
  <c r="N330" i="5"/>
  <c r="Q337" i="6"/>
  <c r="N337" i="6" s="1"/>
  <c r="R337" i="6" s="1"/>
  <c r="S337" i="6" s="1"/>
  <c r="M336" i="6"/>
  <c r="L233" i="6"/>
  <c r="P234" i="6"/>
  <c r="I327" i="5"/>
  <c r="L327" i="5" s="1"/>
  <c r="M328" i="5" l="1"/>
  <c r="N329" i="5"/>
  <c r="L232" i="6"/>
  <c r="P233" i="6"/>
  <c r="Q336" i="6"/>
  <c r="N336" i="6" s="1"/>
  <c r="R336" i="6" s="1"/>
  <c r="S336" i="6" s="1"/>
  <c r="M335" i="6"/>
  <c r="I326" i="5"/>
  <c r="L326" i="5" s="1"/>
  <c r="N328" i="5" l="1"/>
  <c r="M327" i="5"/>
  <c r="Q335" i="6"/>
  <c r="N335" i="6" s="1"/>
  <c r="R335" i="6" s="1"/>
  <c r="S335" i="6" s="1"/>
  <c r="M334" i="6"/>
  <c r="L231" i="6"/>
  <c r="P232" i="6"/>
  <c r="I325" i="5"/>
  <c r="L325" i="5" s="1"/>
  <c r="N327" i="5" l="1"/>
  <c r="M326" i="5"/>
  <c r="L230" i="6"/>
  <c r="P231" i="6"/>
  <c r="Q334" i="6"/>
  <c r="N334" i="6" s="1"/>
  <c r="R334" i="6" s="1"/>
  <c r="S334" i="6" s="1"/>
  <c r="M333" i="6"/>
  <c r="I324" i="5"/>
  <c r="L324" i="5" s="1"/>
  <c r="N326" i="5" l="1"/>
  <c r="M325" i="5"/>
  <c r="Q333" i="6"/>
  <c r="N333" i="6" s="1"/>
  <c r="R333" i="6" s="1"/>
  <c r="S333" i="6" s="1"/>
  <c r="M332" i="6"/>
  <c r="L229" i="6"/>
  <c r="P230" i="6"/>
  <c r="I323" i="5"/>
  <c r="L323" i="5" s="1"/>
  <c r="N325" i="5" l="1"/>
  <c r="M324" i="5"/>
  <c r="Q332" i="6"/>
  <c r="N332" i="6" s="1"/>
  <c r="R332" i="6" s="1"/>
  <c r="S332" i="6" s="1"/>
  <c r="M331" i="6"/>
  <c r="L228" i="6"/>
  <c r="P229" i="6"/>
  <c r="I322" i="5"/>
  <c r="L322" i="5" s="1"/>
  <c r="N324" i="5" l="1"/>
  <c r="M323" i="5"/>
  <c r="L227" i="6"/>
  <c r="P228" i="6"/>
  <c r="Q331" i="6"/>
  <c r="N331" i="6" s="1"/>
  <c r="R331" i="6" s="1"/>
  <c r="S331" i="6" s="1"/>
  <c r="M330" i="6"/>
  <c r="I321" i="5"/>
  <c r="L321" i="5" s="1"/>
  <c r="N323" i="5" l="1"/>
  <c r="M322" i="5"/>
  <c r="Q330" i="6"/>
  <c r="N330" i="6" s="1"/>
  <c r="R330" i="6" s="1"/>
  <c r="S330" i="6" s="1"/>
  <c r="M329" i="6"/>
  <c r="L226" i="6"/>
  <c r="P227" i="6"/>
  <c r="I320" i="5"/>
  <c r="L320" i="5" s="1"/>
  <c r="N322" i="5" l="1"/>
  <c r="M321" i="5"/>
  <c r="Q329" i="6"/>
  <c r="N329" i="6" s="1"/>
  <c r="R329" i="6" s="1"/>
  <c r="S329" i="6" s="1"/>
  <c r="M328" i="6"/>
  <c r="L225" i="6"/>
  <c r="P226" i="6"/>
  <c r="I319" i="5"/>
  <c r="L319" i="5" s="1"/>
  <c r="N321" i="5" l="1"/>
  <c r="M320" i="5"/>
  <c r="Q328" i="6"/>
  <c r="N328" i="6" s="1"/>
  <c r="R328" i="6" s="1"/>
  <c r="S328" i="6" s="1"/>
  <c r="M327" i="6"/>
  <c r="L224" i="6"/>
  <c r="P225" i="6"/>
  <c r="I318" i="5"/>
  <c r="L318" i="5" s="1"/>
  <c r="N320" i="5" l="1"/>
  <c r="M319" i="5"/>
  <c r="Q327" i="6"/>
  <c r="N327" i="6" s="1"/>
  <c r="R327" i="6" s="1"/>
  <c r="S327" i="6" s="1"/>
  <c r="M326" i="6"/>
  <c r="L223" i="6"/>
  <c r="P224" i="6"/>
  <c r="I317" i="5"/>
  <c r="L317" i="5" s="1"/>
  <c r="N319" i="5" l="1"/>
  <c r="M318" i="5"/>
  <c r="Q326" i="6"/>
  <c r="N326" i="6" s="1"/>
  <c r="R326" i="6" s="1"/>
  <c r="S326" i="6" s="1"/>
  <c r="M325" i="6"/>
  <c r="L222" i="6"/>
  <c r="P223" i="6"/>
  <c r="I316" i="5"/>
  <c r="L316" i="5" s="1"/>
  <c r="N318" i="5" l="1"/>
  <c r="M317" i="5"/>
  <c r="Q325" i="6"/>
  <c r="N325" i="6" s="1"/>
  <c r="R325" i="6" s="1"/>
  <c r="S325" i="6" s="1"/>
  <c r="M324" i="6"/>
  <c r="L221" i="6"/>
  <c r="P222" i="6"/>
  <c r="I315" i="5"/>
  <c r="L315" i="5" s="1"/>
  <c r="N317" i="5" l="1"/>
  <c r="M316" i="5"/>
  <c r="Q324" i="6"/>
  <c r="N324" i="6" s="1"/>
  <c r="R324" i="6" s="1"/>
  <c r="S324" i="6" s="1"/>
  <c r="M323" i="6"/>
  <c r="L220" i="6"/>
  <c r="P221" i="6"/>
  <c r="I314" i="5"/>
  <c r="L314" i="5" s="1"/>
  <c r="N316" i="5" l="1"/>
  <c r="M315" i="5"/>
  <c r="Q323" i="6"/>
  <c r="N323" i="6" s="1"/>
  <c r="R323" i="6" s="1"/>
  <c r="S323" i="6" s="1"/>
  <c r="M322" i="6"/>
  <c r="L219" i="6"/>
  <c r="P220" i="6"/>
  <c r="I313" i="5"/>
  <c r="L313" i="5" s="1"/>
  <c r="N315" i="5" l="1"/>
  <c r="M314" i="5"/>
  <c r="Q322" i="6"/>
  <c r="N322" i="6" s="1"/>
  <c r="R322" i="6" s="1"/>
  <c r="S322" i="6" s="1"/>
  <c r="M321" i="6"/>
  <c r="L218" i="6"/>
  <c r="P219" i="6"/>
  <c r="I312" i="5"/>
  <c r="L312" i="5" s="1"/>
  <c r="N314" i="5" l="1"/>
  <c r="M313" i="5"/>
  <c r="Q321" i="6"/>
  <c r="N321" i="6" s="1"/>
  <c r="R321" i="6" s="1"/>
  <c r="S321" i="6" s="1"/>
  <c r="M320" i="6"/>
  <c r="L217" i="6"/>
  <c r="P218" i="6"/>
  <c r="I311" i="5"/>
  <c r="L311" i="5" s="1"/>
  <c r="M312" i="5" l="1"/>
  <c r="N313" i="5"/>
  <c r="Q320" i="6"/>
  <c r="N320" i="6" s="1"/>
  <c r="R320" i="6" s="1"/>
  <c r="S320" i="6" s="1"/>
  <c r="M319" i="6"/>
  <c r="L216" i="6"/>
  <c r="P217" i="6"/>
  <c r="I310" i="5"/>
  <c r="L310" i="5" s="1"/>
  <c r="N312" i="5" l="1"/>
  <c r="M311" i="5"/>
  <c r="L215" i="6"/>
  <c r="P216" i="6"/>
  <c r="Q319" i="6"/>
  <c r="N319" i="6" s="1"/>
  <c r="R319" i="6" s="1"/>
  <c r="S319" i="6" s="1"/>
  <c r="M318" i="6"/>
  <c r="I309" i="5"/>
  <c r="L309" i="5" s="1"/>
  <c r="N311" i="5" l="1"/>
  <c r="M310" i="5"/>
  <c r="Q318" i="6"/>
  <c r="N318" i="6" s="1"/>
  <c r="R318" i="6" s="1"/>
  <c r="S318" i="6" s="1"/>
  <c r="M317" i="6"/>
  <c r="L214" i="6"/>
  <c r="P215" i="6"/>
  <c r="I308" i="5"/>
  <c r="L308" i="5" s="1"/>
  <c r="N310" i="5" l="1"/>
  <c r="M309" i="5"/>
  <c r="L213" i="6"/>
  <c r="P214" i="6"/>
  <c r="Q317" i="6"/>
  <c r="N317" i="6" s="1"/>
  <c r="R317" i="6" s="1"/>
  <c r="S317" i="6" s="1"/>
  <c r="M316" i="6"/>
  <c r="I307" i="5"/>
  <c r="L307" i="5" s="1"/>
  <c r="N309" i="5" l="1"/>
  <c r="M308" i="5"/>
  <c r="Q316" i="6"/>
  <c r="N316" i="6" s="1"/>
  <c r="R316" i="6" s="1"/>
  <c r="S316" i="6" s="1"/>
  <c r="M315" i="6"/>
  <c r="L212" i="6"/>
  <c r="P213" i="6"/>
  <c r="I306" i="5"/>
  <c r="L306" i="5" s="1"/>
  <c r="M307" i="5" l="1"/>
  <c r="N308" i="5"/>
  <c r="L211" i="6"/>
  <c r="P212" i="6"/>
  <c r="Q315" i="6"/>
  <c r="N315" i="6" s="1"/>
  <c r="R315" i="6" s="1"/>
  <c r="S315" i="6" s="1"/>
  <c r="M314" i="6"/>
  <c r="I305" i="5"/>
  <c r="L305" i="5" s="1"/>
  <c r="N307" i="5" l="1"/>
  <c r="M306" i="5"/>
  <c r="Q314" i="6"/>
  <c r="N314" i="6" s="1"/>
  <c r="R314" i="6" s="1"/>
  <c r="S314" i="6" s="1"/>
  <c r="M313" i="6"/>
  <c r="L210" i="6"/>
  <c r="P211" i="6"/>
  <c r="I304" i="5"/>
  <c r="L304" i="5" s="1"/>
  <c r="M305" i="5" l="1"/>
  <c r="N306" i="5"/>
  <c r="Q313" i="6"/>
  <c r="N313" i="6" s="1"/>
  <c r="M312" i="6"/>
  <c r="L209" i="6"/>
  <c r="P210" i="6"/>
  <c r="R313" i="6"/>
  <c r="S313" i="6" s="1"/>
  <c r="I303" i="5"/>
  <c r="L303" i="5" s="1"/>
  <c r="N305" i="5" l="1"/>
  <c r="M304" i="5"/>
  <c r="L208" i="6"/>
  <c r="P209" i="6"/>
  <c r="Q312" i="6"/>
  <c r="N312" i="6" s="1"/>
  <c r="R312" i="6" s="1"/>
  <c r="S312" i="6" s="1"/>
  <c r="M311" i="6"/>
  <c r="I302" i="5"/>
  <c r="L302" i="5" s="1"/>
  <c r="M303" i="5" l="1"/>
  <c r="N304" i="5"/>
  <c r="Q311" i="6"/>
  <c r="N311" i="6" s="1"/>
  <c r="R311" i="6" s="1"/>
  <c r="S311" i="6" s="1"/>
  <c r="M310" i="6"/>
  <c r="L207" i="6"/>
  <c r="P208" i="6"/>
  <c r="I301" i="5"/>
  <c r="L301" i="5" s="1"/>
  <c r="N303" i="5" l="1"/>
  <c r="M302" i="5"/>
  <c r="L206" i="6"/>
  <c r="P207" i="6"/>
  <c r="Q310" i="6"/>
  <c r="N310" i="6" s="1"/>
  <c r="R310" i="6" s="1"/>
  <c r="S310" i="6" s="1"/>
  <c r="M309" i="6"/>
  <c r="I300" i="5"/>
  <c r="L300" i="5" s="1"/>
  <c r="N302" i="5" l="1"/>
  <c r="M301" i="5"/>
  <c r="Q309" i="6"/>
  <c r="N309" i="6" s="1"/>
  <c r="R309" i="6" s="1"/>
  <c r="S309" i="6" s="1"/>
  <c r="M308" i="6"/>
  <c r="L205" i="6"/>
  <c r="P206" i="6"/>
  <c r="I299" i="5"/>
  <c r="L299" i="5" s="1"/>
  <c r="N301" i="5" l="1"/>
  <c r="M300" i="5"/>
  <c r="L204" i="6"/>
  <c r="P205" i="6"/>
  <c r="Q308" i="6"/>
  <c r="N308" i="6" s="1"/>
  <c r="R308" i="6" s="1"/>
  <c r="S308" i="6" s="1"/>
  <c r="M307" i="6"/>
  <c r="I298" i="5"/>
  <c r="L298" i="5" s="1"/>
  <c r="N300" i="5" l="1"/>
  <c r="M299" i="5"/>
  <c r="Q307" i="6"/>
  <c r="N307" i="6" s="1"/>
  <c r="R307" i="6" s="1"/>
  <c r="S307" i="6" s="1"/>
  <c r="M306" i="6"/>
  <c r="L203" i="6"/>
  <c r="P204" i="6"/>
  <c r="I297" i="5"/>
  <c r="L297" i="5" s="1"/>
  <c r="M298" i="5" l="1"/>
  <c r="N299" i="5"/>
  <c r="L202" i="6"/>
  <c r="P203" i="6"/>
  <c r="Q306" i="6"/>
  <c r="N306" i="6" s="1"/>
  <c r="R306" i="6" s="1"/>
  <c r="S306" i="6" s="1"/>
  <c r="M305" i="6"/>
  <c r="I296" i="5"/>
  <c r="L296" i="5" s="1"/>
  <c r="M297" i="5" l="1"/>
  <c r="N298" i="5"/>
  <c r="Q305" i="6"/>
  <c r="N305" i="6" s="1"/>
  <c r="R305" i="6" s="1"/>
  <c r="S305" i="6" s="1"/>
  <c r="M304" i="6"/>
  <c r="L201" i="6"/>
  <c r="P202" i="6"/>
  <c r="I295" i="5"/>
  <c r="L295" i="5" s="1"/>
  <c r="N297" i="5" l="1"/>
  <c r="M296" i="5"/>
  <c r="L200" i="6"/>
  <c r="P201" i="6"/>
  <c r="Q304" i="6"/>
  <c r="N304" i="6" s="1"/>
  <c r="R304" i="6" s="1"/>
  <c r="S304" i="6" s="1"/>
  <c r="M303" i="6"/>
  <c r="I294" i="5"/>
  <c r="L294" i="5" s="1"/>
  <c r="N296" i="5" l="1"/>
  <c r="M295" i="5"/>
  <c r="M302" i="6"/>
  <c r="Q303" i="6"/>
  <c r="N303" i="6" s="1"/>
  <c r="R303" i="6" s="1"/>
  <c r="S303" i="6" s="1"/>
  <c r="L199" i="6"/>
  <c r="P200" i="6"/>
  <c r="I293" i="5"/>
  <c r="L293" i="5" s="1"/>
  <c r="N295" i="5" l="1"/>
  <c r="M294" i="5"/>
  <c r="Q302" i="6"/>
  <c r="N302" i="6" s="1"/>
  <c r="R302" i="6" s="1"/>
  <c r="S302" i="6" s="1"/>
  <c r="M301" i="6"/>
  <c r="L198" i="6"/>
  <c r="P199" i="6"/>
  <c r="I292" i="5"/>
  <c r="L292" i="5" s="1"/>
  <c r="N294" i="5" l="1"/>
  <c r="M293" i="5"/>
  <c r="L197" i="6"/>
  <c r="P198" i="6"/>
  <c r="Q301" i="6"/>
  <c r="N301" i="6" s="1"/>
  <c r="R301" i="6" s="1"/>
  <c r="S301" i="6" s="1"/>
  <c r="M300" i="6"/>
  <c r="I291" i="5"/>
  <c r="L291" i="5" s="1"/>
  <c r="M292" i="5" l="1"/>
  <c r="N293" i="5"/>
  <c r="Q300" i="6"/>
  <c r="N300" i="6" s="1"/>
  <c r="R300" i="6" s="1"/>
  <c r="S300" i="6" s="1"/>
  <c r="M299" i="6"/>
  <c r="L196" i="6"/>
  <c r="P197" i="6"/>
  <c r="I290" i="5"/>
  <c r="L290" i="5" s="1"/>
  <c r="M291" i="5" l="1"/>
  <c r="N292" i="5"/>
  <c r="L195" i="6"/>
  <c r="P196" i="6"/>
  <c r="Q299" i="6"/>
  <c r="N299" i="6" s="1"/>
  <c r="R299" i="6" s="1"/>
  <c r="S299" i="6" s="1"/>
  <c r="M298" i="6"/>
  <c r="I289" i="5"/>
  <c r="L289" i="5" s="1"/>
  <c r="N291" i="5" l="1"/>
  <c r="M290" i="5"/>
  <c r="Q298" i="6"/>
  <c r="N298" i="6" s="1"/>
  <c r="R298" i="6" s="1"/>
  <c r="S298" i="6" s="1"/>
  <c r="M297" i="6"/>
  <c r="L194" i="6"/>
  <c r="P195" i="6"/>
  <c r="I288" i="5"/>
  <c r="L288" i="5" s="1"/>
  <c r="N290" i="5" l="1"/>
  <c r="M289" i="5"/>
  <c r="Q297" i="6"/>
  <c r="N297" i="6" s="1"/>
  <c r="R297" i="6" s="1"/>
  <c r="S297" i="6" s="1"/>
  <c r="M296" i="6"/>
  <c r="L193" i="6"/>
  <c r="P194" i="6"/>
  <c r="I287" i="5"/>
  <c r="L287" i="5" s="1"/>
  <c r="N289" i="5" l="1"/>
  <c r="M288" i="5"/>
  <c r="L192" i="6"/>
  <c r="P193" i="6"/>
  <c r="Q296" i="6"/>
  <c r="N296" i="6" s="1"/>
  <c r="R296" i="6" s="1"/>
  <c r="S296" i="6" s="1"/>
  <c r="M295" i="6"/>
  <c r="I286" i="5"/>
  <c r="L286" i="5" s="1"/>
  <c r="N288" i="5" l="1"/>
  <c r="M287" i="5"/>
  <c r="L191" i="6"/>
  <c r="P192" i="6"/>
  <c r="Q295" i="6"/>
  <c r="N295" i="6" s="1"/>
  <c r="R295" i="6" s="1"/>
  <c r="S295" i="6" s="1"/>
  <c r="M294" i="6"/>
  <c r="I285" i="5"/>
  <c r="L285" i="5" s="1"/>
  <c r="N287" i="5" l="1"/>
  <c r="M286" i="5"/>
  <c r="L190" i="6"/>
  <c r="P191" i="6"/>
  <c r="Q294" i="6"/>
  <c r="N294" i="6" s="1"/>
  <c r="R294" i="6" s="1"/>
  <c r="S294" i="6" s="1"/>
  <c r="M293" i="6"/>
  <c r="I284" i="5"/>
  <c r="L284" i="5" s="1"/>
  <c r="N286" i="5" l="1"/>
  <c r="M285" i="5"/>
  <c r="L189" i="6"/>
  <c r="P190" i="6"/>
  <c r="Q293" i="6"/>
  <c r="N293" i="6" s="1"/>
  <c r="R293" i="6" s="1"/>
  <c r="S293" i="6" s="1"/>
  <c r="M292" i="6"/>
  <c r="I283" i="5"/>
  <c r="L283" i="5" s="1"/>
  <c r="N285" i="5" l="1"/>
  <c r="M284" i="5"/>
  <c r="L188" i="6"/>
  <c r="P189" i="6"/>
  <c r="Q292" i="6"/>
  <c r="N292" i="6" s="1"/>
  <c r="R292" i="6" s="1"/>
  <c r="S292" i="6" s="1"/>
  <c r="M291" i="6"/>
  <c r="I282" i="5"/>
  <c r="L282" i="5" s="1"/>
  <c r="N284" i="5" l="1"/>
  <c r="M283" i="5"/>
  <c r="L187" i="6"/>
  <c r="P188" i="6"/>
  <c r="Q291" i="6"/>
  <c r="N291" i="6" s="1"/>
  <c r="R291" i="6" s="1"/>
  <c r="S291" i="6" s="1"/>
  <c r="M290" i="6"/>
  <c r="I281" i="5"/>
  <c r="L281" i="5" s="1"/>
  <c r="N283" i="5" l="1"/>
  <c r="M282" i="5"/>
  <c r="L186" i="6"/>
  <c r="P187" i="6"/>
  <c r="Q290" i="6"/>
  <c r="N290" i="6" s="1"/>
  <c r="R290" i="6" s="1"/>
  <c r="S290" i="6" s="1"/>
  <c r="M289" i="6"/>
  <c r="I280" i="5"/>
  <c r="L280" i="5" s="1"/>
  <c r="N282" i="5" l="1"/>
  <c r="M281" i="5"/>
  <c r="L185" i="6"/>
  <c r="P186" i="6"/>
  <c r="Q289" i="6"/>
  <c r="N289" i="6" s="1"/>
  <c r="R289" i="6" s="1"/>
  <c r="S289" i="6" s="1"/>
  <c r="M288" i="6"/>
  <c r="I279" i="5"/>
  <c r="L279" i="5" s="1"/>
  <c r="N281" i="5" l="1"/>
  <c r="M280" i="5"/>
  <c r="L184" i="6"/>
  <c r="P185" i="6"/>
  <c r="Q288" i="6"/>
  <c r="N288" i="6" s="1"/>
  <c r="R288" i="6" s="1"/>
  <c r="S288" i="6" s="1"/>
  <c r="M287" i="6"/>
  <c r="I278" i="5"/>
  <c r="L278" i="5" s="1"/>
  <c r="M279" i="5" l="1"/>
  <c r="N280" i="5"/>
  <c r="L183" i="6"/>
  <c r="P184" i="6"/>
  <c r="Q287" i="6"/>
  <c r="N287" i="6" s="1"/>
  <c r="M286" i="6"/>
  <c r="R287" i="6"/>
  <c r="S287" i="6" s="1"/>
  <c r="I277" i="5"/>
  <c r="L277" i="5" s="1"/>
  <c r="M278" i="5" l="1"/>
  <c r="N279" i="5"/>
  <c r="L182" i="6"/>
  <c r="P183" i="6"/>
  <c r="Q286" i="6"/>
  <c r="N286" i="6" s="1"/>
  <c r="R286" i="6" s="1"/>
  <c r="S286" i="6" s="1"/>
  <c r="M285" i="6"/>
  <c r="I276" i="5"/>
  <c r="L276" i="5" s="1"/>
  <c r="N278" i="5" l="1"/>
  <c r="M277" i="5"/>
  <c r="Q285" i="6"/>
  <c r="N285" i="6" s="1"/>
  <c r="R285" i="6" s="1"/>
  <c r="S285" i="6" s="1"/>
  <c r="M284" i="6"/>
  <c r="L181" i="6"/>
  <c r="P182" i="6"/>
  <c r="I275" i="5"/>
  <c r="L275" i="5" s="1"/>
  <c r="M276" i="5" l="1"/>
  <c r="N277" i="5"/>
  <c r="L180" i="6"/>
  <c r="P181" i="6"/>
  <c r="Q284" i="6"/>
  <c r="N284" i="6" s="1"/>
  <c r="R284" i="6" s="1"/>
  <c r="S284" i="6" s="1"/>
  <c r="M283" i="6"/>
  <c r="I274" i="5"/>
  <c r="L274" i="5" s="1"/>
  <c r="M275" i="5" l="1"/>
  <c r="N276" i="5"/>
  <c r="Q283" i="6"/>
  <c r="N283" i="6" s="1"/>
  <c r="R283" i="6" s="1"/>
  <c r="S283" i="6" s="1"/>
  <c r="M282" i="6"/>
  <c r="L179" i="6"/>
  <c r="P180" i="6"/>
  <c r="I273" i="5"/>
  <c r="L273" i="5" s="1"/>
  <c r="N275" i="5" l="1"/>
  <c r="M274" i="5"/>
  <c r="L178" i="6"/>
  <c r="P179" i="6"/>
  <c r="Q282" i="6"/>
  <c r="N282" i="6" s="1"/>
  <c r="R282" i="6" s="1"/>
  <c r="S282" i="6" s="1"/>
  <c r="M281" i="6"/>
  <c r="I272" i="5"/>
  <c r="L272" i="5" s="1"/>
  <c r="N274" i="5" l="1"/>
  <c r="M273" i="5"/>
  <c r="Q281" i="6"/>
  <c r="N281" i="6" s="1"/>
  <c r="R281" i="6" s="1"/>
  <c r="S281" i="6" s="1"/>
  <c r="M280" i="6"/>
  <c r="L177" i="6"/>
  <c r="P178" i="6"/>
  <c r="I271" i="5"/>
  <c r="L271" i="5" s="1"/>
  <c r="N273" i="5" l="1"/>
  <c r="M272" i="5"/>
  <c r="L176" i="6"/>
  <c r="P177" i="6"/>
  <c r="Q280" i="6"/>
  <c r="N280" i="6" s="1"/>
  <c r="R280" i="6" s="1"/>
  <c r="S280" i="6" s="1"/>
  <c r="M279" i="6"/>
  <c r="I270" i="5"/>
  <c r="L270" i="5" s="1"/>
  <c r="N272" i="5" l="1"/>
  <c r="M271" i="5"/>
  <c r="Q279" i="6"/>
  <c r="N279" i="6" s="1"/>
  <c r="R279" i="6" s="1"/>
  <c r="S279" i="6" s="1"/>
  <c r="M278" i="6"/>
  <c r="L175" i="6"/>
  <c r="P176" i="6"/>
  <c r="I269" i="5"/>
  <c r="L269" i="5" s="1"/>
  <c r="N271" i="5" l="1"/>
  <c r="M270" i="5"/>
  <c r="L174" i="6"/>
  <c r="P175" i="6"/>
  <c r="Q278" i="6"/>
  <c r="N278" i="6" s="1"/>
  <c r="R278" i="6" s="1"/>
  <c r="S278" i="6" s="1"/>
  <c r="M277" i="6"/>
  <c r="I268" i="5"/>
  <c r="L268" i="5" s="1"/>
  <c r="N270" i="5" l="1"/>
  <c r="M269" i="5"/>
  <c r="Q277" i="6"/>
  <c r="N277" i="6" s="1"/>
  <c r="R277" i="6" s="1"/>
  <c r="S277" i="6" s="1"/>
  <c r="M276" i="6"/>
  <c r="L173" i="6"/>
  <c r="P174" i="6"/>
  <c r="I267" i="5"/>
  <c r="L267" i="5" s="1"/>
  <c r="N269" i="5" l="1"/>
  <c r="M268" i="5"/>
  <c r="Q276" i="6"/>
  <c r="N276" i="6" s="1"/>
  <c r="R276" i="6" s="1"/>
  <c r="S276" i="6" s="1"/>
  <c r="M275" i="6"/>
  <c r="L172" i="6"/>
  <c r="P173" i="6"/>
  <c r="I266" i="5"/>
  <c r="L266" i="5" s="1"/>
  <c r="N268" i="5" l="1"/>
  <c r="M267" i="5"/>
  <c r="L171" i="6"/>
  <c r="P172" i="6"/>
  <c r="Q275" i="6"/>
  <c r="N275" i="6" s="1"/>
  <c r="R275" i="6" s="1"/>
  <c r="S275" i="6" s="1"/>
  <c r="M274" i="6"/>
  <c r="I265" i="5"/>
  <c r="L265" i="5" s="1"/>
  <c r="N267" i="5" l="1"/>
  <c r="M266" i="5"/>
  <c r="Q274" i="6"/>
  <c r="N274" i="6" s="1"/>
  <c r="R274" i="6" s="1"/>
  <c r="S274" i="6" s="1"/>
  <c r="M273" i="6"/>
  <c r="L170" i="6"/>
  <c r="P171" i="6"/>
  <c r="I264" i="5"/>
  <c r="L264" i="5" s="1"/>
  <c r="N266" i="5" l="1"/>
  <c r="M265" i="5"/>
  <c r="L169" i="6"/>
  <c r="P170" i="6"/>
  <c r="Q273" i="6"/>
  <c r="N273" i="6" s="1"/>
  <c r="R273" i="6" s="1"/>
  <c r="S273" i="6" s="1"/>
  <c r="M272" i="6"/>
  <c r="I263" i="5"/>
  <c r="L263" i="5" s="1"/>
  <c r="M264" i="5" l="1"/>
  <c r="N265" i="5"/>
  <c r="Q272" i="6"/>
  <c r="N272" i="6" s="1"/>
  <c r="R272" i="6" s="1"/>
  <c r="S272" i="6" s="1"/>
  <c r="M271" i="6"/>
  <c r="L168" i="6"/>
  <c r="P169" i="6"/>
  <c r="I262" i="5"/>
  <c r="L262" i="5" s="1"/>
  <c r="M263" i="5" l="1"/>
  <c r="N264" i="5"/>
  <c r="L167" i="6"/>
  <c r="P168" i="6"/>
  <c r="Q271" i="6"/>
  <c r="N271" i="6" s="1"/>
  <c r="R271" i="6" s="1"/>
  <c r="S271" i="6" s="1"/>
  <c r="M270" i="6"/>
  <c r="I261" i="5"/>
  <c r="L261" i="5" s="1"/>
  <c r="N263" i="5" l="1"/>
  <c r="M262" i="5"/>
  <c r="Q270" i="6"/>
  <c r="N270" i="6" s="1"/>
  <c r="R270" i="6" s="1"/>
  <c r="S270" i="6" s="1"/>
  <c r="M269" i="6"/>
  <c r="L166" i="6"/>
  <c r="P167" i="6"/>
  <c r="I260" i="5"/>
  <c r="L260" i="5" s="1"/>
  <c r="N262" i="5" l="1"/>
  <c r="M261" i="5"/>
  <c r="L165" i="6"/>
  <c r="P166" i="6"/>
  <c r="Q269" i="6"/>
  <c r="N269" i="6" s="1"/>
  <c r="R269" i="6" s="1"/>
  <c r="S269" i="6" s="1"/>
  <c r="M268" i="6"/>
  <c r="I259" i="5"/>
  <c r="L259" i="5" s="1"/>
  <c r="N261" i="5" l="1"/>
  <c r="M260" i="5"/>
  <c r="L164" i="6"/>
  <c r="P165" i="6"/>
  <c r="Q268" i="6"/>
  <c r="N268" i="6" s="1"/>
  <c r="R268" i="6" s="1"/>
  <c r="S268" i="6" s="1"/>
  <c r="M267" i="6"/>
  <c r="I258" i="5"/>
  <c r="L258" i="5" s="1"/>
  <c r="M259" i="5" l="1"/>
  <c r="N260" i="5"/>
  <c r="L163" i="6"/>
  <c r="P164" i="6"/>
  <c r="Q267" i="6"/>
  <c r="N267" i="6" s="1"/>
  <c r="R267" i="6" s="1"/>
  <c r="S267" i="6" s="1"/>
  <c r="M266" i="6"/>
  <c r="I257" i="5"/>
  <c r="L257" i="5" s="1"/>
  <c r="N259" i="5" l="1"/>
  <c r="M258" i="5"/>
  <c r="L162" i="6"/>
  <c r="P163" i="6"/>
  <c r="Q266" i="6"/>
  <c r="N266" i="6" s="1"/>
  <c r="R266" i="6" s="1"/>
  <c r="S266" i="6" s="1"/>
  <c r="M265" i="6"/>
  <c r="I256" i="5"/>
  <c r="L256" i="5" s="1"/>
  <c r="M257" i="5" l="1"/>
  <c r="N258" i="5"/>
  <c r="L161" i="6"/>
  <c r="P162" i="6"/>
  <c r="Q265" i="6"/>
  <c r="N265" i="6" s="1"/>
  <c r="R265" i="6" s="1"/>
  <c r="S265" i="6" s="1"/>
  <c r="M264" i="6"/>
  <c r="I255" i="5"/>
  <c r="L255" i="5" s="1"/>
  <c r="M256" i="5" l="1"/>
  <c r="N257" i="5"/>
  <c r="L160" i="6"/>
  <c r="P161" i="6"/>
  <c r="Q264" i="6"/>
  <c r="N264" i="6" s="1"/>
  <c r="R264" i="6" s="1"/>
  <c r="S264" i="6" s="1"/>
  <c r="M263" i="6"/>
  <c r="I254" i="5"/>
  <c r="L254" i="5" s="1"/>
  <c r="N256" i="5" l="1"/>
  <c r="M255" i="5"/>
  <c r="Q263" i="6"/>
  <c r="N263" i="6" s="1"/>
  <c r="M262" i="6"/>
  <c r="R263" i="6"/>
  <c r="S263" i="6" s="1"/>
  <c r="L159" i="6"/>
  <c r="P160" i="6"/>
  <c r="I253" i="5"/>
  <c r="L253" i="5" s="1"/>
  <c r="N255" i="5" l="1"/>
  <c r="M254" i="5"/>
  <c r="L158" i="6"/>
  <c r="P159" i="6"/>
  <c r="Q262" i="6"/>
  <c r="N262" i="6" s="1"/>
  <c r="R262" i="6" s="1"/>
  <c r="S262" i="6" s="1"/>
  <c r="M261" i="6"/>
  <c r="I252" i="5"/>
  <c r="L252" i="5" s="1"/>
  <c r="N254" i="5" l="1"/>
  <c r="M253" i="5"/>
  <c r="L157" i="6"/>
  <c r="P158" i="6"/>
  <c r="Q261" i="6"/>
  <c r="N261" i="6" s="1"/>
  <c r="R261" i="6" s="1"/>
  <c r="S261" i="6" s="1"/>
  <c r="M260" i="6"/>
  <c r="I251" i="5"/>
  <c r="L251" i="5" s="1"/>
  <c r="N253" i="5" l="1"/>
  <c r="M252" i="5"/>
  <c r="L156" i="6"/>
  <c r="P157" i="6"/>
  <c r="Q260" i="6"/>
  <c r="N260" i="6" s="1"/>
  <c r="R260" i="6" s="1"/>
  <c r="S260" i="6" s="1"/>
  <c r="M259" i="6"/>
  <c r="I250" i="5"/>
  <c r="L250" i="5" s="1"/>
  <c r="N252" i="5" l="1"/>
  <c r="M251" i="5"/>
  <c r="L155" i="6"/>
  <c r="P156" i="6"/>
  <c r="Q259" i="6"/>
  <c r="N259" i="6" s="1"/>
  <c r="R259" i="6" s="1"/>
  <c r="S259" i="6" s="1"/>
  <c r="M258" i="6"/>
  <c r="I249" i="5"/>
  <c r="L249" i="5" s="1"/>
  <c r="N251" i="5" l="1"/>
  <c r="M250" i="5"/>
  <c r="L154" i="6"/>
  <c r="P155" i="6"/>
  <c r="Q258" i="6"/>
  <c r="N258" i="6" s="1"/>
  <c r="R258" i="6" s="1"/>
  <c r="S258" i="6" s="1"/>
  <c r="M257" i="6"/>
  <c r="I248" i="5"/>
  <c r="L248" i="5" s="1"/>
  <c r="M249" i="5" l="1"/>
  <c r="N250" i="5"/>
  <c r="L153" i="6"/>
  <c r="P154" i="6"/>
  <c r="Q257" i="6"/>
  <c r="N257" i="6" s="1"/>
  <c r="R257" i="6" s="1"/>
  <c r="S257" i="6" s="1"/>
  <c r="M256" i="6"/>
  <c r="I247" i="5"/>
  <c r="L247" i="5" s="1"/>
  <c r="N249" i="5" l="1"/>
  <c r="M248" i="5"/>
  <c r="Q256" i="6"/>
  <c r="N256" i="6" s="1"/>
  <c r="R256" i="6" s="1"/>
  <c r="S256" i="6" s="1"/>
  <c r="M255" i="6"/>
  <c r="L152" i="6"/>
  <c r="P153" i="6"/>
  <c r="I246" i="5"/>
  <c r="L246" i="5" s="1"/>
  <c r="N248" i="5" l="1"/>
  <c r="M247" i="5"/>
  <c r="L151" i="6"/>
  <c r="P152" i="6"/>
  <c r="Q255" i="6"/>
  <c r="N255" i="6" s="1"/>
  <c r="R255" i="6" s="1"/>
  <c r="S255" i="6" s="1"/>
  <c r="M254" i="6"/>
  <c r="I245" i="5"/>
  <c r="L245" i="5" s="1"/>
  <c r="N247" i="5" l="1"/>
  <c r="M246" i="5"/>
  <c r="Q254" i="6"/>
  <c r="N254" i="6" s="1"/>
  <c r="R254" i="6" s="1"/>
  <c r="S254" i="6" s="1"/>
  <c r="M253" i="6"/>
  <c r="L150" i="6"/>
  <c r="P151" i="6"/>
  <c r="I244" i="5"/>
  <c r="L244" i="5" s="1"/>
  <c r="N246" i="5" l="1"/>
  <c r="M245" i="5"/>
  <c r="Q253" i="6"/>
  <c r="N253" i="6" s="1"/>
  <c r="R253" i="6" s="1"/>
  <c r="S253" i="6" s="1"/>
  <c r="M252" i="6"/>
  <c r="L149" i="6"/>
  <c r="P150" i="6"/>
  <c r="I243" i="5"/>
  <c r="L243" i="5" s="1"/>
  <c r="N245" i="5" l="1"/>
  <c r="M244" i="5"/>
  <c r="L148" i="6"/>
  <c r="P149" i="6"/>
  <c r="Q252" i="6"/>
  <c r="N252" i="6" s="1"/>
  <c r="R252" i="6" s="1"/>
  <c r="S252" i="6" s="1"/>
  <c r="M251" i="6"/>
  <c r="I242" i="5"/>
  <c r="L242" i="5" s="1"/>
  <c r="N244" i="5" l="1"/>
  <c r="M243" i="5"/>
  <c r="Q251" i="6"/>
  <c r="N251" i="6" s="1"/>
  <c r="R251" i="6" s="1"/>
  <c r="S251" i="6" s="1"/>
  <c r="M250" i="6"/>
  <c r="L147" i="6"/>
  <c r="P148" i="6"/>
  <c r="I241" i="5"/>
  <c r="L241" i="5" s="1"/>
  <c r="N243" i="5" l="1"/>
  <c r="M242" i="5"/>
  <c r="L146" i="6"/>
  <c r="P147" i="6"/>
  <c r="Q250" i="6"/>
  <c r="N250" i="6" s="1"/>
  <c r="R250" i="6" s="1"/>
  <c r="S250" i="6" s="1"/>
  <c r="M249" i="6"/>
  <c r="I240" i="5"/>
  <c r="L240" i="5" s="1"/>
  <c r="N242" i="5" l="1"/>
  <c r="M241" i="5"/>
  <c r="L145" i="6"/>
  <c r="P146" i="6"/>
  <c r="Q249" i="6"/>
  <c r="N249" i="6" s="1"/>
  <c r="R249" i="6" s="1"/>
  <c r="S249" i="6" s="1"/>
  <c r="M248" i="6"/>
  <c r="I239" i="5"/>
  <c r="L239" i="5" s="1"/>
  <c r="M240" i="5" l="1"/>
  <c r="N241" i="5"/>
  <c r="L144" i="6"/>
  <c r="P145" i="6"/>
  <c r="Q248" i="6"/>
  <c r="N248" i="6" s="1"/>
  <c r="R248" i="6" s="1"/>
  <c r="S248" i="6" s="1"/>
  <c r="M247" i="6"/>
  <c r="I238" i="5"/>
  <c r="L238" i="5" s="1"/>
  <c r="N240" i="5" l="1"/>
  <c r="M239" i="5"/>
  <c r="L143" i="6"/>
  <c r="P144" i="6"/>
  <c r="Q247" i="6"/>
  <c r="N247" i="6" s="1"/>
  <c r="R247" i="6" s="1"/>
  <c r="S247" i="6" s="1"/>
  <c r="M246" i="6"/>
  <c r="I237" i="5"/>
  <c r="L237" i="5" s="1"/>
  <c r="N239" i="5" l="1"/>
  <c r="M238" i="5"/>
  <c r="Q246" i="6"/>
  <c r="N246" i="6" s="1"/>
  <c r="R246" i="6" s="1"/>
  <c r="S246" i="6" s="1"/>
  <c r="M245" i="6"/>
  <c r="L142" i="6"/>
  <c r="P143" i="6"/>
  <c r="I236" i="5"/>
  <c r="L236" i="5" s="1"/>
  <c r="N238" i="5" l="1"/>
  <c r="M237" i="5"/>
  <c r="L141" i="6"/>
  <c r="P142" i="6"/>
  <c r="Q245" i="6"/>
  <c r="N245" i="6" s="1"/>
  <c r="R245" i="6" s="1"/>
  <c r="S245" i="6" s="1"/>
  <c r="M244" i="6"/>
  <c r="I235" i="5"/>
  <c r="L235" i="5" s="1"/>
  <c r="N237" i="5" l="1"/>
  <c r="M236" i="5"/>
  <c r="L140" i="6"/>
  <c r="P141" i="6"/>
  <c r="Q244" i="6"/>
  <c r="N244" i="6" s="1"/>
  <c r="R244" i="6" s="1"/>
  <c r="S244" i="6" s="1"/>
  <c r="M243" i="6"/>
  <c r="I234" i="5"/>
  <c r="L234" i="5" s="1"/>
  <c r="M235" i="5" l="1"/>
  <c r="N236" i="5"/>
  <c r="L139" i="6"/>
  <c r="P140" i="6"/>
  <c r="Q243" i="6"/>
  <c r="N243" i="6" s="1"/>
  <c r="R243" i="6" s="1"/>
  <c r="S243" i="6" s="1"/>
  <c r="M242" i="6"/>
  <c r="I233" i="5"/>
  <c r="L233" i="5" s="1"/>
  <c r="N235" i="5" l="1"/>
  <c r="M234" i="5"/>
  <c r="Q242" i="6"/>
  <c r="N242" i="6" s="1"/>
  <c r="R242" i="6" s="1"/>
  <c r="S242" i="6" s="1"/>
  <c r="M241" i="6"/>
  <c r="L138" i="6"/>
  <c r="P139" i="6"/>
  <c r="I232" i="5"/>
  <c r="L232" i="5" s="1"/>
  <c r="N234" i="5" l="1"/>
  <c r="M233" i="5"/>
  <c r="L137" i="6"/>
  <c r="P138" i="6"/>
  <c r="Q241" i="6"/>
  <c r="N241" i="6" s="1"/>
  <c r="R241" i="6" s="1"/>
  <c r="S241" i="6" s="1"/>
  <c r="M240" i="6"/>
  <c r="I231" i="5"/>
  <c r="L231" i="5" s="1"/>
  <c r="N233" i="5" l="1"/>
  <c r="M232" i="5"/>
  <c r="L136" i="6"/>
  <c r="P137" i="6"/>
  <c r="Q240" i="6"/>
  <c r="N240" i="6" s="1"/>
  <c r="R240" i="6" s="1"/>
  <c r="S240" i="6" s="1"/>
  <c r="M239" i="6"/>
  <c r="I230" i="5"/>
  <c r="L230" i="5" s="1"/>
  <c r="N232" i="5" l="1"/>
  <c r="M231" i="5"/>
  <c r="Q239" i="6"/>
  <c r="N239" i="6" s="1"/>
  <c r="R239" i="6" s="1"/>
  <c r="S239" i="6" s="1"/>
  <c r="M238" i="6"/>
  <c r="L135" i="6"/>
  <c r="P136" i="6"/>
  <c r="I229" i="5"/>
  <c r="L229" i="5" s="1"/>
  <c r="M230" i="5" l="1"/>
  <c r="N231" i="5"/>
  <c r="L134" i="6"/>
  <c r="P135" i="6"/>
  <c r="Q238" i="6"/>
  <c r="N238" i="6" s="1"/>
  <c r="R238" i="6" s="1"/>
  <c r="S238" i="6" s="1"/>
  <c r="M237" i="6"/>
  <c r="I228" i="5"/>
  <c r="L228" i="5" s="1"/>
  <c r="M229" i="5" l="1"/>
  <c r="N230" i="5"/>
  <c r="L133" i="6"/>
  <c r="P134" i="6"/>
  <c r="Q237" i="6"/>
  <c r="N237" i="6" s="1"/>
  <c r="R237" i="6" s="1"/>
  <c r="S237" i="6" s="1"/>
  <c r="M236" i="6"/>
  <c r="I227" i="5"/>
  <c r="L227" i="5" s="1"/>
  <c r="N229" i="5" l="1"/>
  <c r="M228" i="5"/>
  <c r="Q236" i="6"/>
  <c r="N236" i="6" s="1"/>
  <c r="R236" i="6" s="1"/>
  <c r="S236" i="6" s="1"/>
  <c r="M235" i="6"/>
  <c r="L132" i="6"/>
  <c r="P133" i="6"/>
  <c r="I226" i="5"/>
  <c r="L226" i="5" s="1"/>
  <c r="N228" i="5" l="1"/>
  <c r="M227" i="5"/>
  <c r="P132" i="6"/>
  <c r="L131" i="6"/>
  <c r="Q235" i="6"/>
  <c r="N235" i="6" s="1"/>
  <c r="R235" i="6" s="1"/>
  <c r="S235" i="6" s="1"/>
  <c r="M234" i="6"/>
  <c r="I225" i="5"/>
  <c r="L225" i="5" s="1"/>
  <c r="N227" i="5" l="1"/>
  <c r="M226" i="5"/>
  <c r="Q234" i="6"/>
  <c r="N234" i="6" s="1"/>
  <c r="R234" i="6" s="1"/>
  <c r="S234" i="6" s="1"/>
  <c r="M233" i="6"/>
  <c r="P131" i="6"/>
  <c r="L130" i="6"/>
  <c r="I224" i="5"/>
  <c r="L224" i="5" s="1"/>
  <c r="N226" i="5" l="1"/>
  <c r="M225" i="5"/>
  <c r="P130" i="6"/>
  <c r="L129" i="6"/>
  <c r="Q233" i="6"/>
  <c r="N233" i="6" s="1"/>
  <c r="R233" i="6" s="1"/>
  <c r="S233" i="6" s="1"/>
  <c r="M232" i="6"/>
  <c r="I223" i="5"/>
  <c r="L223" i="5" s="1"/>
  <c r="N225" i="5" l="1"/>
  <c r="M224" i="5"/>
  <c r="Q232" i="6"/>
  <c r="N232" i="6" s="1"/>
  <c r="R232" i="6" s="1"/>
  <c r="S232" i="6" s="1"/>
  <c r="M231" i="6"/>
  <c r="P129" i="6"/>
  <c r="L128" i="6"/>
  <c r="I222" i="5"/>
  <c r="L222" i="5" s="1"/>
  <c r="N224" i="5" l="1"/>
  <c r="M223" i="5"/>
  <c r="P128" i="6"/>
  <c r="L127" i="6"/>
  <c r="Q231" i="6"/>
  <c r="N231" i="6" s="1"/>
  <c r="R231" i="6" s="1"/>
  <c r="S231" i="6" s="1"/>
  <c r="M230" i="6"/>
  <c r="I221" i="5"/>
  <c r="L221" i="5" s="1"/>
  <c r="N223" i="5" l="1"/>
  <c r="M222" i="5"/>
  <c r="Q230" i="6"/>
  <c r="N230" i="6" s="1"/>
  <c r="R230" i="6" s="1"/>
  <c r="S230" i="6" s="1"/>
  <c r="M229" i="6"/>
  <c r="P127" i="6"/>
  <c r="L126" i="6"/>
  <c r="I220" i="5"/>
  <c r="L220" i="5" s="1"/>
  <c r="N222" i="5" l="1"/>
  <c r="M221" i="5"/>
  <c r="P126" i="6"/>
  <c r="L125" i="6"/>
  <c r="Q229" i="6"/>
  <c r="N229" i="6" s="1"/>
  <c r="R229" i="6" s="1"/>
  <c r="S229" i="6" s="1"/>
  <c r="M228" i="6"/>
  <c r="I219" i="5"/>
  <c r="L219" i="5" s="1"/>
  <c r="N221" i="5" l="1"/>
  <c r="M220" i="5"/>
  <c r="Q228" i="6"/>
  <c r="N228" i="6" s="1"/>
  <c r="R228" i="6" s="1"/>
  <c r="S228" i="6" s="1"/>
  <c r="M227" i="6"/>
  <c r="P125" i="6"/>
  <c r="L124" i="6"/>
  <c r="I218" i="5"/>
  <c r="L218" i="5" s="1"/>
  <c r="N220" i="5" l="1"/>
  <c r="M219" i="5"/>
  <c r="P124" i="6"/>
  <c r="L123" i="6"/>
  <c r="Q227" i="6"/>
  <c r="N227" i="6" s="1"/>
  <c r="R227" i="6" s="1"/>
  <c r="S227" i="6" s="1"/>
  <c r="M226" i="6"/>
  <c r="I217" i="5"/>
  <c r="L217" i="5" s="1"/>
  <c r="N219" i="5" l="1"/>
  <c r="M218" i="5"/>
  <c r="Q226" i="6"/>
  <c r="N226" i="6" s="1"/>
  <c r="R226" i="6" s="1"/>
  <c r="S226" i="6" s="1"/>
  <c r="M225" i="6"/>
  <c r="P123" i="6"/>
  <c r="L122" i="6"/>
  <c r="I216" i="5"/>
  <c r="L216" i="5" s="1"/>
  <c r="N218" i="5" l="1"/>
  <c r="M217" i="5"/>
  <c r="P122" i="6"/>
  <c r="L121" i="6"/>
  <c r="Q225" i="6"/>
  <c r="N225" i="6" s="1"/>
  <c r="R225" i="6" s="1"/>
  <c r="S225" i="6" s="1"/>
  <c r="M224" i="6"/>
  <c r="I215" i="5"/>
  <c r="L215" i="5" s="1"/>
  <c r="N217" i="5" l="1"/>
  <c r="M216" i="5"/>
  <c r="Q224" i="6"/>
  <c r="N224" i="6" s="1"/>
  <c r="R224" i="6" s="1"/>
  <c r="S224" i="6" s="1"/>
  <c r="M223" i="6"/>
  <c r="P121" i="6"/>
  <c r="L120" i="6"/>
  <c r="I214" i="5"/>
  <c r="L214" i="5" s="1"/>
  <c r="N216" i="5" l="1"/>
  <c r="M215" i="5"/>
  <c r="P120" i="6"/>
  <c r="L119" i="6"/>
  <c r="Q223" i="6"/>
  <c r="N223" i="6" s="1"/>
  <c r="R223" i="6" s="1"/>
  <c r="S223" i="6" s="1"/>
  <c r="M222" i="6"/>
  <c r="I213" i="5"/>
  <c r="L213" i="5" s="1"/>
  <c r="N215" i="5" l="1"/>
  <c r="M214" i="5"/>
  <c r="Q222" i="6"/>
  <c r="N222" i="6" s="1"/>
  <c r="R222" i="6" s="1"/>
  <c r="S222" i="6" s="1"/>
  <c r="M221" i="6"/>
  <c r="P119" i="6"/>
  <c r="L118" i="6"/>
  <c r="I212" i="5"/>
  <c r="L212" i="5" s="1"/>
  <c r="N214" i="5" l="1"/>
  <c r="M213" i="5"/>
  <c r="P118" i="6"/>
  <c r="L117" i="6"/>
  <c r="Q221" i="6"/>
  <c r="N221" i="6" s="1"/>
  <c r="R221" i="6" s="1"/>
  <c r="S221" i="6" s="1"/>
  <c r="M220" i="6"/>
  <c r="I211" i="5"/>
  <c r="L211" i="5" s="1"/>
  <c r="N213" i="5" l="1"/>
  <c r="M212" i="5"/>
  <c r="Q220" i="6"/>
  <c r="N220" i="6" s="1"/>
  <c r="R220" i="6" s="1"/>
  <c r="S220" i="6" s="1"/>
  <c r="M219" i="6"/>
  <c r="P117" i="6"/>
  <c r="L116" i="6"/>
  <c r="I210" i="5"/>
  <c r="L210" i="5" s="1"/>
  <c r="M211" i="5" l="1"/>
  <c r="N212" i="5"/>
  <c r="P116" i="6"/>
  <c r="L115" i="6"/>
  <c r="Q219" i="6"/>
  <c r="N219" i="6" s="1"/>
  <c r="R219" i="6" s="1"/>
  <c r="S219" i="6" s="1"/>
  <c r="M218" i="6"/>
  <c r="I209" i="5"/>
  <c r="L209" i="5" s="1"/>
  <c r="N211" i="5" l="1"/>
  <c r="M210" i="5"/>
  <c r="Q218" i="6"/>
  <c r="N218" i="6" s="1"/>
  <c r="R218" i="6" s="1"/>
  <c r="S218" i="6" s="1"/>
  <c r="M217" i="6"/>
  <c r="P115" i="6"/>
  <c r="L114" i="6"/>
  <c r="I208" i="5"/>
  <c r="L208" i="5" s="1"/>
  <c r="N210" i="5" l="1"/>
  <c r="M209" i="5"/>
  <c r="P114" i="6"/>
  <c r="L113" i="6"/>
  <c r="Q217" i="6"/>
  <c r="N217" i="6" s="1"/>
  <c r="R217" i="6" s="1"/>
  <c r="S217" i="6" s="1"/>
  <c r="M216" i="6"/>
  <c r="I207" i="5"/>
  <c r="L207" i="5" s="1"/>
  <c r="N209" i="5" l="1"/>
  <c r="M208" i="5"/>
  <c r="Q216" i="6"/>
  <c r="N216" i="6" s="1"/>
  <c r="R216" i="6" s="1"/>
  <c r="S216" i="6" s="1"/>
  <c r="M215" i="6"/>
  <c r="P113" i="6"/>
  <c r="L112" i="6"/>
  <c r="I206" i="5"/>
  <c r="L206" i="5" s="1"/>
  <c r="N208" i="5" l="1"/>
  <c r="M207" i="5"/>
  <c r="Q215" i="6"/>
  <c r="N215" i="6" s="1"/>
  <c r="M214" i="6"/>
  <c r="R215" i="6"/>
  <c r="S215" i="6" s="1"/>
  <c r="P112" i="6"/>
  <c r="L111" i="6"/>
  <c r="I205" i="5"/>
  <c r="L205" i="5" s="1"/>
  <c r="M206" i="5" l="1"/>
  <c r="N207" i="5"/>
  <c r="P111" i="6"/>
  <c r="L110" i="6"/>
  <c r="Q214" i="6"/>
  <c r="N214" i="6" s="1"/>
  <c r="R214" i="6" s="1"/>
  <c r="S214" i="6" s="1"/>
  <c r="M213" i="6"/>
  <c r="I204" i="5"/>
  <c r="L204" i="5" s="1"/>
  <c r="N206" i="5" l="1"/>
  <c r="M205" i="5"/>
  <c r="P110" i="6"/>
  <c r="L109" i="6"/>
  <c r="Q213" i="6"/>
  <c r="N213" i="6" s="1"/>
  <c r="R213" i="6" s="1"/>
  <c r="S213" i="6" s="1"/>
  <c r="M212" i="6"/>
  <c r="I203" i="5"/>
  <c r="L203" i="5" s="1"/>
  <c r="M204" i="5" l="1"/>
  <c r="N205" i="5"/>
  <c r="Q212" i="6"/>
  <c r="N212" i="6" s="1"/>
  <c r="R212" i="6" s="1"/>
  <c r="S212" i="6" s="1"/>
  <c r="M211" i="6"/>
  <c r="P109" i="6"/>
  <c r="L108" i="6"/>
  <c r="I202" i="5"/>
  <c r="L202" i="5" s="1"/>
  <c r="N204" i="5" l="1"/>
  <c r="M203" i="5"/>
  <c r="P108" i="6"/>
  <c r="L107" i="6"/>
  <c r="Q211" i="6"/>
  <c r="N211" i="6" s="1"/>
  <c r="R211" i="6" s="1"/>
  <c r="S211" i="6" s="1"/>
  <c r="M210" i="6"/>
  <c r="I201" i="5"/>
  <c r="L201" i="5" s="1"/>
  <c r="M202" i="5" l="1"/>
  <c r="N203" i="5"/>
  <c r="Q210" i="6"/>
  <c r="N210" i="6" s="1"/>
  <c r="R210" i="6" s="1"/>
  <c r="S210" i="6" s="1"/>
  <c r="M209" i="6"/>
  <c r="P107" i="6"/>
  <c r="L106" i="6"/>
  <c r="I200" i="5"/>
  <c r="L200" i="5" s="1"/>
  <c r="N202" i="5" l="1"/>
  <c r="M201" i="5"/>
  <c r="P106" i="6"/>
  <c r="L105" i="6"/>
  <c r="Q209" i="6"/>
  <c r="N209" i="6" s="1"/>
  <c r="R209" i="6" s="1"/>
  <c r="S209" i="6" s="1"/>
  <c r="M208" i="6"/>
  <c r="I199" i="5"/>
  <c r="L199" i="5" s="1"/>
  <c r="N201" i="5" l="1"/>
  <c r="M200" i="5"/>
  <c r="Q208" i="6"/>
  <c r="N208" i="6" s="1"/>
  <c r="R208" i="6" s="1"/>
  <c r="S208" i="6" s="1"/>
  <c r="M207" i="6"/>
  <c r="P105" i="6"/>
  <c r="L104" i="6"/>
  <c r="I198" i="5"/>
  <c r="L198" i="5" s="1"/>
  <c r="M199" i="5" l="1"/>
  <c r="N200" i="5"/>
  <c r="P104" i="6"/>
  <c r="L103" i="6"/>
  <c r="Q207" i="6"/>
  <c r="N207" i="6" s="1"/>
  <c r="R207" i="6" s="1"/>
  <c r="S207" i="6" s="1"/>
  <c r="M206" i="6"/>
  <c r="I197" i="5"/>
  <c r="L197" i="5" s="1"/>
  <c r="M198" i="5" l="1"/>
  <c r="N199" i="5"/>
  <c r="Q206" i="6"/>
  <c r="N206" i="6" s="1"/>
  <c r="R206" i="6" s="1"/>
  <c r="S206" i="6" s="1"/>
  <c r="M205" i="6"/>
  <c r="P103" i="6"/>
  <c r="L102" i="6"/>
  <c r="I196" i="5"/>
  <c r="L196" i="5" s="1"/>
  <c r="N198" i="5" l="1"/>
  <c r="M197" i="5"/>
  <c r="P102" i="6"/>
  <c r="L101" i="6"/>
  <c r="Q205" i="6"/>
  <c r="N205" i="6" s="1"/>
  <c r="R205" i="6" s="1"/>
  <c r="S205" i="6" s="1"/>
  <c r="M204" i="6"/>
  <c r="I195" i="5"/>
  <c r="L195" i="5" s="1"/>
  <c r="N197" i="5" l="1"/>
  <c r="M196" i="5"/>
  <c r="Q204" i="6"/>
  <c r="N204" i="6" s="1"/>
  <c r="R204" i="6" s="1"/>
  <c r="S204" i="6" s="1"/>
  <c r="M203" i="6"/>
  <c r="P101" i="6"/>
  <c r="L100" i="6"/>
  <c r="I194" i="5"/>
  <c r="L194" i="5" s="1"/>
  <c r="M195" i="5" l="1"/>
  <c r="N196" i="5"/>
  <c r="P100" i="6"/>
  <c r="L99" i="6"/>
  <c r="Q203" i="6"/>
  <c r="N203" i="6" s="1"/>
  <c r="R203" i="6" s="1"/>
  <c r="S203" i="6" s="1"/>
  <c r="M202" i="6"/>
  <c r="I193" i="5"/>
  <c r="L193" i="5" s="1"/>
  <c r="M194" i="5" l="1"/>
  <c r="N195" i="5"/>
  <c r="Q202" i="6"/>
  <c r="N202" i="6" s="1"/>
  <c r="R202" i="6" s="1"/>
  <c r="S202" i="6" s="1"/>
  <c r="M201" i="6"/>
  <c r="P99" i="6"/>
  <c r="L98" i="6"/>
  <c r="I192" i="5"/>
  <c r="L192" i="5" s="1"/>
  <c r="N194" i="5" l="1"/>
  <c r="M193" i="5"/>
  <c r="P98" i="6"/>
  <c r="L97" i="6"/>
  <c r="Q201" i="6"/>
  <c r="N201" i="6" s="1"/>
  <c r="R201" i="6" s="1"/>
  <c r="S201" i="6" s="1"/>
  <c r="M200" i="6"/>
  <c r="I191" i="5"/>
  <c r="L191" i="5" s="1"/>
  <c r="N193" i="5" l="1"/>
  <c r="M192" i="5"/>
  <c r="Q200" i="6"/>
  <c r="N200" i="6" s="1"/>
  <c r="R200" i="6" s="1"/>
  <c r="S200" i="6" s="1"/>
  <c r="M199" i="6"/>
  <c r="P97" i="6"/>
  <c r="L96" i="6"/>
  <c r="I190" i="5"/>
  <c r="L190" i="5" s="1"/>
  <c r="N192" i="5" l="1"/>
  <c r="M191" i="5"/>
  <c r="P96" i="6"/>
  <c r="L95" i="6"/>
  <c r="Q199" i="6"/>
  <c r="N199" i="6" s="1"/>
  <c r="R199" i="6" s="1"/>
  <c r="S199" i="6" s="1"/>
  <c r="M198" i="6"/>
  <c r="I189" i="5"/>
  <c r="L189" i="5" s="1"/>
  <c r="M190" i="5" l="1"/>
  <c r="N191" i="5"/>
  <c r="Q198" i="6"/>
  <c r="N198" i="6" s="1"/>
  <c r="R198" i="6" s="1"/>
  <c r="S198" i="6" s="1"/>
  <c r="M197" i="6"/>
  <c r="P95" i="6"/>
  <c r="L94" i="6"/>
  <c r="I188" i="5"/>
  <c r="L188" i="5" s="1"/>
  <c r="N190" i="5" l="1"/>
  <c r="M189" i="5"/>
  <c r="P94" i="6"/>
  <c r="L93" i="6"/>
  <c r="Q197" i="6"/>
  <c r="N197" i="6" s="1"/>
  <c r="R197" i="6" s="1"/>
  <c r="S197" i="6" s="1"/>
  <c r="M196" i="6"/>
  <c r="I187" i="5"/>
  <c r="L187" i="5" s="1"/>
  <c r="N189" i="5" l="1"/>
  <c r="M188" i="5"/>
  <c r="Q196" i="6"/>
  <c r="N196" i="6" s="1"/>
  <c r="R196" i="6" s="1"/>
  <c r="S196" i="6" s="1"/>
  <c r="M195" i="6"/>
  <c r="P93" i="6"/>
  <c r="L92" i="6"/>
  <c r="I186" i="5"/>
  <c r="L186" i="5" s="1"/>
  <c r="M187" i="5" l="1"/>
  <c r="N188" i="5"/>
  <c r="P92" i="6"/>
  <c r="L91" i="6"/>
  <c r="Q195" i="6"/>
  <c r="N195" i="6" s="1"/>
  <c r="R195" i="6" s="1"/>
  <c r="S195" i="6" s="1"/>
  <c r="M194" i="6"/>
  <c r="I185" i="5"/>
  <c r="L185" i="5" s="1"/>
  <c r="N187" i="5" l="1"/>
  <c r="M186" i="5"/>
  <c r="Q194" i="6"/>
  <c r="N194" i="6" s="1"/>
  <c r="R194" i="6" s="1"/>
  <c r="S194" i="6" s="1"/>
  <c r="M193" i="6"/>
  <c r="P91" i="6"/>
  <c r="L90" i="6"/>
  <c r="I184" i="5"/>
  <c r="L184" i="5" s="1"/>
  <c r="N186" i="5" l="1"/>
  <c r="M185" i="5"/>
  <c r="P90" i="6"/>
  <c r="L89" i="6"/>
  <c r="Q193" i="6"/>
  <c r="N193" i="6" s="1"/>
  <c r="R193" i="6" s="1"/>
  <c r="S193" i="6" s="1"/>
  <c r="M192" i="6"/>
  <c r="I183" i="5"/>
  <c r="L183" i="5" s="1"/>
  <c r="N185" i="5" l="1"/>
  <c r="M184" i="5"/>
  <c r="Q192" i="6"/>
  <c r="N192" i="6" s="1"/>
  <c r="R192" i="6" s="1"/>
  <c r="S192" i="6" s="1"/>
  <c r="M191" i="6"/>
  <c r="P89" i="6"/>
  <c r="L88" i="6"/>
  <c r="I182" i="5"/>
  <c r="L182" i="5" s="1"/>
  <c r="N184" i="5" l="1"/>
  <c r="M183" i="5"/>
  <c r="P88" i="6"/>
  <c r="L87" i="6"/>
  <c r="Q191" i="6"/>
  <c r="N191" i="6" s="1"/>
  <c r="R191" i="6" s="1"/>
  <c r="S191" i="6" s="1"/>
  <c r="M190" i="6"/>
  <c r="I181" i="5"/>
  <c r="L181" i="5" s="1"/>
  <c r="N183" i="5" l="1"/>
  <c r="M182" i="5"/>
  <c r="Q190" i="6"/>
  <c r="N190" i="6" s="1"/>
  <c r="R190" i="6" s="1"/>
  <c r="S190" i="6" s="1"/>
  <c r="M189" i="6"/>
  <c r="P87" i="6"/>
  <c r="L86" i="6"/>
  <c r="I180" i="5"/>
  <c r="L180" i="5" s="1"/>
  <c r="N182" i="5" l="1"/>
  <c r="M181" i="5"/>
  <c r="P86" i="6"/>
  <c r="L85" i="6"/>
  <c r="Q189" i="6"/>
  <c r="N189" i="6" s="1"/>
  <c r="R189" i="6" s="1"/>
  <c r="S189" i="6" s="1"/>
  <c r="M188" i="6"/>
  <c r="I179" i="5"/>
  <c r="L179" i="5" s="1"/>
  <c r="N181" i="5" l="1"/>
  <c r="M180" i="5"/>
  <c r="Q188" i="6"/>
  <c r="N188" i="6" s="1"/>
  <c r="R188" i="6" s="1"/>
  <c r="S188" i="6" s="1"/>
  <c r="M187" i="6"/>
  <c r="P85" i="6"/>
  <c r="L84" i="6"/>
  <c r="I178" i="5"/>
  <c r="L178" i="5" s="1"/>
  <c r="N180" i="5" l="1"/>
  <c r="M179" i="5"/>
  <c r="P84" i="6"/>
  <c r="L83" i="6"/>
  <c r="Q187" i="6"/>
  <c r="N187" i="6" s="1"/>
  <c r="R187" i="6" s="1"/>
  <c r="S187" i="6" s="1"/>
  <c r="M186" i="6"/>
  <c r="I177" i="5"/>
  <c r="L177" i="5" s="1"/>
  <c r="N179" i="5" l="1"/>
  <c r="M178" i="5"/>
  <c r="Q186" i="6"/>
  <c r="N186" i="6" s="1"/>
  <c r="R186" i="6" s="1"/>
  <c r="S186" i="6" s="1"/>
  <c r="M185" i="6"/>
  <c r="P83" i="6"/>
  <c r="L82" i="6"/>
  <c r="I176" i="5"/>
  <c r="L176" i="5" s="1"/>
  <c r="N178" i="5" l="1"/>
  <c r="M177" i="5"/>
  <c r="P82" i="6"/>
  <c r="L81" i="6"/>
  <c r="Q185" i="6"/>
  <c r="N185" i="6" s="1"/>
  <c r="R185" i="6" s="1"/>
  <c r="S185" i="6" s="1"/>
  <c r="M184" i="6"/>
  <c r="I175" i="5"/>
  <c r="L175" i="5" s="1"/>
  <c r="M176" i="5" l="1"/>
  <c r="N177" i="5"/>
  <c r="Q184" i="6"/>
  <c r="N184" i="6" s="1"/>
  <c r="R184" i="6" s="1"/>
  <c r="S184" i="6" s="1"/>
  <c r="M183" i="6"/>
  <c r="P81" i="6"/>
  <c r="L80" i="6"/>
  <c r="I174" i="5"/>
  <c r="L174" i="5" s="1"/>
  <c r="M175" i="5" l="1"/>
  <c r="N176" i="5"/>
  <c r="P80" i="6"/>
  <c r="L79" i="6"/>
  <c r="Q183" i="6"/>
  <c r="N183" i="6" s="1"/>
  <c r="R183" i="6" s="1"/>
  <c r="S183" i="6" s="1"/>
  <c r="M182" i="6"/>
  <c r="I173" i="5"/>
  <c r="L173" i="5" s="1"/>
  <c r="N175" i="5" l="1"/>
  <c r="M174" i="5"/>
  <c r="Q182" i="6"/>
  <c r="N182" i="6" s="1"/>
  <c r="R182" i="6" s="1"/>
  <c r="S182" i="6" s="1"/>
  <c r="M181" i="6"/>
  <c r="P79" i="6"/>
  <c r="L78" i="6"/>
  <c r="I172" i="5"/>
  <c r="L172" i="5" s="1"/>
  <c r="N174" i="5" l="1"/>
  <c r="M173" i="5"/>
  <c r="P78" i="6"/>
  <c r="L77" i="6"/>
  <c r="Q181" i="6"/>
  <c r="N181" i="6" s="1"/>
  <c r="R181" i="6" s="1"/>
  <c r="S181" i="6" s="1"/>
  <c r="M180" i="6"/>
  <c r="I171" i="5"/>
  <c r="L171" i="5" s="1"/>
  <c r="M172" i="5" l="1"/>
  <c r="N173" i="5"/>
  <c r="Q180" i="6"/>
  <c r="N180" i="6" s="1"/>
  <c r="R180" i="6" s="1"/>
  <c r="S180" i="6" s="1"/>
  <c r="M179" i="6"/>
  <c r="P77" i="6"/>
  <c r="L76" i="6"/>
  <c r="I170" i="5"/>
  <c r="L170" i="5" s="1"/>
  <c r="N172" i="5" l="1"/>
  <c r="M171" i="5"/>
  <c r="P76" i="6"/>
  <c r="L75" i="6"/>
  <c r="Q179" i="6"/>
  <c r="N179" i="6" s="1"/>
  <c r="R179" i="6" s="1"/>
  <c r="S179" i="6" s="1"/>
  <c r="M178" i="6"/>
  <c r="I169" i="5"/>
  <c r="L169" i="5" s="1"/>
  <c r="M170" i="5" l="1"/>
  <c r="N171" i="5"/>
  <c r="Q178" i="6"/>
  <c r="N178" i="6" s="1"/>
  <c r="R178" i="6" s="1"/>
  <c r="S178" i="6" s="1"/>
  <c r="M177" i="6"/>
  <c r="P75" i="6"/>
  <c r="L74" i="6"/>
  <c r="I168" i="5"/>
  <c r="L168" i="5" s="1"/>
  <c r="N170" i="5" l="1"/>
  <c r="M169" i="5"/>
  <c r="P74" i="6"/>
  <c r="L73" i="6"/>
  <c r="Q177" i="6"/>
  <c r="N177" i="6" s="1"/>
  <c r="R177" i="6" s="1"/>
  <c r="S177" i="6" s="1"/>
  <c r="M176" i="6"/>
  <c r="I167" i="5"/>
  <c r="L167" i="5" s="1"/>
  <c r="N169" i="5" l="1"/>
  <c r="M168" i="5"/>
  <c r="Q176" i="6"/>
  <c r="N176" i="6" s="1"/>
  <c r="R176" i="6" s="1"/>
  <c r="S176" i="6" s="1"/>
  <c r="M175" i="6"/>
  <c r="P73" i="6"/>
  <c r="L72" i="6"/>
  <c r="I166" i="5"/>
  <c r="L166" i="5" s="1"/>
  <c r="N168" i="5" l="1"/>
  <c r="M167" i="5"/>
  <c r="P72" i="6"/>
  <c r="L71" i="6"/>
  <c r="Q175" i="6"/>
  <c r="N175" i="6" s="1"/>
  <c r="R175" i="6" s="1"/>
  <c r="S175" i="6" s="1"/>
  <c r="M174" i="6"/>
  <c r="I165" i="5"/>
  <c r="L165" i="5" s="1"/>
  <c r="N167" i="5" l="1"/>
  <c r="M166" i="5"/>
  <c r="Q174" i="6"/>
  <c r="N174" i="6" s="1"/>
  <c r="R174" i="6" s="1"/>
  <c r="S174" i="6" s="1"/>
  <c r="M173" i="6"/>
  <c r="P71" i="6"/>
  <c r="L70" i="6"/>
  <c r="I164" i="5"/>
  <c r="L164" i="5" s="1"/>
  <c r="N166" i="5" l="1"/>
  <c r="M165" i="5"/>
  <c r="P70" i="6"/>
  <c r="L69" i="6"/>
  <c r="Q173" i="6"/>
  <c r="N173" i="6" s="1"/>
  <c r="R173" i="6" s="1"/>
  <c r="S173" i="6" s="1"/>
  <c r="M172" i="6"/>
  <c r="I163" i="5"/>
  <c r="L163" i="5" s="1"/>
  <c r="M164" i="5" l="1"/>
  <c r="N165" i="5"/>
  <c r="Q172" i="6"/>
  <c r="N172" i="6" s="1"/>
  <c r="R172" i="6" s="1"/>
  <c r="S172" i="6" s="1"/>
  <c r="M171" i="6"/>
  <c r="P69" i="6"/>
  <c r="L68" i="6"/>
  <c r="I162" i="5"/>
  <c r="L162" i="5" s="1"/>
  <c r="M163" i="5" l="1"/>
  <c r="N164" i="5"/>
  <c r="P68" i="6"/>
  <c r="L67" i="6"/>
  <c r="Q171" i="6"/>
  <c r="N171" i="6" s="1"/>
  <c r="R171" i="6" s="1"/>
  <c r="S171" i="6" s="1"/>
  <c r="M170" i="6"/>
  <c r="I161" i="5"/>
  <c r="L161" i="5" s="1"/>
  <c r="M162" i="5" l="1"/>
  <c r="N163" i="5"/>
  <c r="Q170" i="6"/>
  <c r="N170" i="6" s="1"/>
  <c r="R170" i="6" s="1"/>
  <c r="S170" i="6" s="1"/>
  <c r="M169" i="6"/>
  <c r="P67" i="6"/>
  <c r="L66" i="6"/>
  <c r="I160" i="5"/>
  <c r="L160" i="5" s="1"/>
  <c r="M161" i="5" l="1"/>
  <c r="N162" i="5"/>
  <c r="Q169" i="6"/>
  <c r="N169" i="6" s="1"/>
  <c r="R169" i="6" s="1"/>
  <c r="S169" i="6" s="1"/>
  <c r="M168" i="6"/>
  <c r="P66" i="6"/>
  <c r="L65" i="6"/>
  <c r="I159" i="5"/>
  <c r="L159" i="5" s="1"/>
  <c r="N161" i="5" l="1"/>
  <c r="M160" i="5"/>
  <c r="P65" i="6"/>
  <c r="L64" i="6"/>
  <c r="Q168" i="6"/>
  <c r="N168" i="6" s="1"/>
  <c r="R168" i="6" s="1"/>
  <c r="S168" i="6" s="1"/>
  <c r="M167" i="6"/>
  <c r="I158" i="5"/>
  <c r="L158" i="5" s="1"/>
  <c r="M159" i="5" l="1"/>
  <c r="N160" i="5"/>
  <c r="Q167" i="6"/>
  <c r="N167" i="6" s="1"/>
  <c r="R167" i="6" s="1"/>
  <c r="S167" i="6" s="1"/>
  <c r="M166" i="6"/>
  <c r="P64" i="6"/>
  <c r="L63" i="6"/>
  <c r="I157" i="5"/>
  <c r="L157" i="5" s="1"/>
  <c r="M158" i="5" l="1"/>
  <c r="N159" i="5"/>
  <c r="P63" i="6"/>
  <c r="L62" i="6"/>
  <c r="Q166" i="6"/>
  <c r="N166" i="6" s="1"/>
  <c r="R166" i="6" s="1"/>
  <c r="S166" i="6" s="1"/>
  <c r="M165" i="6"/>
  <c r="I156" i="5"/>
  <c r="L156" i="5" s="1"/>
  <c r="N158" i="5" l="1"/>
  <c r="M157" i="5"/>
  <c r="Q165" i="6"/>
  <c r="N165" i="6" s="1"/>
  <c r="R165" i="6" s="1"/>
  <c r="S165" i="6" s="1"/>
  <c r="M164" i="6"/>
  <c r="P62" i="6"/>
  <c r="L61" i="6"/>
  <c r="I155" i="5"/>
  <c r="L155" i="5" s="1"/>
  <c r="M156" i="5" l="1"/>
  <c r="N157" i="5"/>
  <c r="P61" i="6"/>
  <c r="L60" i="6"/>
  <c r="Q164" i="6"/>
  <c r="N164" i="6" s="1"/>
  <c r="R164" i="6" s="1"/>
  <c r="S164" i="6" s="1"/>
  <c r="M163" i="6"/>
  <c r="I154" i="5"/>
  <c r="L154" i="5" s="1"/>
  <c r="N156" i="5" l="1"/>
  <c r="M155" i="5"/>
  <c r="Q163" i="6"/>
  <c r="N163" i="6" s="1"/>
  <c r="R163" i="6" s="1"/>
  <c r="S163" i="6" s="1"/>
  <c r="M162" i="6"/>
  <c r="P60" i="6"/>
  <c r="L59" i="6"/>
  <c r="I153" i="5"/>
  <c r="L153" i="5" s="1"/>
  <c r="N155" i="5" l="1"/>
  <c r="M154" i="5"/>
  <c r="P59" i="6"/>
  <c r="L58" i="6"/>
  <c r="Q162" i="6"/>
  <c r="N162" i="6" s="1"/>
  <c r="R162" i="6" s="1"/>
  <c r="S162" i="6" s="1"/>
  <c r="M161" i="6"/>
  <c r="I152" i="5"/>
  <c r="L152" i="5" s="1"/>
  <c r="N154" i="5" l="1"/>
  <c r="M153" i="5"/>
  <c r="Q161" i="6"/>
  <c r="N161" i="6" s="1"/>
  <c r="R161" i="6" s="1"/>
  <c r="S161" i="6" s="1"/>
  <c r="M160" i="6"/>
  <c r="P58" i="6"/>
  <c r="L57" i="6"/>
  <c r="I151" i="5"/>
  <c r="L151" i="5" s="1"/>
  <c r="N153" i="5" l="1"/>
  <c r="M152" i="5"/>
  <c r="P57" i="6"/>
  <c r="L56" i="6"/>
  <c r="Q160" i="6"/>
  <c r="N160" i="6" s="1"/>
  <c r="R160" i="6" s="1"/>
  <c r="S160" i="6" s="1"/>
  <c r="M159" i="6"/>
  <c r="I150" i="5"/>
  <c r="L150" i="5" s="1"/>
  <c r="N152" i="5" l="1"/>
  <c r="M151" i="5"/>
  <c r="Q159" i="6"/>
  <c r="N159" i="6" s="1"/>
  <c r="R159" i="6" s="1"/>
  <c r="S159" i="6" s="1"/>
  <c r="M158" i="6"/>
  <c r="P56" i="6"/>
  <c r="L55" i="6"/>
  <c r="I149" i="5"/>
  <c r="L149" i="5" s="1"/>
  <c r="M150" i="5" l="1"/>
  <c r="N151" i="5"/>
  <c r="P55" i="6"/>
  <c r="L54" i="6"/>
  <c r="Q158" i="6"/>
  <c r="N158" i="6" s="1"/>
  <c r="R158" i="6" s="1"/>
  <c r="S158" i="6" s="1"/>
  <c r="M157" i="6"/>
  <c r="I148" i="5"/>
  <c r="L148" i="5" s="1"/>
  <c r="M149" i="5" l="1"/>
  <c r="N150" i="5"/>
  <c r="Q157" i="6"/>
  <c r="N157" i="6" s="1"/>
  <c r="R157" i="6" s="1"/>
  <c r="S157" i="6" s="1"/>
  <c r="M156" i="6"/>
  <c r="P54" i="6"/>
  <c r="L53" i="6"/>
  <c r="I147" i="5"/>
  <c r="L147" i="5" s="1"/>
  <c r="N149" i="5" l="1"/>
  <c r="M148" i="5"/>
  <c r="P53" i="6"/>
  <c r="L52" i="6"/>
  <c r="Q156" i="6"/>
  <c r="N156" i="6" s="1"/>
  <c r="R156" i="6" s="1"/>
  <c r="S156" i="6" s="1"/>
  <c r="M155" i="6"/>
  <c r="I146" i="5"/>
  <c r="L146" i="5" s="1"/>
  <c r="N148" i="5" l="1"/>
  <c r="M147" i="5"/>
  <c r="Q155" i="6"/>
  <c r="N155" i="6" s="1"/>
  <c r="R155" i="6" s="1"/>
  <c r="S155" i="6" s="1"/>
  <c r="M154" i="6"/>
  <c r="P52" i="6"/>
  <c r="L51" i="6"/>
  <c r="I145" i="5"/>
  <c r="L145" i="5" s="1"/>
  <c r="N147" i="5" l="1"/>
  <c r="M146" i="5"/>
  <c r="P51" i="6"/>
  <c r="L50" i="6"/>
  <c r="Q154" i="6"/>
  <c r="N154" i="6" s="1"/>
  <c r="R154" i="6" s="1"/>
  <c r="S154" i="6" s="1"/>
  <c r="M153" i="6"/>
  <c r="I144" i="5"/>
  <c r="L144" i="5" s="1"/>
  <c r="N146" i="5" l="1"/>
  <c r="M145" i="5"/>
  <c r="Q153" i="6"/>
  <c r="N153" i="6" s="1"/>
  <c r="R153" i="6" s="1"/>
  <c r="S153" i="6" s="1"/>
  <c r="M152" i="6"/>
  <c r="P50" i="6"/>
  <c r="L49" i="6"/>
  <c r="I143" i="5"/>
  <c r="L143" i="5" s="1"/>
  <c r="N145" i="5" l="1"/>
  <c r="M144" i="5"/>
  <c r="P49" i="6"/>
  <c r="L48" i="6"/>
  <c r="Q152" i="6"/>
  <c r="N152" i="6" s="1"/>
  <c r="R152" i="6" s="1"/>
  <c r="S152" i="6" s="1"/>
  <c r="M151" i="6"/>
  <c r="I142" i="5"/>
  <c r="L142" i="5" s="1"/>
  <c r="N144" i="5" l="1"/>
  <c r="M143" i="5"/>
  <c r="Q151" i="6"/>
  <c r="N151" i="6" s="1"/>
  <c r="R151" i="6" s="1"/>
  <c r="S151" i="6" s="1"/>
  <c r="M150" i="6"/>
  <c r="P48" i="6"/>
  <c r="L47" i="6"/>
  <c r="I141" i="5"/>
  <c r="L141" i="5" s="1"/>
  <c r="N143" i="5" l="1"/>
  <c r="M142" i="5"/>
  <c r="P47" i="6"/>
  <c r="L46" i="6"/>
  <c r="Q150" i="6"/>
  <c r="N150" i="6" s="1"/>
  <c r="R150" i="6" s="1"/>
  <c r="S150" i="6" s="1"/>
  <c r="M149" i="6"/>
  <c r="I140" i="5"/>
  <c r="L140" i="5" s="1"/>
  <c r="N142" i="5" l="1"/>
  <c r="M141" i="5"/>
  <c r="Q149" i="6"/>
  <c r="N149" i="6" s="1"/>
  <c r="R149" i="6" s="1"/>
  <c r="S149" i="6" s="1"/>
  <c r="M148" i="6"/>
  <c r="P46" i="6"/>
  <c r="L45" i="6"/>
  <c r="I139" i="5"/>
  <c r="L139" i="5" s="1"/>
  <c r="N141" i="5" l="1"/>
  <c r="M140" i="5"/>
  <c r="P45" i="6"/>
  <c r="L44" i="6"/>
  <c r="Q148" i="6"/>
  <c r="N148" i="6" s="1"/>
  <c r="R148" i="6" s="1"/>
  <c r="S148" i="6" s="1"/>
  <c r="M147" i="6"/>
  <c r="I138" i="5"/>
  <c r="L138" i="5" s="1"/>
  <c r="M139" i="5" l="1"/>
  <c r="N140" i="5"/>
  <c r="Q147" i="6"/>
  <c r="N147" i="6" s="1"/>
  <c r="R147" i="6" s="1"/>
  <c r="S147" i="6" s="1"/>
  <c r="M146" i="6"/>
  <c r="P44" i="6"/>
  <c r="L43" i="6"/>
  <c r="I137" i="5"/>
  <c r="L137" i="5" s="1"/>
  <c r="N139" i="5" l="1"/>
  <c r="M138" i="5"/>
  <c r="P43" i="6"/>
  <c r="L42" i="6"/>
  <c r="Q146" i="6"/>
  <c r="N146" i="6" s="1"/>
  <c r="R146" i="6" s="1"/>
  <c r="S146" i="6" s="1"/>
  <c r="M145" i="6"/>
  <c r="I136" i="5"/>
  <c r="L136" i="5" s="1"/>
  <c r="N138" i="5" l="1"/>
  <c r="M137" i="5"/>
  <c r="Q145" i="6"/>
  <c r="N145" i="6" s="1"/>
  <c r="R145" i="6" s="1"/>
  <c r="S145" i="6" s="1"/>
  <c r="M144" i="6"/>
  <c r="P42" i="6"/>
  <c r="L41" i="6"/>
  <c r="I135" i="5"/>
  <c r="L135" i="5" s="1"/>
  <c r="N137" i="5" l="1"/>
  <c r="M136" i="5"/>
  <c r="P41" i="6"/>
  <c r="L40" i="6"/>
  <c r="Q144" i="6"/>
  <c r="N144" i="6" s="1"/>
  <c r="R144" i="6" s="1"/>
  <c r="S144" i="6" s="1"/>
  <c r="M143" i="6"/>
  <c r="I134" i="5"/>
  <c r="L134" i="5" s="1"/>
  <c r="N136" i="5" l="1"/>
  <c r="M135" i="5"/>
  <c r="Q143" i="6"/>
  <c r="N143" i="6" s="1"/>
  <c r="R143" i="6" s="1"/>
  <c r="S143" i="6" s="1"/>
  <c r="M142" i="6"/>
  <c r="P40" i="6"/>
  <c r="L39" i="6"/>
  <c r="I133" i="5"/>
  <c r="L133" i="5" s="1"/>
  <c r="M134" i="5" l="1"/>
  <c r="N135" i="5"/>
  <c r="P39" i="6"/>
  <c r="L38" i="6"/>
  <c r="Q142" i="6"/>
  <c r="N142" i="6" s="1"/>
  <c r="R142" i="6" s="1"/>
  <c r="S142" i="6" s="1"/>
  <c r="M141" i="6"/>
  <c r="I132" i="5"/>
  <c r="L132" i="5" s="1"/>
  <c r="N134" i="5" l="1"/>
  <c r="M133" i="5"/>
  <c r="Q141" i="6"/>
  <c r="N141" i="6" s="1"/>
  <c r="R141" i="6" s="1"/>
  <c r="S141" i="6" s="1"/>
  <c r="M140" i="6"/>
  <c r="P38" i="6"/>
  <c r="L37" i="6"/>
  <c r="I131" i="5"/>
  <c r="L131" i="5" s="1"/>
  <c r="M132" i="5" l="1"/>
  <c r="N133" i="5"/>
  <c r="P37" i="6"/>
  <c r="L36" i="6"/>
  <c r="Q140" i="6"/>
  <c r="N140" i="6" s="1"/>
  <c r="R140" i="6" s="1"/>
  <c r="S140" i="6" s="1"/>
  <c r="M139" i="6"/>
  <c r="I130" i="5"/>
  <c r="L130" i="5" s="1"/>
  <c r="N132" i="5" l="1"/>
  <c r="M131" i="5"/>
  <c r="Q139" i="6"/>
  <c r="N139" i="6" s="1"/>
  <c r="R139" i="6" s="1"/>
  <c r="S139" i="6" s="1"/>
  <c r="M138" i="6"/>
  <c r="P36" i="6"/>
  <c r="L35" i="6"/>
  <c r="I129" i="5"/>
  <c r="L129" i="5" s="1"/>
  <c r="N131" i="5" l="1"/>
  <c r="M130" i="5"/>
  <c r="P35" i="6"/>
  <c r="L34" i="6"/>
  <c r="Q138" i="6"/>
  <c r="N138" i="6" s="1"/>
  <c r="R138" i="6" s="1"/>
  <c r="S138" i="6" s="1"/>
  <c r="M137" i="6"/>
  <c r="I128" i="5"/>
  <c r="L128" i="5" s="1"/>
  <c r="N130" i="5" l="1"/>
  <c r="M129" i="5"/>
  <c r="Q137" i="6"/>
  <c r="N137" i="6" s="1"/>
  <c r="R137" i="6" s="1"/>
  <c r="S137" i="6" s="1"/>
  <c r="M136" i="6"/>
  <c r="L33" i="6"/>
  <c r="P34" i="6"/>
  <c r="I127" i="5"/>
  <c r="L127" i="5" s="1"/>
  <c r="M128" i="5" l="1"/>
  <c r="N129" i="5"/>
  <c r="Q136" i="6"/>
  <c r="N136" i="6" s="1"/>
  <c r="R136" i="6" s="1"/>
  <c r="S136" i="6" s="1"/>
  <c r="M135" i="6"/>
  <c r="L32" i="6"/>
  <c r="P33" i="6"/>
  <c r="I126" i="5"/>
  <c r="L126" i="5" s="1"/>
  <c r="N128" i="5" l="1"/>
  <c r="M127" i="5"/>
  <c r="Q135" i="6"/>
  <c r="N135" i="6" s="1"/>
  <c r="R135" i="6" s="1"/>
  <c r="S135" i="6" s="1"/>
  <c r="M134" i="6"/>
  <c r="L31" i="6"/>
  <c r="P32" i="6"/>
  <c r="I125" i="5"/>
  <c r="L125" i="5" s="1"/>
  <c r="N127" i="5" l="1"/>
  <c r="M126" i="5"/>
  <c r="Q134" i="6"/>
  <c r="N134" i="6" s="1"/>
  <c r="R134" i="6" s="1"/>
  <c r="S134" i="6" s="1"/>
  <c r="M133" i="6"/>
  <c r="L30" i="6"/>
  <c r="P31" i="6"/>
  <c r="I124" i="5"/>
  <c r="L124" i="5" s="1"/>
  <c r="N126" i="5" l="1"/>
  <c r="M125" i="5"/>
  <c r="M132" i="6"/>
  <c r="Q133" i="6"/>
  <c r="N133" i="6" s="1"/>
  <c r="R133" i="6" s="1"/>
  <c r="S133" i="6" s="1"/>
  <c r="L29" i="6"/>
  <c r="P30" i="6"/>
  <c r="I123" i="5"/>
  <c r="L123" i="5" s="1"/>
  <c r="N125" i="5" l="1"/>
  <c r="M124" i="5"/>
  <c r="M131" i="6"/>
  <c r="Q132" i="6"/>
  <c r="N132" i="6" s="1"/>
  <c r="R132" i="6" s="1"/>
  <c r="S132" i="6" s="1"/>
  <c r="L28" i="6"/>
  <c r="P29" i="6"/>
  <c r="I122" i="5"/>
  <c r="L122" i="5" s="1"/>
  <c r="N124" i="5" l="1"/>
  <c r="M123" i="5"/>
  <c r="L27" i="6"/>
  <c r="P28" i="6"/>
  <c r="M130" i="6"/>
  <c r="Q131" i="6"/>
  <c r="N131" i="6" s="1"/>
  <c r="R131" i="6" s="1"/>
  <c r="S131" i="6" s="1"/>
  <c r="I121" i="5"/>
  <c r="L121" i="5" s="1"/>
  <c r="N123" i="5" l="1"/>
  <c r="M122" i="5"/>
  <c r="M129" i="6"/>
  <c r="Q130" i="6"/>
  <c r="N130" i="6" s="1"/>
  <c r="R130" i="6" s="1"/>
  <c r="S130" i="6" s="1"/>
  <c r="L26" i="6"/>
  <c r="P27" i="6"/>
  <c r="I120" i="5"/>
  <c r="L120" i="5" s="1"/>
  <c r="N122" i="5" l="1"/>
  <c r="M121" i="5"/>
  <c r="L25" i="6"/>
  <c r="P26" i="6"/>
  <c r="M128" i="6"/>
  <c r="Q129" i="6"/>
  <c r="N129" i="6" s="1"/>
  <c r="R129" i="6" s="1"/>
  <c r="S129" i="6" s="1"/>
  <c r="I119" i="5"/>
  <c r="L119" i="5" s="1"/>
  <c r="N121" i="5" l="1"/>
  <c r="M120" i="5"/>
  <c r="M127" i="6"/>
  <c r="Q128" i="6"/>
  <c r="N128" i="6" s="1"/>
  <c r="R128" i="6" s="1"/>
  <c r="S128" i="6" s="1"/>
  <c r="L24" i="6"/>
  <c r="P25" i="6"/>
  <c r="I118" i="5"/>
  <c r="L118" i="5" s="1"/>
  <c r="M119" i="5" l="1"/>
  <c r="N120" i="5"/>
  <c r="L23" i="6"/>
  <c r="P24" i="6"/>
  <c r="M126" i="6"/>
  <c r="Q127" i="6"/>
  <c r="N127" i="6" s="1"/>
  <c r="R127" i="6" s="1"/>
  <c r="S127" i="6" s="1"/>
  <c r="I117" i="5"/>
  <c r="L117" i="5" s="1"/>
  <c r="N119" i="5" l="1"/>
  <c r="M118" i="5"/>
  <c r="M125" i="6"/>
  <c r="Q126" i="6"/>
  <c r="N126" i="6" s="1"/>
  <c r="R126" i="6" s="1"/>
  <c r="S126" i="6" s="1"/>
  <c r="L22" i="6"/>
  <c r="P23" i="6"/>
  <c r="I116" i="5"/>
  <c r="L116" i="5" s="1"/>
  <c r="N118" i="5" l="1"/>
  <c r="M117" i="5"/>
  <c r="L21" i="6"/>
  <c r="P22" i="6"/>
  <c r="M124" i="6"/>
  <c r="Q125" i="6"/>
  <c r="N125" i="6" s="1"/>
  <c r="R125" i="6" s="1"/>
  <c r="S125" i="6" s="1"/>
  <c r="I115" i="5"/>
  <c r="L115" i="5" s="1"/>
  <c r="N117" i="5" l="1"/>
  <c r="M116" i="5"/>
  <c r="M123" i="6"/>
  <c r="Q124" i="6"/>
  <c r="N124" i="6" s="1"/>
  <c r="R124" i="6" s="1"/>
  <c r="S124" i="6" s="1"/>
  <c r="L20" i="6"/>
  <c r="P21" i="6"/>
  <c r="I114" i="5"/>
  <c r="L114" i="5" s="1"/>
  <c r="N116" i="5" l="1"/>
  <c r="M115" i="5"/>
  <c r="L19" i="6"/>
  <c r="P20" i="6"/>
  <c r="M122" i="6"/>
  <c r="Q123" i="6"/>
  <c r="N123" i="6" s="1"/>
  <c r="R123" i="6" s="1"/>
  <c r="S123" i="6" s="1"/>
  <c r="I113" i="5"/>
  <c r="L113" i="5" s="1"/>
  <c r="M114" i="5" l="1"/>
  <c r="N115" i="5"/>
  <c r="M121" i="6"/>
  <c r="Q122" i="6"/>
  <c r="N122" i="6" s="1"/>
  <c r="R122" i="6" s="1"/>
  <c r="S122" i="6" s="1"/>
  <c r="L18" i="6"/>
  <c r="P19" i="6"/>
  <c r="I112" i="5"/>
  <c r="L112" i="5" s="1"/>
  <c r="M113" i="5" l="1"/>
  <c r="N114" i="5"/>
  <c r="M120" i="6"/>
  <c r="Q121" i="6"/>
  <c r="N121" i="6" s="1"/>
  <c r="R121" i="6" s="1"/>
  <c r="S121" i="6" s="1"/>
  <c r="L17" i="6"/>
  <c r="P18" i="6"/>
  <c r="I111" i="5"/>
  <c r="L111" i="5" s="1"/>
  <c r="M112" i="5" l="1"/>
  <c r="N113" i="5"/>
  <c r="L16" i="6"/>
  <c r="P17" i="6"/>
  <c r="M119" i="6"/>
  <c r="Q120" i="6"/>
  <c r="N120" i="6" s="1"/>
  <c r="R120" i="6" s="1"/>
  <c r="S120" i="6" s="1"/>
  <c r="I110" i="5"/>
  <c r="L110" i="5" s="1"/>
  <c r="M111" i="5" l="1"/>
  <c r="N112" i="5"/>
  <c r="L15" i="6"/>
  <c r="P16" i="6"/>
  <c r="M118" i="6"/>
  <c r="Q119" i="6"/>
  <c r="N119" i="6" s="1"/>
  <c r="R119" i="6" s="1"/>
  <c r="S119" i="6" s="1"/>
  <c r="I109" i="5"/>
  <c r="L109" i="5" s="1"/>
  <c r="N111" i="5" l="1"/>
  <c r="M110" i="5"/>
  <c r="M117" i="6"/>
  <c r="Q118" i="6"/>
  <c r="N118" i="6" s="1"/>
  <c r="R118" i="6" s="1"/>
  <c r="S118" i="6" s="1"/>
  <c r="L14" i="6"/>
  <c r="P15" i="6"/>
  <c r="I108" i="5"/>
  <c r="L108" i="5" s="1"/>
  <c r="N110" i="5" l="1"/>
  <c r="M109" i="5"/>
  <c r="L13" i="6"/>
  <c r="P14" i="6"/>
  <c r="M116" i="6"/>
  <c r="Q117" i="6"/>
  <c r="N117" i="6" s="1"/>
  <c r="R117" i="6" s="1"/>
  <c r="S117" i="6" s="1"/>
  <c r="I107" i="5"/>
  <c r="L107" i="5" s="1"/>
  <c r="M108" i="5" l="1"/>
  <c r="N109" i="5"/>
  <c r="M115" i="6"/>
  <c r="Q116" i="6"/>
  <c r="N116" i="6" s="1"/>
  <c r="R116" i="6" s="1"/>
  <c r="S116" i="6" s="1"/>
  <c r="L12" i="6"/>
  <c r="P13" i="6"/>
  <c r="I106" i="5"/>
  <c r="L106" i="5" s="1"/>
  <c r="M107" i="5" l="1"/>
  <c r="N108" i="5"/>
  <c r="L11" i="6"/>
  <c r="P12" i="6"/>
  <c r="M114" i="6"/>
  <c r="Q115" i="6"/>
  <c r="N115" i="6" s="1"/>
  <c r="R115" i="6" s="1"/>
  <c r="S115" i="6" s="1"/>
  <c r="I105" i="5"/>
  <c r="L105" i="5" s="1"/>
  <c r="N107" i="5" l="1"/>
  <c r="M106" i="5"/>
  <c r="M113" i="6"/>
  <c r="Q114" i="6"/>
  <c r="N114" i="6" s="1"/>
  <c r="R114" i="6" s="1"/>
  <c r="S114" i="6" s="1"/>
  <c r="L10" i="6"/>
  <c r="P11" i="6"/>
  <c r="I104" i="5"/>
  <c r="L104" i="5" s="1"/>
  <c r="N106" i="5" l="1"/>
  <c r="M105" i="5"/>
  <c r="L9" i="6"/>
  <c r="P10" i="6"/>
  <c r="M112" i="6"/>
  <c r="Q113" i="6"/>
  <c r="N113" i="6" s="1"/>
  <c r="R113" i="6" s="1"/>
  <c r="S113" i="6" s="1"/>
  <c r="I103" i="5"/>
  <c r="L103" i="5" s="1"/>
  <c r="N105" i="5" l="1"/>
  <c r="M104" i="5"/>
  <c r="M111" i="6"/>
  <c r="Q112" i="6"/>
  <c r="N112" i="6" s="1"/>
  <c r="R112" i="6" s="1"/>
  <c r="S112" i="6" s="1"/>
  <c r="L8" i="6"/>
  <c r="P9" i="6"/>
  <c r="I102" i="5"/>
  <c r="L102" i="5" s="1"/>
  <c r="N104" i="5" l="1"/>
  <c r="M103" i="5"/>
  <c r="M110" i="6"/>
  <c r="Q111" i="6"/>
  <c r="N111" i="6" s="1"/>
  <c r="R111" i="6" s="1"/>
  <c r="S111" i="6" s="1"/>
  <c r="L7" i="6"/>
  <c r="P8" i="6"/>
  <c r="I101" i="5"/>
  <c r="L101" i="5" s="1"/>
  <c r="M102" i="5" l="1"/>
  <c r="N103" i="5"/>
  <c r="M109" i="6"/>
  <c r="Q110" i="6"/>
  <c r="N110" i="6" s="1"/>
  <c r="R110" i="6" s="1"/>
  <c r="S110" i="6" s="1"/>
  <c r="L6" i="6"/>
  <c r="P7" i="6"/>
  <c r="I100" i="5"/>
  <c r="L100" i="5" s="1"/>
  <c r="M101" i="5" l="1"/>
  <c r="N102" i="5"/>
  <c r="L5" i="6"/>
  <c r="P6" i="6"/>
  <c r="M108" i="6"/>
  <c r="Q109" i="6"/>
  <c r="N109" i="6" s="1"/>
  <c r="R109" i="6" s="1"/>
  <c r="S109" i="6" s="1"/>
  <c r="I99" i="5"/>
  <c r="L99" i="5" s="1"/>
  <c r="N101" i="5" l="1"/>
  <c r="M100" i="5"/>
  <c r="M107" i="6"/>
  <c r="Q108" i="6"/>
  <c r="N108" i="6" s="1"/>
  <c r="R108" i="6" s="1"/>
  <c r="S108" i="6" s="1"/>
  <c r="P5" i="6"/>
  <c r="L4" i="6"/>
  <c r="P4" i="6" s="1"/>
  <c r="I98" i="5"/>
  <c r="L98" i="5" s="1"/>
  <c r="N100" i="5" l="1"/>
  <c r="M99" i="5"/>
  <c r="M106" i="6"/>
  <c r="Q107" i="6"/>
  <c r="N107" i="6" s="1"/>
  <c r="R107" i="6" s="1"/>
  <c r="S107" i="6" s="1"/>
  <c r="I97" i="5"/>
  <c r="L97" i="5" s="1"/>
  <c r="M98" i="5" l="1"/>
  <c r="N99" i="5"/>
  <c r="M105" i="6"/>
  <c r="Q106" i="6"/>
  <c r="N106" i="6" s="1"/>
  <c r="R106" i="6" s="1"/>
  <c r="S106" i="6" s="1"/>
  <c r="I96" i="5"/>
  <c r="L96" i="5" s="1"/>
  <c r="N98" i="5" l="1"/>
  <c r="M97" i="5"/>
  <c r="M104" i="6"/>
  <c r="Q105" i="6"/>
  <c r="N105" i="6" s="1"/>
  <c r="R105" i="6" s="1"/>
  <c r="S105" i="6" s="1"/>
  <c r="I95" i="5"/>
  <c r="L95" i="5" s="1"/>
  <c r="M96" i="5" l="1"/>
  <c r="N97" i="5"/>
  <c r="M103" i="6"/>
  <c r="Q104" i="6"/>
  <c r="N104" i="6" s="1"/>
  <c r="R104" i="6" s="1"/>
  <c r="S104" i="6" s="1"/>
  <c r="I94" i="5"/>
  <c r="L94" i="5" s="1"/>
  <c r="M95" i="5" l="1"/>
  <c r="N96" i="5"/>
  <c r="M102" i="6"/>
  <c r="Q103" i="6"/>
  <c r="N103" i="6" s="1"/>
  <c r="R103" i="6" s="1"/>
  <c r="S103" i="6" s="1"/>
  <c r="I93" i="5"/>
  <c r="L93" i="5" s="1"/>
  <c r="M94" i="5" l="1"/>
  <c r="N95" i="5"/>
  <c r="M101" i="6"/>
  <c r="Q102" i="6"/>
  <c r="N102" i="6" s="1"/>
  <c r="R102" i="6" s="1"/>
  <c r="S102" i="6" s="1"/>
  <c r="I92" i="5"/>
  <c r="L92" i="5" s="1"/>
  <c r="N94" i="5" l="1"/>
  <c r="M93" i="5"/>
  <c r="M100" i="6"/>
  <c r="Q101" i="6"/>
  <c r="N101" i="6" s="1"/>
  <c r="R101" i="6" s="1"/>
  <c r="S101" i="6" s="1"/>
  <c r="I91" i="5"/>
  <c r="L91" i="5" s="1"/>
  <c r="N93" i="5" l="1"/>
  <c r="M92" i="5"/>
  <c r="M99" i="6"/>
  <c r="Q100" i="6"/>
  <c r="N100" i="6" s="1"/>
  <c r="R100" i="6" s="1"/>
  <c r="S100" i="6" s="1"/>
  <c r="I90" i="5"/>
  <c r="L90" i="5" s="1"/>
  <c r="N92" i="5" l="1"/>
  <c r="M91" i="5"/>
  <c r="M98" i="6"/>
  <c r="Q99" i="6"/>
  <c r="N99" i="6" s="1"/>
  <c r="R99" i="6" s="1"/>
  <c r="S99" i="6" s="1"/>
  <c r="I89" i="5"/>
  <c r="L89" i="5" s="1"/>
  <c r="N91" i="5" l="1"/>
  <c r="M90" i="5"/>
  <c r="M97" i="6"/>
  <c r="Q98" i="6"/>
  <c r="N98" i="6" s="1"/>
  <c r="R98" i="6" s="1"/>
  <c r="S98" i="6" s="1"/>
  <c r="I88" i="5"/>
  <c r="L88" i="5" s="1"/>
  <c r="N90" i="5" l="1"/>
  <c r="M89" i="5"/>
  <c r="M96" i="6"/>
  <c r="Q97" i="6"/>
  <c r="N97" i="6" s="1"/>
  <c r="R97" i="6" s="1"/>
  <c r="S97" i="6" s="1"/>
  <c r="I87" i="5"/>
  <c r="L87" i="5" s="1"/>
  <c r="N89" i="5" l="1"/>
  <c r="M88" i="5"/>
  <c r="M95" i="6"/>
  <c r="Q96" i="6"/>
  <c r="N96" i="6" s="1"/>
  <c r="R96" i="6" s="1"/>
  <c r="S96" i="6" s="1"/>
  <c r="I86" i="5"/>
  <c r="L86" i="5" s="1"/>
  <c r="N88" i="5" l="1"/>
  <c r="M87" i="5"/>
  <c r="M94" i="6"/>
  <c r="Q95" i="6"/>
  <c r="N95" i="6" s="1"/>
  <c r="R95" i="6" s="1"/>
  <c r="S95" i="6" s="1"/>
  <c r="I85" i="5"/>
  <c r="L85" i="5" s="1"/>
  <c r="N87" i="5" l="1"/>
  <c r="M86" i="5"/>
  <c r="M93" i="6"/>
  <c r="Q94" i="6"/>
  <c r="N94" i="6" s="1"/>
  <c r="R94" i="6" s="1"/>
  <c r="S94" i="6" s="1"/>
  <c r="I84" i="5"/>
  <c r="L84" i="5" s="1"/>
  <c r="N86" i="5" l="1"/>
  <c r="M85" i="5"/>
  <c r="M92" i="6"/>
  <c r="Q93" i="6"/>
  <c r="N93" i="6" s="1"/>
  <c r="R93" i="6" s="1"/>
  <c r="S93" i="6" s="1"/>
  <c r="I83" i="5"/>
  <c r="L83" i="5" s="1"/>
  <c r="M84" i="5" l="1"/>
  <c r="N85" i="5"/>
  <c r="M91" i="6"/>
  <c r="Q92" i="6"/>
  <c r="N92" i="6" s="1"/>
  <c r="R92" i="6" s="1"/>
  <c r="S92" i="6" s="1"/>
  <c r="I82" i="5"/>
  <c r="L82" i="5" s="1"/>
  <c r="N84" i="5" l="1"/>
  <c r="M83" i="5"/>
  <c r="M90" i="6"/>
  <c r="Q91" i="6"/>
  <c r="N91" i="6" s="1"/>
  <c r="R91" i="6" s="1"/>
  <c r="S91" i="6" s="1"/>
  <c r="I81" i="5"/>
  <c r="L81" i="5" s="1"/>
  <c r="M82" i="5" l="1"/>
  <c r="N83" i="5"/>
  <c r="M89" i="6"/>
  <c r="Q90" i="6"/>
  <c r="N90" i="6" s="1"/>
  <c r="R90" i="6" s="1"/>
  <c r="S90" i="6" s="1"/>
  <c r="I80" i="5"/>
  <c r="L80" i="5" s="1"/>
  <c r="N82" i="5" l="1"/>
  <c r="M81" i="5"/>
  <c r="M88" i="6"/>
  <c r="Q89" i="6"/>
  <c r="N89" i="6" s="1"/>
  <c r="R89" i="6" s="1"/>
  <c r="S89" i="6" s="1"/>
  <c r="I79" i="5"/>
  <c r="L79" i="5" s="1"/>
  <c r="M80" i="5" l="1"/>
  <c r="N81" i="5"/>
  <c r="M87" i="6"/>
  <c r="Q88" i="6"/>
  <c r="N88" i="6" s="1"/>
  <c r="R88" i="6" s="1"/>
  <c r="S88" i="6" s="1"/>
  <c r="I78" i="5"/>
  <c r="L78" i="5" s="1"/>
  <c r="M79" i="5" l="1"/>
  <c r="N80" i="5"/>
  <c r="M86" i="6"/>
  <c r="Q87" i="6"/>
  <c r="N87" i="6" s="1"/>
  <c r="R87" i="6" s="1"/>
  <c r="S87" i="6" s="1"/>
  <c r="I77" i="5"/>
  <c r="L77" i="5" s="1"/>
  <c r="M78" i="5" l="1"/>
  <c r="N79" i="5"/>
  <c r="M85" i="6"/>
  <c r="Q86" i="6"/>
  <c r="N86" i="6" s="1"/>
  <c r="R86" i="6" s="1"/>
  <c r="S86" i="6" s="1"/>
  <c r="I76" i="5"/>
  <c r="L76" i="5" s="1"/>
  <c r="M77" i="5" l="1"/>
  <c r="N78" i="5"/>
  <c r="M84" i="6"/>
  <c r="Q85" i="6"/>
  <c r="N85" i="6" s="1"/>
  <c r="R85" i="6" s="1"/>
  <c r="S85" i="6" s="1"/>
  <c r="I75" i="5"/>
  <c r="L75" i="5" s="1"/>
  <c r="M76" i="5" l="1"/>
  <c r="N77" i="5"/>
  <c r="M83" i="6"/>
  <c r="Q84" i="6"/>
  <c r="N84" i="6" s="1"/>
  <c r="R84" i="6" s="1"/>
  <c r="S84" i="6" s="1"/>
  <c r="I74" i="5"/>
  <c r="L74" i="5" s="1"/>
  <c r="N76" i="5" l="1"/>
  <c r="M75" i="5"/>
  <c r="M82" i="6"/>
  <c r="Q83" i="6"/>
  <c r="N83" i="6" s="1"/>
  <c r="R83" i="6" s="1"/>
  <c r="S83" i="6" s="1"/>
  <c r="I73" i="5"/>
  <c r="L73" i="5" s="1"/>
  <c r="N75" i="5" l="1"/>
  <c r="M74" i="5"/>
  <c r="M81" i="6"/>
  <c r="Q82" i="6"/>
  <c r="N82" i="6" s="1"/>
  <c r="R82" i="6" s="1"/>
  <c r="S82" i="6" s="1"/>
  <c r="I72" i="5"/>
  <c r="L72" i="5" s="1"/>
  <c r="M73" i="5" l="1"/>
  <c r="N74" i="5"/>
  <c r="M80" i="6"/>
  <c r="Q81" i="6"/>
  <c r="N81" i="6" s="1"/>
  <c r="R81" i="6" s="1"/>
  <c r="S81" i="6" s="1"/>
  <c r="I71" i="5"/>
  <c r="L71" i="5" s="1"/>
  <c r="N73" i="5" l="1"/>
  <c r="M72" i="5"/>
  <c r="M79" i="6"/>
  <c r="Q80" i="6"/>
  <c r="N80" i="6" s="1"/>
  <c r="R80" i="6" s="1"/>
  <c r="S80" i="6" s="1"/>
  <c r="I70" i="5"/>
  <c r="L70" i="5" s="1"/>
  <c r="M71" i="5" l="1"/>
  <c r="N72" i="5"/>
  <c r="M78" i="6"/>
  <c r="Q79" i="6"/>
  <c r="N79" i="6" s="1"/>
  <c r="R79" i="6" s="1"/>
  <c r="S79" i="6" s="1"/>
  <c r="I69" i="5"/>
  <c r="L69" i="5" s="1"/>
  <c r="M70" i="5" l="1"/>
  <c r="N71" i="5"/>
  <c r="M77" i="6"/>
  <c r="Q78" i="6"/>
  <c r="N78" i="6" s="1"/>
  <c r="R78" i="6" s="1"/>
  <c r="S78" i="6" s="1"/>
  <c r="I68" i="5"/>
  <c r="L68" i="5" s="1"/>
  <c r="M69" i="5" l="1"/>
  <c r="N70" i="5"/>
  <c r="M76" i="6"/>
  <c r="Q77" i="6"/>
  <c r="N77" i="6" s="1"/>
  <c r="R77" i="6" s="1"/>
  <c r="S77" i="6" s="1"/>
  <c r="I67" i="5"/>
  <c r="L67" i="5" s="1"/>
  <c r="M68" i="5" l="1"/>
  <c r="N69" i="5"/>
  <c r="M75" i="6"/>
  <c r="Q76" i="6"/>
  <c r="N76" i="6" s="1"/>
  <c r="R76" i="6" s="1"/>
  <c r="S76" i="6" s="1"/>
  <c r="I66" i="5"/>
  <c r="L66" i="5" s="1"/>
  <c r="M67" i="5" l="1"/>
  <c r="N68" i="5"/>
  <c r="M74" i="6"/>
  <c r="Q75" i="6"/>
  <c r="N75" i="6" s="1"/>
  <c r="R75" i="6" s="1"/>
  <c r="S75" i="6" s="1"/>
  <c r="I65" i="5"/>
  <c r="L65" i="5" s="1"/>
  <c r="M66" i="5" l="1"/>
  <c r="N67" i="5"/>
  <c r="M73" i="6"/>
  <c r="Q74" i="6"/>
  <c r="N74" i="6" s="1"/>
  <c r="R74" i="6" s="1"/>
  <c r="S74" i="6" s="1"/>
  <c r="I64" i="5"/>
  <c r="L64" i="5" s="1"/>
  <c r="M65" i="5" l="1"/>
  <c r="N66" i="5"/>
  <c r="M72" i="6"/>
  <c r="Q73" i="6"/>
  <c r="N73" i="6" s="1"/>
  <c r="R73" i="6" s="1"/>
  <c r="S73" i="6" s="1"/>
  <c r="I63" i="5"/>
  <c r="L63" i="5" s="1"/>
  <c r="M64" i="5" l="1"/>
  <c r="N65" i="5"/>
  <c r="M71" i="6"/>
  <c r="Q72" i="6"/>
  <c r="N72" i="6" s="1"/>
  <c r="R72" i="6" s="1"/>
  <c r="S72" i="6" s="1"/>
  <c r="I62" i="5"/>
  <c r="L62" i="5" s="1"/>
  <c r="N64" i="5" l="1"/>
  <c r="M63" i="5"/>
  <c r="M70" i="6"/>
  <c r="Q71" i="6"/>
  <c r="N71" i="6" s="1"/>
  <c r="R71" i="6" s="1"/>
  <c r="S71" i="6" s="1"/>
  <c r="I61" i="5"/>
  <c r="L61" i="5" s="1"/>
  <c r="N63" i="5" l="1"/>
  <c r="M62" i="5"/>
  <c r="M69" i="6"/>
  <c r="Q70" i="6"/>
  <c r="N70" i="6" s="1"/>
  <c r="R70" i="6" s="1"/>
  <c r="S70" i="6" s="1"/>
  <c r="I60" i="5"/>
  <c r="L60" i="5" s="1"/>
  <c r="N62" i="5" l="1"/>
  <c r="M61" i="5"/>
  <c r="M68" i="6"/>
  <c r="Q69" i="6"/>
  <c r="N69" i="6" s="1"/>
  <c r="R69" i="6" s="1"/>
  <c r="S69" i="6" s="1"/>
  <c r="I59" i="5"/>
  <c r="L59" i="5" s="1"/>
  <c r="M60" i="5" l="1"/>
  <c r="N61" i="5"/>
  <c r="M67" i="6"/>
  <c r="Q68" i="6"/>
  <c r="N68" i="6" s="1"/>
  <c r="R68" i="6" s="1"/>
  <c r="S68" i="6" s="1"/>
  <c r="I58" i="5"/>
  <c r="L58" i="5" s="1"/>
  <c r="M59" i="5" l="1"/>
  <c r="N60" i="5"/>
  <c r="M66" i="6"/>
  <c r="Q67" i="6"/>
  <c r="N67" i="6" s="1"/>
  <c r="R67" i="6" s="1"/>
  <c r="S67" i="6" s="1"/>
  <c r="I57" i="5"/>
  <c r="L57" i="5" s="1"/>
  <c r="M58" i="5" l="1"/>
  <c r="N59" i="5"/>
  <c r="M65" i="6"/>
  <c r="Q66" i="6"/>
  <c r="N66" i="6" s="1"/>
  <c r="R66" i="6" s="1"/>
  <c r="S66" i="6" s="1"/>
  <c r="I56" i="5"/>
  <c r="L56" i="5" s="1"/>
  <c r="M57" i="5" l="1"/>
  <c r="N58" i="5"/>
  <c r="M64" i="6"/>
  <c r="Q65" i="6"/>
  <c r="N65" i="6" s="1"/>
  <c r="R65" i="6" s="1"/>
  <c r="S65" i="6" s="1"/>
  <c r="I55" i="5"/>
  <c r="L55" i="5" s="1"/>
  <c r="M56" i="5" l="1"/>
  <c r="N57" i="5"/>
  <c r="M63" i="6"/>
  <c r="Q64" i="6"/>
  <c r="N64" i="6" s="1"/>
  <c r="R64" i="6" s="1"/>
  <c r="S64" i="6" s="1"/>
  <c r="I54" i="5"/>
  <c r="L54" i="5" s="1"/>
  <c r="M55" i="5" l="1"/>
  <c r="N56" i="5"/>
  <c r="M62" i="6"/>
  <c r="Q63" i="6"/>
  <c r="N63" i="6" s="1"/>
  <c r="R63" i="6" s="1"/>
  <c r="S63" i="6" s="1"/>
  <c r="I53" i="5"/>
  <c r="L53" i="5" s="1"/>
  <c r="N55" i="5" l="1"/>
  <c r="M54" i="5"/>
  <c r="M61" i="6"/>
  <c r="Q62" i="6"/>
  <c r="N62" i="6" s="1"/>
  <c r="R62" i="6" s="1"/>
  <c r="S62" i="6" s="1"/>
  <c r="I52" i="5"/>
  <c r="L52" i="5" s="1"/>
  <c r="N54" i="5" l="1"/>
  <c r="M53" i="5"/>
  <c r="M60" i="6"/>
  <c r="Q61" i="6"/>
  <c r="N61" i="6" s="1"/>
  <c r="R61" i="6" s="1"/>
  <c r="S61" i="6" s="1"/>
  <c r="I51" i="5"/>
  <c r="L51" i="5" s="1"/>
  <c r="M52" i="5" l="1"/>
  <c r="N53" i="5"/>
  <c r="M59" i="6"/>
  <c r="Q60" i="6"/>
  <c r="N60" i="6" s="1"/>
  <c r="R60" i="6" s="1"/>
  <c r="S60" i="6" s="1"/>
  <c r="I50" i="5"/>
  <c r="L50" i="5" s="1"/>
  <c r="M51" i="5" l="1"/>
  <c r="N52" i="5"/>
  <c r="M58" i="6"/>
  <c r="Q59" i="6"/>
  <c r="N59" i="6" s="1"/>
  <c r="R59" i="6" s="1"/>
  <c r="S59" i="6" s="1"/>
  <c r="I49" i="5"/>
  <c r="L49" i="5" s="1"/>
  <c r="M50" i="5" l="1"/>
  <c r="N51" i="5"/>
  <c r="M57" i="6"/>
  <c r="Q58" i="6"/>
  <c r="N58" i="6" s="1"/>
  <c r="R58" i="6" s="1"/>
  <c r="S58" i="6" s="1"/>
  <c r="I48" i="5"/>
  <c r="L48" i="5" s="1"/>
  <c r="M49" i="5" l="1"/>
  <c r="N50" i="5"/>
  <c r="M56" i="6"/>
  <c r="Q57" i="6"/>
  <c r="N57" i="6" s="1"/>
  <c r="R57" i="6" s="1"/>
  <c r="S57" i="6" s="1"/>
  <c r="I47" i="5"/>
  <c r="L47" i="5" s="1"/>
  <c r="M48" i="5" l="1"/>
  <c r="N49" i="5"/>
  <c r="M55" i="6"/>
  <c r="Q56" i="6"/>
  <c r="N56" i="6" s="1"/>
  <c r="R56" i="6" s="1"/>
  <c r="S56" i="6" s="1"/>
  <c r="I46" i="5"/>
  <c r="L46" i="5" s="1"/>
  <c r="N48" i="5" l="1"/>
  <c r="M47" i="5"/>
  <c r="M54" i="6"/>
  <c r="Q55" i="6"/>
  <c r="N55" i="6" s="1"/>
  <c r="R55" i="6" s="1"/>
  <c r="S55" i="6" s="1"/>
  <c r="I45" i="5"/>
  <c r="L45" i="5" s="1"/>
  <c r="N47" i="5" l="1"/>
  <c r="M46" i="5"/>
  <c r="M53" i="6"/>
  <c r="Q54" i="6"/>
  <c r="N54" i="6" s="1"/>
  <c r="R54" i="6" s="1"/>
  <c r="S54" i="6" s="1"/>
  <c r="I44" i="5"/>
  <c r="L44" i="5" s="1"/>
  <c r="M45" i="5" l="1"/>
  <c r="N46" i="5"/>
  <c r="M52" i="6"/>
  <c r="Q53" i="6"/>
  <c r="N53" i="6" s="1"/>
  <c r="R53" i="6" s="1"/>
  <c r="S53" i="6" s="1"/>
  <c r="I43" i="5"/>
  <c r="L43" i="5" s="1"/>
  <c r="M44" i="5" l="1"/>
  <c r="N45" i="5"/>
  <c r="M51" i="6"/>
  <c r="Q52" i="6"/>
  <c r="N52" i="6" s="1"/>
  <c r="R52" i="6" s="1"/>
  <c r="S52" i="6" s="1"/>
  <c r="I42" i="5"/>
  <c r="L42" i="5" s="1"/>
  <c r="M43" i="5" l="1"/>
  <c r="N44" i="5"/>
  <c r="M50" i="6"/>
  <c r="Q51" i="6"/>
  <c r="N51" i="6" s="1"/>
  <c r="R51" i="6" s="1"/>
  <c r="S51" i="6" s="1"/>
  <c r="I41" i="5"/>
  <c r="L41" i="5" s="1"/>
  <c r="N43" i="5" l="1"/>
  <c r="M42" i="5"/>
  <c r="M49" i="6"/>
  <c r="Q50" i="6"/>
  <c r="N50" i="6" s="1"/>
  <c r="R50" i="6" s="1"/>
  <c r="S50" i="6" s="1"/>
  <c r="I40" i="5"/>
  <c r="L40" i="5" s="1"/>
  <c r="N42" i="5" l="1"/>
  <c r="M41" i="5"/>
  <c r="M48" i="6"/>
  <c r="Q49" i="6"/>
  <c r="N49" i="6" s="1"/>
  <c r="R49" i="6" s="1"/>
  <c r="S49" i="6" s="1"/>
  <c r="I39" i="5"/>
  <c r="L39" i="5" s="1"/>
  <c r="N41" i="5" l="1"/>
  <c r="M40" i="5"/>
  <c r="M47" i="6"/>
  <c r="Q48" i="6"/>
  <c r="N48" i="6" s="1"/>
  <c r="R48" i="6" s="1"/>
  <c r="S48" i="6" s="1"/>
  <c r="I38" i="5"/>
  <c r="L38" i="5" s="1"/>
  <c r="M39" i="5" l="1"/>
  <c r="N40" i="5"/>
  <c r="M46" i="6"/>
  <c r="Q47" i="6"/>
  <c r="N47" i="6" s="1"/>
  <c r="R47" i="6" s="1"/>
  <c r="S47" i="6" s="1"/>
  <c r="I37" i="5"/>
  <c r="L37" i="5" s="1"/>
  <c r="M38" i="5" l="1"/>
  <c r="N39" i="5"/>
  <c r="M45" i="6"/>
  <c r="Q46" i="6"/>
  <c r="N46" i="6" s="1"/>
  <c r="R46" i="6" s="1"/>
  <c r="S46" i="6" s="1"/>
  <c r="I36" i="5"/>
  <c r="L36" i="5" s="1"/>
  <c r="M37" i="5" l="1"/>
  <c r="N38" i="5"/>
  <c r="M44" i="6"/>
  <c r="Q45" i="6"/>
  <c r="N45" i="6" s="1"/>
  <c r="R45" i="6" s="1"/>
  <c r="S45" i="6" s="1"/>
  <c r="I35" i="5"/>
  <c r="L35" i="5" s="1"/>
  <c r="M36" i="5" l="1"/>
  <c r="N37" i="5"/>
  <c r="M43" i="6"/>
  <c r="Q44" i="6"/>
  <c r="N44" i="6" s="1"/>
  <c r="R44" i="6" s="1"/>
  <c r="S44" i="6" s="1"/>
  <c r="I34" i="5"/>
  <c r="L34" i="5" s="1"/>
  <c r="M35" i="5" l="1"/>
  <c r="N36" i="5"/>
  <c r="M42" i="6"/>
  <c r="Q43" i="6"/>
  <c r="N43" i="6" s="1"/>
  <c r="R43" i="6" s="1"/>
  <c r="S43" i="6" s="1"/>
  <c r="I33" i="5"/>
  <c r="L33" i="5" s="1"/>
  <c r="M34" i="5" l="1"/>
  <c r="N35" i="5"/>
  <c r="M41" i="6"/>
  <c r="Q42" i="6"/>
  <c r="N42" i="6" s="1"/>
  <c r="R42" i="6" s="1"/>
  <c r="S42" i="6" s="1"/>
  <c r="I32" i="5"/>
  <c r="L32" i="5" s="1"/>
  <c r="M33" i="5" l="1"/>
  <c r="N34" i="5"/>
  <c r="M40" i="6"/>
  <c r="Q41" i="6"/>
  <c r="N41" i="6" s="1"/>
  <c r="R41" i="6" s="1"/>
  <c r="S41" i="6" s="1"/>
  <c r="I31" i="5"/>
  <c r="L31" i="5" s="1"/>
  <c r="M32" i="5" l="1"/>
  <c r="N33" i="5"/>
  <c r="M39" i="6"/>
  <c r="Q40" i="6"/>
  <c r="N40" i="6" s="1"/>
  <c r="R40" i="6" s="1"/>
  <c r="S40" i="6" s="1"/>
  <c r="I30" i="5"/>
  <c r="L30" i="5" s="1"/>
  <c r="M31" i="5" l="1"/>
  <c r="N32" i="5"/>
  <c r="M38" i="6"/>
  <c r="Q39" i="6"/>
  <c r="N39" i="6" s="1"/>
  <c r="R39" i="6" s="1"/>
  <c r="S39" i="6" s="1"/>
  <c r="I29" i="5"/>
  <c r="L29" i="5" s="1"/>
  <c r="M30" i="5" l="1"/>
  <c r="N31" i="5"/>
  <c r="M37" i="6"/>
  <c r="Q38" i="6"/>
  <c r="N38" i="6" s="1"/>
  <c r="R38" i="6" s="1"/>
  <c r="S38" i="6" s="1"/>
  <c r="I28" i="5"/>
  <c r="L28" i="5" s="1"/>
  <c r="M29" i="5" l="1"/>
  <c r="N30" i="5"/>
  <c r="M36" i="6"/>
  <c r="Q37" i="6"/>
  <c r="N37" i="6" s="1"/>
  <c r="R37" i="6" s="1"/>
  <c r="S37" i="6" s="1"/>
  <c r="I27" i="5"/>
  <c r="L27" i="5" s="1"/>
  <c r="M28" i="5" l="1"/>
  <c r="N29" i="5"/>
  <c r="M35" i="6"/>
  <c r="Q36" i="6"/>
  <c r="N36" i="6" s="1"/>
  <c r="R36" i="6" s="1"/>
  <c r="S36" i="6" s="1"/>
  <c r="I26" i="5"/>
  <c r="L26" i="5" s="1"/>
  <c r="M27" i="5" l="1"/>
  <c r="N28" i="5"/>
  <c r="M34" i="6"/>
  <c r="Q35" i="6"/>
  <c r="N35" i="6" s="1"/>
  <c r="R35" i="6" s="1"/>
  <c r="S35" i="6" s="1"/>
  <c r="I25" i="5"/>
  <c r="L25" i="5" s="1"/>
  <c r="M26" i="5" l="1"/>
  <c r="N27" i="5"/>
  <c r="M33" i="6"/>
  <c r="Q34" i="6"/>
  <c r="N34" i="6" s="1"/>
  <c r="R34" i="6" s="1"/>
  <c r="S34" i="6" s="1"/>
  <c r="I24" i="5"/>
  <c r="L24" i="5" s="1"/>
  <c r="M25" i="5" l="1"/>
  <c r="N26" i="5"/>
  <c r="M32" i="6"/>
  <c r="Q33" i="6"/>
  <c r="N33" i="6" s="1"/>
  <c r="R33" i="6" s="1"/>
  <c r="S33" i="6" s="1"/>
  <c r="I23" i="5"/>
  <c r="L23" i="5" s="1"/>
  <c r="M24" i="5" l="1"/>
  <c r="N25" i="5"/>
  <c r="Q32" i="6"/>
  <c r="N32" i="6" s="1"/>
  <c r="R32" i="6" s="1"/>
  <c r="S32" i="6" s="1"/>
  <c r="M31" i="6"/>
  <c r="I22" i="5"/>
  <c r="L22" i="5" s="1"/>
  <c r="N24" i="5" l="1"/>
  <c r="M23" i="5"/>
  <c r="Q31" i="6"/>
  <c r="N31" i="6" s="1"/>
  <c r="R31" i="6" s="1"/>
  <c r="S31" i="6" s="1"/>
  <c r="M30" i="6"/>
  <c r="I21" i="5"/>
  <c r="L21" i="5" s="1"/>
  <c r="M22" i="5" l="1"/>
  <c r="N23" i="5"/>
  <c r="Q30" i="6"/>
  <c r="N30" i="6" s="1"/>
  <c r="R30" i="6" s="1"/>
  <c r="S30" i="6" s="1"/>
  <c r="M29" i="6"/>
  <c r="I20" i="5"/>
  <c r="L20" i="5" s="1"/>
  <c r="M21" i="5" l="1"/>
  <c r="N22" i="5"/>
  <c r="Q29" i="6"/>
  <c r="N29" i="6" s="1"/>
  <c r="R29" i="6" s="1"/>
  <c r="S29" i="6" s="1"/>
  <c r="M28" i="6"/>
  <c r="I19" i="5"/>
  <c r="L19" i="5" s="1"/>
  <c r="M20" i="5" l="1"/>
  <c r="N21" i="5"/>
  <c r="Q28" i="6"/>
  <c r="N28" i="6" s="1"/>
  <c r="R28" i="6" s="1"/>
  <c r="S28" i="6" s="1"/>
  <c r="M27" i="6"/>
  <c r="I18" i="5"/>
  <c r="L18" i="5" s="1"/>
  <c r="N20" i="5" l="1"/>
  <c r="M19" i="5"/>
  <c r="Q27" i="6"/>
  <c r="N27" i="6" s="1"/>
  <c r="R27" i="6" s="1"/>
  <c r="S27" i="6" s="1"/>
  <c r="M26" i="6"/>
  <c r="I17" i="5"/>
  <c r="L17" i="5" s="1"/>
  <c r="M18" i="5" l="1"/>
  <c r="N19" i="5"/>
  <c r="Q26" i="6"/>
  <c r="N26" i="6" s="1"/>
  <c r="R26" i="6" s="1"/>
  <c r="S26" i="6" s="1"/>
  <c r="M25" i="6"/>
  <c r="I16" i="5"/>
  <c r="L16" i="5" s="1"/>
  <c r="N18" i="5" l="1"/>
  <c r="M17" i="5"/>
  <c r="Q25" i="6"/>
  <c r="N25" i="6" s="1"/>
  <c r="R25" i="6" s="1"/>
  <c r="S25" i="6" s="1"/>
  <c r="M24" i="6"/>
  <c r="I15" i="5"/>
  <c r="L15" i="5" s="1"/>
  <c r="M16" i="5" l="1"/>
  <c r="N17" i="5"/>
  <c r="Q24" i="6"/>
  <c r="N24" i="6" s="1"/>
  <c r="R24" i="6" s="1"/>
  <c r="S24" i="6" s="1"/>
  <c r="M23" i="6"/>
  <c r="I14" i="5"/>
  <c r="L14" i="5" s="1"/>
  <c r="N16" i="5" l="1"/>
  <c r="M15" i="5"/>
  <c r="Q23" i="6"/>
  <c r="N23" i="6" s="1"/>
  <c r="R23" i="6" s="1"/>
  <c r="S23" i="6" s="1"/>
  <c r="M22" i="6"/>
  <c r="I13" i="5"/>
  <c r="L13" i="5" s="1"/>
  <c r="M14" i="5" l="1"/>
  <c r="N15" i="5"/>
  <c r="Q22" i="6"/>
  <c r="N22" i="6" s="1"/>
  <c r="R22" i="6" s="1"/>
  <c r="S22" i="6" s="1"/>
  <c r="M21" i="6"/>
  <c r="I12" i="5"/>
  <c r="L12" i="5" s="1"/>
  <c r="M13" i="5" l="1"/>
  <c r="N14" i="5"/>
  <c r="Q21" i="6"/>
  <c r="N21" i="6" s="1"/>
  <c r="R21" i="6" s="1"/>
  <c r="S21" i="6" s="1"/>
  <c r="M20" i="6"/>
  <c r="I11" i="5"/>
  <c r="L11" i="5" s="1"/>
  <c r="M12" i="5" l="1"/>
  <c r="N13" i="5"/>
  <c r="Q20" i="6"/>
  <c r="N20" i="6" s="1"/>
  <c r="R20" i="6" s="1"/>
  <c r="S20" i="6" s="1"/>
  <c r="M19" i="6"/>
  <c r="I10" i="5"/>
  <c r="L10" i="5" s="1"/>
  <c r="N12" i="5" l="1"/>
  <c r="M11" i="5"/>
  <c r="Q19" i="6"/>
  <c r="N19" i="6" s="1"/>
  <c r="R19" i="6" s="1"/>
  <c r="S19" i="6" s="1"/>
  <c r="M18" i="6"/>
  <c r="I9" i="5"/>
  <c r="L9" i="5" s="1"/>
  <c r="N11" i="5" l="1"/>
  <c r="M10" i="5"/>
  <c r="Q18" i="6"/>
  <c r="N18" i="6" s="1"/>
  <c r="R18" i="6" s="1"/>
  <c r="S18" i="6" s="1"/>
  <c r="M17" i="6"/>
  <c r="I8" i="5"/>
  <c r="L8" i="5" s="1"/>
  <c r="M9" i="5" l="1"/>
  <c r="N10" i="5"/>
  <c r="Q17" i="6"/>
  <c r="N17" i="6" s="1"/>
  <c r="R17" i="6" s="1"/>
  <c r="S17" i="6" s="1"/>
  <c r="M16" i="6"/>
  <c r="I7" i="5"/>
  <c r="L7" i="5" s="1"/>
  <c r="M8" i="5" l="1"/>
  <c r="N9" i="5"/>
  <c r="Q16" i="6"/>
  <c r="N16" i="6" s="1"/>
  <c r="R16" i="6" s="1"/>
  <c r="S16" i="6" s="1"/>
  <c r="M15" i="6"/>
  <c r="I6" i="5"/>
  <c r="L6" i="5" s="1"/>
  <c r="N8" i="5" l="1"/>
  <c r="M7" i="5"/>
  <c r="Q15" i="6"/>
  <c r="N15" i="6" s="1"/>
  <c r="R15" i="6" s="1"/>
  <c r="S15" i="6" s="1"/>
  <c r="M14" i="6"/>
  <c r="I5" i="5"/>
  <c r="L5" i="5" s="1"/>
  <c r="N7" i="5" l="1"/>
  <c r="M6" i="5"/>
  <c r="Q14" i="6"/>
  <c r="N14" i="6" s="1"/>
  <c r="R14" i="6" s="1"/>
  <c r="S14" i="6" s="1"/>
  <c r="M13" i="6"/>
  <c r="N6" i="5" l="1"/>
  <c r="M5" i="5"/>
  <c r="N5" i="5" s="1"/>
  <c r="Q13" i="6"/>
  <c r="N13" i="6" s="1"/>
  <c r="R13" i="6" s="1"/>
  <c r="S13" i="6" s="1"/>
  <c r="M12" i="6"/>
  <c r="Q12" i="6" l="1"/>
  <c r="N12" i="6" s="1"/>
  <c r="R12" i="6" s="1"/>
  <c r="S12" i="6" s="1"/>
  <c r="M11" i="6"/>
  <c r="H4" i="5"/>
  <c r="J4" i="5" l="1"/>
  <c r="I4" i="5"/>
  <c r="L4" i="5" s="1"/>
  <c r="M4" i="5" s="1"/>
  <c r="N4" i="5" s="1"/>
  <c r="Q11" i="6"/>
  <c r="N11" i="6" s="1"/>
  <c r="R11" i="6" s="1"/>
  <c r="S11" i="6" s="1"/>
  <c r="M10" i="6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I4" i="3"/>
  <c r="H4" i="3"/>
  <c r="K4" i="3" s="1"/>
  <c r="K430" i="3" l="1"/>
  <c r="L430" i="3"/>
  <c r="K429" i="3"/>
  <c r="L429" i="3"/>
  <c r="K428" i="3"/>
  <c r="L428" i="3"/>
  <c r="K427" i="3"/>
  <c r="L427" i="3"/>
  <c r="K426" i="3"/>
  <c r="L426" i="3"/>
  <c r="K425" i="3"/>
  <c r="L425" i="3"/>
  <c r="K424" i="3"/>
  <c r="L424" i="3"/>
  <c r="K423" i="3"/>
  <c r="L423" i="3"/>
  <c r="K422" i="3"/>
  <c r="L422" i="3"/>
  <c r="K421" i="3"/>
  <c r="L421" i="3"/>
  <c r="K420" i="3"/>
  <c r="L420" i="3"/>
  <c r="K419" i="3"/>
  <c r="L419" i="3"/>
  <c r="K418" i="3"/>
  <c r="L418" i="3"/>
  <c r="K417" i="3"/>
  <c r="L417" i="3"/>
  <c r="K416" i="3"/>
  <c r="L416" i="3"/>
  <c r="K415" i="3"/>
  <c r="L415" i="3"/>
  <c r="K414" i="3"/>
  <c r="L414" i="3"/>
  <c r="K413" i="3"/>
  <c r="L413" i="3"/>
  <c r="K412" i="3"/>
  <c r="L412" i="3"/>
  <c r="K411" i="3"/>
  <c r="L411" i="3"/>
  <c r="K410" i="3"/>
  <c r="L410" i="3"/>
  <c r="K409" i="3"/>
  <c r="L409" i="3"/>
  <c r="K408" i="3"/>
  <c r="L408" i="3"/>
  <c r="K407" i="3"/>
  <c r="L407" i="3"/>
  <c r="K406" i="3"/>
  <c r="L406" i="3"/>
  <c r="K405" i="3"/>
  <c r="L405" i="3"/>
  <c r="K404" i="3"/>
  <c r="L404" i="3"/>
  <c r="K403" i="3"/>
  <c r="L403" i="3"/>
  <c r="K402" i="3"/>
  <c r="L402" i="3"/>
  <c r="K401" i="3"/>
  <c r="L401" i="3"/>
  <c r="K400" i="3"/>
  <c r="L400" i="3"/>
  <c r="K399" i="3"/>
  <c r="L399" i="3"/>
  <c r="K398" i="3"/>
  <c r="L398" i="3"/>
  <c r="K397" i="3"/>
  <c r="L397" i="3"/>
  <c r="K396" i="3"/>
  <c r="L396" i="3"/>
  <c r="K395" i="3"/>
  <c r="L395" i="3"/>
  <c r="K394" i="3"/>
  <c r="L394" i="3"/>
  <c r="K393" i="3"/>
  <c r="L393" i="3"/>
  <c r="K392" i="3"/>
  <c r="L392" i="3"/>
  <c r="K391" i="3"/>
  <c r="L391" i="3"/>
  <c r="K390" i="3"/>
  <c r="L390" i="3"/>
  <c r="K389" i="3"/>
  <c r="L389" i="3"/>
  <c r="K388" i="3"/>
  <c r="L388" i="3"/>
  <c r="K387" i="3"/>
  <c r="L387" i="3"/>
  <c r="K386" i="3"/>
  <c r="L386" i="3"/>
  <c r="K385" i="3"/>
  <c r="L385" i="3"/>
  <c r="K384" i="3"/>
  <c r="L384" i="3"/>
  <c r="K383" i="3"/>
  <c r="L383" i="3"/>
  <c r="K382" i="3"/>
  <c r="L382" i="3"/>
  <c r="K381" i="3"/>
  <c r="L381" i="3"/>
  <c r="K380" i="3"/>
  <c r="L380" i="3"/>
  <c r="K379" i="3"/>
  <c r="L379" i="3"/>
  <c r="K378" i="3"/>
  <c r="L378" i="3"/>
  <c r="K377" i="3"/>
  <c r="L377" i="3"/>
  <c r="K376" i="3"/>
  <c r="L376" i="3"/>
  <c r="K375" i="3"/>
  <c r="L375" i="3"/>
  <c r="K374" i="3"/>
  <c r="L374" i="3"/>
  <c r="K373" i="3"/>
  <c r="L373" i="3"/>
  <c r="K372" i="3"/>
  <c r="L372" i="3"/>
  <c r="K371" i="3"/>
  <c r="L371" i="3"/>
  <c r="K370" i="3"/>
  <c r="L370" i="3"/>
  <c r="K369" i="3"/>
  <c r="L369" i="3"/>
  <c r="K368" i="3"/>
  <c r="L368" i="3"/>
  <c r="K367" i="3"/>
  <c r="L367" i="3"/>
  <c r="K366" i="3"/>
  <c r="L366" i="3"/>
  <c r="K365" i="3"/>
  <c r="L365" i="3"/>
  <c r="K364" i="3"/>
  <c r="L364" i="3"/>
  <c r="K363" i="3"/>
  <c r="L363" i="3"/>
  <c r="K362" i="3"/>
  <c r="L362" i="3"/>
  <c r="K361" i="3"/>
  <c r="L361" i="3"/>
  <c r="K360" i="3"/>
  <c r="L360" i="3"/>
  <c r="K359" i="3"/>
  <c r="L359" i="3"/>
  <c r="K358" i="3"/>
  <c r="L358" i="3"/>
  <c r="K357" i="3"/>
  <c r="L357" i="3"/>
  <c r="K356" i="3"/>
  <c r="L356" i="3"/>
  <c r="K355" i="3"/>
  <c r="L355" i="3"/>
  <c r="K354" i="3"/>
  <c r="L354" i="3"/>
  <c r="K353" i="3"/>
  <c r="L353" i="3"/>
  <c r="K352" i="3"/>
  <c r="L352" i="3"/>
  <c r="K351" i="3"/>
  <c r="L351" i="3"/>
  <c r="K350" i="3"/>
  <c r="L350" i="3"/>
  <c r="K349" i="3"/>
  <c r="L349" i="3"/>
  <c r="K348" i="3"/>
  <c r="L348" i="3"/>
  <c r="K347" i="3"/>
  <c r="L347" i="3"/>
  <c r="K346" i="3"/>
  <c r="L346" i="3"/>
  <c r="K345" i="3"/>
  <c r="L345" i="3"/>
  <c r="K344" i="3"/>
  <c r="L344" i="3"/>
  <c r="K343" i="3"/>
  <c r="L343" i="3"/>
  <c r="K342" i="3"/>
  <c r="L342" i="3"/>
  <c r="K341" i="3"/>
  <c r="L341" i="3"/>
  <c r="K340" i="3"/>
  <c r="L340" i="3"/>
  <c r="K339" i="3"/>
  <c r="L339" i="3"/>
  <c r="K338" i="3"/>
  <c r="L338" i="3"/>
  <c r="K337" i="3"/>
  <c r="L337" i="3"/>
  <c r="K336" i="3"/>
  <c r="L336" i="3"/>
  <c r="K335" i="3"/>
  <c r="L335" i="3"/>
  <c r="K334" i="3"/>
  <c r="L334" i="3"/>
  <c r="K333" i="3"/>
  <c r="L333" i="3"/>
  <c r="K332" i="3"/>
  <c r="L332" i="3"/>
  <c r="K331" i="3"/>
  <c r="L331" i="3"/>
  <c r="K330" i="3"/>
  <c r="L330" i="3"/>
  <c r="K329" i="3"/>
  <c r="L329" i="3"/>
  <c r="K328" i="3"/>
  <c r="L328" i="3"/>
  <c r="K327" i="3"/>
  <c r="L327" i="3"/>
  <c r="K326" i="3"/>
  <c r="L326" i="3"/>
  <c r="K325" i="3"/>
  <c r="L325" i="3"/>
  <c r="K324" i="3"/>
  <c r="L324" i="3"/>
  <c r="K323" i="3"/>
  <c r="L323" i="3"/>
  <c r="K322" i="3"/>
  <c r="L322" i="3"/>
  <c r="K321" i="3"/>
  <c r="L321" i="3"/>
  <c r="K320" i="3"/>
  <c r="L320" i="3"/>
  <c r="K319" i="3"/>
  <c r="L319" i="3"/>
  <c r="K318" i="3"/>
  <c r="L318" i="3"/>
  <c r="K317" i="3"/>
  <c r="L317" i="3"/>
  <c r="K316" i="3"/>
  <c r="L316" i="3"/>
  <c r="K315" i="3"/>
  <c r="L315" i="3"/>
  <c r="K314" i="3"/>
  <c r="L314" i="3"/>
  <c r="K313" i="3"/>
  <c r="L313" i="3"/>
  <c r="K312" i="3"/>
  <c r="L312" i="3"/>
  <c r="K311" i="3"/>
  <c r="L311" i="3"/>
  <c r="K310" i="3"/>
  <c r="L310" i="3"/>
  <c r="K309" i="3"/>
  <c r="L309" i="3"/>
  <c r="K308" i="3"/>
  <c r="L308" i="3"/>
  <c r="K307" i="3"/>
  <c r="L307" i="3"/>
  <c r="K306" i="3"/>
  <c r="L306" i="3"/>
  <c r="K305" i="3"/>
  <c r="L305" i="3"/>
  <c r="K304" i="3"/>
  <c r="L304" i="3"/>
  <c r="K303" i="3"/>
  <c r="L303" i="3"/>
  <c r="K302" i="3"/>
  <c r="L302" i="3"/>
  <c r="K301" i="3"/>
  <c r="L301" i="3"/>
  <c r="K300" i="3"/>
  <c r="L300" i="3"/>
  <c r="K299" i="3"/>
  <c r="L299" i="3"/>
  <c r="K298" i="3"/>
  <c r="L298" i="3"/>
  <c r="K297" i="3"/>
  <c r="L297" i="3"/>
  <c r="K296" i="3"/>
  <c r="L296" i="3"/>
  <c r="K295" i="3"/>
  <c r="L295" i="3"/>
  <c r="K294" i="3"/>
  <c r="L294" i="3"/>
  <c r="K293" i="3"/>
  <c r="L293" i="3"/>
  <c r="K292" i="3"/>
  <c r="L292" i="3"/>
  <c r="K291" i="3"/>
  <c r="L291" i="3"/>
  <c r="K290" i="3"/>
  <c r="L290" i="3"/>
  <c r="K289" i="3"/>
  <c r="L289" i="3"/>
  <c r="K288" i="3"/>
  <c r="L288" i="3"/>
  <c r="K287" i="3"/>
  <c r="L287" i="3"/>
  <c r="K286" i="3"/>
  <c r="L286" i="3"/>
  <c r="K285" i="3"/>
  <c r="L285" i="3"/>
  <c r="K284" i="3"/>
  <c r="L284" i="3"/>
  <c r="K283" i="3"/>
  <c r="L283" i="3"/>
  <c r="K282" i="3"/>
  <c r="L282" i="3"/>
  <c r="K281" i="3"/>
  <c r="L281" i="3"/>
  <c r="K280" i="3"/>
  <c r="L280" i="3"/>
  <c r="K279" i="3"/>
  <c r="L279" i="3"/>
  <c r="K278" i="3"/>
  <c r="L278" i="3"/>
  <c r="K277" i="3"/>
  <c r="L277" i="3"/>
  <c r="K276" i="3"/>
  <c r="L276" i="3"/>
  <c r="K275" i="3"/>
  <c r="L275" i="3"/>
  <c r="K274" i="3"/>
  <c r="L274" i="3"/>
  <c r="K273" i="3"/>
  <c r="L273" i="3"/>
  <c r="K272" i="3"/>
  <c r="L272" i="3"/>
  <c r="K271" i="3"/>
  <c r="L271" i="3"/>
  <c r="K270" i="3"/>
  <c r="L270" i="3"/>
  <c r="K269" i="3"/>
  <c r="L269" i="3"/>
  <c r="K268" i="3"/>
  <c r="L268" i="3"/>
  <c r="K267" i="3"/>
  <c r="L267" i="3"/>
  <c r="K266" i="3"/>
  <c r="L266" i="3"/>
  <c r="K265" i="3"/>
  <c r="L265" i="3"/>
  <c r="K264" i="3"/>
  <c r="L264" i="3"/>
  <c r="K263" i="3"/>
  <c r="L263" i="3"/>
  <c r="K262" i="3"/>
  <c r="L262" i="3"/>
  <c r="K261" i="3"/>
  <c r="L261" i="3"/>
  <c r="K260" i="3"/>
  <c r="L260" i="3"/>
  <c r="K259" i="3"/>
  <c r="L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Q10" i="6"/>
  <c r="N10" i="6" s="1"/>
  <c r="R10" i="6" s="1"/>
  <c r="S10" i="6" s="1"/>
  <c r="M9" i="6"/>
  <c r="L4" i="3"/>
  <c r="H5" i="4"/>
  <c r="K5" i="4"/>
  <c r="M5" i="4"/>
  <c r="O5" i="4"/>
  <c r="P5" i="4"/>
  <c r="H6" i="4"/>
  <c r="K6" i="4"/>
  <c r="M6" i="4"/>
  <c r="O6" i="4"/>
  <c r="P6" i="4"/>
  <c r="H7" i="4"/>
  <c r="K7" i="4"/>
  <c r="M7" i="4"/>
  <c r="O7" i="4"/>
  <c r="P7" i="4"/>
  <c r="H8" i="4"/>
  <c r="K8" i="4"/>
  <c r="M8" i="4"/>
  <c r="O8" i="4"/>
  <c r="P8" i="4"/>
  <c r="H9" i="4"/>
  <c r="K9" i="4"/>
  <c r="M9" i="4"/>
  <c r="O9" i="4"/>
  <c r="P9" i="4"/>
  <c r="H10" i="4"/>
  <c r="K10" i="4"/>
  <c r="M10" i="4"/>
  <c r="O10" i="4"/>
  <c r="P10" i="4"/>
  <c r="H11" i="4"/>
  <c r="K11" i="4"/>
  <c r="M11" i="4"/>
  <c r="O11" i="4"/>
  <c r="P11" i="4"/>
  <c r="H12" i="4"/>
  <c r="K12" i="4"/>
  <c r="M12" i="4"/>
  <c r="O12" i="4"/>
  <c r="P12" i="4"/>
  <c r="H13" i="4"/>
  <c r="K13" i="4"/>
  <c r="M13" i="4"/>
  <c r="O13" i="4"/>
  <c r="P13" i="4"/>
  <c r="H14" i="4"/>
  <c r="K14" i="4"/>
  <c r="M14" i="4"/>
  <c r="O14" i="4"/>
  <c r="P14" i="4"/>
  <c r="H15" i="4"/>
  <c r="K15" i="4"/>
  <c r="M15" i="4"/>
  <c r="O15" i="4"/>
  <c r="P15" i="4"/>
  <c r="H16" i="4"/>
  <c r="K16" i="4"/>
  <c r="M16" i="4"/>
  <c r="O16" i="4"/>
  <c r="P16" i="4"/>
  <c r="H17" i="4"/>
  <c r="K17" i="4"/>
  <c r="M17" i="4"/>
  <c r="O17" i="4"/>
  <c r="P17" i="4"/>
  <c r="H18" i="4"/>
  <c r="K18" i="4"/>
  <c r="M18" i="4"/>
  <c r="O18" i="4"/>
  <c r="P18" i="4"/>
  <c r="H19" i="4"/>
  <c r="K19" i="4"/>
  <c r="M19" i="4"/>
  <c r="O19" i="4"/>
  <c r="P19" i="4"/>
  <c r="H20" i="4"/>
  <c r="K20" i="4"/>
  <c r="M20" i="4"/>
  <c r="O20" i="4"/>
  <c r="P20" i="4"/>
  <c r="H21" i="4"/>
  <c r="K21" i="4"/>
  <c r="M21" i="4"/>
  <c r="O21" i="4"/>
  <c r="P21" i="4"/>
  <c r="H22" i="4"/>
  <c r="K22" i="4"/>
  <c r="M22" i="4"/>
  <c r="O22" i="4"/>
  <c r="P22" i="4"/>
  <c r="H23" i="4"/>
  <c r="K23" i="4"/>
  <c r="M23" i="4"/>
  <c r="O23" i="4"/>
  <c r="P23" i="4"/>
  <c r="H24" i="4"/>
  <c r="K24" i="4"/>
  <c r="M24" i="4"/>
  <c r="O24" i="4"/>
  <c r="P24" i="4"/>
  <c r="H25" i="4"/>
  <c r="K25" i="4"/>
  <c r="M25" i="4"/>
  <c r="O25" i="4"/>
  <c r="P25" i="4"/>
  <c r="H26" i="4"/>
  <c r="K26" i="4"/>
  <c r="M26" i="4"/>
  <c r="O26" i="4"/>
  <c r="P26" i="4"/>
  <c r="H27" i="4"/>
  <c r="K27" i="4"/>
  <c r="M27" i="4"/>
  <c r="O27" i="4"/>
  <c r="P27" i="4"/>
  <c r="H28" i="4"/>
  <c r="K28" i="4"/>
  <c r="M28" i="4"/>
  <c r="O28" i="4"/>
  <c r="P28" i="4"/>
  <c r="H29" i="4"/>
  <c r="K29" i="4"/>
  <c r="M29" i="4"/>
  <c r="O29" i="4"/>
  <c r="P29" i="4"/>
  <c r="H30" i="4"/>
  <c r="K30" i="4"/>
  <c r="M30" i="4"/>
  <c r="O30" i="4"/>
  <c r="P30" i="4"/>
  <c r="H31" i="4"/>
  <c r="K31" i="4"/>
  <c r="M31" i="4"/>
  <c r="O31" i="4"/>
  <c r="P31" i="4"/>
  <c r="H32" i="4"/>
  <c r="K32" i="4"/>
  <c r="M32" i="4"/>
  <c r="O32" i="4"/>
  <c r="P32" i="4"/>
  <c r="H33" i="4"/>
  <c r="K33" i="4"/>
  <c r="M33" i="4"/>
  <c r="O33" i="4"/>
  <c r="P33" i="4"/>
  <c r="H34" i="4"/>
  <c r="K34" i="4"/>
  <c r="M34" i="4"/>
  <c r="O34" i="4"/>
  <c r="P34" i="4"/>
  <c r="H35" i="4"/>
  <c r="K35" i="4"/>
  <c r="M35" i="4"/>
  <c r="O35" i="4"/>
  <c r="P35" i="4"/>
  <c r="H36" i="4"/>
  <c r="K36" i="4"/>
  <c r="M36" i="4"/>
  <c r="O36" i="4"/>
  <c r="P36" i="4"/>
  <c r="H37" i="4"/>
  <c r="K37" i="4"/>
  <c r="M37" i="4"/>
  <c r="O37" i="4"/>
  <c r="P37" i="4"/>
  <c r="H38" i="4"/>
  <c r="K38" i="4"/>
  <c r="M38" i="4"/>
  <c r="O38" i="4"/>
  <c r="P38" i="4"/>
  <c r="H39" i="4"/>
  <c r="K39" i="4"/>
  <c r="M39" i="4"/>
  <c r="O39" i="4"/>
  <c r="P39" i="4"/>
  <c r="H40" i="4"/>
  <c r="K40" i="4"/>
  <c r="M40" i="4"/>
  <c r="O40" i="4"/>
  <c r="P40" i="4"/>
  <c r="H41" i="4"/>
  <c r="K41" i="4"/>
  <c r="M41" i="4"/>
  <c r="O41" i="4"/>
  <c r="P41" i="4"/>
  <c r="H42" i="4"/>
  <c r="K42" i="4"/>
  <c r="M42" i="4"/>
  <c r="O42" i="4"/>
  <c r="P42" i="4"/>
  <c r="H43" i="4"/>
  <c r="K43" i="4"/>
  <c r="M43" i="4"/>
  <c r="O43" i="4"/>
  <c r="P43" i="4"/>
  <c r="H44" i="4"/>
  <c r="K44" i="4"/>
  <c r="M44" i="4"/>
  <c r="O44" i="4"/>
  <c r="P44" i="4"/>
  <c r="H45" i="4"/>
  <c r="K45" i="4"/>
  <c r="M45" i="4"/>
  <c r="O45" i="4"/>
  <c r="P45" i="4"/>
  <c r="H46" i="4"/>
  <c r="K46" i="4"/>
  <c r="M46" i="4"/>
  <c r="O46" i="4"/>
  <c r="P46" i="4"/>
  <c r="H47" i="4"/>
  <c r="K47" i="4"/>
  <c r="M47" i="4"/>
  <c r="O47" i="4"/>
  <c r="P47" i="4"/>
  <c r="H48" i="4"/>
  <c r="K48" i="4"/>
  <c r="M48" i="4"/>
  <c r="O48" i="4"/>
  <c r="P48" i="4"/>
  <c r="H49" i="4"/>
  <c r="K49" i="4"/>
  <c r="M49" i="4"/>
  <c r="O49" i="4"/>
  <c r="P49" i="4"/>
  <c r="H50" i="4"/>
  <c r="K50" i="4"/>
  <c r="M50" i="4"/>
  <c r="O50" i="4"/>
  <c r="P50" i="4"/>
  <c r="H51" i="4"/>
  <c r="K51" i="4"/>
  <c r="M51" i="4"/>
  <c r="O51" i="4"/>
  <c r="P51" i="4"/>
  <c r="H52" i="4"/>
  <c r="K52" i="4"/>
  <c r="M52" i="4"/>
  <c r="O52" i="4"/>
  <c r="P52" i="4"/>
  <c r="H53" i="4"/>
  <c r="K53" i="4"/>
  <c r="M53" i="4"/>
  <c r="O53" i="4"/>
  <c r="P53" i="4"/>
  <c r="H54" i="4"/>
  <c r="K54" i="4"/>
  <c r="M54" i="4"/>
  <c r="O54" i="4"/>
  <c r="P54" i="4"/>
  <c r="H55" i="4"/>
  <c r="K55" i="4"/>
  <c r="M55" i="4"/>
  <c r="O55" i="4"/>
  <c r="P55" i="4"/>
  <c r="H56" i="4"/>
  <c r="K56" i="4"/>
  <c r="M56" i="4"/>
  <c r="O56" i="4"/>
  <c r="P56" i="4"/>
  <c r="H57" i="4"/>
  <c r="K57" i="4"/>
  <c r="M57" i="4"/>
  <c r="O57" i="4"/>
  <c r="P57" i="4"/>
  <c r="H58" i="4"/>
  <c r="K58" i="4"/>
  <c r="M58" i="4"/>
  <c r="O58" i="4"/>
  <c r="P58" i="4"/>
  <c r="H59" i="4"/>
  <c r="K59" i="4"/>
  <c r="M59" i="4"/>
  <c r="O59" i="4"/>
  <c r="P59" i="4"/>
  <c r="H60" i="4"/>
  <c r="K60" i="4"/>
  <c r="M60" i="4"/>
  <c r="O60" i="4"/>
  <c r="P60" i="4"/>
  <c r="H61" i="4"/>
  <c r="K61" i="4"/>
  <c r="M61" i="4"/>
  <c r="O61" i="4"/>
  <c r="P61" i="4"/>
  <c r="H62" i="4"/>
  <c r="K62" i="4"/>
  <c r="M62" i="4"/>
  <c r="O62" i="4"/>
  <c r="P62" i="4"/>
  <c r="H63" i="4"/>
  <c r="K63" i="4"/>
  <c r="M63" i="4"/>
  <c r="O63" i="4"/>
  <c r="P63" i="4"/>
  <c r="H64" i="4"/>
  <c r="K64" i="4"/>
  <c r="M64" i="4"/>
  <c r="O64" i="4"/>
  <c r="P64" i="4"/>
  <c r="H65" i="4"/>
  <c r="K65" i="4"/>
  <c r="M65" i="4"/>
  <c r="O65" i="4"/>
  <c r="P65" i="4"/>
  <c r="H66" i="4"/>
  <c r="K66" i="4"/>
  <c r="M66" i="4"/>
  <c r="O66" i="4"/>
  <c r="P66" i="4"/>
  <c r="H67" i="4"/>
  <c r="K67" i="4"/>
  <c r="M67" i="4"/>
  <c r="O67" i="4"/>
  <c r="P67" i="4"/>
  <c r="H68" i="4"/>
  <c r="K68" i="4"/>
  <c r="M68" i="4"/>
  <c r="O68" i="4"/>
  <c r="P68" i="4"/>
  <c r="H69" i="4"/>
  <c r="K69" i="4"/>
  <c r="M69" i="4"/>
  <c r="O69" i="4"/>
  <c r="P69" i="4"/>
  <c r="H70" i="4"/>
  <c r="K70" i="4"/>
  <c r="M70" i="4"/>
  <c r="O70" i="4"/>
  <c r="P70" i="4"/>
  <c r="H71" i="4"/>
  <c r="K71" i="4"/>
  <c r="M71" i="4"/>
  <c r="O71" i="4"/>
  <c r="P71" i="4"/>
  <c r="H72" i="4"/>
  <c r="K72" i="4"/>
  <c r="M72" i="4"/>
  <c r="O72" i="4"/>
  <c r="P72" i="4"/>
  <c r="H73" i="4"/>
  <c r="K73" i="4"/>
  <c r="M73" i="4"/>
  <c r="O73" i="4"/>
  <c r="P73" i="4"/>
  <c r="H74" i="4"/>
  <c r="K74" i="4"/>
  <c r="M74" i="4"/>
  <c r="O74" i="4"/>
  <c r="P74" i="4"/>
  <c r="H75" i="4"/>
  <c r="K75" i="4"/>
  <c r="M75" i="4"/>
  <c r="O75" i="4"/>
  <c r="P75" i="4"/>
  <c r="H76" i="4"/>
  <c r="K76" i="4"/>
  <c r="M76" i="4"/>
  <c r="O76" i="4"/>
  <c r="P76" i="4"/>
  <c r="H77" i="4"/>
  <c r="K77" i="4"/>
  <c r="M77" i="4"/>
  <c r="O77" i="4"/>
  <c r="P77" i="4"/>
  <c r="H78" i="4"/>
  <c r="K78" i="4"/>
  <c r="M78" i="4"/>
  <c r="O78" i="4"/>
  <c r="P78" i="4"/>
  <c r="H79" i="4"/>
  <c r="K79" i="4"/>
  <c r="M79" i="4"/>
  <c r="O79" i="4"/>
  <c r="P79" i="4"/>
  <c r="H80" i="4"/>
  <c r="K80" i="4"/>
  <c r="M80" i="4"/>
  <c r="O80" i="4"/>
  <c r="P80" i="4"/>
  <c r="H81" i="4"/>
  <c r="K81" i="4"/>
  <c r="M81" i="4"/>
  <c r="O81" i="4"/>
  <c r="P81" i="4"/>
  <c r="H82" i="4"/>
  <c r="K82" i="4"/>
  <c r="M82" i="4"/>
  <c r="O82" i="4"/>
  <c r="P82" i="4"/>
  <c r="H83" i="4"/>
  <c r="K83" i="4"/>
  <c r="M83" i="4"/>
  <c r="O83" i="4"/>
  <c r="P83" i="4"/>
  <c r="H84" i="4"/>
  <c r="K84" i="4"/>
  <c r="M84" i="4"/>
  <c r="O84" i="4"/>
  <c r="P84" i="4"/>
  <c r="H85" i="4"/>
  <c r="K85" i="4"/>
  <c r="M85" i="4"/>
  <c r="O85" i="4"/>
  <c r="P85" i="4"/>
  <c r="H86" i="4"/>
  <c r="K86" i="4"/>
  <c r="M86" i="4"/>
  <c r="O86" i="4"/>
  <c r="P86" i="4"/>
  <c r="H87" i="4"/>
  <c r="K87" i="4"/>
  <c r="M87" i="4"/>
  <c r="O87" i="4"/>
  <c r="P87" i="4"/>
  <c r="H88" i="4"/>
  <c r="K88" i="4"/>
  <c r="M88" i="4"/>
  <c r="O88" i="4"/>
  <c r="P88" i="4"/>
  <c r="H89" i="4"/>
  <c r="K89" i="4"/>
  <c r="M89" i="4"/>
  <c r="O89" i="4"/>
  <c r="P89" i="4"/>
  <c r="H90" i="4"/>
  <c r="K90" i="4"/>
  <c r="M90" i="4"/>
  <c r="O90" i="4"/>
  <c r="P90" i="4"/>
  <c r="H91" i="4"/>
  <c r="K91" i="4"/>
  <c r="M91" i="4"/>
  <c r="O91" i="4"/>
  <c r="P91" i="4"/>
  <c r="H92" i="4"/>
  <c r="K92" i="4"/>
  <c r="M92" i="4"/>
  <c r="O92" i="4"/>
  <c r="P92" i="4"/>
  <c r="H93" i="4"/>
  <c r="K93" i="4"/>
  <c r="M93" i="4"/>
  <c r="O93" i="4"/>
  <c r="P93" i="4"/>
  <c r="H94" i="4"/>
  <c r="K94" i="4"/>
  <c r="M94" i="4"/>
  <c r="O94" i="4"/>
  <c r="P94" i="4"/>
  <c r="H95" i="4"/>
  <c r="K95" i="4"/>
  <c r="M95" i="4"/>
  <c r="O95" i="4"/>
  <c r="P95" i="4"/>
  <c r="H96" i="4"/>
  <c r="K96" i="4"/>
  <c r="M96" i="4"/>
  <c r="O96" i="4"/>
  <c r="P96" i="4"/>
  <c r="H97" i="4"/>
  <c r="K97" i="4"/>
  <c r="M97" i="4"/>
  <c r="O97" i="4"/>
  <c r="P97" i="4"/>
  <c r="H98" i="4"/>
  <c r="K98" i="4"/>
  <c r="M98" i="4"/>
  <c r="O98" i="4"/>
  <c r="P98" i="4"/>
  <c r="H99" i="4"/>
  <c r="K99" i="4"/>
  <c r="M99" i="4"/>
  <c r="O99" i="4"/>
  <c r="P99" i="4"/>
  <c r="H100" i="4"/>
  <c r="K100" i="4"/>
  <c r="M100" i="4"/>
  <c r="O100" i="4"/>
  <c r="P100" i="4"/>
  <c r="H101" i="4"/>
  <c r="K101" i="4"/>
  <c r="M101" i="4"/>
  <c r="O101" i="4"/>
  <c r="P101" i="4"/>
  <c r="H102" i="4"/>
  <c r="K102" i="4"/>
  <c r="M102" i="4"/>
  <c r="O102" i="4"/>
  <c r="P102" i="4"/>
  <c r="H103" i="4"/>
  <c r="K103" i="4"/>
  <c r="M103" i="4"/>
  <c r="O103" i="4"/>
  <c r="P103" i="4"/>
  <c r="H104" i="4"/>
  <c r="K104" i="4"/>
  <c r="M104" i="4"/>
  <c r="O104" i="4"/>
  <c r="P104" i="4"/>
  <c r="H105" i="4"/>
  <c r="K105" i="4"/>
  <c r="M105" i="4"/>
  <c r="O105" i="4"/>
  <c r="P105" i="4"/>
  <c r="H106" i="4"/>
  <c r="K106" i="4"/>
  <c r="M106" i="4"/>
  <c r="O106" i="4"/>
  <c r="P106" i="4"/>
  <c r="H107" i="4"/>
  <c r="K107" i="4"/>
  <c r="M107" i="4"/>
  <c r="O107" i="4"/>
  <c r="P107" i="4"/>
  <c r="H108" i="4"/>
  <c r="K108" i="4"/>
  <c r="M108" i="4"/>
  <c r="O108" i="4"/>
  <c r="P108" i="4"/>
  <c r="H109" i="4"/>
  <c r="K109" i="4"/>
  <c r="M109" i="4"/>
  <c r="O109" i="4"/>
  <c r="P109" i="4"/>
  <c r="H110" i="4"/>
  <c r="K110" i="4"/>
  <c r="M110" i="4"/>
  <c r="O110" i="4"/>
  <c r="P110" i="4"/>
  <c r="H111" i="4"/>
  <c r="K111" i="4"/>
  <c r="M111" i="4"/>
  <c r="O111" i="4"/>
  <c r="P111" i="4"/>
  <c r="H112" i="4"/>
  <c r="K112" i="4"/>
  <c r="M112" i="4"/>
  <c r="O112" i="4"/>
  <c r="P112" i="4"/>
  <c r="H113" i="4"/>
  <c r="K113" i="4"/>
  <c r="M113" i="4"/>
  <c r="O113" i="4"/>
  <c r="P113" i="4"/>
  <c r="H114" i="4"/>
  <c r="K114" i="4"/>
  <c r="M114" i="4"/>
  <c r="O114" i="4"/>
  <c r="P114" i="4"/>
  <c r="H115" i="4"/>
  <c r="K115" i="4"/>
  <c r="M115" i="4"/>
  <c r="O115" i="4"/>
  <c r="P115" i="4"/>
  <c r="H116" i="4"/>
  <c r="K116" i="4"/>
  <c r="M116" i="4"/>
  <c r="O116" i="4"/>
  <c r="P116" i="4"/>
  <c r="H117" i="4"/>
  <c r="K117" i="4"/>
  <c r="M117" i="4"/>
  <c r="O117" i="4"/>
  <c r="P117" i="4"/>
  <c r="H118" i="4"/>
  <c r="K118" i="4"/>
  <c r="M118" i="4"/>
  <c r="O118" i="4"/>
  <c r="P118" i="4"/>
  <c r="H119" i="4"/>
  <c r="K119" i="4"/>
  <c r="M119" i="4"/>
  <c r="O119" i="4"/>
  <c r="P119" i="4"/>
  <c r="H120" i="4"/>
  <c r="K120" i="4"/>
  <c r="M120" i="4"/>
  <c r="O120" i="4"/>
  <c r="P120" i="4"/>
  <c r="H121" i="4"/>
  <c r="K121" i="4"/>
  <c r="M121" i="4"/>
  <c r="O121" i="4"/>
  <c r="P121" i="4"/>
  <c r="H122" i="4"/>
  <c r="K122" i="4"/>
  <c r="M122" i="4"/>
  <c r="O122" i="4"/>
  <c r="P122" i="4"/>
  <c r="H123" i="4"/>
  <c r="K123" i="4"/>
  <c r="M123" i="4"/>
  <c r="O123" i="4"/>
  <c r="P123" i="4"/>
  <c r="H124" i="4"/>
  <c r="K124" i="4"/>
  <c r="M124" i="4"/>
  <c r="O124" i="4"/>
  <c r="P124" i="4"/>
  <c r="H125" i="4"/>
  <c r="K125" i="4"/>
  <c r="M125" i="4"/>
  <c r="O125" i="4"/>
  <c r="P125" i="4"/>
  <c r="H126" i="4"/>
  <c r="K126" i="4"/>
  <c r="M126" i="4"/>
  <c r="O126" i="4"/>
  <c r="P126" i="4"/>
  <c r="H127" i="4"/>
  <c r="K127" i="4"/>
  <c r="M127" i="4"/>
  <c r="O127" i="4"/>
  <c r="P127" i="4"/>
  <c r="H128" i="4"/>
  <c r="K128" i="4"/>
  <c r="M128" i="4"/>
  <c r="O128" i="4"/>
  <c r="P128" i="4"/>
  <c r="H129" i="4"/>
  <c r="K129" i="4"/>
  <c r="M129" i="4"/>
  <c r="O129" i="4"/>
  <c r="P129" i="4"/>
  <c r="H130" i="4"/>
  <c r="K130" i="4"/>
  <c r="M130" i="4"/>
  <c r="O130" i="4"/>
  <c r="P130" i="4"/>
  <c r="H131" i="4"/>
  <c r="K131" i="4"/>
  <c r="M131" i="4"/>
  <c r="O131" i="4"/>
  <c r="P131" i="4"/>
  <c r="H132" i="4"/>
  <c r="K132" i="4"/>
  <c r="M132" i="4"/>
  <c r="O132" i="4"/>
  <c r="P132" i="4"/>
  <c r="H133" i="4"/>
  <c r="K133" i="4"/>
  <c r="M133" i="4"/>
  <c r="O133" i="4"/>
  <c r="P133" i="4"/>
  <c r="H134" i="4"/>
  <c r="K134" i="4"/>
  <c r="M134" i="4"/>
  <c r="O134" i="4"/>
  <c r="P134" i="4"/>
  <c r="H135" i="4"/>
  <c r="K135" i="4"/>
  <c r="M135" i="4"/>
  <c r="O135" i="4"/>
  <c r="P135" i="4"/>
  <c r="H136" i="4"/>
  <c r="K136" i="4"/>
  <c r="M136" i="4"/>
  <c r="O136" i="4"/>
  <c r="P136" i="4"/>
  <c r="H137" i="4"/>
  <c r="K137" i="4"/>
  <c r="M137" i="4"/>
  <c r="O137" i="4"/>
  <c r="P137" i="4"/>
  <c r="H138" i="4"/>
  <c r="K138" i="4"/>
  <c r="M138" i="4"/>
  <c r="O138" i="4"/>
  <c r="P138" i="4"/>
  <c r="H139" i="4"/>
  <c r="K139" i="4"/>
  <c r="M139" i="4"/>
  <c r="O139" i="4"/>
  <c r="P139" i="4"/>
  <c r="H140" i="4"/>
  <c r="K140" i="4"/>
  <c r="M140" i="4"/>
  <c r="O140" i="4"/>
  <c r="P140" i="4"/>
  <c r="H141" i="4"/>
  <c r="K141" i="4"/>
  <c r="M141" i="4"/>
  <c r="O141" i="4"/>
  <c r="P141" i="4"/>
  <c r="H142" i="4"/>
  <c r="K142" i="4"/>
  <c r="M142" i="4"/>
  <c r="O142" i="4"/>
  <c r="P142" i="4"/>
  <c r="H143" i="4"/>
  <c r="K143" i="4"/>
  <c r="M143" i="4"/>
  <c r="O143" i="4"/>
  <c r="P143" i="4"/>
  <c r="H144" i="4"/>
  <c r="K144" i="4"/>
  <c r="M144" i="4"/>
  <c r="O144" i="4"/>
  <c r="P144" i="4"/>
  <c r="H145" i="4"/>
  <c r="K145" i="4"/>
  <c r="M145" i="4"/>
  <c r="O145" i="4"/>
  <c r="P145" i="4"/>
  <c r="H146" i="4"/>
  <c r="K146" i="4"/>
  <c r="M146" i="4"/>
  <c r="O146" i="4"/>
  <c r="P146" i="4"/>
  <c r="H147" i="4"/>
  <c r="K147" i="4"/>
  <c r="M147" i="4"/>
  <c r="O147" i="4"/>
  <c r="P147" i="4"/>
  <c r="H148" i="4"/>
  <c r="K148" i="4"/>
  <c r="M148" i="4"/>
  <c r="O148" i="4"/>
  <c r="P148" i="4"/>
  <c r="H149" i="4"/>
  <c r="K149" i="4"/>
  <c r="M149" i="4"/>
  <c r="O149" i="4"/>
  <c r="P149" i="4"/>
  <c r="H150" i="4"/>
  <c r="K150" i="4"/>
  <c r="M150" i="4"/>
  <c r="O150" i="4"/>
  <c r="P150" i="4"/>
  <c r="H151" i="4"/>
  <c r="K151" i="4"/>
  <c r="M151" i="4"/>
  <c r="O151" i="4"/>
  <c r="P151" i="4"/>
  <c r="H152" i="4"/>
  <c r="K152" i="4"/>
  <c r="M152" i="4"/>
  <c r="O152" i="4"/>
  <c r="P152" i="4"/>
  <c r="H153" i="4"/>
  <c r="K153" i="4"/>
  <c r="M153" i="4"/>
  <c r="O153" i="4"/>
  <c r="P153" i="4"/>
  <c r="H154" i="4"/>
  <c r="K154" i="4"/>
  <c r="M154" i="4"/>
  <c r="O154" i="4"/>
  <c r="P154" i="4"/>
  <c r="H155" i="4"/>
  <c r="K155" i="4"/>
  <c r="M155" i="4"/>
  <c r="O155" i="4"/>
  <c r="P155" i="4"/>
  <c r="H156" i="4"/>
  <c r="K156" i="4"/>
  <c r="M156" i="4"/>
  <c r="O156" i="4"/>
  <c r="P156" i="4"/>
  <c r="H157" i="4"/>
  <c r="K157" i="4"/>
  <c r="M157" i="4"/>
  <c r="O157" i="4"/>
  <c r="P157" i="4"/>
  <c r="H158" i="4"/>
  <c r="K158" i="4"/>
  <c r="M158" i="4"/>
  <c r="O158" i="4"/>
  <c r="P158" i="4"/>
  <c r="H159" i="4"/>
  <c r="K159" i="4"/>
  <c r="M159" i="4"/>
  <c r="O159" i="4"/>
  <c r="P159" i="4"/>
  <c r="H160" i="4"/>
  <c r="K160" i="4"/>
  <c r="M160" i="4"/>
  <c r="O160" i="4"/>
  <c r="P160" i="4"/>
  <c r="H161" i="4"/>
  <c r="K161" i="4"/>
  <c r="M161" i="4"/>
  <c r="O161" i="4"/>
  <c r="P161" i="4"/>
  <c r="H162" i="4"/>
  <c r="K162" i="4"/>
  <c r="M162" i="4"/>
  <c r="O162" i="4"/>
  <c r="P162" i="4"/>
  <c r="H163" i="4"/>
  <c r="K163" i="4"/>
  <c r="M163" i="4"/>
  <c r="O163" i="4"/>
  <c r="P163" i="4"/>
  <c r="H164" i="4"/>
  <c r="K164" i="4"/>
  <c r="M164" i="4"/>
  <c r="O164" i="4"/>
  <c r="P164" i="4"/>
  <c r="H165" i="4"/>
  <c r="K165" i="4"/>
  <c r="M165" i="4"/>
  <c r="O165" i="4"/>
  <c r="P165" i="4"/>
  <c r="H166" i="4"/>
  <c r="K166" i="4"/>
  <c r="M166" i="4"/>
  <c r="O166" i="4"/>
  <c r="P166" i="4"/>
  <c r="H167" i="4"/>
  <c r="K167" i="4"/>
  <c r="M167" i="4"/>
  <c r="O167" i="4"/>
  <c r="P167" i="4"/>
  <c r="H168" i="4"/>
  <c r="K168" i="4"/>
  <c r="M168" i="4"/>
  <c r="O168" i="4"/>
  <c r="P168" i="4"/>
  <c r="H169" i="4"/>
  <c r="K169" i="4"/>
  <c r="M169" i="4"/>
  <c r="O169" i="4"/>
  <c r="P169" i="4"/>
  <c r="H170" i="4"/>
  <c r="K170" i="4"/>
  <c r="M170" i="4"/>
  <c r="O170" i="4"/>
  <c r="P170" i="4"/>
  <c r="H171" i="4"/>
  <c r="K171" i="4"/>
  <c r="M171" i="4"/>
  <c r="O171" i="4"/>
  <c r="P171" i="4"/>
  <c r="H172" i="4"/>
  <c r="K172" i="4"/>
  <c r="M172" i="4"/>
  <c r="O172" i="4"/>
  <c r="P172" i="4"/>
  <c r="H173" i="4"/>
  <c r="K173" i="4"/>
  <c r="M173" i="4"/>
  <c r="O173" i="4"/>
  <c r="P173" i="4"/>
  <c r="H174" i="4"/>
  <c r="K174" i="4"/>
  <c r="M174" i="4"/>
  <c r="O174" i="4"/>
  <c r="P174" i="4"/>
  <c r="H175" i="4"/>
  <c r="K175" i="4"/>
  <c r="M175" i="4"/>
  <c r="O175" i="4"/>
  <c r="P175" i="4"/>
  <c r="H176" i="4"/>
  <c r="K176" i="4"/>
  <c r="M176" i="4"/>
  <c r="O176" i="4"/>
  <c r="P176" i="4"/>
  <c r="H177" i="4"/>
  <c r="K177" i="4"/>
  <c r="M177" i="4"/>
  <c r="O177" i="4"/>
  <c r="P177" i="4"/>
  <c r="H178" i="4"/>
  <c r="K178" i="4"/>
  <c r="M178" i="4"/>
  <c r="O178" i="4"/>
  <c r="P178" i="4"/>
  <c r="H179" i="4"/>
  <c r="K179" i="4"/>
  <c r="M179" i="4"/>
  <c r="O179" i="4"/>
  <c r="P179" i="4"/>
  <c r="H180" i="4"/>
  <c r="K180" i="4"/>
  <c r="M180" i="4"/>
  <c r="O180" i="4"/>
  <c r="P180" i="4"/>
  <c r="H181" i="4"/>
  <c r="K181" i="4"/>
  <c r="M181" i="4"/>
  <c r="O181" i="4"/>
  <c r="P181" i="4"/>
  <c r="H182" i="4"/>
  <c r="K182" i="4"/>
  <c r="M182" i="4"/>
  <c r="O182" i="4"/>
  <c r="P182" i="4"/>
  <c r="H183" i="4"/>
  <c r="K183" i="4"/>
  <c r="M183" i="4"/>
  <c r="O183" i="4"/>
  <c r="P183" i="4"/>
  <c r="H184" i="4"/>
  <c r="K184" i="4"/>
  <c r="M184" i="4"/>
  <c r="O184" i="4"/>
  <c r="P184" i="4"/>
  <c r="H185" i="4"/>
  <c r="K185" i="4"/>
  <c r="M185" i="4"/>
  <c r="O185" i="4"/>
  <c r="P185" i="4"/>
  <c r="H186" i="4"/>
  <c r="K186" i="4"/>
  <c r="M186" i="4"/>
  <c r="O186" i="4"/>
  <c r="P186" i="4"/>
  <c r="H187" i="4"/>
  <c r="K187" i="4"/>
  <c r="M187" i="4"/>
  <c r="O187" i="4"/>
  <c r="P187" i="4"/>
  <c r="H188" i="4"/>
  <c r="K188" i="4"/>
  <c r="M188" i="4"/>
  <c r="O188" i="4"/>
  <c r="P188" i="4"/>
  <c r="H189" i="4"/>
  <c r="K189" i="4"/>
  <c r="M189" i="4"/>
  <c r="O189" i="4"/>
  <c r="P189" i="4"/>
  <c r="H190" i="4"/>
  <c r="K190" i="4"/>
  <c r="M190" i="4"/>
  <c r="O190" i="4"/>
  <c r="P190" i="4"/>
  <c r="H191" i="4"/>
  <c r="K191" i="4"/>
  <c r="M191" i="4"/>
  <c r="O191" i="4"/>
  <c r="P191" i="4"/>
  <c r="H192" i="4"/>
  <c r="K192" i="4"/>
  <c r="M192" i="4"/>
  <c r="O192" i="4"/>
  <c r="P192" i="4"/>
  <c r="H193" i="4"/>
  <c r="K193" i="4"/>
  <c r="M193" i="4"/>
  <c r="O193" i="4"/>
  <c r="P193" i="4"/>
  <c r="H194" i="4"/>
  <c r="K194" i="4"/>
  <c r="M194" i="4"/>
  <c r="O194" i="4"/>
  <c r="P194" i="4"/>
  <c r="H195" i="4"/>
  <c r="K195" i="4"/>
  <c r="M195" i="4"/>
  <c r="O195" i="4"/>
  <c r="P195" i="4"/>
  <c r="H196" i="4"/>
  <c r="K196" i="4"/>
  <c r="M196" i="4"/>
  <c r="O196" i="4"/>
  <c r="P196" i="4"/>
  <c r="H197" i="4"/>
  <c r="K197" i="4"/>
  <c r="M197" i="4"/>
  <c r="O197" i="4"/>
  <c r="P197" i="4"/>
  <c r="H198" i="4"/>
  <c r="K198" i="4"/>
  <c r="M198" i="4"/>
  <c r="O198" i="4"/>
  <c r="P198" i="4"/>
  <c r="H199" i="4"/>
  <c r="K199" i="4"/>
  <c r="M199" i="4"/>
  <c r="O199" i="4"/>
  <c r="P199" i="4"/>
  <c r="H200" i="4"/>
  <c r="K200" i="4"/>
  <c r="M200" i="4"/>
  <c r="O200" i="4"/>
  <c r="P200" i="4"/>
  <c r="H201" i="4"/>
  <c r="K201" i="4"/>
  <c r="M201" i="4"/>
  <c r="O201" i="4"/>
  <c r="P201" i="4"/>
  <c r="H202" i="4"/>
  <c r="K202" i="4"/>
  <c r="M202" i="4"/>
  <c r="O202" i="4"/>
  <c r="P202" i="4"/>
  <c r="H203" i="4"/>
  <c r="K203" i="4"/>
  <c r="M203" i="4"/>
  <c r="O203" i="4"/>
  <c r="P203" i="4"/>
  <c r="H204" i="4"/>
  <c r="K204" i="4"/>
  <c r="M204" i="4"/>
  <c r="O204" i="4"/>
  <c r="P204" i="4"/>
  <c r="H205" i="4"/>
  <c r="K205" i="4"/>
  <c r="M205" i="4"/>
  <c r="O205" i="4"/>
  <c r="P205" i="4"/>
  <c r="H206" i="4"/>
  <c r="K206" i="4"/>
  <c r="M206" i="4"/>
  <c r="O206" i="4"/>
  <c r="P206" i="4"/>
  <c r="H207" i="4"/>
  <c r="K207" i="4"/>
  <c r="M207" i="4"/>
  <c r="O207" i="4"/>
  <c r="P207" i="4"/>
  <c r="H208" i="4"/>
  <c r="K208" i="4"/>
  <c r="M208" i="4"/>
  <c r="O208" i="4"/>
  <c r="P208" i="4"/>
  <c r="H209" i="4"/>
  <c r="K209" i="4"/>
  <c r="M209" i="4"/>
  <c r="O209" i="4"/>
  <c r="P209" i="4"/>
  <c r="H210" i="4"/>
  <c r="K210" i="4"/>
  <c r="M210" i="4"/>
  <c r="O210" i="4"/>
  <c r="P210" i="4"/>
  <c r="H211" i="4"/>
  <c r="K211" i="4"/>
  <c r="M211" i="4"/>
  <c r="O211" i="4"/>
  <c r="P211" i="4"/>
  <c r="H212" i="4"/>
  <c r="K212" i="4"/>
  <c r="M212" i="4"/>
  <c r="O212" i="4"/>
  <c r="P212" i="4"/>
  <c r="H213" i="4"/>
  <c r="K213" i="4"/>
  <c r="M213" i="4"/>
  <c r="O213" i="4"/>
  <c r="P213" i="4"/>
  <c r="H214" i="4"/>
  <c r="K214" i="4"/>
  <c r="M214" i="4"/>
  <c r="O214" i="4"/>
  <c r="P214" i="4"/>
  <c r="H215" i="4"/>
  <c r="K215" i="4"/>
  <c r="M215" i="4"/>
  <c r="O215" i="4"/>
  <c r="P215" i="4"/>
  <c r="H216" i="4"/>
  <c r="K216" i="4"/>
  <c r="M216" i="4"/>
  <c r="O216" i="4"/>
  <c r="P216" i="4"/>
  <c r="H217" i="4"/>
  <c r="K217" i="4"/>
  <c r="M217" i="4"/>
  <c r="O217" i="4"/>
  <c r="P217" i="4"/>
  <c r="H218" i="4"/>
  <c r="K218" i="4"/>
  <c r="M218" i="4"/>
  <c r="O218" i="4"/>
  <c r="P218" i="4"/>
  <c r="H219" i="4"/>
  <c r="K219" i="4"/>
  <c r="M219" i="4"/>
  <c r="O219" i="4"/>
  <c r="P219" i="4"/>
  <c r="H220" i="4"/>
  <c r="K220" i="4"/>
  <c r="M220" i="4"/>
  <c r="O220" i="4"/>
  <c r="P220" i="4"/>
  <c r="H221" i="4"/>
  <c r="K221" i="4"/>
  <c r="M221" i="4"/>
  <c r="O221" i="4"/>
  <c r="P221" i="4"/>
  <c r="H222" i="4"/>
  <c r="K222" i="4"/>
  <c r="M222" i="4"/>
  <c r="O222" i="4"/>
  <c r="P222" i="4"/>
  <c r="H223" i="4"/>
  <c r="K223" i="4"/>
  <c r="M223" i="4"/>
  <c r="O223" i="4"/>
  <c r="P223" i="4"/>
  <c r="H224" i="4"/>
  <c r="K224" i="4"/>
  <c r="M224" i="4"/>
  <c r="O224" i="4"/>
  <c r="P224" i="4"/>
  <c r="H225" i="4"/>
  <c r="K225" i="4"/>
  <c r="M225" i="4"/>
  <c r="O225" i="4"/>
  <c r="P225" i="4"/>
  <c r="H226" i="4"/>
  <c r="K226" i="4"/>
  <c r="M226" i="4"/>
  <c r="O226" i="4"/>
  <c r="P226" i="4"/>
  <c r="H227" i="4"/>
  <c r="K227" i="4"/>
  <c r="M227" i="4"/>
  <c r="O227" i="4"/>
  <c r="P227" i="4"/>
  <c r="H228" i="4"/>
  <c r="K228" i="4"/>
  <c r="M228" i="4"/>
  <c r="O228" i="4"/>
  <c r="P228" i="4"/>
  <c r="H229" i="4"/>
  <c r="K229" i="4"/>
  <c r="M229" i="4"/>
  <c r="O229" i="4"/>
  <c r="P229" i="4"/>
  <c r="H230" i="4"/>
  <c r="K230" i="4"/>
  <c r="M230" i="4"/>
  <c r="O230" i="4"/>
  <c r="P230" i="4"/>
  <c r="H231" i="4"/>
  <c r="K231" i="4"/>
  <c r="M231" i="4"/>
  <c r="O231" i="4"/>
  <c r="P231" i="4"/>
  <c r="H232" i="4"/>
  <c r="K232" i="4"/>
  <c r="M232" i="4"/>
  <c r="O232" i="4"/>
  <c r="P232" i="4"/>
  <c r="H233" i="4"/>
  <c r="K233" i="4"/>
  <c r="M233" i="4"/>
  <c r="O233" i="4"/>
  <c r="P233" i="4"/>
  <c r="H234" i="4"/>
  <c r="K234" i="4"/>
  <c r="M234" i="4"/>
  <c r="O234" i="4"/>
  <c r="P234" i="4"/>
  <c r="H235" i="4"/>
  <c r="K235" i="4"/>
  <c r="M235" i="4"/>
  <c r="O235" i="4"/>
  <c r="P235" i="4"/>
  <c r="H236" i="4"/>
  <c r="K236" i="4"/>
  <c r="M236" i="4"/>
  <c r="O236" i="4"/>
  <c r="P236" i="4"/>
  <c r="H237" i="4"/>
  <c r="K237" i="4"/>
  <c r="M237" i="4"/>
  <c r="O237" i="4"/>
  <c r="P237" i="4"/>
  <c r="H238" i="4"/>
  <c r="K238" i="4"/>
  <c r="M238" i="4"/>
  <c r="O238" i="4"/>
  <c r="P238" i="4"/>
  <c r="H239" i="4"/>
  <c r="K239" i="4"/>
  <c r="M239" i="4"/>
  <c r="O239" i="4"/>
  <c r="P239" i="4"/>
  <c r="H240" i="4"/>
  <c r="K240" i="4"/>
  <c r="M240" i="4"/>
  <c r="O240" i="4"/>
  <c r="P240" i="4"/>
  <c r="H241" i="4"/>
  <c r="K241" i="4"/>
  <c r="M241" i="4"/>
  <c r="O241" i="4"/>
  <c r="P241" i="4"/>
  <c r="H242" i="4"/>
  <c r="K242" i="4"/>
  <c r="M242" i="4"/>
  <c r="O242" i="4"/>
  <c r="P242" i="4"/>
  <c r="H243" i="4"/>
  <c r="K243" i="4"/>
  <c r="M243" i="4"/>
  <c r="O243" i="4"/>
  <c r="P243" i="4"/>
  <c r="H244" i="4"/>
  <c r="K244" i="4"/>
  <c r="M244" i="4"/>
  <c r="O244" i="4"/>
  <c r="P244" i="4"/>
  <c r="H245" i="4"/>
  <c r="K245" i="4"/>
  <c r="M245" i="4"/>
  <c r="O245" i="4"/>
  <c r="P245" i="4"/>
  <c r="H246" i="4"/>
  <c r="K246" i="4"/>
  <c r="M246" i="4"/>
  <c r="O246" i="4"/>
  <c r="P246" i="4"/>
  <c r="H247" i="4"/>
  <c r="K247" i="4"/>
  <c r="M247" i="4"/>
  <c r="O247" i="4"/>
  <c r="P247" i="4"/>
  <c r="H248" i="4"/>
  <c r="K248" i="4"/>
  <c r="M248" i="4"/>
  <c r="O248" i="4"/>
  <c r="P248" i="4"/>
  <c r="H249" i="4"/>
  <c r="K249" i="4"/>
  <c r="M249" i="4"/>
  <c r="O249" i="4"/>
  <c r="P249" i="4"/>
  <c r="H250" i="4"/>
  <c r="K250" i="4"/>
  <c r="M250" i="4"/>
  <c r="O250" i="4"/>
  <c r="P250" i="4"/>
  <c r="H251" i="4"/>
  <c r="K251" i="4"/>
  <c r="M251" i="4"/>
  <c r="O251" i="4"/>
  <c r="P251" i="4"/>
  <c r="H252" i="4"/>
  <c r="K252" i="4"/>
  <c r="M252" i="4"/>
  <c r="O252" i="4"/>
  <c r="P252" i="4"/>
  <c r="H253" i="4"/>
  <c r="K253" i="4"/>
  <c r="M253" i="4"/>
  <c r="O253" i="4"/>
  <c r="P253" i="4"/>
  <c r="H254" i="4"/>
  <c r="K254" i="4"/>
  <c r="M254" i="4"/>
  <c r="O254" i="4"/>
  <c r="P254" i="4"/>
  <c r="H255" i="4"/>
  <c r="K255" i="4"/>
  <c r="M255" i="4"/>
  <c r="O255" i="4"/>
  <c r="P255" i="4"/>
  <c r="H256" i="4"/>
  <c r="K256" i="4"/>
  <c r="M256" i="4"/>
  <c r="O256" i="4"/>
  <c r="P256" i="4"/>
  <c r="H257" i="4"/>
  <c r="K257" i="4"/>
  <c r="M257" i="4"/>
  <c r="O257" i="4"/>
  <c r="P257" i="4"/>
  <c r="H258" i="4"/>
  <c r="K258" i="4"/>
  <c r="M258" i="4"/>
  <c r="O258" i="4"/>
  <c r="P258" i="4"/>
  <c r="H259" i="4"/>
  <c r="K259" i="4"/>
  <c r="M259" i="4"/>
  <c r="O259" i="4"/>
  <c r="P259" i="4"/>
  <c r="H260" i="4"/>
  <c r="K260" i="4"/>
  <c r="M260" i="4"/>
  <c r="O260" i="4"/>
  <c r="P260" i="4"/>
  <c r="H261" i="4"/>
  <c r="K261" i="4"/>
  <c r="M261" i="4"/>
  <c r="O261" i="4"/>
  <c r="P261" i="4"/>
  <c r="H262" i="4"/>
  <c r="K262" i="4"/>
  <c r="M262" i="4"/>
  <c r="O262" i="4"/>
  <c r="P262" i="4"/>
  <c r="H263" i="4"/>
  <c r="K263" i="4"/>
  <c r="M263" i="4"/>
  <c r="O263" i="4"/>
  <c r="P263" i="4"/>
  <c r="H264" i="4"/>
  <c r="K264" i="4"/>
  <c r="M264" i="4"/>
  <c r="O264" i="4"/>
  <c r="P264" i="4"/>
  <c r="H265" i="4"/>
  <c r="K265" i="4"/>
  <c r="M265" i="4"/>
  <c r="O265" i="4"/>
  <c r="P265" i="4"/>
  <c r="H266" i="4"/>
  <c r="K266" i="4"/>
  <c r="M266" i="4"/>
  <c r="O266" i="4"/>
  <c r="P266" i="4"/>
  <c r="H267" i="4"/>
  <c r="K267" i="4"/>
  <c r="M267" i="4"/>
  <c r="O267" i="4"/>
  <c r="P267" i="4"/>
  <c r="H268" i="4"/>
  <c r="K268" i="4"/>
  <c r="M268" i="4"/>
  <c r="O268" i="4"/>
  <c r="P268" i="4"/>
  <c r="H269" i="4"/>
  <c r="K269" i="4"/>
  <c r="M269" i="4"/>
  <c r="O269" i="4"/>
  <c r="P269" i="4"/>
  <c r="H270" i="4"/>
  <c r="K270" i="4"/>
  <c r="M270" i="4"/>
  <c r="O270" i="4"/>
  <c r="P270" i="4"/>
  <c r="H271" i="4"/>
  <c r="K271" i="4"/>
  <c r="M271" i="4"/>
  <c r="O271" i="4"/>
  <c r="P271" i="4"/>
  <c r="H272" i="4"/>
  <c r="K272" i="4"/>
  <c r="M272" i="4"/>
  <c r="O272" i="4"/>
  <c r="P272" i="4"/>
  <c r="H273" i="4"/>
  <c r="K273" i="4"/>
  <c r="M273" i="4"/>
  <c r="O273" i="4"/>
  <c r="P273" i="4"/>
  <c r="H274" i="4"/>
  <c r="K274" i="4"/>
  <c r="M274" i="4"/>
  <c r="O274" i="4"/>
  <c r="P274" i="4"/>
  <c r="H275" i="4"/>
  <c r="K275" i="4"/>
  <c r="M275" i="4"/>
  <c r="O275" i="4"/>
  <c r="P275" i="4"/>
  <c r="H276" i="4"/>
  <c r="K276" i="4"/>
  <c r="M276" i="4"/>
  <c r="O276" i="4"/>
  <c r="P276" i="4"/>
  <c r="H277" i="4"/>
  <c r="K277" i="4"/>
  <c r="M277" i="4"/>
  <c r="O277" i="4"/>
  <c r="P277" i="4"/>
  <c r="H278" i="4"/>
  <c r="K278" i="4"/>
  <c r="M278" i="4"/>
  <c r="O278" i="4"/>
  <c r="P278" i="4"/>
  <c r="H279" i="4"/>
  <c r="K279" i="4"/>
  <c r="M279" i="4"/>
  <c r="O279" i="4"/>
  <c r="P279" i="4"/>
  <c r="H280" i="4"/>
  <c r="K280" i="4"/>
  <c r="M280" i="4"/>
  <c r="O280" i="4"/>
  <c r="P280" i="4"/>
  <c r="H281" i="4"/>
  <c r="K281" i="4"/>
  <c r="M281" i="4"/>
  <c r="O281" i="4"/>
  <c r="P281" i="4"/>
  <c r="H282" i="4"/>
  <c r="K282" i="4"/>
  <c r="M282" i="4"/>
  <c r="O282" i="4"/>
  <c r="P282" i="4"/>
  <c r="H283" i="4"/>
  <c r="K283" i="4"/>
  <c r="M283" i="4"/>
  <c r="O283" i="4"/>
  <c r="P283" i="4"/>
  <c r="H284" i="4"/>
  <c r="K284" i="4"/>
  <c r="M284" i="4"/>
  <c r="O284" i="4"/>
  <c r="P284" i="4"/>
  <c r="H285" i="4"/>
  <c r="K285" i="4"/>
  <c r="M285" i="4"/>
  <c r="O285" i="4"/>
  <c r="P285" i="4"/>
  <c r="H286" i="4"/>
  <c r="K286" i="4"/>
  <c r="M286" i="4"/>
  <c r="O286" i="4"/>
  <c r="P286" i="4"/>
  <c r="H287" i="4"/>
  <c r="K287" i="4"/>
  <c r="M287" i="4"/>
  <c r="O287" i="4"/>
  <c r="P287" i="4"/>
  <c r="H288" i="4"/>
  <c r="K288" i="4"/>
  <c r="M288" i="4"/>
  <c r="O288" i="4"/>
  <c r="P288" i="4"/>
  <c r="H289" i="4"/>
  <c r="K289" i="4"/>
  <c r="M289" i="4"/>
  <c r="O289" i="4"/>
  <c r="P289" i="4"/>
  <c r="H290" i="4"/>
  <c r="K290" i="4"/>
  <c r="M290" i="4"/>
  <c r="O290" i="4"/>
  <c r="P290" i="4"/>
  <c r="H291" i="4"/>
  <c r="K291" i="4"/>
  <c r="M291" i="4"/>
  <c r="O291" i="4"/>
  <c r="P291" i="4"/>
  <c r="H292" i="4"/>
  <c r="K292" i="4"/>
  <c r="M292" i="4"/>
  <c r="O292" i="4"/>
  <c r="P292" i="4"/>
  <c r="H293" i="4"/>
  <c r="K293" i="4"/>
  <c r="M293" i="4"/>
  <c r="O293" i="4"/>
  <c r="P293" i="4"/>
  <c r="H294" i="4"/>
  <c r="K294" i="4"/>
  <c r="M294" i="4"/>
  <c r="O294" i="4"/>
  <c r="P294" i="4"/>
  <c r="H295" i="4"/>
  <c r="K295" i="4"/>
  <c r="M295" i="4"/>
  <c r="O295" i="4"/>
  <c r="P295" i="4"/>
  <c r="H296" i="4"/>
  <c r="K296" i="4"/>
  <c r="M296" i="4"/>
  <c r="O296" i="4"/>
  <c r="P296" i="4"/>
  <c r="H297" i="4"/>
  <c r="K297" i="4"/>
  <c r="M297" i="4"/>
  <c r="O297" i="4"/>
  <c r="P297" i="4"/>
  <c r="H298" i="4"/>
  <c r="K298" i="4"/>
  <c r="M298" i="4"/>
  <c r="O298" i="4"/>
  <c r="P298" i="4"/>
  <c r="H299" i="4"/>
  <c r="K299" i="4"/>
  <c r="M299" i="4"/>
  <c r="O299" i="4"/>
  <c r="P299" i="4"/>
  <c r="H300" i="4"/>
  <c r="K300" i="4"/>
  <c r="M300" i="4"/>
  <c r="O300" i="4"/>
  <c r="P300" i="4"/>
  <c r="H301" i="4"/>
  <c r="K301" i="4"/>
  <c r="M301" i="4"/>
  <c r="O301" i="4"/>
  <c r="P301" i="4"/>
  <c r="H302" i="4"/>
  <c r="K302" i="4"/>
  <c r="M302" i="4"/>
  <c r="O302" i="4"/>
  <c r="P302" i="4"/>
  <c r="H303" i="4"/>
  <c r="K303" i="4"/>
  <c r="M303" i="4"/>
  <c r="O303" i="4"/>
  <c r="P303" i="4"/>
  <c r="H304" i="4"/>
  <c r="K304" i="4"/>
  <c r="M304" i="4"/>
  <c r="O304" i="4"/>
  <c r="P304" i="4"/>
  <c r="H305" i="4"/>
  <c r="K305" i="4"/>
  <c r="M305" i="4"/>
  <c r="O305" i="4"/>
  <c r="P305" i="4"/>
  <c r="H306" i="4"/>
  <c r="K306" i="4"/>
  <c r="M306" i="4"/>
  <c r="O306" i="4"/>
  <c r="P306" i="4"/>
  <c r="H307" i="4"/>
  <c r="K307" i="4"/>
  <c r="M307" i="4"/>
  <c r="O307" i="4"/>
  <c r="P307" i="4"/>
  <c r="H308" i="4"/>
  <c r="K308" i="4"/>
  <c r="M308" i="4"/>
  <c r="O308" i="4"/>
  <c r="P308" i="4"/>
  <c r="H309" i="4"/>
  <c r="K309" i="4"/>
  <c r="M309" i="4"/>
  <c r="O309" i="4"/>
  <c r="P309" i="4"/>
  <c r="H310" i="4"/>
  <c r="K310" i="4"/>
  <c r="M310" i="4"/>
  <c r="O310" i="4"/>
  <c r="P310" i="4"/>
  <c r="H311" i="4"/>
  <c r="K311" i="4"/>
  <c r="M311" i="4"/>
  <c r="O311" i="4"/>
  <c r="P311" i="4"/>
  <c r="H312" i="4"/>
  <c r="K312" i="4"/>
  <c r="M312" i="4"/>
  <c r="O312" i="4"/>
  <c r="P312" i="4"/>
  <c r="H313" i="4"/>
  <c r="K313" i="4"/>
  <c r="M313" i="4"/>
  <c r="O313" i="4"/>
  <c r="P313" i="4"/>
  <c r="H314" i="4"/>
  <c r="K314" i="4"/>
  <c r="M314" i="4"/>
  <c r="O314" i="4"/>
  <c r="P314" i="4"/>
  <c r="H315" i="4"/>
  <c r="K315" i="4"/>
  <c r="M315" i="4"/>
  <c r="O315" i="4"/>
  <c r="P315" i="4"/>
  <c r="H316" i="4"/>
  <c r="K316" i="4"/>
  <c r="M316" i="4"/>
  <c r="O316" i="4"/>
  <c r="P316" i="4"/>
  <c r="H317" i="4"/>
  <c r="K317" i="4"/>
  <c r="M317" i="4"/>
  <c r="O317" i="4"/>
  <c r="P317" i="4"/>
  <c r="H318" i="4"/>
  <c r="K318" i="4"/>
  <c r="M318" i="4"/>
  <c r="O318" i="4"/>
  <c r="P318" i="4"/>
  <c r="H319" i="4"/>
  <c r="K319" i="4"/>
  <c r="M319" i="4"/>
  <c r="O319" i="4"/>
  <c r="P319" i="4"/>
  <c r="H320" i="4"/>
  <c r="K320" i="4"/>
  <c r="M320" i="4"/>
  <c r="O320" i="4"/>
  <c r="P320" i="4"/>
  <c r="H321" i="4"/>
  <c r="K321" i="4"/>
  <c r="M321" i="4"/>
  <c r="O321" i="4"/>
  <c r="P321" i="4"/>
  <c r="H322" i="4"/>
  <c r="K322" i="4"/>
  <c r="M322" i="4"/>
  <c r="O322" i="4"/>
  <c r="P322" i="4"/>
  <c r="H323" i="4"/>
  <c r="K323" i="4"/>
  <c r="M323" i="4"/>
  <c r="O323" i="4"/>
  <c r="P323" i="4"/>
  <c r="H324" i="4"/>
  <c r="K324" i="4"/>
  <c r="M324" i="4"/>
  <c r="O324" i="4"/>
  <c r="P324" i="4"/>
  <c r="H325" i="4"/>
  <c r="K325" i="4"/>
  <c r="M325" i="4"/>
  <c r="O325" i="4"/>
  <c r="P325" i="4"/>
  <c r="H326" i="4"/>
  <c r="K326" i="4"/>
  <c r="M326" i="4"/>
  <c r="O326" i="4"/>
  <c r="P326" i="4"/>
  <c r="H327" i="4"/>
  <c r="K327" i="4"/>
  <c r="M327" i="4"/>
  <c r="O327" i="4"/>
  <c r="P327" i="4"/>
  <c r="H328" i="4"/>
  <c r="K328" i="4"/>
  <c r="M328" i="4"/>
  <c r="O328" i="4"/>
  <c r="P328" i="4"/>
  <c r="H329" i="4"/>
  <c r="K329" i="4"/>
  <c r="M329" i="4"/>
  <c r="O329" i="4"/>
  <c r="P329" i="4"/>
  <c r="H330" i="4"/>
  <c r="K330" i="4"/>
  <c r="M330" i="4"/>
  <c r="O330" i="4"/>
  <c r="P330" i="4"/>
  <c r="H331" i="4"/>
  <c r="K331" i="4"/>
  <c r="M331" i="4"/>
  <c r="O331" i="4"/>
  <c r="P331" i="4"/>
  <c r="H332" i="4"/>
  <c r="K332" i="4"/>
  <c r="M332" i="4"/>
  <c r="O332" i="4"/>
  <c r="P332" i="4"/>
  <c r="H333" i="4"/>
  <c r="K333" i="4"/>
  <c r="M333" i="4"/>
  <c r="O333" i="4"/>
  <c r="P333" i="4"/>
  <c r="H334" i="4"/>
  <c r="K334" i="4"/>
  <c r="M334" i="4"/>
  <c r="O334" i="4"/>
  <c r="P334" i="4"/>
  <c r="H335" i="4"/>
  <c r="K335" i="4"/>
  <c r="M335" i="4"/>
  <c r="O335" i="4"/>
  <c r="P335" i="4"/>
  <c r="H336" i="4"/>
  <c r="K336" i="4"/>
  <c r="M336" i="4"/>
  <c r="O336" i="4"/>
  <c r="P336" i="4"/>
  <c r="H337" i="4"/>
  <c r="K337" i="4"/>
  <c r="M337" i="4"/>
  <c r="O337" i="4"/>
  <c r="P337" i="4"/>
  <c r="H338" i="4"/>
  <c r="K338" i="4"/>
  <c r="M338" i="4"/>
  <c r="O338" i="4"/>
  <c r="P338" i="4"/>
  <c r="H339" i="4"/>
  <c r="K339" i="4"/>
  <c r="M339" i="4"/>
  <c r="O339" i="4"/>
  <c r="P339" i="4"/>
  <c r="H340" i="4"/>
  <c r="K340" i="4"/>
  <c r="M340" i="4"/>
  <c r="O340" i="4"/>
  <c r="P340" i="4"/>
  <c r="H341" i="4"/>
  <c r="K341" i="4"/>
  <c r="M341" i="4"/>
  <c r="O341" i="4"/>
  <c r="P341" i="4"/>
  <c r="H342" i="4"/>
  <c r="K342" i="4"/>
  <c r="M342" i="4"/>
  <c r="O342" i="4"/>
  <c r="P342" i="4"/>
  <c r="H343" i="4"/>
  <c r="K343" i="4"/>
  <c r="M343" i="4"/>
  <c r="O343" i="4"/>
  <c r="P343" i="4"/>
  <c r="H344" i="4"/>
  <c r="K344" i="4"/>
  <c r="M344" i="4"/>
  <c r="O344" i="4"/>
  <c r="P344" i="4"/>
  <c r="H345" i="4"/>
  <c r="K345" i="4"/>
  <c r="M345" i="4"/>
  <c r="O345" i="4"/>
  <c r="P345" i="4"/>
  <c r="H346" i="4"/>
  <c r="K346" i="4"/>
  <c r="M346" i="4"/>
  <c r="O346" i="4"/>
  <c r="P346" i="4"/>
  <c r="H347" i="4"/>
  <c r="K347" i="4"/>
  <c r="M347" i="4"/>
  <c r="O347" i="4"/>
  <c r="P347" i="4"/>
  <c r="H348" i="4"/>
  <c r="K348" i="4"/>
  <c r="M348" i="4"/>
  <c r="O348" i="4"/>
  <c r="P348" i="4"/>
  <c r="H349" i="4"/>
  <c r="K349" i="4"/>
  <c r="M349" i="4"/>
  <c r="O349" i="4"/>
  <c r="P349" i="4"/>
  <c r="H350" i="4"/>
  <c r="K350" i="4"/>
  <c r="M350" i="4"/>
  <c r="O350" i="4"/>
  <c r="P350" i="4"/>
  <c r="H351" i="4"/>
  <c r="K351" i="4"/>
  <c r="M351" i="4"/>
  <c r="O351" i="4"/>
  <c r="P351" i="4"/>
  <c r="H352" i="4"/>
  <c r="K352" i="4"/>
  <c r="M352" i="4"/>
  <c r="O352" i="4"/>
  <c r="P352" i="4"/>
  <c r="H353" i="4"/>
  <c r="K353" i="4"/>
  <c r="M353" i="4"/>
  <c r="O353" i="4"/>
  <c r="P353" i="4"/>
  <c r="H354" i="4"/>
  <c r="K354" i="4"/>
  <c r="M354" i="4"/>
  <c r="O354" i="4"/>
  <c r="P354" i="4"/>
  <c r="H355" i="4"/>
  <c r="K355" i="4"/>
  <c r="M355" i="4"/>
  <c r="O355" i="4"/>
  <c r="P355" i="4"/>
  <c r="H356" i="4"/>
  <c r="K356" i="4"/>
  <c r="M356" i="4"/>
  <c r="O356" i="4"/>
  <c r="P356" i="4"/>
  <c r="H357" i="4"/>
  <c r="K357" i="4"/>
  <c r="M357" i="4"/>
  <c r="O357" i="4"/>
  <c r="P357" i="4"/>
  <c r="H358" i="4"/>
  <c r="K358" i="4"/>
  <c r="M358" i="4"/>
  <c r="O358" i="4"/>
  <c r="P358" i="4"/>
  <c r="H359" i="4"/>
  <c r="K359" i="4"/>
  <c r="M359" i="4"/>
  <c r="O359" i="4"/>
  <c r="P359" i="4"/>
  <c r="H360" i="4"/>
  <c r="K360" i="4"/>
  <c r="M360" i="4"/>
  <c r="O360" i="4"/>
  <c r="P360" i="4"/>
  <c r="H361" i="4"/>
  <c r="K361" i="4"/>
  <c r="M361" i="4"/>
  <c r="O361" i="4"/>
  <c r="P361" i="4"/>
  <c r="H362" i="4"/>
  <c r="K362" i="4"/>
  <c r="M362" i="4"/>
  <c r="O362" i="4"/>
  <c r="P362" i="4"/>
  <c r="H363" i="4"/>
  <c r="K363" i="4"/>
  <c r="M363" i="4"/>
  <c r="O363" i="4"/>
  <c r="P363" i="4"/>
  <c r="H364" i="4"/>
  <c r="K364" i="4"/>
  <c r="M364" i="4"/>
  <c r="O364" i="4"/>
  <c r="P364" i="4"/>
  <c r="H365" i="4"/>
  <c r="K365" i="4"/>
  <c r="M365" i="4"/>
  <c r="O365" i="4"/>
  <c r="P365" i="4"/>
  <c r="H366" i="4"/>
  <c r="K366" i="4"/>
  <c r="M366" i="4"/>
  <c r="O366" i="4"/>
  <c r="P366" i="4"/>
  <c r="H367" i="4"/>
  <c r="K367" i="4"/>
  <c r="M367" i="4"/>
  <c r="O367" i="4"/>
  <c r="P367" i="4"/>
  <c r="H368" i="4"/>
  <c r="K368" i="4"/>
  <c r="M368" i="4"/>
  <c r="O368" i="4"/>
  <c r="P368" i="4"/>
  <c r="H369" i="4"/>
  <c r="K369" i="4"/>
  <c r="M369" i="4"/>
  <c r="O369" i="4"/>
  <c r="P369" i="4"/>
  <c r="H370" i="4"/>
  <c r="K370" i="4"/>
  <c r="M370" i="4"/>
  <c r="O370" i="4"/>
  <c r="P370" i="4"/>
  <c r="H371" i="4"/>
  <c r="K371" i="4"/>
  <c r="M371" i="4"/>
  <c r="O371" i="4"/>
  <c r="P371" i="4"/>
  <c r="H372" i="4"/>
  <c r="K372" i="4"/>
  <c r="M372" i="4"/>
  <c r="O372" i="4"/>
  <c r="P372" i="4"/>
  <c r="H373" i="4"/>
  <c r="K373" i="4"/>
  <c r="M373" i="4"/>
  <c r="O373" i="4"/>
  <c r="P373" i="4"/>
  <c r="H374" i="4"/>
  <c r="K374" i="4"/>
  <c r="M374" i="4"/>
  <c r="O374" i="4"/>
  <c r="P374" i="4"/>
  <c r="H375" i="4"/>
  <c r="K375" i="4"/>
  <c r="M375" i="4"/>
  <c r="O375" i="4"/>
  <c r="P375" i="4"/>
  <c r="H376" i="4"/>
  <c r="K376" i="4"/>
  <c r="M376" i="4"/>
  <c r="O376" i="4"/>
  <c r="P376" i="4"/>
  <c r="H377" i="4"/>
  <c r="K377" i="4"/>
  <c r="M377" i="4"/>
  <c r="O377" i="4"/>
  <c r="P377" i="4"/>
  <c r="H378" i="4"/>
  <c r="K378" i="4"/>
  <c r="M378" i="4"/>
  <c r="O378" i="4"/>
  <c r="P378" i="4"/>
  <c r="H379" i="4"/>
  <c r="K379" i="4"/>
  <c r="M379" i="4"/>
  <c r="O379" i="4"/>
  <c r="P379" i="4"/>
  <c r="H380" i="4"/>
  <c r="K380" i="4"/>
  <c r="M380" i="4"/>
  <c r="O380" i="4"/>
  <c r="P380" i="4"/>
  <c r="H381" i="4"/>
  <c r="K381" i="4"/>
  <c r="M381" i="4"/>
  <c r="O381" i="4"/>
  <c r="P381" i="4"/>
  <c r="H382" i="4"/>
  <c r="K382" i="4"/>
  <c r="M382" i="4"/>
  <c r="O382" i="4"/>
  <c r="P382" i="4"/>
  <c r="H383" i="4"/>
  <c r="K383" i="4"/>
  <c r="M383" i="4"/>
  <c r="O383" i="4"/>
  <c r="P383" i="4"/>
  <c r="H384" i="4"/>
  <c r="K384" i="4"/>
  <c r="M384" i="4"/>
  <c r="O384" i="4"/>
  <c r="P384" i="4"/>
  <c r="H385" i="4"/>
  <c r="K385" i="4"/>
  <c r="M385" i="4"/>
  <c r="O385" i="4"/>
  <c r="P385" i="4"/>
  <c r="H386" i="4"/>
  <c r="K386" i="4"/>
  <c r="M386" i="4"/>
  <c r="O386" i="4"/>
  <c r="P386" i="4"/>
  <c r="H387" i="4"/>
  <c r="K387" i="4"/>
  <c r="M387" i="4"/>
  <c r="O387" i="4"/>
  <c r="P387" i="4"/>
  <c r="H388" i="4"/>
  <c r="K388" i="4"/>
  <c r="M388" i="4"/>
  <c r="O388" i="4"/>
  <c r="P388" i="4"/>
  <c r="H389" i="4"/>
  <c r="K389" i="4"/>
  <c r="M389" i="4"/>
  <c r="O389" i="4"/>
  <c r="P389" i="4"/>
  <c r="H390" i="4"/>
  <c r="K390" i="4"/>
  <c r="M390" i="4"/>
  <c r="O390" i="4"/>
  <c r="P390" i="4"/>
  <c r="H391" i="4"/>
  <c r="K391" i="4"/>
  <c r="M391" i="4"/>
  <c r="O391" i="4"/>
  <c r="P391" i="4"/>
  <c r="H392" i="4"/>
  <c r="K392" i="4"/>
  <c r="M392" i="4"/>
  <c r="O392" i="4"/>
  <c r="P392" i="4"/>
  <c r="H393" i="4"/>
  <c r="K393" i="4"/>
  <c r="M393" i="4"/>
  <c r="O393" i="4"/>
  <c r="P393" i="4"/>
  <c r="H394" i="4"/>
  <c r="K394" i="4"/>
  <c r="M394" i="4"/>
  <c r="O394" i="4"/>
  <c r="P394" i="4"/>
  <c r="H395" i="4"/>
  <c r="K395" i="4"/>
  <c r="M395" i="4"/>
  <c r="O395" i="4"/>
  <c r="P395" i="4"/>
  <c r="H396" i="4"/>
  <c r="K396" i="4"/>
  <c r="M396" i="4"/>
  <c r="O396" i="4"/>
  <c r="P396" i="4"/>
  <c r="H397" i="4"/>
  <c r="K397" i="4"/>
  <c r="M397" i="4"/>
  <c r="O397" i="4"/>
  <c r="P397" i="4"/>
  <c r="H398" i="4"/>
  <c r="K398" i="4"/>
  <c r="M398" i="4"/>
  <c r="O398" i="4"/>
  <c r="P398" i="4"/>
  <c r="H399" i="4"/>
  <c r="K399" i="4"/>
  <c r="M399" i="4"/>
  <c r="O399" i="4"/>
  <c r="P399" i="4"/>
  <c r="H400" i="4"/>
  <c r="K400" i="4"/>
  <c r="M400" i="4"/>
  <c r="O400" i="4"/>
  <c r="P400" i="4"/>
  <c r="H401" i="4"/>
  <c r="K401" i="4"/>
  <c r="M401" i="4"/>
  <c r="O401" i="4"/>
  <c r="P401" i="4"/>
  <c r="H402" i="4"/>
  <c r="K402" i="4"/>
  <c r="M402" i="4"/>
  <c r="O402" i="4"/>
  <c r="P402" i="4"/>
  <c r="H403" i="4"/>
  <c r="K403" i="4"/>
  <c r="M403" i="4"/>
  <c r="O403" i="4"/>
  <c r="P403" i="4"/>
  <c r="H404" i="4"/>
  <c r="K404" i="4"/>
  <c r="M404" i="4"/>
  <c r="O404" i="4"/>
  <c r="P404" i="4"/>
  <c r="H405" i="4"/>
  <c r="K405" i="4"/>
  <c r="M405" i="4"/>
  <c r="O405" i="4"/>
  <c r="P405" i="4"/>
  <c r="H406" i="4"/>
  <c r="K406" i="4"/>
  <c r="M406" i="4"/>
  <c r="O406" i="4"/>
  <c r="P406" i="4"/>
  <c r="H407" i="4"/>
  <c r="K407" i="4"/>
  <c r="M407" i="4"/>
  <c r="O407" i="4"/>
  <c r="P407" i="4"/>
  <c r="H408" i="4"/>
  <c r="K408" i="4"/>
  <c r="M408" i="4"/>
  <c r="O408" i="4"/>
  <c r="P408" i="4"/>
  <c r="H409" i="4"/>
  <c r="K409" i="4"/>
  <c r="M409" i="4"/>
  <c r="O409" i="4"/>
  <c r="P409" i="4"/>
  <c r="H410" i="4"/>
  <c r="K410" i="4"/>
  <c r="M410" i="4"/>
  <c r="O410" i="4"/>
  <c r="P410" i="4"/>
  <c r="H411" i="4"/>
  <c r="K411" i="4"/>
  <c r="M411" i="4"/>
  <c r="O411" i="4"/>
  <c r="P411" i="4"/>
  <c r="H412" i="4"/>
  <c r="K412" i="4"/>
  <c r="M412" i="4"/>
  <c r="O412" i="4"/>
  <c r="P412" i="4"/>
  <c r="H413" i="4"/>
  <c r="K413" i="4"/>
  <c r="M413" i="4"/>
  <c r="O413" i="4"/>
  <c r="P413" i="4"/>
  <c r="H414" i="4"/>
  <c r="K414" i="4"/>
  <c r="M414" i="4"/>
  <c r="O414" i="4"/>
  <c r="P414" i="4"/>
  <c r="H415" i="4"/>
  <c r="K415" i="4"/>
  <c r="M415" i="4"/>
  <c r="O415" i="4"/>
  <c r="P415" i="4"/>
  <c r="H416" i="4"/>
  <c r="K416" i="4"/>
  <c r="M416" i="4"/>
  <c r="O416" i="4"/>
  <c r="P416" i="4"/>
  <c r="H417" i="4"/>
  <c r="K417" i="4"/>
  <c r="M417" i="4"/>
  <c r="O417" i="4"/>
  <c r="P417" i="4"/>
  <c r="H418" i="4"/>
  <c r="K418" i="4"/>
  <c r="M418" i="4"/>
  <c r="O418" i="4"/>
  <c r="P418" i="4"/>
  <c r="H419" i="4"/>
  <c r="K419" i="4"/>
  <c r="M419" i="4"/>
  <c r="O419" i="4"/>
  <c r="P419" i="4"/>
  <c r="H420" i="4"/>
  <c r="K420" i="4"/>
  <c r="M420" i="4"/>
  <c r="O420" i="4"/>
  <c r="P420" i="4"/>
  <c r="H421" i="4"/>
  <c r="K421" i="4"/>
  <c r="M421" i="4"/>
  <c r="O421" i="4"/>
  <c r="P421" i="4"/>
  <c r="H422" i="4"/>
  <c r="K422" i="4"/>
  <c r="M422" i="4"/>
  <c r="O422" i="4"/>
  <c r="P422" i="4"/>
  <c r="H423" i="4"/>
  <c r="K423" i="4"/>
  <c r="M423" i="4"/>
  <c r="O423" i="4"/>
  <c r="P423" i="4"/>
  <c r="H424" i="4"/>
  <c r="K424" i="4"/>
  <c r="M424" i="4"/>
  <c r="O424" i="4"/>
  <c r="P424" i="4"/>
  <c r="H425" i="4"/>
  <c r="K425" i="4"/>
  <c r="M425" i="4"/>
  <c r="O425" i="4"/>
  <c r="P425" i="4"/>
  <c r="H426" i="4"/>
  <c r="K426" i="4"/>
  <c r="M426" i="4"/>
  <c r="O426" i="4"/>
  <c r="P426" i="4"/>
  <c r="H427" i="4"/>
  <c r="K427" i="4"/>
  <c r="M427" i="4"/>
  <c r="O427" i="4"/>
  <c r="P427" i="4"/>
  <c r="H428" i="4"/>
  <c r="K428" i="4"/>
  <c r="M428" i="4"/>
  <c r="O428" i="4"/>
  <c r="P428" i="4"/>
  <c r="H429" i="4"/>
  <c r="K429" i="4"/>
  <c r="M429" i="4"/>
  <c r="O429" i="4"/>
  <c r="P429" i="4"/>
  <c r="H430" i="4"/>
  <c r="I430" i="4"/>
  <c r="K430" i="4"/>
  <c r="M430" i="4"/>
  <c r="O430" i="4"/>
  <c r="P430" i="4"/>
  <c r="K4" i="4"/>
  <c r="P4" i="4"/>
  <c r="O4" i="4"/>
  <c r="M4" i="4"/>
  <c r="H4" i="4"/>
  <c r="Q9" i="6" l="1"/>
  <c r="N9" i="6" s="1"/>
  <c r="R9" i="6" s="1"/>
  <c r="S9" i="6" s="1"/>
  <c r="M8" i="6"/>
  <c r="I429" i="4"/>
  <c r="J430" i="4"/>
  <c r="J429" i="4" s="1"/>
  <c r="Q8" i="6" l="1"/>
  <c r="N8" i="6" s="1"/>
  <c r="R8" i="6" s="1"/>
  <c r="S8" i="6" s="1"/>
  <c r="M7" i="6"/>
  <c r="N430" i="4"/>
  <c r="Q430" i="4" s="1"/>
  <c r="J428" i="4"/>
  <c r="N429" i="4"/>
  <c r="Q429" i="4" s="1"/>
  <c r="I428" i="4"/>
  <c r="Q7" i="6" l="1"/>
  <c r="N7" i="6" s="1"/>
  <c r="R7" i="6" s="1"/>
  <c r="S7" i="6" s="1"/>
  <c r="M6" i="6"/>
  <c r="J427" i="4"/>
  <c r="N428" i="4"/>
  <c r="Q428" i="4" s="1"/>
  <c r="I427" i="4"/>
  <c r="Q6" i="6" l="1"/>
  <c r="N6" i="6" s="1"/>
  <c r="R6" i="6" s="1"/>
  <c r="S6" i="6" s="1"/>
  <c r="M5" i="6"/>
  <c r="J426" i="4"/>
  <c r="N427" i="4"/>
  <c r="Q427" i="4" s="1"/>
  <c r="I426" i="4"/>
  <c r="Q5" i="6" l="1"/>
  <c r="N5" i="6" s="1"/>
  <c r="R5" i="6" s="1"/>
  <c r="S5" i="6" s="1"/>
  <c r="M4" i="6"/>
  <c r="Q4" i="6" s="1"/>
  <c r="N4" i="6" s="1"/>
  <c r="J425" i="4"/>
  <c r="N426" i="4"/>
  <c r="Q426" i="4" s="1"/>
  <c r="I425" i="4"/>
  <c r="R4" i="6" l="1"/>
  <c r="S4" i="6" s="1"/>
  <c r="J424" i="4"/>
  <c r="N425" i="4"/>
  <c r="Q425" i="4" s="1"/>
  <c r="I424" i="4"/>
  <c r="J423" i="4" l="1"/>
  <c r="N424" i="4"/>
  <c r="Q424" i="4" s="1"/>
  <c r="I423" i="4"/>
  <c r="J422" i="4" l="1"/>
  <c r="N423" i="4"/>
  <c r="Q423" i="4" s="1"/>
  <c r="I422" i="4"/>
  <c r="J421" i="4" l="1"/>
  <c r="N422" i="4"/>
  <c r="Q422" i="4" s="1"/>
  <c r="I421" i="4"/>
  <c r="J420" i="4" l="1"/>
  <c r="N421" i="4"/>
  <c r="Q421" i="4" s="1"/>
  <c r="I420" i="4"/>
  <c r="J419" i="4" l="1"/>
  <c r="N420" i="4"/>
  <c r="Q420" i="4" s="1"/>
  <c r="I419" i="4"/>
  <c r="J418" i="4" l="1"/>
  <c r="N419" i="4"/>
  <c r="Q419" i="4" s="1"/>
  <c r="I418" i="4"/>
  <c r="J417" i="4" l="1"/>
  <c r="N418" i="4"/>
  <c r="Q418" i="4" s="1"/>
  <c r="I417" i="4"/>
  <c r="J416" i="4" l="1"/>
  <c r="N417" i="4"/>
  <c r="Q417" i="4" s="1"/>
  <c r="I416" i="4"/>
  <c r="J415" i="4" l="1"/>
  <c r="N416" i="4"/>
  <c r="Q416" i="4" s="1"/>
  <c r="I415" i="4"/>
  <c r="J414" i="4" l="1"/>
  <c r="N415" i="4"/>
  <c r="Q415" i="4" s="1"/>
  <c r="I414" i="4"/>
  <c r="J413" i="4" l="1"/>
  <c r="N414" i="4"/>
  <c r="Q414" i="4" s="1"/>
  <c r="I413" i="4"/>
  <c r="J412" i="4" l="1"/>
  <c r="N413" i="4"/>
  <c r="Q413" i="4" s="1"/>
  <c r="I412" i="4"/>
  <c r="J411" i="4" l="1"/>
  <c r="N412" i="4"/>
  <c r="Q412" i="4" s="1"/>
  <c r="I411" i="4"/>
  <c r="J410" i="4" l="1"/>
  <c r="N411" i="4"/>
  <c r="Q411" i="4" s="1"/>
  <c r="I410" i="4"/>
  <c r="J409" i="4" l="1"/>
  <c r="N410" i="4"/>
  <c r="Q410" i="4" s="1"/>
  <c r="I409" i="4"/>
  <c r="J408" i="4" l="1"/>
  <c r="N409" i="4"/>
  <c r="Q409" i="4" s="1"/>
  <c r="I408" i="4"/>
  <c r="J407" i="4" l="1"/>
  <c r="N408" i="4"/>
  <c r="Q408" i="4" s="1"/>
  <c r="I407" i="4"/>
  <c r="J406" i="4" l="1"/>
  <c r="N407" i="4"/>
  <c r="Q407" i="4" s="1"/>
  <c r="I406" i="4"/>
  <c r="J405" i="4" l="1"/>
  <c r="N406" i="4"/>
  <c r="Q406" i="4" s="1"/>
  <c r="I405" i="4"/>
  <c r="J404" i="4" l="1"/>
  <c r="N405" i="4"/>
  <c r="Q405" i="4" s="1"/>
  <c r="I404" i="4"/>
  <c r="J403" i="4" l="1"/>
  <c r="N404" i="4"/>
  <c r="Q404" i="4" s="1"/>
  <c r="I403" i="4"/>
  <c r="J402" i="4" l="1"/>
  <c r="N403" i="4"/>
  <c r="Q403" i="4" s="1"/>
  <c r="I402" i="4"/>
  <c r="J401" i="4" l="1"/>
  <c r="N402" i="4"/>
  <c r="Q402" i="4" s="1"/>
  <c r="I401" i="4"/>
  <c r="J400" i="4" l="1"/>
  <c r="N401" i="4"/>
  <c r="Q401" i="4" s="1"/>
  <c r="I400" i="4"/>
  <c r="J399" i="4" l="1"/>
  <c r="N400" i="4"/>
  <c r="Q400" i="4" s="1"/>
  <c r="I399" i="4"/>
  <c r="J398" i="4" l="1"/>
  <c r="N399" i="4"/>
  <c r="Q399" i="4" s="1"/>
  <c r="I398" i="4"/>
  <c r="J397" i="4" l="1"/>
  <c r="N398" i="4"/>
  <c r="Q398" i="4" s="1"/>
  <c r="I397" i="4"/>
  <c r="J396" i="4" l="1"/>
  <c r="N397" i="4"/>
  <c r="Q397" i="4" s="1"/>
  <c r="I396" i="4"/>
  <c r="J395" i="4" l="1"/>
  <c r="N396" i="4"/>
  <c r="Q396" i="4" s="1"/>
  <c r="I395" i="4"/>
  <c r="J394" i="4" l="1"/>
  <c r="N395" i="4"/>
  <c r="Q395" i="4" s="1"/>
  <c r="I394" i="4"/>
  <c r="J393" i="4" l="1"/>
  <c r="N394" i="4"/>
  <c r="Q394" i="4" s="1"/>
  <c r="I393" i="4"/>
  <c r="J392" i="4" l="1"/>
  <c r="N393" i="4"/>
  <c r="Q393" i="4" s="1"/>
  <c r="I392" i="4"/>
  <c r="J391" i="4" l="1"/>
  <c r="N392" i="4"/>
  <c r="Q392" i="4" s="1"/>
  <c r="I391" i="4"/>
  <c r="J390" i="4" l="1"/>
  <c r="N391" i="4"/>
  <c r="Q391" i="4" s="1"/>
  <c r="I390" i="4"/>
  <c r="J389" i="4" l="1"/>
  <c r="N390" i="4"/>
  <c r="Q390" i="4" s="1"/>
  <c r="I389" i="4"/>
  <c r="J388" i="4" l="1"/>
  <c r="N389" i="4"/>
  <c r="Q389" i="4" s="1"/>
  <c r="I388" i="4"/>
  <c r="J387" i="4" l="1"/>
  <c r="N388" i="4"/>
  <c r="Q388" i="4" s="1"/>
  <c r="I387" i="4"/>
  <c r="J386" i="4" l="1"/>
  <c r="N387" i="4"/>
  <c r="Q387" i="4" s="1"/>
  <c r="I386" i="4"/>
  <c r="J385" i="4" l="1"/>
  <c r="N386" i="4"/>
  <c r="Q386" i="4" s="1"/>
  <c r="I385" i="4"/>
  <c r="J384" i="4" l="1"/>
  <c r="N385" i="4"/>
  <c r="Q385" i="4" s="1"/>
  <c r="I384" i="4"/>
  <c r="J383" i="4" l="1"/>
  <c r="N384" i="4"/>
  <c r="Q384" i="4" s="1"/>
  <c r="I383" i="4"/>
  <c r="J382" i="4" l="1"/>
  <c r="N383" i="4"/>
  <c r="Q383" i="4" s="1"/>
  <c r="I382" i="4"/>
  <c r="J381" i="4" l="1"/>
  <c r="N382" i="4"/>
  <c r="Q382" i="4" s="1"/>
  <c r="I381" i="4"/>
  <c r="J380" i="4" l="1"/>
  <c r="N381" i="4"/>
  <c r="Q381" i="4" s="1"/>
  <c r="I380" i="4"/>
  <c r="J379" i="4" l="1"/>
  <c r="N380" i="4"/>
  <c r="Q380" i="4" s="1"/>
  <c r="I379" i="4"/>
  <c r="J378" i="4" l="1"/>
  <c r="N379" i="4"/>
  <c r="Q379" i="4" s="1"/>
  <c r="I378" i="4"/>
  <c r="J377" i="4" l="1"/>
  <c r="N378" i="4"/>
  <c r="Q378" i="4" s="1"/>
  <c r="I377" i="4"/>
  <c r="J376" i="4" l="1"/>
  <c r="N377" i="4"/>
  <c r="Q377" i="4" s="1"/>
  <c r="I376" i="4"/>
  <c r="J375" i="4" l="1"/>
  <c r="N376" i="4"/>
  <c r="Q376" i="4" s="1"/>
  <c r="I375" i="4"/>
  <c r="J374" i="4" l="1"/>
  <c r="N375" i="4"/>
  <c r="Q375" i="4" s="1"/>
  <c r="I374" i="4"/>
  <c r="J373" i="4" l="1"/>
  <c r="N374" i="4"/>
  <c r="Q374" i="4" s="1"/>
  <c r="I373" i="4"/>
  <c r="J372" i="4" l="1"/>
  <c r="N373" i="4"/>
  <c r="Q373" i="4" s="1"/>
  <c r="I372" i="4"/>
  <c r="J371" i="4" l="1"/>
  <c r="N372" i="4"/>
  <c r="Q372" i="4" s="1"/>
  <c r="I371" i="4"/>
  <c r="J370" i="4" l="1"/>
  <c r="N371" i="4"/>
  <c r="Q371" i="4" s="1"/>
  <c r="I370" i="4"/>
  <c r="J369" i="4" l="1"/>
  <c r="N370" i="4"/>
  <c r="Q370" i="4" s="1"/>
  <c r="I369" i="4"/>
  <c r="J368" i="4" l="1"/>
  <c r="N369" i="4"/>
  <c r="Q369" i="4" s="1"/>
  <c r="I368" i="4"/>
  <c r="J367" i="4" l="1"/>
  <c r="N368" i="4"/>
  <c r="Q368" i="4" s="1"/>
  <c r="I367" i="4"/>
  <c r="J366" i="4" l="1"/>
  <c r="N367" i="4"/>
  <c r="Q367" i="4" s="1"/>
  <c r="I366" i="4"/>
  <c r="J365" i="4" l="1"/>
  <c r="N366" i="4"/>
  <c r="Q366" i="4" s="1"/>
  <c r="I365" i="4"/>
  <c r="J364" i="4" l="1"/>
  <c r="N365" i="4"/>
  <c r="Q365" i="4" s="1"/>
  <c r="I364" i="4"/>
  <c r="J363" i="4" l="1"/>
  <c r="N364" i="4"/>
  <c r="Q364" i="4" s="1"/>
  <c r="I363" i="4"/>
  <c r="J362" i="4" l="1"/>
  <c r="N363" i="4"/>
  <c r="Q363" i="4" s="1"/>
  <c r="I362" i="4"/>
  <c r="J361" i="4" l="1"/>
  <c r="N362" i="4"/>
  <c r="Q362" i="4" s="1"/>
  <c r="I361" i="4"/>
  <c r="J360" i="4" l="1"/>
  <c r="N361" i="4"/>
  <c r="Q361" i="4" s="1"/>
  <c r="I360" i="4"/>
  <c r="J359" i="4" l="1"/>
  <c r="N360" i="4"/>
  <c r="Q360" i="4" s="1"/>
  <c r="I359" i="4"/>
  <c r="J358" i="4" l="1"/>
  <c r="N359" i="4"/>
  <c r="Q359" i="4" s="1"/>
  <c r="I358" i="4"/>
  <c r="J357" i="4" l="1"/>
  <c r="N358" i="4"/>
  <c r="Q358" i="4" s="1"/>
  <c r="I357" i="4"/>
  <c r="J356" i="4" l="1"/>
  <c r="N357" i="4"/>
  <c r="Q357" i="4" s="1"/>
  <c r="I356" i="4"/>
  <c r="J355" i="4" l="1"/>
  <c r="N356" i="4"/>
  <c r="Q356" i="4" s="1"/>
  <c r="I355" i="4"/>
  <c r="J354" i="4" l="1"/>
  <c r="N355" i="4"/>
  <c r="Q355" i="4" s="1"/>
  <c r="I354" i="4"/>
  <c r="J353" i="4" l="1"/>
  <c r="N354" i="4"/>
  <c r="Q354" i="4" s="1"/>
  <c r="I353" i="4"/>
  <c r="J352" i="4" l="1"/>
  <c r="N353" i="4"/>
  <c r="Q353" i="4" s="1"/>
  <c r="I352" i="4"/>
  <c r="J351" i="4" l="1"/>
  <c r="N352" i="4"/>
  <c r="Q352" i="4" s="1"/>
  <c r="I351" i="4"/>
  <c r="J350" i="4" l="1"/>
  <c r="N351" i="4"/>
  <c r="Q351" i="4" s="1"/>
  <c r="I350" i="4"/>
  <c r="J349" i="4" l="1"/>
  <c r="N350" i="4"/>
  <c r="Q350" i="4" s="1"/>
  <c r="I349" i="4"/>
  <c r="J348" i="4" l="1"/>
  <c r="N349" i="4"/>
  <c r="Q349" i="4" s="1"/>
  <c r="I348" i="4"/>
  <c r="J347" i="4" l="1"/>
  <c r="N348" i="4"/>
  <c r="Q348" i="4" s="1"/>
  <c r="I347" i="4"/>
  <c r="J346" i="4" l="1"/>
  <c r="N347" i="4"/>
  <c r="Q347" i="4" s="1"/>
  <c r="I346" i="4"/>
  <c r="J345" i="4" l="1"/>
  <c r="N346" i="4"/>
  <c r="Q346" i="4" s="1"/>
  <c r="I345" i="4"/>
  <c r="J344" i="4" l="1"/>
  <c r="N345" i="4"/>
  <c r="Q345" i="4" s="1"/>
  <c r="I344" i="4"/>
  <c r="J343" i="4" l="1"/>
  <c r="N344" i="4"/>
  <c r="Q344" i="4" s="1"/>
  <c r="I343" i="4"/>
  <c r="J342" i="4" l="1"/>
  <c r="N343" i="4"/>
  <c r="Q343" i="4" s="1"/>
  <c r="I342" i="4"/>
  <c r="J341" i="4" l="1"/>
  <c r="N342" i="4"/>
  <c r="Q342" i="4" s="1"/>
  <c r="I341" i="4"/>
  <c r="J340" i="4" l="1"/>
  <c r="N341" i="4"/>
  <c r="Q341" i="4" s="1"/>
  <c r="I340" i="4"/>
  <c r="J339" i="4" l="1"/>
  <c r="N340" i="4"/>
  <c r="Q340" i="4" s="1"/>
  <c r="I339" i="4"/>
  <c r="J338" i="4" l="1"/>
  <c r="N339" i="4"/>
  <c r="Q339" i="4" s="1"/>
  <c r="I338" i="4"/>
  <c r="J337" i="4" l="1"/>
  <c r="N338" i="4"/>
  <c r="Q338" i="4" s="1"/>
  <c r="I337" i="4"/>
  <c r="J336" i="4" l="1"/>
  <c r="N337" i="4"/>
  <c r="Q337" i="4" s="1"/>
  <c r="I336" i="4"/>
  <c r="J335" i="4" l="1"/>
  <c r="N336" i="4"/>
  <c r="Q336" i="4" s="1"/>
  <c r="I335" i="4"/>
  <c r="J334" i="4" l="1"/>
  <c r="N335" i="4"/>
  <c r="Q335" i="4" s="1"/>
  <c r="I334" i="4"/>
  <c r="J333" i="4" l="1"/>
  <c r="N334" i="4"/>
  <c r="Q334" i="4" s="1"/>
  <c r="I333" i="4"/>
  <c r="J332" i="4" l="1"/>
  <c r="N333" i="4"/>
  <c r="Q333" i="4" s="1"/>
  <c r="I332" i="4"/>
  <c r="J331" i="4" l="1"/>
  <c r="N332" i="4"/>
  <c r="Q332" i="4" s="1"/>
  <c r="I331" i="4"/>
  <c r="J330" i="4" l="1"/>
  <c r="N331" i="4"/>
  <c r="Q331" i="4" s="1"/>
  <c r="I330" i="4"/>
  <c r="J329" i="4" l="1"/>
  <c r="N330" i="4"/>
  <c r="Q330" i="4" s="1"/>
  <c r="I329" i="4"/>
  <c r="J328" i="4" l="1"/>
  <c r="N329" i="4"/>
  <c r="Q329" i="4" s="1"/>
  <c r="I328" i="4"/>
  <c r="J327" i="4" l="1"/>
  <c r="N328" i="4"/>
  <c r="Q328" i="4" s="1"/>
  <c r="I327" i="4"/>
  <c r="J326" i="4" l="1"/>
  <c r="N327" i="4"/>
  <c r="Q327" i="4" s="1"/>
  <c r="I326" i="4"/>
  <c r="J325" i="4" l="1"/>
  <c r="N326" i="4"/>
  <c r="Q326" i="4" s="1"/>
  <c r="I325" i="4"/>
  <c r="J324" i="4" l="1"/>
  <c r="N325" i="4"/>
  <c r="Q325" i="4" s="1"/>
  <c r="I324" i="4"/>
  <c r="J323" i="4" l="1"/>
  <c r="N324" i="4"/>
  <c r="Q324" i="4" s="1"/>
  <c r="I323" i="4"/>
  <c r="J322" i="4" l="1"/>
  <c r="N323" i="4"/>
  <c r="Q323" i="4" s="1"/>
  <c r="I322" i="4"/>
  <c r="J321" i="4" l="1"/>
  <c r="N322" i="4"/>
  <c r="Q322" i="4" s="1"/>
  <c r="I321" i="4"/>
  <c r="J320" i="4" l="1"/>
  <c r="N321" i="4"/>
  <c r="Q321" i="4" s="1"/>
  <c r="I320" i="4"/>
  <c r="J319" i="4" l="1"/>
  <c r="N320" i="4"/>
  <c r="Q320" i="4" s="1"/>
  <c r="I319" i="4"/>
  <c r="J318" i="4" l="1"/>
  <c r="N319" i="4"/>
  <c r="Q319" i="4" s="1"/>
  <c r="I318" i="4"/>
  <c r="J317" i="4" l="1"/>
  <c r="N318" i="4"/>
  <c r="Q318" i="4" s="1"/>
  <c r="I317" i="4"/>
  <c r="J316" i="4" l="1"/>
  <c r="N317" i="4"/>
  <c r="Q317" i="4" s="1"/>
  <c r="I316" i="4"/>
  <c r="J315" i="4" l="1"/>
  <c r="N316" i="4"/>
  <c r="Q316" i="4" s="1"/>
  <c r="I315" i="4"/>
  <c r="J314" i="4" l="1"/>
  <c r="N315" i="4"/>
  <c r="Q315" i="4" s="1"/>
  <c r="I314" i="4"/>
  <c r="J313" i="4" l="1"/>
  <c r="N314" i="4"/>
  <c r="Q314" i="4" s="1"/>
  <c r="I313" i="4"/>
  <c r="J312" i="4" l="1"/>
  <c r="N313" i="4"/>
  <c r="Q313" i="4" s="1"/>
  <c r="I312" i="4"/>
  <c r="J311" i="4" l="1"/>
  <c r="N312" i="4"/>
  <c r="Q312" i="4" s="1"/>
  <c r="I311" i="4"/>
  <c r="J310" i="4" l="1"/>
  <c r="N311" i="4"/>
  <c r="Q311" i="4" s="1"/>
  <c r="I310" i="4"/>
  <c r="J309" i="4" l="1"/>
  <c r="N310" i="4"/>
  <c r="Q310" i="4" s="1"/>
  <c r="I309" i="4"/>
  <c r="J308" i="4" l="1"/>
  <c r="N309" i="4"/>
  <c r="Q309" i="4" s="1"/>
  <c r="I308" i="4"/>
  <c r="J307" i="4" l="1"/>
  <c r="N308" i="4"/>
  <c r="Q308" i="4" s="1"/>
  <c r="I307" i="4"/>
  <c r="J306" i="4" l="1"/>
  <c r="N307" i="4"/>
  <c r="Q307" i="4" s="1"/>
  <c r="I306" i="4"/>
  <c r="J305" i="4" l="1"/>
  <c r="N306" i="4"/>
  <c r="Q306" i="4" s="1"/>
  <c r="I305" i="4"/>
  <c r="J304" i="4" l="1"/>
  <c r="N305" i="4"/>
  <c r="Q305" i="4" s="1"/>
  <c r="I304" i="4"/>
  <c r="J303" i="4" l="1"/>
  <c r="N304" i="4"/>
  <c r="Q304" i="4" s="1"/>
  <c r="I303" i="4"/>
  <c r="I302" i="4" l="1"/>
  <c r="N303" i="4"/>
  <c r="Q303" i="4" s="1"/>
  <c r="J302" i="4"/>
  <c r="I301" i="4" l="1"/>
  <c r="J301" i="4"/>
  <c r="N302" i="4"/>
  <c r="Q302" i="4" s="1"/>
  <c r="I300" i="4" l="1"/>
  <c r="J300" i="4"/>
  <c r="N301" i="4"/>
  <c r="Q301" i="4" s="1"/>
  <c r="I299" i="4" l="1"/>
  <c r="J299" i="4"/>
  <c r="N300" i="4"/>
  <c r="Q300" i="4" s="1"/>
  <c r="I298" i="4" l="1"/>
  <c r="J298" i="4"/>
  <c r="N299" i="4"/>
  <c r="Q299" i="4" s="1"/>
  <c r="I297" i="4" l="1"/>
  <c r="J297" i="4"/>
  <c r="N298" i="4"/>
  <c r="Q298" i="4" s="1"/>
  <c r="I296" i="4" l="1"/>
  <c r="J296" i="4"/>
  <c r="N297" i="4"/>
  <c r="Q297" i="4" s="1"/>
  <c r="I295" i="4" l="1"/>
  <c r="J295" i="4"/>
  <c r="N296" i="4"/>
  <c r="Q296" i="4" s="1"/>
  <c r="I294" i="4" l="1"/>
  <c r="J294" i="4"/>
  <c r="N295" i="4"/>
  <c r="Q295" i="4" s="1"/>
  <c r="I293" i="4" l="1"/>
  <c r="J293" i="4"/>
  <c r="N294" i="4"/>
  <c r="Q294" i="4" s="1"/>
  <c r="I292" i="4" l="1"/>
  <c r="J292" i="4"/>
  <c r="N293" i="4"/>
  <c r="Q293" i="4" s="1"/>
  <c r="I291" i="4" l="1"/>
  <c r="J291" i="4"/>
  <c r="N292" i="4"/>
  <c r="Q292" i="4" s="1"/>
  <c r="I290" i="4" l="1"/>
  <c r="J290" i="4"/>
  <c r="N291" i="4"/>
  <c r="Q291" i="4" s="1"/>
  <c r="I289" i="4" l="1"/>
  <c r="J289" i="4"/>
  <c r="N290" i="4"/>
  <c r="Q290" i="4" s="1"/>
  <c r="I288" i="4" l="1"/>
  <c r="J288" i="4"/>
  <c r="N289" i="4"/>
  <c r="Q289" i="4" s="1"/>
  <c r="I287" i="4" l="1"/>
  <c r="J287" i="4"/>
  <c r="N288" i="4"/>
  <c r="Q288" i="4" s="1"/>
  <c r="I286" i="4" l="1"/>
  <c r="J286" i="4"/>
  <c r="N287" i="4"/>
  <c r="Q287" i="4" s="1"/>
  <c r="I285" i="4" l="1"/>
  <c r="J285" i="4"/>
  <c r="N286" i="4"/>
  <c r="Q286" i="4" s="1"/>
  <c r="I284" i="4" l="1"/>
  <c r="J284" i="4"/>
  <c r="N285" i="4"/>
  <c r="Q285" i="4" s="1"/>
  <c r="I283" i="4" l="1"/>
  <c r="J283" i="4"/>
  <c r="N284" i="4"/>
  <c r="Q284" i="4" s="1"/>
  <c r="I282" i="4" l="1"/>
  <c r="J282" i="4"/>
  <c r="N283" i="4"/>
  <c r="Q283" i="4" s="1"/>
  <c r="I281" i="4" l="1"/>
  <c r="J281" i="4"/>
  <c r="N282" i="4"/>
  <c r="Q282" i="4" s="1"/>
  <c r="I280" i="4" l="1"/>
  <c r="J280" i="4"/>
  <c r="N281" i="4"/>
  <c r="Q281" i="4" s="1"/>
  <c r="I279" i="4" l="1"/>
  <c r="J279" i="4"/>
  <c r="N280" i="4"/>
  <c r="Q280" i="4" s="1"/>
  <c r="I278" i="4" l="1"/>
  <c r="J278" i="4"/>
  <c r="N279" i="4"/>
  <c r="Q279" i="4" s="1"/>
  <c r="I277" i="4" l="1"/>
  <c r="J277" i="4"/>
  <c r="N278" i="4"/>
  <c r="Q278" i="4" s="1"/>
  <c r="I276" i="4" l="1"/>
  <c r="J276" i="4"/>
  <c r="N277" i="4"/>
  <c r="Q277" i="4" s="1"/>
  <c r="I275" i="4" l="1"/>
  <c r="J275" i="4"/>
  <c r="N276" i="4"/>
  <c r="Q276" i="4" s="1"/>
  <c r="I274" i="4" l="1"/>
  <c r="J274" i="4"/>
  <c r="N275" i="4"/>
  <c r="Q275" i="4" s="1"/>
  <c r="I273" i="4" l="1"/>
  <c r="J273" i="4"/>
  <c r="N274" i="4"/>
  <c r="Q274" i="4" s="1"/>
  <c r="I272" i="4" l="1"/>
  <c r="J272" i="4"/>
  <c r="N273" i="4"/>
  <c r="Q273" i="4" s="1"/>
  <c r="I271" i="4" l="1"/>
  <c r="J271" i="4"/>
  <c r="N272" i="4"/>
  <c r="Q272" i="4" s="1"/>
  <c r="I270" i="4" l="1"/>
  <c r="J270" i="4"/>
  <c r="N271" i="4"/>
  <c r="Q271" i="4" s="1"/>
  <c r="I269" i="4" l="1"/>
  <c r="J269" i="4"/>
  <c r="N270" i="4"/>
  <c r="Q270" i="4" s="1"/>
  <c r="I268" i="4" l="1"/>
  <c r="J268" i="4"/>
  <c r="N269" i="4"/>
  <c r="Q269" i="4" s="1"/>
  <c r="I267" i="4" l="1"/>
  <c r="J267" i="4"/>
  <c r="N268" i="4"/>
  <c r="Q268" i="4" s="1"/>
  <c r="I266" i="4" l="1"/>
  <c r="J266" i="4"/>
  <c r="N267" i="4"/>
  <c r="Q267" i="4" s="1"/>
  <c r="I265" i="4" l="1"/>
  <c r="J265" i="4"/>
  <c r="N266" i="4"/>
  <c r="Q266" i="4" s="1"/>
  <c r="I264" i="4" l="1"/>
  <c r="J264" i="4"/>
  <c r="N265" i="4"/>
  <c r="Q265" i="4" s="1"/>
  <c r="I263" i="4" l="1"/>
  <c r="J263" i="4"/>
  <c r="N264" i="4"/>
  <c r="Q264" i="4" s="1"/>
  <c r="I262" i="4" l="1"/>
  <c r="J262" i="4"/>
  <c r="N263" i="4"/>
  <c r="Q263" i="4" s="1"/>
  <c r="I261" i="4" l="1"/>
  <c r="J261" i="4"/>
  <c r="N262" i="4"/>
  <c r="Q262" i="4" s="1"/>
  <c r="I260" i="4" l="1"/>
  <c r="J260" i="4"/>
  <c r="N261" i="4"/>
  <c r="Q261" i="4" s="1"/>
  <c r="I259" i="4" l="1"/>
  <c r="J259" i="4"/>
  <c r="N260" i="4"/>
  <c r="Q260" i="4" s="1"/>
  <c r="I258" i="4" l="1"/>
  <c r="J258" i="4"/>
  <c r="N259" i="4"/>
  <c r="Q259" i="4" s="1"/>
  <c r="I257" i="4" l="1"/>
  <c r="J257" i="4"/>
  <c r="N258" i="4"/>
  <c r="Q258" i="4" s="1"/>
  <c r="I256" i="4" l="1"/>
  <c r="J256" i="4"/>
  <c r="N257" i="4"/>
  <c r="Q257" i="4" s="1"/>
  <c r="I255" i="4" l="1"/>
  <c r="J255" i="4"/>
  <c r="N256" i="4"/>
  <c r="Q256" i="4" s="1"/>
  <c r="I254" i="4" l="1"/>
  <c r="J254" i="4"/>
  <c r="N255" i="4"/>
  <c r="Q255" i="4" s="1"/>
  <c r="I253" i="4" l="1"/>
  <c r="J253" i="4"/>
  <c r="N254" i="4"/>
  <c r="Q254" i="4" s="1"/>
  <c r="I252" i="4" l="1"/>
  <c r="J252" i="4"/>
  <c r="N253" i="4"/>
  <c r="Q253" i="4" s="1"/>
  <c r="I251" i="4" l="1"/>
  <c r="J251" i="4"/>
  <c r="N252" i="4"/>
  <c r="Q252" i="4" s="1"/>
  <c r="I250" i="4" l="1"/>
  <c r="J250" i="4"/>
  <c r="N251" i="4"/>
  <c r="Q251" i="4" s="1"/>
  <c r="I249" i="4" l="1"/>
  <c r="J249" i="4"/>
  <c r="N250" i="4"/>
  <c r="Q250" i="4" s="1"/>
  <c r="I248" i="4" l="1"/>
  <c r="J248" i="4"/>
  <c r="N249" i="4"/>
  <c r="Q249" i="4" s="1"/>
  <c r="I247" i="4" l="1"/>
  <c r="J247" i="4"/>
  <c r="N248" i="4"/>
  <c r="Q248" i="4" s="1"/>
  <c r="I246" i="4" l="1"/>
  <c r="J246" i="4"/>
  <c r="N247" i="4"/>
  <c r="Q247" i="4" s="1"/>
  <c r="I245" i="4" l="1"/>
  <c r="J245" i="4"/>
  <c r="N246" i="4"/>
  <c r="Q246" i="4" s="1"/>
  <c r="I244" i="4" l="1"/>
  <c r="J244" i="4"/>
  <c r="N245" i="4"/>
  <c r="Q245" i="4" s="1"/>
  <c r="I243" i="4" l="1"/>
  <c r="J243" i="4"/>
  <c r="N244" i="4"/>
  <c r="Q244" i="4" s="1"/>
  <c r="I242" i="4" l="1"/>
  <c r="J242" i="4"/>
  <c r="N243" i="4"/>
  <c r="Q243" i="4" s="1"/>
  <c r="I241" i="4" l="1"/>
  <c r="J241" i="4"/>
  <c r="N242" i="4"/>
  <c r="Q242" i="4" s="1"/>
  <c r="I240" i="4" l="1"/>
  <c r="J240" i="4"/>
  <c r="N241" i="4"/>
  <c r="Q241" i="4" s="1"/>
  <c r="I239" i="4" l="1"/>
  <c r="J239" i="4"/>
  <c r="N240" i="4"/>
  <c r="Q240" i="4" s="1"/>
  <c r="I238" i="4" l="1"/>
  <c r="J238" i="4"/>
  <c r="N239" i="4"/>
  <c r="Q239" i="4" s="1"/>
  <c r="I237" i="4" l="1"/>
  <c r="J237" i="4"/>
  <c r="N238" i="4"/>
  <c r="Q238" i="4" s="1"/>
  <c r="I236" i="4" l="1"/>
  <c r="J236" i="4"/>
  <c r="N237" i="4"/>
  <c r="Q237" i="4" s="1"/>
  <c r="I235" i="4" l="1"/>
  <c r="J235" i="4"/>
  <c r="N236" i="4"/>
  <c r="Q236" i="4" s="1"/>
  <c r="I234" i="4" l="1"/>
  <c r="J234" i="4"/>
  <c r="N235" i="4"/>
  <c r="Q235" i="4" s="1"/>
  <c r="I233" i="4" l="1"/>
  <c r="J233" i="4"/>
  <c r="N234" i="4"/>
  <c r="Q234" i="4" s="1"/>
  <c r="I232" i="4" l="1"/>
  <c r="J232" i="4"/>
  <c r="N233" i="4"/>
  <c r="Q233" i="4" s="1"/>
  <c r="I231" i="4" l="1"/>
  <c r="J231" i="4"/>
  <c r="N232" i="4"/>
  <c r="Q232" i="4" s="1"/>
  <c r="I230" i="4" l="1"/>
  <c r="J230" i="4"/>
  <c r="N231" i="4"/>
  <c r="Q231" i="4" s="1"/>
  <c r="I229" i="4" l="1"/>
  <c r="J229" i="4"/>
  <c r="N230" i="4"/>
  <c r="Q230" i="4" s="1"/>
  <c r="I228" i="4" l="1"/>
  <c r="J228" i="4"/>
  <c r="N229" i="4"/>
  <c r="Q229" i="4" s="1"/>
  <c r="I227" i="4" l="1"/>
  <c r="J227" i="4"/>
  <c r="N228" i="4"/>
  <c r="Q228" i="4" s="1"/>
  <c r="I226" i="4" l="1"/>
  <c r="J226" i="4"/>
  <c r="N227" i="4"/>
  <c r="Q227" i="4" s="1"/>
  <c r="I225" i="4" l="1"/>
  <c r="J225" i="4"/>
  <c r="N226" i="4"/>
  <c r="Q226" i="4" s="1"/>
  <c r="I224" i="4" l="1"/>
  <c r="J224" i="4"/>
  <c r="N225" i="4"/>
  <c r="Q225" i="4" s="1"/>
  <c r="I223" i="4" l="1"/>
  <c r="J223" i="4"/>
  <c r="N224" i="4"/>
  <c r="Q224" i="4" s="1"/>
  <c r="I222" i="4" l="1"/>
  <c r="J222" i="4"/>
  <c r="N223" i="4"/>
  <c r="Q223" i="4" s="1"/>
  <c r="I221" i="4" l="1"/>
  <c r="J221" i="4"/>
  <c r="N222" i="4"/>
  <c r="Q222" i="4" s="1"/>
  <c r="I220" i="4" l="1"/>
  <c r="J220" i="4"/>
  <c r="N221" i="4"/>
  <c r="Q221" i="4" s="1"/>
  <c r="I219" i="4" l="1"/>
  <c r="J219" i="4"/>
  <c r="N220" i="4"/>
  <c r="Q220" i="4" s="1"/>
  <c r="I218" i="4" l="1"/>
  <c r="J218" i="4"/>
  <c r="N219" i="4"/>
  <c r="Q219" i="4" s="1"/>
  <c r="I217" i="4" l="1"/>
  <c r="J217" i="4"/>
  <c r="N218" i="4"/>
  <c r="Q218" i="4" s="1"/>
  <c r="I216" i="4" l="1"/>
  <c r="J216" i="4"/>
  <c r="N217" i="4"/>
  <c r="Q217" i="4" s="1"/>
  <c r="I215" i="4" l="1"/>
  <c r="J215" i="4"/>
  <c r="N216" i="4"/>
  <c r="Q216" i="4" s="1"/>
  <c r="I214" i="4" l="1"/>
  <c r="J214" i="4"/>
  <c r="N215" i="4"/>
  <c r="Q215" i="4" s="1"/>
  <c r="I213" i="4" l="1"/>
  <c r="J213" i="4"/>
  <c r="N214" i="4"/>
  <c r="Q214" i="4" s="1"/>
  <c r="I212" i="4" l="1"/>
  <c r="J212" i="4"/>
  <c r="N213" i="4"/>
  <c r="Q213" i="4" s="1"/>
  <c r="I211" i="4" l="1"/>
  <c r="J211" i="4"/>
  <c r="N212" i="4"/>
  <c r="Q212" i="4" s="1"/>
  <c r="I210" i="4" l="1"/>
  <c r="J210" i="4"/>
  <c r="N211" i="4"/>
  <c r="Q211" i="4" s="1"/>
  <c r="I209" i="4" l="1"/>
  <c r="J209" i="4"/>
  <c r="N210" i="4"/>
  <c r="Q210" i="4" s="1"/>
  <c r="I208" i="4" l="1"/>
  <c r="J208" i="4"/>
  <c r="N209" i="4"/>
  <c r="Q209" i="4" s="1"/>
  <c r="I207" i="4" l="1"/>
  <c r="J207" i="4"/>
  <c r="N208" i="4"/>
  <c r="Q208" i="4" s="1"/>
  <c r="I206" i="4" l="1"/>
  <c r="J206" i="4"/>
  <c r="N207" i="4"/>
  <c r="Q207" i="4" s="1"/>
  <c r="I205" i="4" l="1"/>
  <c r="J205" i="4"/>
  <c r="N206" i="4"/>
  <c r="Q206" i="4" s="1"/>
  <c r="I204" i="4" l="1"/>
  <c r="J204" i="4"/>
  <c r="N205" i="4"/>
  <c r="Q205" i="4" s="1"/>
  <c r="I203" i="4" l="1"/>
  <c r="J203" i="4"/>
  <c r="N204" i="4"/>
  <c r="Q204" i="4" s="1"/>
  <c r="I202" i="4" l="1"/>
  <c r="J202" i="4"/>
  <c r="N203" i="4"/>
  <c r="Q203" i="4" s="1"/>
  <c r="I201" i="4" l="1"/>
  <c r="J201" i="4"/>
  <c r="N202" i="4"/>
  <c r="Q202" i="4" s="1"/>
  <c r="I200" i="4" l="1"/>
  <c r="J200" i="4"/>
  <c r="N201" i="4"/>
  <c r="Q201" i="4" s="1"/>
  <c r="I199" i="4" l="1"/>
  <c r="J199" i="4"/>
  <c r="N200" i="4"/>
  <c r="Q200" i="4" s="1"/>
  <c r="I198" i="4" l="1"/>
  <c r="J198" i="4"/>
  <c r="N199" i="4"/>
  <c r="Q199" i="4" s="1"/>
  <c r="I197" i="4" l="1"/>
  <c r="J197" i="4"/>
  <c r="N198" i="4"/>
  <c r="Q198" i="4" s="1"/>
  <c r="I196" i="4" l="1"/>
  <c r="J196" i="4"/>
  <c r="N197" i="4"/>
  <c r="Q197" i="4" s="1"/>
  <c r="I195" i="4" l="1"/>
  <c r="J195" i="4"/>
  <c r="N196" i="4"/>
  <c r="Q196" i="4" s="1"/>
  <c r="I194" i="4" l="1"/>
  <c r="J194" i="4"/>
  <c r="N195" i="4"/>
  <c r="Q195" i="4" s="1"/>
  <c r="I193" i="4" l="1"/>
  <c r="J193" i="4"/>
  <c r="N194" i="4"/>
  <c r="Q194" i="4" s="1"/>
  <c r="I192" i="4" l="1"/>
  <c r="J192" i="4"/>
  <c r="N193" i="4"/>
  <c r="Q193" i="4" s="1"/>
  <c r="I191" i="4" l="1"/>
  <c r="J191" i="4"/>
  <c r="N192" i="4"/>
  <c r="Q192" i="4" s="1"/>
  <c r="I190" i="4" l="1"/>
  <c r="J190" i="4"/>
  <c r="N191" i="4"/>
  <c r="Q191" i="4" s="1"/>
  <c r="I189" i="4" l="1"/>
  <c r="J189" i="4"/>
  <c r="N190" i="4"/>
  <c r="Q190" i="4" s="1"/>
  <c r="I188" i="4" l="1"/>
  <c r="J188" i="4"/>
  <c r="N189" i="4"/>
  <c r="Q189" i="4" s="1"/>
  <c r="I187" i="4" l="1"/>
  <c r="J187" i="4"/>
  <c r="N188" i="4"/>
  <c r="Q188" i="4" s="1"/>
  <c r="I186" i="4" l="1"/>
  <c r="J186" i="4"/>
  <c r="N187" i="4"/>
  <c r="Q187" i="4" s="1"/>
  <c r="I185" i="4" l="1"/>
  <c r="J185" i="4"/>
  <c r="N186" i="4"/>
  <c r="Q186" i="4" s="1"/>
  <c r="I184" i="4" l="1"/>
  <c r="J184" i="4"/>
  <c r="N185" i="4"/>
  <c r="Q185" i="4" s="1"/>
  <c r="I183" i="4" l="1"/>
  <c r="J183" i="4"/>
  <c r="N184" i="4"/>
  <c r="Q184" i="4" s="1"/>
  <c r="I182" i="4" l="1"/>
  <c r="J182" i="4"/>
  <c r="N183" i="4"/>
  <c r="Q183" i="4" s="1"/>
  <c r="I181" i="4" l="1"/>
  <c r="J181" i="4"/>
  <c r="N182" i="4"/>
  <c r="Q182" i="4" s="1"/>
  <c r="I180" i="4" l="1"/>
  <c r="J180" i="4"/>
  <c r="N181" i="4"/>
  <c r="Q181" i="4" s="1"/>
  <c r="I179" i="4" l="1"/>
  <c r="J179" i="4"/>
  <c r="N180" i="4"/>
  <c r="Q180" i="4" s="1"/>
  <c r="I178" i="4" l="1"/>
  <c r="J178" i="4"/>
  <c r="N179" i="4"/>
  <c r="Q179" i="4" s="1"/>
  <c r="I177" i="4" l="1"/>
  <c r="J177" i="4"/>
  <c r="N178" i="4"/>
  <c r="Q178" i="4" s="1"/>
  <c r="I176" i="4" l="1"/>
  <c r="J176" i="4"/>
  <c r="N177" i="4"/>
  <c r="Q177" i="4" s="1"/>
  <c r="I175" i="4" l="1"/>
  <c r="J175" i="4"/>
  <c r="N176" i="4"/>
  <c r="Q176" i="4" s="1"/>
  <c r="I174" i="4" l="1"/>
  <c r="J174" i="4"/>
  <c r="N175" i="4"/>
  <c r="Q175" i="4" s="1"/>
  <c r="I173" i="4" l="1"/>
  <c r="J173" i="4"/>
  <c r="N174" i="4"/>
  <c r="Q174" i="4" s="1"/>
  <c r="I172" i="4" l="1"/>
  <c r="J172" i="4"/>
  <c r="N173" i="4"/>
  <c r="Q173" i="4" s="1"/>
  <c r="I171" i="4" l="1"/>
  <c r="J171" i="4"/>
  <c r="N172" i="4"/>
  <c r="Q172" i="4" s="1"/>
  <c r="I170" i="4" l="1"/>
  <c r="J170" i="4"/>
  <c r="N171" i="4"/>
  <c r="Q171" i="4" s="1"/>
  <c r="I169" i="4" l="1"/>
  <c r="J169" i="4"/>
  <c r="N170" i="4"/>
  <c r="Q170" i="4" s="1"/>
  <c r="I168" i="4" l="1"/>
  <c r="J168" i="4"/>
  <c r="N169" i="4"/>
  <c r="Q169" i="4" s="1"/>
  <c r="I167" i="4" l="1"/>
  <c r="J167" i="4"/>
  <c r="N168" i="4"/>
  <c r="Q168" i="4" s="1"/>
  <c r="I166" i="4" l="1"/>
  <c r="J166" i="4"/>
  <c r="N167" i="4"/>
  <c r="Q167" i="4" s="1"/>
  <c r="I165" i="4" l="1"/>
  <c r="J165" i="4"/>
  <c r="N166" i="4"/>
  <c r="Q166" i="4" s="1"/>
  <c r="I164" i="4" l="1"/>
  <c r="J164" i="4"/>
  <c r="N165" i="4"/>
  <c r="Q165" i="4" s="1"/>
  <c r="I163" i="4" l="1"/>
  <c r="J163" i="4"/>
  <c r="N164" i="4"/>
  <c r="Q164" i="4" s="1"/>
  <c r="I162" i="4" l="1"/>
  <c r="J162" i="4"/>
  <c r="N163" i="4"/>
  <c r="Q163" i="4" s="1"/>
  <c r="I161" i="4" l="1"/>
  <c r="J161" i="4"/>
  <c r="N162" i="4"/>
  <c r="Q162" i="4" s="1"/>
  <c r="I160" i="4" l="1"/>
  <c r="J160" i="4"/>
  <c r="N161" i="4"/>
  <c r="Q161" i="4" s="1"/>
  <c r="I159" i="4" l="1"/>
  <c r="J159" i="4"/>
  <c r="N160" i="4"/>
  <c r="Q160" i="4" s="1"/>
  <c r="I158" i="4" l="1"/>
  <c r="J158" i="4"/>
  <c r="N159" i="4"/>
  <c r="Q159" i="4" s="1"/>
  <c r="I157" i="4" l="1"/>
  <c r="J157" i="4"/>
  <c r="N158" i="4"/>
  <c r="Q158" i="4" s="1"/>
  <c r="I156" i="4" l="1"/>
  <c r="J156" i="4"/>
  <c r="N157" i="4"/>
  <c r="Q157" i="4" s="1"/>
  <c r="I155" i="4" l="1"/>
  <c r="J155" i="4"/>
  <c r="N156" i="4"/>
  <c r="Q156" i="4" s="1"/>
  <c r="I154" i="4" l="1"/>
  <c r="J154" i="4"/>
  <c r="N155" i="4"/>
  <c r="Q155" i="4" s="1"/>
  <c r="I153" i="4" l="1"/>
  <c r="J153" i="4"/>
  <c r="N154" i="4"/>
  <c r="Q154" i="4" s="1"/>
  <c r="I152" i="4" l="1"/>
  <c r="J152" i="4"/>
  <c r="N153" i="4"/>
  <c r="Q153" i="4" s="1"/>
  <c r="I151" i="4" l="1"/>
  <c r="J151" i="4"/>
  <c r="N152" i="4"/>
  <c r="Q152" i="4" s="1"/>
  <c r="I150" i="4" l="1"/>
  <c r="J150" i="4"/>
  <c r="N151" i="4"/>
  <c r="Q151" i="4" s="1"/>
  <c r="I149" i="4" l="1"/>
  <c r="J149" i="4"/>
  <c r="N150" i="4"/>
  <c r="Q150" i="4" s="1"/>
  <c r="I148" i="4" l="1"/>
  <c r="J148" i="4"/>
  <c r="N149" i="4"/>
  <c r="Q149" i="4" s="1"/>
  <c r="I147" i="4" l="1"/>
  <c r="J147" i="4"/>
  <c r="N148" i="4"/>
  <c r="Q148" i="4" s="1"/>
  <c r="I146" i="4" l="1"/>
  <c r="J146" i="4"/>
  <c r="N147" i="4"/>
  <c r="Q147" i="4" s="1"/>
  <c r="I145" i="4" l="1"/>
  <c r="J145" i="4"/>
  <c r="N146" i="4"/>
  <c r="Q146" i="4" s="1"/>
  <c r="I144" i="4" l="1"/>
  <c r="J144" i="4"/>
  <c r="N145" i="4"/>
  <c r="Q145" i="4" s="1"/>
  <c r="I143" i="4" l="1"/>
  <c r="J143" i="4"/>
  <c r="N144" i="4"/>
  <c r="Q144" i="4" s="1"/>
  <c r="I142" i="4" l="1"/>
  <c r="J142" i="4"/>
  <c r="N143" i="4"/>
  <c r="Q143" i="4" s="1"/>
  <c r="I141" i="4" l="1"/>
  <c r="J141" i="4"/>
  <c r="N142" i="4"/>
  <c r="Q142" i="4" s="1"/>
  <c r="I140" i="4" l="1"/>
  <c r="J140" i="4"/>
  <c r="N141" i="4"/>
  <c r="Q141" i="4" s="1"/>
  <c r="I139" i="4" l="1"/>
  <c r="J139" i="4"/>
  <c r="N140" i="4"/>
  <c r="Q140" i="4" s="1"/>
  <c r="I138" i="4" l="1"/>
  <c r="J138" i="4"/>
  <c r="N139" i="4"/>
  <c r="Q139" i="4" s="1"/>
  <c r="I137" i="4" l="1"/>
  <c r="J137" i="4"/>
  <c r="N138" i="4"/>
  <c r="Q138" i="4" s="1"/>
  <c r="I136" i="4" l="1"/>
  <c r="J136" i="4"/>
  <c r="N137" i="4"/>
  <c r="Q137" i="4" s="1"/>
  <c r="I135" i="4" l="1"/>
  <c r="J135" i="4"/>
  <c r="N136" i="4"/>
  <c r="Q136" i="4" s="1"/>
  <c r="I134" i="4" l="1"/>
  <c r="J134" i="4"/>
  <c r="N135" i="4"/>
  <c r="Q135" i="4" s="1"/>
  <c r="I133" i="4" l="1"/>
  <c r="J133" i="4"/>
  <c r="N134" i="4"/>
  <c r="Q134" i="4" s="1"/>
  <c r="I132" i="4" l="1"/>
  <c r="J132" i="4"/>
  <c r="N133" i="4"/>
  <c r="Q133" i="4" s="1"/>
  <c r="I131" i="4" l="1"/>
  <c r="J131" i="4"/>
  <c r="N132" i="4"/>
  <c r="Q132" i="4" s="1"/>
  <c r="I130" i="4" l="1"/>
  <c r="J130" i="4"/>
  <c r="N131" i="4"/>
  <c r="Q131" i="4" s="1"/>
  <c r="I129" i="4" l="1"/>
  <c r="J129" i="4"/>
  <c r="N130" i="4"/>
  <c r="Q130" i="4" s="1"/>
  <c r="I128" i="4" l="1"/>
  <c r="J128" i="4"/>
  <c r="N129" i="4"/>
  <c r="Q129" i="4" s="1"/>
  <c r="I127" i="4" l="1"/>
  <c r="J127" i="4"/>
  <c r="N128" i="4"/>
  <c r="Q128" i="4" s="1"/>
  <c r="I126" i="4" l="1"/>
  <c r="J126" i="4"/>
  <c r="N127" i="4"/>
  <c r="Q127" i="4" s="1"/>
  <c r="I125" i="4" l="1"/>
  <c r="J125" i="4"/>
  <c r="N126" i="4"/>
  <c r="Q126" i="4" s="1"/>
  <c r="I124" i="4" l="1"/>
  <c r="J124" i="4"/>
  <c r="N125" i="4"/>
  <c r="Q125" i="4" s="1"/>
  <c r="I123" i="4" l="1"/>
  <c r="J123" i="4"/>
  <c r="N124" i="4"/>
  <c r="Q124" i="4" s="1"/>
  <c r="I122" i="4" l="1"/>
  <c r="J122" i="4"/>
  <c r="N123" i="4"/>
  <c r="Q123" i="4" s="1"/>
  <c r="I121" i="4" l="1"/>
  <c r="J121" i="4"/>
  <c r="N122" i="4"/>
  <c r="Q122" i="4" s="1"/>
  <c r="I120" i="4" l="1"/>
  <c r="J120" i="4"/>
  <c r="N121" i="4"/>
  <c r="Q121" i="4" s="1"/>
  <c r="I119" i="4" l="1"/>
  <c r="J119" i="4"/>
  <c r="N120" i="4"/>
  <c r="Q120" i="4" s="1"/>
  <c r="I118" i="4" l="1"/>
  <c r="J118" i="4"/>
  <c r="N119" i="4"/>
  <c r="Q119" i="4" s="1"/>
  <c r="I117" i="4" l="1"/>
  <c r="J117" i="4"/>
  <c r="N118" i="4"/>
  <c r="Q118" i="4" s="1"/>
  <c r="I116" i="4" l="1"/>
  <c r="J116" i="4"/>
  <c r="N117" i="4"/>
  <c r="Q117" i="4" s="1"/>
  <c r="I115" i="4" l="1"/>
  <c r="J115" i="4"/>
  <c r="N116" i="4"/>
  <c r="Q116" i="4" s="1"/>
  <c r="I114" i="4" l="1"/>
  <c r="J114" i="4"/>
  <c r="N115" i="4"/>
  <c r="Q115" i="4" s="1"/>
  <c r="I113" i="4" l="1"/>
  <c r="J113" i="4"/>
  <c r="N114" i="4"/>
  <c r="Q114" i="4" s="1"/>
  <c r="I112" i="4" l="1"/>
  <c r="J112" i="4"/>
  <c r="N113" i="4"/>
  <c r="Q113" i="4" s="1"/>
  <c r="I111" i="4" l="1"/>
  <c r="J111" i="4"/>
  <c r="N112" i="4"/>
  <c r="Q112" i="4" s="1"/>
  <c r="I110" i="4" l="1"/>
  <c r="J110" i="4"/>
  <c r="N111" i="4"/>
  <c r="Q111" i="4" s="1"/>
  <c r="I109" i="4" l="1"/>
  <c r="J109" i="4"/>
  <c r="N110" i="4"/>
  <c r="Q110" i="4" s="1"/>
  <c r="I108" i="4" l="1"/>
  <c r="J108" i="4"/>
  <c r="N109" i="4"/>
  <c r="Q109" i="4" s="1"/>
  <c r="I107" i="4" l="1"/>
  <c r="J107" i="4"/>
  <c r="N108" i="4"/>
  <c r="Q108" i="4" s="1"/>
  <c r="I106" i="4" l="1"/>
  <c r="J106" i="4"/>
  <c r="N107" i="4"/>
  <c r="Q107" i="4" s="1"/>
  <c r="I105" i="4" l="1"/>
  <c r="J105" i="4"/>
  <c r="N106" i="4"/>
  <c r="Q106" i="4" s="1"/>
  <c r="I104" i="4" l="1"/>
  <c r="J104" i="4"/>
  <c r="N105" i="4"/>
  <c r="Q105" i="4" s="1"/>
  <c r="I103" i="4" l="1"/>
  <c r="J103" i="4"/>
  <c r="N104" i="4"/>
  <c r="Q104" i="4" s="1"/>
  <c r="I102" i="4" l="1"/>
  <c r="J102" i="4"/>
  <c r="N103" i="4"/>
  <c r="Q103" i="4" s="1"/>
  <c r="I101" i="4" l="1"/>
  <c r="J101" i="4"/>
  <c r="N102" i="4"/>
  <c r="Q102" i="4" s="1"/>
  <c r="I100" i="4" l="1"/>
  <c r="J100" i="4"/>
  <c r="N101" i="4"/>
  <c r="Q101" i="4" s="1"/>
  <c r="I99" i="4" l="1"/>
  <c r="J99" i="4"/>
  <c r="N100" i="4"/>
  <c r="Q100" i="4" s="1"/>
  <c r="I98" i="4" l="1"/>
  <c r="J98" i="4"/>
  <c r="N99" i="4"/>
  <c r="Q99" i="4" s="1"/>
  <c r="I97" i="4" l="1"/>
  <c r="J97" i="4"/>
  <c r="N98" i="4"/>
  <c r="Q98" i="4" s="1"/>
  <c r="I96" i="4" l="1"/>
  <c r="J96" i="4"/>
  <c r="N97" i="4"/>
  <c r="Q97" i="4" s="1"/>
  <c r="I95" i="4" l="1"/>
  <c r="J95" i="4"/>
  <c r="N96" i="4"/>
  <c r="Q96" i="4" s="1"/>
  <c r="I94" i="4" l="1"/>
  <c r="J94" i="4"/>
  <c r="N95" i="4"/>
  <c r="Q95" i="4" s="1"/>
  <c r="I93" i="4" l="1"/>
  <c r="J93" i="4"/>
  <c r="N94" i="4"/>
  <c r="Q94" i="4" s="1"/>
  <c r="I92" i="4" l="1"/>
  <c r="J92" i="4"/>
  <c r="N93" i="4"/>
  <c r="Q93" i="4" s="1"/>
  <c r="I91" i="4" l="1"/>
  <c r="J91" i="4"/>
  <c r="N92" i="4"/>
  <c r="Q92" i="4" s="1"/>
  <c r="I90" i="4" l="1"/>
  <c r="J90" i="4"/>
  <c r="N91" i="4"/>
  <c r="Q91" i="4" s="1"/>
  <c r="I89" i="4" l="1"/>
  <c r="J89" i="4"/>
  <c r="N90" i="4"/>
  <c r="Q90" i="4" s="1"/>
  <c r="I88" i="4" l="1"/>
  <c r="J88" i="4"/>
  <c r="N89" i="4"/>
  <c r="Q89" i="4" s="1"/>
  <c r="I87" i="4" l="1"/>
  <c r="J87" i="4"/>
  <c r="N88" i="4"/>
  <c r="Q88" i="4" s="1"/>
  <c r="I86" i="4" l="1"/>
  <c r="J86" i="4"/>
  <c r="N87" i="4"/>
  <c r="Q87" i="4" s="1"/>
  <c r="I85" i="4" l="1"/>
  <c r="J85" i="4"/>
  <c r="N86" i="4"/>
  <c r="Q86" i="4" s="1"/>
  <c r="I84" i="4" l="1"/>
  <c r="J84" i="4"/>
  <c r="N85" i="4"/>
  <c r="Q85" i="4" s="1"/>
  <c r="I83" i="4" l="1"/>
  <c r="J83" i="4"/>
  <c r="N84" i="4"/>
  <c r="Q84" i="4" s="1"/>
  <c r="I82" i="4" l="1"/>
  <c r="J82" i="4"/>
  <c r="N83" i="4"/>
  <c r="Q83" i="4" s="1"/>
  <c r="I81" i="4" l="1"/>
  <c r="J81" i="4"/>
  <c r="N82" i="4"/>
  <c r="Q82" i="4" s="1"/>
  <c r="I80" i="4" l="1"/>
  <c r="J80" i="4"/>
  <c r="N81" i="4"/>
  <c r="Q81" i="4" s="1"/>
  <c r="I79" i="4" l="1"/>
  <c r="J79" i="4"/>
  <c r="N80" i="4"/>
  <c r="Q80" i="4" s="1"/>
  <c r="I78" i="4" l="1"/>
  <c r="J78" i="4"/>
  <c r="N79" i="4"/>
  <c r="Q79" i="4" s="1"/>
  <c r="I77" i="4" l="1"/>
  <c r="J77" i="4"/>
  <c r="N78" i="4"/>
  <c r="Q78" i="4" s="1"/>
  <c r="I76" i="4" l="1"/>
  <c r="J76" i="4"/>
  <c r="N77" i="4"/>
  <c r="Q77" i="4" s="1"/>
  <c r="I75" i="4" l="1"/>
  <c r="J75" i="4"/>
  <c r="N76" i="4"/>
  <c r="Q76" i="4" s="1"/>
  <c r="I74" i="4" l="1"/>
  <c r="J74" i="4"/>
  <c r="N75" i="4"/>
  <c r="Q75" i="4" s="1"/>
  <c r="I73" i="4" l="1"/>
  <c r="J73" i="4"/>
  <c r="N74" i="4"/>
  <c r="Q74" i="4" s="1"/>
  <c r="I72" i="4" l="1"/>
  <c r="J72" i="4"/>
  <c r="N73" i="4"/>
  <c r="Q73" i="4" s="1"/>
  <c r="I71" i="4" l="1"/>
  <c r="J71" i="4"/>
  <c r="N72" i="4"/>
  <c r="Q72" i="4" s="1"/>
  <c r="I70" i="4" l="1"/>
  <c r="J70" i="4"/>
  <c r="N71" i="4"/>
  <c r="Q71" i="4" s="1"/>
  <c r="I69" i="4" l="1"/>
  <c r="J69" i="4"/>
  <c r="N70" i="4"/>
  <c r="Q70" i="4" s="1"/>
  <c r="I68" i="4" l="1"/>
  <c r="J68" i="4"/>
  <c r="N69" i="4"/>
  <c r="Q69" i="4" s="1"/>
  <c r="I67" i="4" l="1"/>
  <c r="J67" i="4"/>
  <c r="N68" i="4"/>
  <c r="Q68" i="4" s="1"/>
  <c r="I66" i="4" l="1"/>
  <c r="J66" i="4"/>
  <c r="N67" i="4"/>
  <c r="Q67" i="4" s="1"/>
  <c r="I65" i="4" l="1"/>
  <c r="J65" i="4"/>
  <c r="N66" i="4"/>
  <c r="Q66" i="4" s="1"/>
  <c r="I64" i="4" l="1"/>
  <c r="J64" i="4"/>
  <c r="N65" i="4"/>
  <c r="Q65" i="4" s="1"/>
  <c r="I63" i="4" l="1"/>
  <c r="J63" i="4"/>
  <c r="N64" i="4"/>
  <c r="Q64" i="4" s="1"/>
  <c r="I62" i="4" l="1"/>
  <c r="J62" i="4"/>
  <c r="N63" i="4"/>
  <c r="Q63" i="4" s="1"/>
  <c r="I61" i="4" l="1"/>
  <c r="J61" i="4"/>
  <c r="N62" i="4"/>
  <c r="Q62" i="4" s="1"/>
  <c r="I60" i="4" l="1"/>
  <c r="J60" i="4"/>
  <c r="N61" i="4"/>
  <c r="Q61" i="4" s="1"/>
  <c r="I59" i="4" l="1"/>
  <c r="J59" i="4"/>
  <c r="N60" i="4"/>
  <c r="Q60" i="4" s="1"/>
  <c r="I58" i="4" l="1"/>
  <c r="J58" i="4"/>
  <c r="N59" i="4"/>
  <c r="Q59" i="4" s="1"/>
  <c r="I57" i="4" l="1"/>
  <c r="J57" i="4"/>
  <c r="N58" i="4"/>
  <c r="Q58" i="4" s="1"/>
  <c r="I56" i="4" l="1"/>
  <c r="J56" i="4"/>
  <c r="N57" i="4"/>
  <c r="Q57" i="4" s="1"/>
  <c r="I55" i="4" l="1"/>
  <c r="J55" i="4"/>
  <c r="N56" i="4"/>
  <c r="Q56" i="4" s="1"/>
  <c r="I54" i="4" l="1"/>
  <c r="J54" i="4"/>
  <c r="N55" i="4"/>
  <c r="Q55" i="4" s="1"/>
  <c r="I53" i="4" l="1"/>
  <c r="J53" i="4"/>
  <c r="N54" i="4"/>
  <c r="Q54" i="4" s="1"/>
  <c r="I52" i="4" l="1"/>
  <c r="J52" i="4"/>
  <c r="N53" i="4"/>
  <c r="Q53" i="4" s="1"/>
  <c r="I51" i="4" l="1"/>
  <c r="J51" i="4"/>
  <c r="N52" i="4"/>
  <c r="Q52" i="4" s="1"/>
  <c r="I50" i="4" l="1"/>
  <c r="J50" i="4"/>
  <c r="N51" i="4"/>
  <c r="Q51" i="4" s="1"/>
  <c r="I49" i="4" l="1"/>
  <c r="J49" i="4"/>
  <c r="N50" i="4"/>
  <c r="Q50" i="4" s="1"/>
  <c r="I48" i="4" l="1"/>
  <c r="J48" i="4"/>
  <c r="N49" i="4"/>
  <c r="Q49" i="4" s="1"/>
  <c r="J47" i="4" l="1"/>
  <c r="I47" i="4"/>
  <c r="N48" i="4"/>
  <c r="Q48" i="4" s="1"/>
  <c r="J46" i="4" l="1"/>
  <c r="I46" i="4"/>
  <c r="N47" i="4"/>
  <c r="Q47" i="4" s="1"/>
  <c r="J45" i="4" l="1"/>
  <c r="N46" i="4"/>
  <c r="Q46" i="4" s="1"/>
  <c r="I45" i="4"/>
  <c r="J44" i="4" l="1"/>
  <c r="N45" i="4"/>
  <c r="Q45" i="4" s="1"/>
  <c r="I44" i="4"/>
  <c r="J43" i="4" l="1"/>
  <c r="N44" i="4"/>
  <c r="Q44" i="4" s="1"/>
  <c r="I43" i="4"/>
  <c r="J42" i="4" l="1"/>
  <c r="N43" i="4"/>
  <c r="Q43" i="4" s="1"/>
  <c r="I42" i="4"/>
  <c r="J41" i="4" l="1"/>
  <c r="N42" i="4"/>
  <c r="Q42" i="4" s="1"/>
  <c r="I41" i="4"/>
  <c r="J40" i="4" l="1"/>
  <c r="N41" i="4"/>
  <c r="Q41" i="4" s="1"/>
  <c r="I40" i="4"/>
  <c r="J39" i="4" l="1"/>
  <c r="N40" i="4"/>
  <c r="Q40" i="4" s="1"/>
  <c r="I39" i="4"/>
  <c r="J38" i="4" l="1"/>
  <c r="N39" i="4"/>
  <c r="Q39" i="4" s="1"/>
  <c r="I38" i="4"/>
  <c r="J37" i="4" l="1"/>
  <c r="N38" i="4"/>
  <c r="Q38" i="4" s="1"/>
  <c r="I37" i="4"/>
  <c r="J36" i="4" l="1"/>
  <c r="N37" i="4"/>
  <c r="Q37" i="4" s="1"/>
  <c r="I36" i="4"/>
  <c r="J35" i="4" l="1"/>
  <c r="N36" i="4"/>
  <c r="Q36" i="4" s="1"/>
  <c r="I35" i="4"/>
  <c r="J34" i="4" l="1"/>
  <c r="N35" i="4"/>
  <c r="Q35" i="4" s="1"/>
  <c r="I34" i="4"/>
  <c r="J33" i="4" l="1"/>
  <c r="N34" i="4"/>
  <c r="Q34" i="4" s="1"/>
  <c r="I33" i="4"/>
  <c r="J32" i="4" l="1"/>
  <c r="N33" i="4"/>
  <c r="Q33" i="4" s="1"/>
  <c r="I32" i="4"/>
  <c r="J31" i="4" l="1"/>
  <c r="N32" i="4"/>
  <c r="Q32" i="4" s="1"/>
  <c r="I31" i="4"/>
  <c r="J30" i="4" l="1"/>
  <c r="N31" i="4"/>
  <c r="Q31" i="4" s="1"/>
  <c r="I30" i="4"/>
  <c r="J29" i="4" l="1"/>
  <c r="N30" i="4"/>
  <c r="Q30" i="4" s="1"/>
  <c r="I29" i="4"/>
  <c r="J28" i="4" l="1"/>
  <c r="N29" i="4"/>
  <c r="Q29" i="4" s="1"/>
  <c r="I28" i="4"/>
  <c r="J27" i="4" l="1"/>
  <c r="N28" i="4"/>
  <c r="Q28" i="4" s="1"/>
  <c r="I27" i="4"/>
  <c r="J26" i="4" l="1"/>
  <c r="N27" i="4"/>
  <c r="Q27" i="4" s="1"/>
  <c r="I26" i="4"/>
  <c r="J25" i="4" l="1"/>
  <c r="N26" i="4"/>
  <c r="Q26" i="4" s="1"/>
  <c r="I25" i="4"/>
  <c r="J24" i="4" l="1"/>
  <c r="N25" i="4"/>
  <c r="Q25" i="4" s="1"/>
  <c r="I24" i="4"/>
  <c r="J23" i="4" l="1"/>
  <c r="N24" i="4"/>
  <c r="Q24" i="4" s="1"/>
  <c r="I23" i="4"/>
  <c r="J22" i="4" l="1"/>
  <c r="N23" i="4"/>
  <c r="Q23" i="4" s="1"/>
  <c r="I22" i="4"/>
  <c r="J21" i="4" l="1"/>
  <c r="N22" i="4"/>
  <c r="Q22" i="4" s="1"/>
  <c r="I21" i="4"/>
  <c r="J20" i="4" l="1"/>
  <c r="N21" i="4"/>
  <c r="Q21" i="4" s="1"/>
  <c r="I20" i="4"/>
  <c r="J19" i="4" l="1"/>
  <c r="N20" i="4"/>
  <c r="Q20" i="4" s="1"/>
  <c r="I19" i="4"/>
  <c r="J18" i="4" l="1"/>
  <c r="N19" i="4"/>
  <c r="Q19" i="4" s="1"/>
  <c r="I18" i="4"/>
  <c r="J17" i="4" l="1"/>
  <c r="N18" i="4"/>
  <c r="Q18" i="4" s="1"/>
  <c r="I17" i="4"/>
  <c r="J16" i="4" l="1"/>
  <c r="N17" i="4"/>
  <c r="Q17" i="4" s="1"/>
  <c r="I16" i="4"/>
  <c r="J15" i="4" l="1"/>
  <c r="N16" i="4"/>
  <c r="Q16" i="4" s="1"/>
  <c r="I15" i="4"/>
  <c r="J14" i="4" l="1"/>
  <c r="N15" i="4"/>
  <c r="Q15" i="4" s="1"/>
  <c r="I14" i="4"/>
  <c r="J13" i="4" l="1"/>
  <c r="N14" i="4"/>
  <c r="Q14" i="4" s="1"/>
  <c r="I13" i="4"/>
  <c r="J12" i="4" l="1"/>
  <c r="N13" i="4"/>
  <c r="Q13" i="4" s="1"/>
  <c r="I12" i="4"/>
  <c r="J11" i="4" l="1"/>
  <c r="N12" i="4"/>
  <c r="Q12" i="4" s="1"/>
  <c r="I11" i="4"/>
  <c r="J10" i="4" l="1"/>
  <c r="N11" i="4"/>
  <c r="Q11" i="4" s="1"/>
  <c r="I10" i="4"/>
  <c r="J9" i="4" l="1"/>
  <c r="N10" i="4"/>
  <c r="Q10" i="4" s="1"/>
  <c r="I9" i="4"/>
  <c r="J8" i="4" l="1"/>
  <c r="N9" i="4"/>
  <c r="Q9" i="4" s="1"/>
  <c r="I8" i="4"/>
  <c r="J7" i="4" l="1"/>
  <c r="N8" i="4"/>
  <c r="Q8" i="4" s="1"/>
  <c r="I7" i="4"/>
  <c r="J6" i="4" l="1"/>
  <c r="N7" i="4"/>
  <c r="Q7" i="4" s="1"/>
  <c r="I6" i="4"/>
  <c r="J5" i="4" l="1"/>
  <c r="N6" i="4"/>
  <c r="Q6" i="4" s="1"/>
  <c r="I5" i="4"/>
  <c r="N5" i="4" l="1"/>
  <c r="Q5" i="4" s="1"/>
  <c r="J4" i="4"/>
  <c r="I4" i="4"/>
  <c r="N4" i="4" l="1"/>
  <c r="Q4" i="4" s="1"/>
  <c r="AB6" i="2"/>
  <c r="AB5" i="2"/>
  <c r="AB4" i="2"/>
  <c r="AA6" i="2"/>
  <c r="AA5" i="2"/>
  <c r="AA4" i="2"/>
  <c r="Z6" i="2"/>
  <c r="Z5" i="2"/>
  <c r="Z4" i="2"/>
  <c r="Y6" i="2"/>
  <c r="Y5" i="2"/>
  <c r="Y4" i="2"/>
  <c r="AG9" i="2"/>
  <c r="AF9" i="2"/>
  <c r="AE9" i="2"/>
  <c r="AD9" i="2"/>
  <c r="AG8" i="2"/>
  <c r="AF8" i="2"/>
  <c r="AE8" i="2"/>
  <c r="AD8" i="2"/>
  <c r="AF7" i="2"/>
  <c r="AD7" i="2"/>
  <c r="AB7" i="2"/>
  <c r="AG7" i="2" s="1"/>
  <c r="AF6" i="2"/>
  <c r="AF5" i="2"/>
  <c r="AF4" i="2"/>
  <c r="T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Q7" i="2"/>
  <c r="S7" i="2" s="1"/>
  <c r="Q6" i="2"/>
  <c r="S6" i="2" s="1"/>
  <c r="Q5" i="2"/>
  <c r="S5" i="2" s="1"/>
  <c r="Q4" i="2"/>
  <c r="U4" i="2" s="1"/>
  <c r="P6" i="2"/>
  <c r="P5" i="2"/>
  <c r="P4" i="2"/>
  <c r="O6" i="2"/>
  <c r="O5" i="2"/>
  <c r="O4" i="2"/>
  <c r="N6" i="2"/>
  <c r="N5" i="2"/>
  <c r="N4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V4" i="2" l="1"/>
  <c r="T4" i="2"/>
  <c r="V6" i="2"/>
  <c r="T6" i="2"/>
  <c r="V5" i="2"/>
  <c r="T5" i="2"/>
  <c r="S4" i="2"/>
  <c r="U7" i="2"/>
  <c r="U6" i="2"/>
  <c r="U5" i="2"/>
  <c r="AE4" i="2"/>
  <c r="AG4" i="2"/>
  <c r="AE5" i="2"/>
  <c r="AG5" i="2"/>
  <c r="AE6" i="2"/>
  <c r="AG6" i="2"/>
  <c r="AD4" i="2"/>
  <c r="AD5" i="2"/>
  <c r="AD6" i="2"/>
  <c r="AE7" i="2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M405" i="1"/>
  <c r="M406" i="1"/>
  <c r="M407" i="1"/>
  <c r="M408" i="1"/>
  <c r="P4" i="1"/>
  <c r="O4" i="1"/>
  <c r="N4" i="1"/>
  <c r="M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" i="1"/>
</calcChain>
</file>

<file path=xl/sharedStrings.xml><?xml version="1.0" encoding="utf-8"?>
<sst xmlns="http://schemas.openxmlformats.org/spreadsheetml/2006/main" count="128" uniqueCount="72">
  <si>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</si>
  <si>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</si>
  <si>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</si>
  <si>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</si>
  <si>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</si>
  <si>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</si>
  <si>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</si>
  <si>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</si>
  <si>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</si>
  <si>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</si>
  <si>
    <t>日K線圖</t>
    <phoneticPr fontId="4" type="noConversion"/>
  </si>
  <si>
    <t>5日均線</t>
    <phoneticPr fontId="4" type="noConversion"/>
  </si>
  <si>
    <t>10日均線</t>
    <phoneticPr fontId="4" type="noConversion"/>
  </si>
  <si>
    <t>20日均線</t>
    <phoneticPr fontId="4" type="noConversion"/>
  </si>
  <si>
    <t>60日均線</t>
    <phoneticPr fontId="4" type="noConversion"/>
  </si>
  <si>
    <t>上軌線</t>
    <phoneticPr fontId="4" type="noConversion"/>
  </si>
  <si>
    <t>下軌線</t>
    <phoneticPr fontId="4" type="noConversion"/>
  </si>
  <si>
    <t>5周均線</t>
    <phoneticPr fontId="4" type="noConversion"/>
  </si>
  <si>
    <t>10周均線</t>
    <phoneticPr fontId="4" type="noConversion"/>
  </si>
  <si>
    <t>20周均線</t>
    <phoneticPr fontId="4" type="noConversion"/>
  </si>
  <si>
    <t>60周均線</t>
    <phoneticPr fontId="4" type="noConversion"/>
  </si>
  <si>
    <t>週數</t>
    <phoneticPr fontId="4" type="noConversion"/>
  </si>
  <si>
    <t>周K線圖</t>
    <phoneticPr fontId="4" type="noConversion"/>
  </si>
  <si>
    <t>月K線圖</t>
    <phoneticPr fontId="4" type="noConversion"/>
  </si>
  <si>
    <t>月數</t>
    <phoneticPr fontId="4" type="noConversion"/>
  </si>
  <si>
    <t>5月均線</t>
    <phoneticPr fontId="4" type="noConversion"/>
  </si>
  <si>
    <t>10月均線</t>
    <phoneticPr fontId="4" type="noConversion"/>
  </si>
  <si>
    <t>20月均線</t>
    <phoneticPr fontId="4" type="noConversion"/>
  </si>
  <si>
    <t>60月均線</t>
    <phoneticPr fontId="4" type="noConversion"/>
  </si>
  <si>
    <t>每天漲幅AA</t>
    <phoneticPr fontId="4" type="noConversion"/>
  </si>
  <si>
    <t>每天跌幅BB</t>
    <phoneticPr fontId="4" type="noConversion"/>
  </si>
  <si>
    <t>橘子</t>
    <phoneticPr fontId="4" type="noConversion"/>
  </si>
  <si>
    <t>https://www.cnyes.com/twstock/ps_historyprice/6180.htm</t>
    <phoneticPr fontId="4" type="noConversion"/>
  </si>
  <si>
    <t>漲跌態</t>
    <phoneticPr fontId="4" type="noConversion"/>
  </si>
  <si>
    <t>紅黑態</t>
    <phoneticPr fontId="4" type="noConversion"/>
  </si>
  <si>
    <t>寶塔_開</t>
    <phoneticPr fontId="4" type="noConversion"/>
  </si>
  <si>
    <t>寶塔_收</t>
    <phoneticPr fontId="4" type="noConversion"/>
  </si>
  <si>
    <t>日期</t>
    <phoneticPr fontId="4" type="noConversion"/>
  </si>
  <si>
    <t>開盤價_寶塔</t>
    <phoneticPr fontId="4" type="noConversion"/>
  </si>
  <si>
    <t>最高價_寶塔</t>
    <phoneticPr fontId="4" type="noConversion"/>
  </si>
  <si>
    <t>最低價_寶塔</t>
    <phoneticPr fontId="4" type="noConversion"/>
  </si>
  <si>
    <t>收盤價_寶塔</t>
    <phoneticPr fontId="4" type="noConversion"/>
  </si>
  <si>
    <t>寶 塔 K線</t>
    <phoneticPr fontId="4" type="noConversion"/>
  </si>
  <si>
    <t>橘子</t>
    <phoneticPr fontId="4" type="noConversion"/>
  </si>
  <si>
    <t>RSI(12)</t>
    <phoneticPr fontId="4" type="noConversion"/>
  </si>
  <si>
    <t>RSI(100)</t>
    <phoneticPr fontId="4" type="noConversion"/>
  </si>
  <si>
    <t>寶塔線運算因子</t>
    <phoneticPr fontId="4" type="noConversion"/>
  </si>
  <si>
    <t>RSI 運算因子</t>
    <phoneticPr fontId="4" type="noConversion"/>
  </si>
  <si>
    <t>RSI 曲線</t>
    <phoneticPr fontId="4" type="noConversion"/>
  </si>
  <si>
    <t>https://www.cnyes.com/twstock/ps_historyprice/6180.htm</t>
    <phoneticPr fontId="4" type="noConversion"/>
  </si>
  <si>
    <t>MACD 運算因子</t>
    <phoneticPr fontId="4" type="noConversion"/>
  </si>
  <si>
    <t>DI</t>
    <phoneticPr fontId="4" type="noConversion"/>
  </si>
  <si>
    <t>EMA12</t>
    <phoneticPr fontId="4" type="noConversion"/>
  </si>
  <si>
    <t>EMA26</t>
    <phoneticPr fontId="4" type="noConversion"/>
  </si>
  <si>
    <t>DIF</t>
    <phoneticPr fontId="4" type="noConversion"/>
  </si>
  <si>
    <t>MACD</t>
    <phoneticPr fontId="4" type="noConversion"/>
  </si>
  <si>
    <t>OSC</t>
    <phoneticPr fontId="4" type="noConversion"/>
  </si>
  <si>
    <t>MACD 曲線</t>
    <phoneticPr fontId="4" type="noConversion"/>
  </si>
  <si>
    <t>TR</t>
    <phoneticPr fontId="4" type="noConversion"/>
  </si>
  <si>
    <t>+DI 14</t>
    <phoneticPr fontId="4" type="noConversion"/>
  </si>
  <si>
    <t>-DI 14</t>
    <phoneticPr fontId="4" type="noConversion"/>
  </si>
  <si>
    <t>DX</t>
    <phoneticPr fontId="4" type="noConversion"/>
  </si>
  <si>
    <t>DMI 運算因子</t>
    <phoneticPr fontId="4" type="noConversion"/>
  </si>
  <si>
    <t>DMI 曲線</t>
    <phoneticPr fontId="4" type="noConversion"/>
  </si>
  <si>
    <t>TR14</t>
    <phoneticPr fontId="4" type="noConversion"/>
  </si>
  <si>
    <t>+DM</t>
    <phoneticPr fontId="4" type="noConversion"/>
  </si>
  <si>
    <t>-DM</t>
    <phoneticPr fontId="4" type="noConversion"/>
  </si>
  <si>
    <t>+DM14</t>
    <phoneticPr fontId="4" type="noConversion"/>
  </si>
  <si>
    <t>-DM14</t>
    <phoneticPr fontId="4" type="noConversion"/>
  </si>
  <si>
    <t>&lt;img src="//b.scorecardresearch.com/p?c1=2&amp;c2=13087006&amp;cv=2.0&amp;cj=1" /&gt;</t>
  </si>
  <si>
    <t>ADX14</t>
    <phoneticPr fontId="4" type="noConversion"/>
  </si>
  <si>
    <t>ADXR14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</si>
</sst>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04]aaaa;@"/>
    <numFmt numFmtId="177" formatCode="0.00_ "/>
    <numFmt numFmtId="178" formatCode="0.00_);[Red]\(0.00\)"/>
    <numFmt numFmtId="179" formatCode="0.000_ "/>
  </numFmts>
  <fonts count="11">
    <font>
      <sz val="12"/>
      <color theme="1"/>
      <name val="新細明體"/>
      <family val="2"/>
      <charset val="136"/>
      <scheme val="minor"/>
    </font>
    <font>
      <sz val="9"/>
      <color rgb="FF333333"/>
      <name val="PMingLiU"/>
      <family val="1"/>
      <charset val="136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8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2"/>
      <color rgb="FF333333"/>
      <name val="PMingLiU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3F3F3"/>
        <bgColor indexed="64"/>
      </patternFill>
    </fill>
  </fills>
  <borders count="5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DDDDDD"/>
      </bottom>
      <diagonal/>
    </border>
    <border>
      <left style="dotted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6">
    <xf numFmtId="0" fontId="0" fillId="0" borderId="0" xfId="0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5" fillId="0" borderId="0" xfId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8" fillId="4" borderId="0" xfId="2" applyFont="1" applyFill="1" applyAlignment="1">
      <alignment horizontal="center" vertical="center" wrapText="1"/>
    </xf>
    <xf numFmtId="0" fontId="9" fillId="5" borderId="0" xfId="2" applyFont="1" applyFill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38100</xdr:rowOff>
    </xdr:from>
    <xdr:to>
      <xdr:col>31</xdr:col>
      <xdr:colOff>433728</xdr:colOff>
      <xdr:row>32</xdr:row>
      <xdr:rowOff>55936</xdr:rowOff>
    </xdr:to>
    <xdr:grpSp>
      <xdr:nvGrpSpPr>
        <xdr:cNvPr id="3" name="群組 2"/>
        <xdr:cNvGrpSpPr/>
      </xdr:nvGrpSpPr>
      <xdr:grpSpPr>
        <a:xfrm>
          <a:off x="13649325" y="895350"/>
          <a:ext cx="8158503" cy="6313861"/>
          <a:chOff x="680698" y="412760"/>
          <a:chExt cx="8158503" cy="6313861"/>
        </a:xfrm>
      </xdr:grpSpPr>
      <xdr:pic>
        <xdr:nvPicPr>
          <xdr:cNvPr id="4" name="圖片 3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0698" y="412760"/>
            <a:ext cx="4669068" cy="6313861"/>
          </a:xfrm>
          <a:prstGeom prst="rect">
            <a:avLst/>
          </a:prstGeom>
        </xdr:spPr>
      </xdr:pic>
      <xdr:sp macro="" textlink="">
        <xdr:nvSpPr>
          <xdr:cNvPr id="5" name="直線圖說文字 1 4"/>
          <xdr:cNvSpPr/>
        </xdr:nvSpPr>
        <xdr:spPr>
          <a:xfrm>
            <a:off x="5581651" y="1968915"/>
            <a:ext cx="3257550" cy="400506"/>
          </a:xfrm>
          <a:prstGeom prst="borderCallout1">
            <a:avLst>
              <a:gd name="adj1" fmla="val 51839"/>
              <a:gd name="adj2" fmla="val -333"/>
              <a:gd name="adj3" fmla="val -5066"/>
              <a:gd name="adj4" fmla="val -4777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  <a:latin typeface="+mj-ea"/>
                <a:ea typeface="+mj-ea"/>
              </a:rPr>
              <a:t>5</a:t>
            </a:r>
            <a:r>
              <a:rPr lang="zh-TW" altLang="en-US">
                <a:solidFill>
                  <a:schemeClr val="tx1"/>
                </a:solidFill>
                <a:latin typeface="+mj-ea"/>
                <a:ea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  <a:ea typeface="+mj-ea"/>
              </a:rPr>
              <a:t>、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 10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20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60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日均線</a:t>
            </a:r>
            <a:endParaRPr lang="zh-TW" altLang="en-US">
              <a:solidFill>
                <a:schemeClr val="tx1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 editAs="oneCell">
    <xdr:from>
      <xdr:col>19</xdr:col>
      <xdr:colOff>238125</xdr:colOff>
      <xdr:row>34</xdr:row>
      <xdr:rowOff>152400</xdr:rowOff>
    </xdr:from>
    <xdr:to>
      <xdr:col>29</xdr:col>
      <xdr:colOff>17145</xdr:colOff>
      <xdr:row>50</xdr:row>
      <xdr:rowOff>118110</xdr:rowOff>
    </xdr:to>
    <xdr:pic>
      <xdr:nvPicPr>
        <xdr:cNvPr id="6" name="圖片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7724775"/>
          <a:ext cx="6637020" cy="3318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314325</xdr:colOff>
      <xdr:row>1</xdr:row>
      <xdr:rowOff>28575</xdr:rowOff>
    </xdr:from>
    <xdr:to>
      <xdr:col>44</xdr:col>
      <xdr:colOff>301319</xdr:colOff>
      <xdr:row>23</xdr:row>
      <xdr:rowOff>48221</xdr:rowOff>
    </xdr:to>
    <xdr:grpSp>
      <xdr:nvGrpSpPr>
        <xdr:cNvPr id="3" name="群組 2"/>
        <xdr:cNvGrpSpPr/>
      </xdr:nvGrpSpPr>
      <xdr:grpSpPr>
        <a:xfrm>
          <a:off x="22983825" y="238125"/>
          <a:ext cx="7530794" cy="4925021"/>
          <a:chOff x="1445040" y="351172"/>
          <a:chExt cx="7530794" cy="4925021"/>
        </a:xfrm>
      </xdr:grpSpPr>
      <xdr:grpSp>
        <xdr:nvGrpSpPr>
          <xdr:cNvPr id="4" name="群組 3"/>
          <xdr:cNvGrpSpPr/>
        </xdr:nvGrpSpPr>
        <xdr:grpSpPr>
          <a:xfrm>
            <a:off x="1445040" y="1111811"/>
            <a:ext cx="7530794" cy="4164382"/>
            <a:chOff x="1445040" y="1111811"/>
            <a:chExt cx="7530794" cy="4164382"/>
          </a:xfrm>
        </xdr:grpSpPr>
        <xdr:pic>
          <xdr:nvPicPr>
            <xdr:cNvPr id="6" name="圖片 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45040" y="1111811"/>
              <a:ext cx="4596141" cy="4164382"/>
            </a:xfrm>
            <a:prstGeom prst="rect">
              <a:avLst/>
            </a:prstGeom>
          </xdr:spPr>
        </xdr:pic>
        <xdr:sp macro="" textlink="">
          <xdr:nvSpPr>
            <xdr:cNvPr id="7" name="直線圖說文字 1 6"/>
            <xdr:cNvSpPr/>
          </xdr:nvSpPr>
          <xdr:spPr>
            <a:xfrm>
              <a:off x="6336566" y="173963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8/26(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直線圖說文字 1 7"/>
            <xdr:cNvSpPr/>
          </xdr:nvSpPr>
          <xdr:spPr>
            <a:xfrm>
              <a:off x="6336566" y="232296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9/8(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直線圖說文字 1 8"/>
            <xdr:cNvSpPr/>
          </xdr:nvSpPr>
          <xdr:spPr>
            <a:xfrm>
              <a:off x="6336566" y="290628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9/9(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9/15(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直線圖說文字 1 9"/>
            <xdr:cNvSpPr/>
          </xdr:nvSpPr>
          <xdr:spPr>
            <a:xfrm>
              <a:off x="6336566" y="348961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9/16(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9/22(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直線圖說文字 1 10"/>
            <xdr:cNvSpPr/>
          </xdr:nvSpPr>
          <xdr:spPr>
            <a:xfrm>
              <a:off x="6336566" y="411571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9/23(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9/29(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直線圖說文字 1 11"/>
            <xdr:cNvSpPr/>
          </xdr:nvSpPr>
          <xdr:spPr>
            <a:xfrm>
              <a:off x="6336566" y="465100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9/30(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10/6(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直線圖說文字 1 12"/>
            <xdr:cNvSpPr/>
          </xdr:nvSpPr>
          <xdr:spPr>
            <a:xfrm>
              <a:off x="6436414" y="1204349"/>
              <a:ext cx="2539420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TW" altLang="en-US">
                  <a:solidFill>
                    <a:schemeClr val="tx1"/>
                  </a:solidFill>
                </a:rPr>
                <a:t>每周 起始日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zh-TW" altLang="en-US">
                  <a:solidFill>
                    <a:schemeClr val="tx1"/>
                  </a:solidFill>
                </a:rPr>
                <a:t>終止日 </a:t>
              </a:r>
            </a:p>
          </xdr:txBody>
        </xdr:sp>
      </xdr:grpSp>
      <xdr:sp macro="" textlink="">
        <xdr:nvSpPr>
          <xdr:cNvPr id="5" name="矩形 4"/>
          <xdr:cNvSpPr/>
        </xdr:nvSpPr>
        <xdr:spPr>
          <a:xfrm>
            <a:off x="1959739" y="351172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周線圖  起始日與終止日</a:t>
            </a:r>
          </a:p>
        </xdr:txBody>
      </xdr:sp>
    </xdr:grpSp>
    <xdr:clientData/>
  </xdr:twoCellAnchor>
  <xdr:twoCellAnchor>
    <xdr:from>
      <xdr:col>33</xdr:col>
      <xdr:colOff>0</xdr:colOff>
      <xdr:row>24</xdr:row>
      <xdr:rowOff>0</xdr:rowOff>
    </xdr:from>
    <xdr:to>
      <xdr:col>47</xdr:col>
      <xdr:colOff>347006</xdr:colOff>
      <xdr:row>54</xdr:row>
      <xdr:rowOff>190362</xdr:rowOff>
    </xdr:to>
    <xdr:grpSp>
      <xdr:nvGrpSpPr>
        <xdr:cNvPr id="14" name="群組 13"/>
        <xdr:cNvGrpSpPr/>
      </xdr:nvGrpSpPr>
      <xdr:grpSpPr>
        <a:xfrm>
          <a:off x="22669500" y="5324475"/>
          <a:ext cx="9948206" cy="6476862"/>
          <a:chOff x="972042" y="71079"/>
          <a:chExt cx="9948206" cy="6476862"/>
        </a:xfrm>
      </xdr:grpSpPr>
      <xdr:pic>
        <xdr:nvPicPr>
          <xdr:cNvPr id="15" name="圖片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035" b="15249"/>
          <a:stretch/>
        </xdr:blipFill>
        <xdr:spPr>
          <a:xfrm>
            <a:off x="972042" y="924906"/>
            <a:ext cx="4290705" cy="5623035"/>
          </a:xfrm>
          <a:prstGeom prst="rect">
            <a:avLst/>
          </a:prstGeom>
        </xdr:spPr>
      </xdr:pic>
      <xdr:sp macro="" textlink="">
        <xdr:nvSpPr>
          <xdr:cNvPr id="16" name="直線圖說文字 1 15"/>
          <xdr:cNvSpPr/>
        </xdr:nvSpPr>
        <xdr:spPr>
          <a:xfrm>
            <a:off x="5774262" y="924906"/>
            <a:ext cx="253942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17572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每月 起始日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zh-TW" altLang="en-US">
                <a:solidFill>
                  <a:schemeClr val="tx1"/>
                </a:solidFill>
              </a:rPr>
              <a:t>終止日 </a:t>
            </a:r>
          </a:p>
        </xdr:txBody>
      </xdr:sp>
      <xdr:sp macro="" textlink="">
        <xdr:nvSpPr>
          <xdr:cNvPr id="17" name="直線圖說文字 1 16"/>
          <xdr:cNvSpPr/>
        </xdr:nvSpPr>
        <xdr:spPr>
          <a:xfrm>
            <a:off x="5458394" y="158551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22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1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1/1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8" name="直線圖說文字 1 17"/>
          <xdr:cNvSpPr/>
        </xdr:nvSpPr>
        <xdr:spPr>
          <a:xfrm>
            <a:off x="7641020" y="158551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56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1/2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9" name="直線圖說文字 1 18"/>
          <xdr:cNvSpPr/>
        </xdr:nvSpPr>
        <xdr:spPr>
          <a:xfrm>
            <a:off x="5458394" y="218986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2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2/1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2/28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0" name="直線圖說文字 1 19"/>
          <xdr:cNvSpPr/>
        </xdr:nvSpPr>
        <xdr:spPr>
          <a:xfrm>
            <a:off x="7641020" y="218986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2/1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2/27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1" name="矩形 20"/>
          <xdr:cNvSpPr/>
        </xdr:nvSpPr>
        <xdr:spPr>
          <a:xfrm>
            <a:off x="9678553" y="2284077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2/27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2" name="直線圖說文字 1 21"/>
          <xdr:cNvSpPr/>
        </xdr:nvSpPr>
        <xdr:spPr>
          <a:xfrm>
            <a:off x="5458394" y="279420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3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3" name="直線圖說文字 1 22"/>
          <xdr:cNvSpPr/>
        </xdr:nvSpPr>
        <xdr:spPr>
          <a:xfrm>
            <a:off x="7641020" y="279420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4" name="直線圖說文字 1 23"/>
          <xdr:cNvSpPr/>
        </xdr:nvSpPr>
        <xdr:spPr>
          <a:xfrm>
            <a:off x="5458394" y="339855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4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4/1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5" name="直線圖說文字 1 24"/>
          <xdr:cNvSpPr/>
        </xdr:nvSpPr>
        <xdr:spPr>
          <a:xfrm>
            <a:off x="7641020" y="339855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4/2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9678553" y="1667553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1/1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9710084" y="2900601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3/31</a:t>
            </a:r>
            <a:r>
              <a:rPr lang="zh-TW" altLang="en-US">
                <a:solidFill>
                  <a:srgbClr val="FF0000"/>
                </a:solidFill>
              </a:rPr>
              <a:t>周六</a:t>
            </a:r>
          </a:p>
        </xdr:txBody>
      </xdr:sp>
      <xdr:sp macro="" textlink="">
        <xdr:nvSpPr>
          <xdr:cNvPr id="28" name="矩形 27"/>
          <xdr:cNvSpPr/>
        </xdr:nvSpPr>
        <xdr:spPr>
          <a:xfrm>
            <a:off x="9710084" y="3480588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4/1</a:t>
            </a:r>
            <a:r>
              <a:rPr lang="zh-TW" altLang="en-US">
                <a:solidFill>
                  <a:srgbClr val="FF0000"/>
                </a:solidFill>
              </a:rPr>
              <a:t>周日</a:t>
            </a:r>
          </a:p>
        </xdr:txBody>
      </xdr:sp>
      <xdr:sp macro="" textlink="">
        <xdr:nvSpPr>
          <xdr:cNvPr id="29" name="矩形 28"/>
          <xdr:cNvSpPr/>
        </xdr:nvSpPr>
        <xdr:spPr>
          <a:xfrm>
            <a:off x="2099731" y="71079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月線圖  起始日與終止日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10</xdr:row>
      <xdr:rowOff>142875</xdr:rowOff>
    </xdr:from>
    <xdr:to>
      <xdr:col>9</xdr:col>
      <xdr:colOff>577158</xdr:colOff>
      <xdr:row>40</xdr:row>
      <xdr:rowOff>152400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57425"/>
          <a:ext cx="5844483" cy="6296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4</xdr:row>
      <xdr:rowOff>66675</xdr:rowOff>
    </xdr:from>
    <xdr:to>
      <xdr:col>21</xdr:col>
      <xdr:colOff>437429</xdr:colOff>
      <xdr:row>28</xdr:row>
      <xdr:rowOff>151761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6925" y="923925"/>
          <a:ext cx="5771429" cy="5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2</xdr:row>
      <xdr:rowOff>190500</xdr:rowOff>
    </xdr:from>
    <xdr:to>
      <xdr:col>23</xdr:col>
      <xdr:colOff>56392</xdr:colOff>
      <xdr:row>26</xdr:row>
      <xdr:rowOff>189870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619125"/>
          <a:ext cx="6066667" cy="50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35</xdr:row>
      <xdr:rowOff>95250</xdr:rowOff>
    </xdr:from>
    <xdr:to>
      <xdr:col>14</xdr:col>
      <xdr:colOff>142159</xdr:colOff>
      <xdr:row>52</xdr:row>
      <xdr:rowOff>132900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7448550"/>
          <a:ext cx="5723809" cy="3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647700</xdr:colOff>
      <xdr:row>3</xdr:row>
      <xdr:rowOff>28575</xdr:rowOff>
    </xdr:from>
    <xdr:to>
      <xdr:col>28</xdr:col>
      <xdr:colOff>123059</xdr:colOff>
      <xdr:row>36</xdr:row>
      <xdr:rowOff>56282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4125" y="676275"/>
          <a:ext cx="6123809" cy="6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nyes.com/twstock/ps_historyprice/6180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nyes.com/twstock/ps_historyprice/6180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nyes.com/twstock/ps_historyprice/6180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nyes.com/twstock/ps_historyprice/6180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nyes.com/twstock/ps_historyprice/6180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nyes.com/twstock/ps_historyprice/618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2"/>
  <sheetViews>
    <sheetView workbookViewId="0">
      <selection activeCell="B3" sqref="B3:F442"/>
    </sheetView>
  </sheetViews>
  <sheetFormatPr defaultRowHeight="16.5"/>
  <cols>
    <col min="1" max="1" width="10.5" customWidth="1"/>
  </cols>
  <sheetData>
    <row r="1" spans="1:19" ht="33.75" customHeight="1">
      <c r="A1" s="8" t="s">
        <v>31</v>
      </c>
      <c r="B1" s="8">
        <v>6180</v>
      </c>
      <c r="C1" s="7" t="s">
        <v>32</v>
      </c>
    </row>
    <row r="2" spans="1:19" ht="33.75" customHeight="1" thickBot="1">
      <c r="A2" s="8"/>
      <c r="B2" s="29" t="s">
        <v>10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11</v>
      </c>
      <c r="N3" s="11" t="s">
        <v>12</v>
      </c>
      <c r="O3" s="11" t="s">
        <v>13</v>
      </c>
      <c r="P3" s="11" t="s">
        <v>14</v>
      </c>
      <c r="R3" s="11" t="s">
        <v>15</v>
      </c>
      <c r="S3" s="11" t="s">
        <v>16</v>
      </c>
    </row>
    <row r="4" spans="1:19">
      <c r="A4" s="9">
        <f>WEEKDAY(B4,1)</f>
        <v>4</v>
      </c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G4" s="3">
        <v>1</v>
      </c>
      <c r="H4" s="4">
        <v>1.7999999999999999E-2</v>
      </c>
      <c r="I4" s="5">
        <v>1578</v>
      </c>
      <c r="J4" s="5">
        <v>89850</v>
      </c>
      <c r="K4" s="2">
        <v>11.34</v>
      </c>
      <c r="M4" s="12">
        <f>SUM(F4:F8)/5</f>
        <v>55.760000000000005</v>
      </c>
      <c r="N4" s="12">
        <f>SUM(F4:F13)/10</f>
        <v>60.339999999999996</v>
      </c>
      <c r="O4" s="12">
        <f>SUM(F4:F23)/20</f>
        <v>64.459999999999994</v>
      </c>
      <c r="P4" s="12">
        <f>SUM(F4:F63)/60</f>
        <v>68.806666666666644</v>
      </c>
    </row>
    <row r="5" spans="1:19">
      <c r="A5" s="9">
        <f t="shared" ref="A5:A68" si="0">WEEKDAY(B5,1)</f>
        <v>3</v>
      </c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G5" s="3">
        <v>1.2</v>
      </c>
      <c r="H5" s="4">
        <v>2.1999999999999999E-2</v>
      </c>
      <c r="I5" s="5">
        <v>2540</v>
      </c>
      <c r="J5" s="5">
        <v>142172</v>
      </c>
      <c r="K5" s="2">
        <v>11.14</v>
      </c>
      <c r="M5" s="12">
        <f t="shared" ref="M5:M68" si="1">SUM(F5:F9)/5</f>
        <v>57.240000000000009</v>
      </c>
      <c r="N5" s="12">
        <f t="shared" ref="N5:N68" si="2">SUM(F5:F14)/10</f>
        <v>61.52</v>
      </c>
      <c r="O5" s="12">
        <f t="shared" ref="O5:O68" si="3">SUM(F5:F24)/20</f>
        <v>65.064999999999998</v>
      </c>
      <c r="P5" s="12">
        <f t="shared" ref="P5:P68" si="4">SUM(F5:F64)/60</f>
        <v>68.969999999999985</v>
      </c>
    </row>
    <row r="6" spans="1:19">
      <c r="A6" s="9">
        <f t="shared" si="0"/>
        <v>2</v>
      </c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G6" s="3">
        <v>0.3</v>
      </c>
      <c r="H6" s="4">
        <v>5.4999999999999997E-3</v>
      </c>
      <c r="I6" s="5">
        <v>2241</v>
      </c>
      <c r="J6" s="5">
        <v>122558</v>
      </c>
      <c r="K6" s="2">
        <v>10.9</v>
      </c>
      <c r="M6" s="12">
        <f t="shared" si="1"/>
        <v>58.660000000000004</v>
      </c>
      <c r="N6" s="12">
        <f t="shared" si="2"/>
        <v>62.86</v>
      </c>
      <c r="O6" s="12">
        <f t="shared" si="3"/>
        <v>65.715000000000003</v>
      </c>
      <c r="P6" s="12">
        <f t="shared" si="4"/>
        <v>69.176666666666662</v>
      </c>
    </row>
    <row r="7" spans="1:19">
      <c r="A7" s="9">
        <f t="shared" si="0"/>
        <v>6</v>
      </c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G7" s="3">
        <v>-3.5</v>
      </c>
      <c r="H7" s="4">
        <v>-6.0699999999999997E-2</v>
      </c>
      <c r="I7" s="5">
        <v>6147</v>
      </c>
      <c r="J7" s="5">
        <v>327091</v>
      </c>
      <c r="K7" s="2">
        <v>10.84</v>
      </c>
      <c r="M7" s="12">
        <f t="shared" si="1"/>
        <v>60.320000000000007</v>
      </c>
      <c r="N7" s="12">
        <f t="shared" si="2"/>
        <v>64.349999999999994</v>
      </c>
      <c r="O7" s="12">
        <f t="shared" si="3"/>
        <v>66.265000000000001</v>
      </c>
      <c r="P7" s="12">
        <f t="shared" si="4"/>
        <v>69.42</v>
      </c>
    </row>
    <row r="8" spans="1:19">
      <c r="A8" s="9">
        <f t="shared" si="0"/>
        <v>5</v>
      </c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G8" s="3">
        <v>-6.4</v>
      </c>
      <c r="H8" s="4">
        <v>-9.98E-2</v>
      </c>
      <c r="I8" s="5">
        <v>1859</v>
      </c>
      <c r="J8" s="5">
        <v>107447</v>
      </c>
      <c r="K8" s="2">
        <v>11.54</v>
      </c>
      <c r="M8" s="12">
        <f t="shared" si="1"/>
        <v>62.879999999999995</v>
      </c>
      <c r="N8" s="12">
        <f t="shared" si="2"/>
        <v>65.91</v>
      </c>
      <c r="O8" s="12">
        <f t="shared" si="3"/>
        <v>66.85499999999999</v>
      </c>
      <c r="P8" s="12">
        <f t="shared" si="4"/>
        <v>69.661666666666648</v>
      </c>
    </row>
    <row r="9" spans="1:19">
      <c r="A9" s="9">
        <f t="shared" si="0"/>
        <v>3</v>
      </c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G9" s="3">
        <v>1.3</v>
      </c>
      <c r="H9" s="4">
        <v>2.07E-2</v>
      </c>
      <c r="I9" s="5">
        <v>1946</v>
      </c>
      <c r="J9" s="5">
        <v>123906</v>
      </c>
      <c r="K9" s="2">
        <v>12.82</v>
      </c>
      <c r="M9" s="12">
        <f t="shared" si="1"/>
        <v>64.92</v>
      </c>
      <c r="N9" s="12">
        <f t="shared" si="2"/>
        <v>67.039999999999992</v>
      </c>
      <c r="O9" s="12">
        <f t="shared" si="3"/>
        <v>67.31</v>
      </c>
      <c r="P9" s="12">
        <f t="shared" si="4"/>
        <v>69.85833333333332</v>
      </c>
    </row>
    <row r="10" spans="1:19">
      <c r="A10" s="9">
        <f t="shared" si="0"/>
        <v>2</v>
      </c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G10" s="2">
        <v>0</v>
      </c>
      <c r="H10" s="6">
        <v>0</v>
      </c>
      <c r="I10" s="5">
        <v>1823</v>
      </c>
      <c r="J10" s="5">
        <v>113417</v>
      </c>
      <c r="K10" s="2">
        <v>12.56</v>
      </c>
      <c r="M10" s="12">
        <f t="shared" si="1"/>
        <v>65.8</v>
      </c>
      <c r="N10" s="12">
        <f t="shared" si="2"/>
        <v>67.429999999999993</v>
      </c>
      <c r="O10" s="12">
        <f t="shared" si="3"/>
        <v>67.35499999999999</v>
      </c>
      <c r="P10" s="12">
        <f t="shared" si="4"/>
        <v>69.964999999999989</v>
      </c>
    </row>
    <row r="11" spans="1:19">
      <c r="A11" s="9">
        <f t="shared" si="0"/>
        <v>6</v>
      </c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G11" s="3">
        <v>-4.2</v>
      </c>
      <c r="H11" s="4">
        <v>-6.2700000000000006E-2</v>
      </c>
      <c r="I11" s="5">
        <v>3015</v>
      </c>
      <c r="J11" s="5">
        <v>193015</v>
      </c>
      <c r="K11" s="2">
        <v>12.56</v>
      </c>
      <c r="M11" s="12">
        <f t="shared" si="1"/>
        <v>67.060000000000016</v>
      </c>
      <c r="N11" s="12">
        <f t="shared" si="2"/>
        <v>67.900000000000006</v>
      </c>
      <c r="O11" s="12">
        <f t="shared" si="3"/>
        <v>67.544999999999987</v>
      </c>
      <c r="P11" s="12">
        <f t="shared" si="4"/>
        <v>70.09999999999998</v>
      </c>
    </row>
    <row r="12" spans="1:19">
      <c r="A12" s="9">
        <f t="shared" si="0"/>
        <v>5</v>
      </c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G12" s="3">
        <v>-0.9</v>
      </c>
      <c r="H12" s="4">
        <v>-1.3299999999999999E-2</v>
      </c>
      <c r="I12" s="5">
        <v>1107</v>
      </c>
      <c r="J12" s="5">
        <v>74760</v>
      </c>
      <c r="K12" s="2">
        <v>13.4</v>
      </c>
      <c r="M12" s="12">
        <f t="shared" si="1"/>
        <v>68.38</v>
      </c>
      <c r="N12" s="12">
        <f t="shared" si="2"/>
        <v>68.349999999999994</v>
      </c>
      <c r="O12" s="12">
        <f t="shared" si="3"/>
        <v>67.809999999999988</v>
      </c>
      <c r="P12" s="12">
        <f t="shared" si="4"/>
        <v>70.213333333333324</v>
      </c>
    </row>
    <row r="13" spans="1:19">
      <c r="A13" s="9">
        <f t="shared" si="0"/>
        <v>4</v>
      </c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G13" s="3">
        <v>-0.6</v>
      </c>
      <c r="H13" s="4">
        <v>-8.8000000000000005E-3</v>
      </c>
      <c r="I13" s="2">
        <v>815</v>
      </c>
      <c r="J13" s="5">
        <v>55709</v>
      </c>
      <c r="K13" s="2">
        <v>13.58</v>
      </c>
      <c r="M13" s="12">
        <f t="shared" si="1"/>
        <v>68.94</v>
      </c>
      <c r="N13" s="12">
        <f t="shared" si="2"/>
        <v>68.55</v>
      </c>
      <c r="O13" s="12">
        <f t="shared" si="3"/>
        <v>67.839999999999989</v>
      </c>
      <c r="P13" s="12">
        <f t="shared" si="4"/>
        <v>70.251666666666679</v>
      </c>
    </row>
    <row r="14" spans="1:19">
      <c r="A14" s="9">
        <f t="shared" si="0"/>
        <v>3</v>
      </c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G14" s="3">
        <v>-0.6</v>
      </c>
      <c r="H14" s="4">
        <v>-8.6999999999999994E-3</v>
      </c>
      <c r="I14" s="2">
        <v>789</v>
      </c>
      <c r="J14" s="5">
        <v>54360</v>
      </c>
      <c r="K14" s="2">
        <v>13.7</v>
      </c>
      <c r="M14" s="12">
        <f t="shared" si="1"/>
        <v>69.16</v>
      </c>
      <c r="N14" s="12">
        <f t="shared" si="2"/>
        <v>68.580000000000013</v>
      </c>
      <c r="O14" s="12">
        <f t="shared" si="3"/>
        <v>67.889999999999986</v>
      </c>
      <c r="P14" s="12">
        <f t="shared" si="4"/>
        <v>70.289999999999978</v>
      </c>
    </row>
    <row r="15" spans="1:19">
      <c r="A15" s="9">
        <f t="shared" si="0"/>
        <v>2</v>
      </c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G15" s="3">
        <v>-0.3</v>
      </c>
      <c r="H15" s="4">
        <v>-4.3E-3</v>
      </c>
      <c r="I15" s="5">
        <v>1244</v>
      </c>
      <c r="J15" s="5">
        <v>86075</v>
      </c>
      <c r="K15" s="2">
        <v>13.82</v>
      </c>
      <c r="M15" s="12">
        <f t="shared" si="1"/>
        <v>69.06</v>
      </c>
      <c r="N15" s="12">
        <f t="shared" si="2"/>
        <v>68.61</v>
      </c>
      <c r="O15" s="12">
        <f t="shared" si="3"/>
        <v>67.864999999999995</v>
      </c>
      <c r="P15" s="12">
        <f t="shared" si="4"/>
        <v>70.314999999999998</v>
      </c>
    </row>
    <row r="16" spans="1:19">
      <c r="A16" s="9">
        <f t="shared" si="0"/>
        <v>6</v>
      </c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G16" s="3">
        <v>-0.4</v>
      </c>
      <c r="H16" s="4">
        <v>-5.7000000000000002E-3</v>
      </c>
      <c r="I16" s="5">
        <v>2234</v>
      </c>
      <c r="J16" s="5">
        <v>156600</v>
      </c>
      <c r="K16" s="2">
        <v>13.88</v>
      </c>
      <c r="M16" s="12">
        <f t="shared" si="1"/>
        <v>68.739999999999995</v>
      </c>
      <c r="N16" s="12">
        <f t="shared" si="2"/>
        <v>68.570000000000007</v>
      </c>
      <c r="O16" s="12">
        <f t="shared" si="3"/>
        <v>67.91</v>
      </c>
      <c r="P16" s="12">
        <f t="shared" si="4"/>
        <v>70.304999999999993</v>
      </c>
    </row>
    <row r="17" spans="1:16">
      <c r="A17" s="9">
        <f t="shared" si="0"/>
        <v>5</v>
      </c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G17" s="3">
        <v>0.8</v>
      </c>
      <c r="H17" s="4">
        <v>1.1599999999999999E-2</v>
      </c>
      <c r="I17" s="5">
        <v>5803</v>
      </c>
      <c r="J17" s="5">
        <v>408979</v>
      </c>
      <c r="K17" s="2">
        <v>13.96</v>
      </c>
      <c r="M17" s="12">
        <f t="shared" si="1"/>
        <v>68.320000000000007</v>
      </c>
      <c r="N17" s="12">
        <f t="shared" si="2"/>
        <v>68.180000000000007</v>
      </c>
      <c r="O17" s="12">
        <f t="shared" si="3"/>
        <v>67.910000000000011</v>
      </c>
      <c r="P17" s="12">
        <f t="shared" si="4"/>
        <v>70.25</v>
      </c>
    </row>
    <row r="18" spans="1:16">
      <c r="A18" s="9">
        <f t="shared" si="0"/>
        <v>4</v>
      </c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G18" s="3">
        <v>1</v>
      </c>
      <c r="H18" s="4">
        <v>1.47E-2</v>
      </c>
      <c r="I18" s="5">
        <v>1383</v>
      </c>
      <c r="J18" s="5">
        <v>94712</v>
      </c>
      <c r="K18" s="2">
        <v>13.8</v>
      </c>
      <c r="M18" s="12">
        <f t="shared" si="1"/>
        <v>68.16</v>
      </c>
      <c r="N18" s="12">
        <f t="shared" si="2"/>
        <v>67.8</v>
      </c>
      <c r="O18" s="12">
        <f t="shared" si="3"/>
        <v>67.88000000000001</v>
      </c>
      <c r="P18" s="12">
        <f t="shared" si="4"/>
        <v>70.259999999999991</v>
      </c>
    </row>
    <row r="19" spans="1:16">
      <c r="A19" s="9">
        <f t="shared" si="0"/>
        <v>3</v>
      </c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G19" s="3">
        <v>0.5</v>
      </c>
      <c r="H19" s="4">
        <v>7.4000000000000003E-3</v>
      </c>
      <c r="I19" s="5">
        <v>2841</v>
      </c>
      <c r="J19" s="5">
        <v>194376</v>
      </c>
      <c r="K19" s="2">
        <v>13.6</v>
      </c>
      <c r="M19" s="12">
        <f t="shared" si="1"/>
        <v>68</v>
      </c>
      <c r="N19" s="12">
        <f t="shared" si="2"/>
        <v>67.58</v>
      </c>
      <c r="O19" s="12">
        <f t="shared" si="3"/>
        <v>68.015000000000015</v>
      </c>
      <c r="P19" s="12">
        <f t="shared" si="4"/>
        <v>70.316666666666649</v>
      </c>
    </row>
    <row r="20" spans="1:16">
      <c r="A20" s="9">
        <f t="shared" si="0"/>
        <v>6</v>
      </c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G20" s="3">
        <v>0.2</v>
      </c>
      <c r="H20" s="4">
        <v>3.0000000000000001E-3</v>
      </c>
      <c r="I20" s="5">
        <v>1108</v>
      </c>
      <c r="J20" s="5">
        <v>75109</v>
      </c>
      <c r="K20" s="2">
        <v>13.5</v>
      </c>
      <c r="M20" s="12">
        <f t="shared" si="1"/>
        <v>68.16</v>
      </c>
      <c r="N20" s="12">
        <f t="shared" si="2"/>
        <v>67.28</v>
      </c>
      <c r="O20" s="12">
        <f t="shared" si="3"/>
        <v>68.265000000000015</v>
      </c>
      <c r="P20" s="12">
        <f t="shared" si="4"/>
        <v>70.433333333333337</v>
      </c>
    </row>
    <row r="21" spans="1:16">
      <c r="A21" s="9">
        <f t="shared" si="0"/>
        <v>5</v>
      </c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G21" s="3">
        <v>-1.7</v>
      </c>
      <c r="H21" s="4">
        <v>-2.46E-2</v>
      </c>
      <c r="I21" s="5">
        <v>1448</v>
      </c>
      <c r="J21" s="5">
        <v>98296</v>
      </c>
      <c r="K21" s="2">
        <v>13.46</v>
      </c>
      <c r="M21" s="12">
        <f t="shared" si="1"/>
        <v>68.400000000000006</v>
      </c>
      <c r="N21" s="12">
        <f t="shared" si="2"/>
        <v>67.19</v>
      </c>
      <c r="O21" s="12">
        <f t="shared" si="3"/>
        <v>68.52000000000001</v>
      </c>
      <c r="P21" s="12">
        <f t="shared" si="4"/>
        <v>70.596666666666664</v>
      </c>
    </row>
    <row r="22" spans="1:16">
      <c r="A22" s="9">
        <f t="shared" si="0"/>
        <v>4</v>
      </c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G22" s="3">
        <v>0.8</v>
      </c>
      <c r="H22" s="4">
        <v>1.17E-2</v>
      </c>
      <c r="I22" s="5">
        <v>1628</v>
      </c>
      <c r="J22" s="5">
        <v>111794</v>
      </c>
      <c r="K22" s="2">
        <v>13.8</v>
      </c>
      <c r="M22" s="12">
        <f t="shared" si="1"/>
        <v>68.039999999999992</v>
      </c>
      <c r="N22" s="12">
        <f t="shared" si="2"/>
        <v>67.27000000000001</v>
      </c>
      <c r="O22" s="12">
        <f t="shared" si="3"/>
        <v>68.789999999999992</v>
      </c>
      <c r="P22" s="12">
        <f t="shared" si="4"/>
        <v>70.728333333333325</v>
      </c>
    </row>
    <row r="23" spans="1:16">
      <c r="A23" s="9">
        <f t="shared" si="0"/>
        <v>3</v>
      </c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G23" s="3">
        <v>-0.6</v>
      </c>
      <c r="H23" s="4">
        <v>-8.6999999999999994E-3</v>
      </c>
      <c r="I23" s="5">
        <v>1247</v>
      </c>
      <c r="J23" s="5">
        <v>84878</v>
      </c>
      <c r="K23" s="2">
        <v>13.64</v>
      </c>
      <c r="M23" s="12">
        <f t="shared" si="1"/>
        <v>67.44</v>
      </c>
      <c r="N23" s="12">
        <f t="shared" si="2"/>
        <v>67.13000000000001</v>
      </c>
      <c r="O23" s="12">
        <f t="shared" si="3"/>
        <v>69.039999999999992</v>
      </c>
      <c r="P23" s="12">
        <f t="shared" si="4"/>
        <v>70.849999999999994</v>
      </c>
    </row>
    <row r="24" spans="1:16">
      <c r="A24" s="9">
        <f t="shared" si="0"/>
        <v>2</v>
      </c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G24" s="3">
        <v>0.1</v>
      </c>
      <c r="H24" s="4">
        <v>1.5E-3</v>
      </c>
      <c r="I24" s="5">
        <v>2962</v>
      </c>
      <c r="J24" s="5">
        <v>205613</v>
      </c>
      <c r="K24" s="2">
        <v>13.76</v>
      </c>
      <c r="M24" s="12">
        <f t="shared" si="1"/>
        <v>67.16</v>
      </c>
      <c r="N24" s="12">
        <f t="shared" si="2"/>
        <v>67.2</v>
      </c>
      <c r="O24" s="12">
        <f t="shared" si="3"/>
        <v>69.455000000000013</v>
      </c>
      <c r="P24" s="12">
        <f t="shared" si="4"/>
        <v>70.99666666666667</v>
      </c>
    </row>
    <row r="25" spans="1:16">
      <c r="A25" s="9">
        <f t="shared" si="0"/>
        <v>6</v>
      </c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G25" s="3">
        <v>3.2</v>
      </c>
      <c r="H25" s="4">
        <v>4.8899999999999999E-2</v>
      </c>
      <c r="I25" s="5">
        <v>4294</v>
      </c>
      <c r="J25" s="5">
        <v>291790</v>
      </c>
      <c r="K25" s="2">
        <v>13.74</v>
      </c>
      <c r="M25" s="12">
        <f t="shared" si="1"/>
        <v>66.400000000000006</v>
      </c>
      <c r="N25" s="12">
        <f t="shared" si="2"/>
        <v>67.12</v>
      </c>
      <c r="O25" s="12">
        <f t="shared" si="3"/>
        <v>69.794999999999987</v>
      </c>
      <c r="P25" s="12">
        <f t="shared" si="4"/>
        <v>71.12166666666667</v>
      </c>
    </row>
    <row r="26" spans="1:16">
      <c r="A26" s="9">
        <f t="shared" si="0"/>
        <v>5</v>
      </c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G26" s="3">
        <v>-0.5</v>
      </c>
      <c r="H26" s="4">
        <v>-7.6E-3</v>
      </c>
      <c r="I26" s="2">
        <v>942</v>
      </c>
      <c r="J26" s="5">
        <v>62197</v>
      </c>
      <c r="K26" s="2">
        <v>13.1</v>
      </c>
      <c r="M26" s="12">
        <f t="shared" si="1"/>
        <v>65.97999999999999</v>
      </c>
      <c r="N26" s="12">
        <f t="shared" si="2"/>
        <v>67.25</v>
      </c>
      <c r="O26" s="12">
        <f t="shared" si="3"/>
        <v>70.094999999999999</v>
      </c>
      <c r="P26" s="12">
        <f t="shared" si="4"/>
        <v>71.220000000000027</v>
      </c>
    </row>
    <row r="27" spans="1:16">
      <c r="A27" s="9">
        <f t="shared" si="0"/>
        <v>4</v>
      </c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G27" s="3">
        <v>-0.8</v>
      </c>
      <c r="H27" s="4">
        <v>-1.2E-2</v>
      </c>
      <c r="I27" s="5">
        <v>1910</v>
      </c>
      <c r="J27" s="5">
        <v>125224</v>
      </c>
      <c r="K27" s="2">
        <v>13.2</v>
      </c>
      <c r="M27" s="12">
        <f t="shared" si="1"/>
        <v>66.5</v>
      </c>
      <c r="N27" s="12">
        <f t="shared" si="2"/>
        <v>67.64</v>
      </c>
      <c r="O27" s="12">
        <f t="shared" si="3"/>
        <v>70.555000000000007</v>
      </c>
      <c r="P27" s="12">
        <f t="shared" si="4"/>
        <v>71.39166666666668</v>
      </c>
    </row>
    <row r="28" spans="1:16">
      <c r="A28" s="9">
        <f t="shared" si="0"/>
        <v>3</v>
      </c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G28" s="3">
        <v>1.8</v>
      </c>
      <c r="H28" s="4">
        <v>2.7699999999999999E-2</v>
      </c>
      <c r="I28" s="5">
        <v>1209</v>
      </c>
      <c r="J28" s="5">
        <v>79645</v>
      </c>
      <c r="K28" s="2">
        <v>13.36</v>
      </c>
      <c r="M28" s="12">
        <f t="shared" si="1"/>
        <v>66.820000000000007</v>
      </c>
      <c r="N28" s="12">
        <f t="shared" si="2"/>
        <v>67.960000000000008</v>
      </c>
      <c r="O28" s="12">
        <f t="shared" si="3"/>
        <v>71.02000000000001</v>
      </c>
      <c r="P28" s="12">
        <f t="shared" si="4"/>
        <v>71.546666666666681</v>
      </c>
    </row>
    <row r="29" spans="1:16">
      <c r="A29" s="9">
        <f t="shared" si="0"/>
        <v>2</v>
      </c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G29" s="3">
        <v>-1.6</v>
      </c>
      <c r="H29" s="4">
        <v>-2.4E-2</v>
      </c>
      <c r="I29" s="5">
        <v>3069</v>
      </c>
      <c r="J29" s="5">
        <v>203695</v>
      </c>
      <c r="K29" s="2">
        <v>13</v>
      </c>
      <c r="M29" s="12">
        <f t="shared" si="1"/>
        <v>67.239999999999981</v>
      </c>
      <c r="N29" s="12">
        <f t="shared" si="2"/>
        <v>68.45</v>
      </c>
      <c r="O29" s="12">
        <f t="shared" si="3"/>
        <v>71.445000000000007</v>
      </c>
      <c r="P29" s="12">
        <f t="shared" si="4"/>
        <v>71.725000000000009</v>
      </c>
    </row>
    <row r="30" spans="1:16">
      <c r="A30" s="9">
        <f t="shared" si="0"/>
        <v>6</v>
      </c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G30" s="3">
        <v>-1.5</v>
      </c>
      <c r="H30" s="4">
        <v>-2.1999999999999999E-2</v>
      </c>
      <c r="I30" s="5">
        <v>3062</v>
      </c>
      <c r="J30" s="5">
        <v>203472</v>
      </c>
      <c r="K30" s="2">
        <v>13.32</v>
      </c>
      <c r="M30" s="12">
        <f t="shared" si="1"/>
        <v>67.84</v>
      </c>
      <c r="N30" s="12">
        <f t="shared" si="2"/>
        <v>69.250000000000014</v>
      </c>
      <c r="O30" s="12">
        <f t="shared" si="3"/>
        <v>71.905000000000001</v>
      </c>
      <c r="P30" s="12">
        <f t="shared" si="4"/>
        <v>71.963333333333352</v>
      </c>
    </row>
    <row r="31" spans="1:16">
      <c r="A31" s="9">
        <f t="shared" si="0"/>
        <v>5</v>
      </c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G31" s="3">
        <v>0.5</v>
      </c>
      <c r="H31" s="4">
        <v>7.4000000000000003E-3</v>
      </c>
      <c r="I31" s="5">
        <v>1405</v>
      </c>
      <c r="J31" s="5">
        <v>95682</v>
      </c>
      <c r="K31" s="2">
        <v>13.62</v>
      </c>
      <c r="M31" s="12">
        <f t="shared" si="1"/>
        <v>68.52000000000001</v>
      </c>
      <c r="N31" s="12">
        <f t="shared" si="2"/>
        <v>69.849999999999994</v>
      </c>
      <c r="O31" s="12">
        <f t="shared" si="3"/>
        <v>72.179999999999993</v>
      </c>
      <c r="P31" s="12">
        <f t="shared" si="4"/>
        <v>72.170000000000016</v>
      </c>
    </row>
    <row r="32" spans="1:16">
      <c r="A32" s="9">
        <f t="shared" si="0"/>
        <v>4</v>
      </c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G32" s="3">
        <v>-1.3</v>
      </c>
      <c r="H32" s="4">
        <v>-1.89E-2</v>
      </c>
      <c r="I32" s="5">
        <v>1416</v>
      </c>
      <c r="J32" s="5">
        <v>96261</v>
      </c>
      <c r="K32" s="2">
        <v>13.52</v>
      </c>
      <c r="M32" s="12">
        <f t="shared" si="1"/>
        <v>68.78</v>
      </c>
      <c r="N32" s="12">
        <f t="shared" si="2"/>
        <v>70.31</v>
      </c>
      <c r="O32" s="12">
        <f t="shared" si="3"/>
        <v>72.56</v>
      </c>
      <c r="P32" s="12">
        <f t="shared" si="4"/>
        <v>72.413333333333355</v>
      </c>
    </row>
    <row r="33" spans="1:16">
      <c r="A33" s="9">
        <f t="shared" si="0"/>
        <v>3</v>
      </c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G33" s="3">
        <v>0.9</v>
      </c>
      <c r="H33" s="4">
        <v>1.32E-2</v>
      </c>
      <c r="I33" s="5">
        <v>1494</v>
      </c>
      <c r="J33" s="5">
        <v>102343</v>
      </c>
      <c r="K33" s="2">
        <v>13.78</v>
      </c>
      <c r="M33" s="12">
        <f t="shared" si="1"/>
        <v>69.099999999999994</v>
      </c>
      <c r="N33" s="12">
        <f t="shared" si="2"/>
        <v>70.95</v>
      </c>
      <c r="O33" s="12">
        <f t="shared" si="3"/>
        <v>72.905000000000001</v>
      </c>
      <c r="P33" s="12">
        <f t="shared" si="4"/>
        <v>72.581666666666678</v>
      </c>
    </row>
    <row r="34" spans="1:16">
      <c r="A34" s="9">
        <f t="shared" si="0"/>
        <v>2</v>
      </c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G34" s="3">
        <v>-2</v>
      </c>
      <c r="H34" s="4">
        <v>-2.86E-2</v>
      </c>
      <c r="I34" s="5">
        <v>2352</v>
      </c>
      <c r="J34" s="5">
        <v>160587</v>
      </c>
      <c r="K34" s="2">
        <v>13.6</v>
      </c>
      <c r="M34" s="12">
        <f t="shared" si="1"/>
        <v>69.66</v>
      </c>
      <c r="N34" s="12">
        <f t="shared" si="2"/>
        <v>71.710000000000008</v>
      </c>
      <c r="O34" s="12">
        <f t="shared" si="3"/>
        <v>73.155000000000001</v>
      </c>
      <c r="P34" s="12">
        <f t="shared" si="4"/>
        <v>72.728333333333325</v>
      </c>
    </row>
    <row r="35" spans="1:16">
      <c r="A35" s="9">
        <f t="shared" si="0"/>
        <v>6</v>
      </c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G35" s="3">
        <v>0.6</v>
      </c>
      <c r="H35" s="4">
        <v>8.6E-3</v>
      </c>
      <c r="I35" s="5">
        <v>1519</v>
      </c>
      <c r="J35" s="5">
        <v>105946</v>
      </c>
      <c r="K35" s="2">
        <v>14</v>
      </c>
      <c r="M35" s="12">
        <f t="shared" si="1"/>
        <v>70.66</v>
      </c>
      <c r="N35" s="12">
        <f t="shared" si="2"/>
        <v>72.47</v>
      </c>
      <c r="O35" s="12">
        <f t="shared" si="3"/>
        <v>73.355000000000004</v>
      </c>
      <c r="P35" s="12">
        <f t="shared" si="4"/>
        <v>72.916666666666686</v>
      </c>
    </row>
    <row r="36" spans="1:16">
      <c r="A36" s="9">
        <f t="shared" si="0"/>
        <v>5</v>
      </c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G36" s="3">
        <v>0.2</v>
      </c>
      <c r="H36" s="4">
        <v>2.8999999999999998E-3</v>
      </c>
      <c r="I36" s="5">
        <v>2619</v>
      </c>
      <c r="J36" s="5">
        <v>182497</v>
      </c>
      <c r="K36" s="2">
        <v>13.88</v>
      </c>
      <c r="M36" s="12">
        <f t="shared" si="1"/>
        <v>71.179999999999993</v>
      </c>
      <c r="N36" s="12">
        <f t="shared" si="2"/>
        <v>72.94</v>
      </c>
      <c r="O36" s="12">
        <f t="shared" si="3"/>
        <v>73.434999999999988</v>
      </c>
      <c r="P36" s="12">
        <f t="shared" si="4"/>
        <v>73.066666666666677</v>
      </c>
    </row>
    <row r="37" spans="1:16">
      <c r="A37" s="9">
        <f t="shared" si="0"/>
        <v>4</v>
      </c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G37" s="3">
        <v>-2.5</v>
      </c>
      <c r="H37" s="4">
        <v>-3.49E-2</v>
      </c>
      <c r="I37" s="5">
        <v>8720</v>
      </c>
      <c r="J37" s="5">
        <v>597905</v>
      </c>
      <c r="K37" s="2">
        <v>13.84</v>
      </c>
      <c r="M37" s="12">
        <f t="shared" si="1"/>
        <v>71.84</v>
      </c>
      <c r="N37" s="12">
        <f t="shared" si="2"/>
        <v>73.47</v>
      </c>
      <c r="O37" s="12">
        <f t="shared" si="3"/>
        <v>73.41</v>
      </c>
      <c r="P37" s="12">
        <f t="shared" si="4"/>
        <v>73.260000000000019</v>
      </c>
    </row>
    <row r="38" spans="1:16">
      <c r="A38" s="9">
        <f t="shared" si="0"/>
        <v>3</v>
      </c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G38" s="3">
        <v>-1.3</v>
      </c>
      <c r="H38" s="4">
        <v>-1.78E-2</v>
      </c>
      <c r="I38" s="5">
        <v>1671</v>
      </c>
      <c r="J38" s="5">
        <v>121023</v>
      </c>
      <c r="K38" s="2">
        <v>14.34</v>
      </c>
      <c r="M38" s="12">
        <f t="shared" si="1"/>
        <v>72.8</v>
      </c>
      <c r="N38" s="12">
        <f t="shared" si="2"/>
        <v>74.080000000000013</v>
      </c>
      <c r="O38" s="12">
        <f t="shared" si="3"/>
        <v>73.500000000000014</v>
      </c>
      <c r="P38" s="12">
        <f t="shared" si="4"/>
        <v>73.393333333333345</v>
      </c>
    </row>
    <row r="39" spans="1:16">
      <c r="A39" s="9">
        <f t="shared" si="0"/>
        <v>2</v>
      </c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G39" s="3">
        <v>0.4</v>
      </c>
      <c r="H39" s="4">
        <v>5.4999999999999997E-3</v>
      </c>
      <c r="I39" s="5">
        <v>1503</v>
      </c>
      <c r="J39" s="5">
        <v>109219</v>
      </c>
      <c r="K39" s="2">
        <v>14.6</v>
      </c>
      <c r="M39" s="12">
        <f t="shared" si="1"/>
        <v>73.760000000000005</v>
      </c>
      <c r="N39" s="12">
        <f t="shared" si="2"/>
        <v>74.44</v>
      </c>
      <c r="O39" s="12">
        <f t="shared" si="3"/>
        <v>73.485000000000014</v>
      </c>
      <c r="P39" s="12">
        <f t="shared" si="4"/>
        <v>73.49666666666667</v>
      </c>
    </row>
    <row r="40" spans="1:16">
      <c r="A40" s="9">
        <f t="shared" si="0"/>
        <v>6</v>
      </c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G40" s="3">
        <v>-0.1</v>
      </c>
      <c r="H40" s="4">
        <v>-1.4E-3</v>
      </c>
      <c r="I40" s="5">
        <v>1742</v>
      </c>
      <c r="J40" s="5">
        <v>127220</v>
      </c>
      <c r="K40" s="2">
        <v>14.52</v>
      </c>
      <c r="M40" s="12">
        <f t="shared" si="1"/>
        <v>74.28</v>
      </c>
      <c r="N40" s="12">
        <f t="shared" si="2"/>
        <v>74.559999999999988</v>
      </c>
      <c r="O40" s="12">
        <f t="shared" si="3"/>
        <v>73.355000000000004</v>
      </c>
      <c r="P40" s="12">
        <f t="shared" si="4"/>
        <v>73.571666666666673</v>
      </c>
    </row>
    <row r="41" spans="1:16">
      <c r="A41" s="9">
        <f t="shared" si="0"/>
        <v>5</v>
      </c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G41" s="3">
        <v>-1.3</v>
      </c>
      <c r="H41" s="4">
        <v>-1.7600000000000001E-2</v>
      </c>
      <c r="I41" s="5">
        <v>1834</v>
      </c>
      <c r="J41" s="5">
        <v>134748</v>
      </c>
      <c r="K41" s="2">
        <v>14.54</v>
      </c>
      <c r="M41" s="12">
        <f t="shared" si="1"/>
        <v>74.699999999999989</v>
      </c>
      <c r="N41" s="12">
        <f t="shared" si="2"/>
        <v>74.509999999999991</v>
      </c>
      <c r="O41" s="12">
        <f t="shared" si="3"/>
        <v>73.239999999999995</v>
      </c>
      <c r="P41" s="12">
        <f t="shared" si="4"/>
        <v>73.638333333333335</v>
      </c>
    </row>
    <row r="42" spans="1:16">
      <c r="A42" s="9">
        <f t="shared" si="0"/>
        <v>4</v>
      </c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G42" s="3">
        <v>-2.5</v>
      </c>
      <c r="H42" s="4">
        <v>-3.27E-2</v>
      </c>
      <c r="I42" s="5">
        <v>2510</v>
      </c>
      <c r="J42" s="5">
        <v>189905</v>
      </c>
      <c r="K42" s="2">
        <v>14.8</v>
      </c>
      <c r="M42" s="12">
        <f t="shared" si="1"/>
        <v>75.099999999999994</v>
      </c>
      <c r="N42" s="12">
        <f t="shared" si="2"/>
        <v>74.810000000000016</v>
      </c>
      <c r="O42" s="12">
        <f t="shared" si="3"/>
        <v>73.115000000000023</v>
      </c>
      <c r="P42" s="12">
        <f t="shared" si="4"/>
        <v>73.731666666666698</v>
      </c>
    </row>
    <row r="43" spans="1:16">
      <c r="A43" s="9">
        <f t="shared" si="0"/>
        <v>3</v>
      </c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G43" s="3">
        <v>0.9</v>
      </c>
      <c r="H43" s="4">
        <v>1.1900000000000001E-2</v>
      </c>
      <c r="I43" s="5">
        <v>2779</v>
      </c>
      <c r="J43" s="5">
        <v>210893</v>
      </c>
      <c r="K43" s="2">
        <v>15.3</v>
      </c>
      <c r="M43" s="12">
        <f t="shared" si="1"/>
        <v>75.36</v>
      </c>
      <c r="N43" s="12">
        <f t="shared" si="2"/>
        <v>74.860000000000014</v>
      </c>
      <c r="O43" s="12">
        <f t="shared" si="3"/>
        <v>72.885000000000019</v>
      </c>
      <c r="P43" s="12">
        <f t="shared" si="4"/>
        <v>73.793333333333351</v>
      </c>
    </row>
    <row r="44" spans="1:16">
      <c r="A44" s="9">
        <f t="shared" si="0"/>
        <v>2</v>
      </c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G44" s="3">
        <v>0.9</v>
      </c>
      <c r="H44" s="4">
        <v>1.2E-2</v>
      </c>
      <c r="I44" s="5">
        <v>2992</v>
      </c>
      <c r="J44" s="5">
        <v>225346</v>
      </c>
      <c r="K44" s="2">
        <v>15.12</v>
      </c>
      <c r="M44" s="12">
        <f t="shared" si="1"/>
        <v>75.12</v>
      </c>
      <c r="N44" s="12">
        <f t="shared" si="2"/>
        <v>74.599999999999994</v>
      </c>
      <c r="O44" s="12">
        <f t="shared" si="3"/>
        <v>72.505000000000024</v>
      </c>
      <c r="P44" s="12">
        <f t="shared" si="4"/>
        <v>73.86333333333333</v>
      </c>
    </row>
    <row r="45" spans="1:16">
      <c r="A45" s="9">
        <f t="shared" si="0"/>
        <v>6</v>
      </c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G45" s="2">
        <v>0</v>
      </c>
      <c r="H45" s="6">
        <v>0</v>
      </c>
      <c r="I45" s="5">
        <v>6328</v>
      </c>
      <c r="J45" s="5">
        <v>482277</v>
      </c>
      <c r="K45" s="2">
        <v>14.94</v>
      </c>
      <c r="M45" s="12">
        <f t="shared" si="1"/>
        <v>74.84</v>
      </c>
      <c r="N45" s="12">
        <f t="shared" si="2"/>
        <v>74.239999999999995</v>
      </c>
      <c r="O45" s="12">
        <f t="shared" si="3"/>
        <v>72.050000000000011</v>
      </c>
      <c r="P45" s="12">
        <f t="shared" si="4"/>
        <v>73.970000000000013</v>
      </c>
    </row>
    <row r="46" spans="1:16">
      <c r="A46" s="9">
        <f t="shared" si="0"/>
        <v>5</v>
      </c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G46" s="3">
        <v>-0.6</v>
      </c>
      <c r="H46" s="4">
        <v>-8.0000000000000002E-3</v>
      </c>
      <c r="I46" s="5">
        <v>3733</v>
      </c>
      <c r="J46" s="5">
        <v>277484</v>
      </c>
      <c r="K46" s="2">
        <v>14.94</v>
      </c>
      <c r="M46" s="12">
        <f t="shared" si="1"/>
        <v>74.320000000000007</v>
      </c>
      <c r="N46" s="12">
        <f t="shared" si="2"/>
        <v>73.929999999999993</v>
      </c>
      <c r="O46" s="12">
        <f t="shared" si="3"/>
        <v>71.72</v>
      </c>
      <c r="P46" s="12">
        <f t="shared" si="4"/>
        <v>74.039999999999992</v>
      </c>
    </row>
    <row r="47" spans="1:16">
      <c r="A47" s="9">
        <f t="shared" si="0"/>
        <v>4</v>
      </c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G47" s="2">
        <v>0</v>
      </c>
      <c r="H47" s="6">
        <v>0</v>
      </c>
      <c r="I47" s="5">
        <v>3726</v>
      </c>
      <c r="J47" s="5">
        <v>281414</v>
      </c>
      <c r="K47" s="2">
        <v>15.06</v>
      </c>
      <c r="M47" s="12">
        <f t="shared" si="1"/>
        <v>74.52</v>
      </c>
      <c r="N47" s="12">
        <f t="shared" si="2"/>
        <v>73.349999999999994</v>
      </c>
      <c r="O47" s="12">
        <f t="shared" si="3"/>
        <v>71.44</v>
      </c>
      <c r="P47" s="12">
        <f t="shared" si="4"/>
        <v>74.089999999999989</v>
      </c>
    </row>
    <row r="48" spans="1:16">
      <c r="A48" s="9">
        <f t="shared" si="0"/>
        <v>3</v>
      </c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G48" s="3">
        <v>1.1000000000000001</v>
      </c>
      <c r="H48" s="4">
        <v>1.4800000000000001E-2</v>
      </c>
      <c r="I48" s="5">
        <v>4655</v>
      </c>
      <c r="J48" s="5">
        <v>348840</v>
      </c>
      <c r="K48" s="2">
        <v>15.06</v>
      </c>
      <c r="M48" s="12">
        <f t="shared" si="1"/>
        <v>74.36</v>
      </c>
      <c r="N48" s="12">
        <f t="shared" si="2"/>
        <v>72.92</v>
      </c>
      <c r="O48" s="12">
        <f t="shared" si="3"/>
        <v>71.11</v>
      </c>
      <c r="P48" s="12">
        <f t="shared" si="4"/>
        <v>74.131666666666661</v>
      </c>
    </row>
    <row r="49" spans="1:16">
      <c r="A49" s="9">
        <f t="shared" si="0"/>
        <v>2</v>
      </c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G49" s="3">
        <v>2.1</v>
      </c>
      <c r="H49" s="4">
        <v>2.9100000000000001E-2</v>
      </c>
      <c r="I49" s="5">
        <v>10196</v>
      </c>
      <c r="J49" s="5">
        <v>745936</v>
      </c>
      <c r="K49" s="2">
        <v>34.19</v>
      </c>
      <c r="M49" s="12">
        <f t="shared" si="1"/>
        <v>74.08</v>
      </c>
      <c r="N49" s="12">
        <f t="shared" si="2"/>
        <v>72.53</v>
      </c>
      <c r="O49" s="12">
        <f t="shared" si="3"/>
        <v>70.819999999999993</v>
      </c>
      <c r="P49" s="12">
        <f t="shared" si="4"/>
        <v>74.143333333333331</v>
      </c>
    </row>
    <row r="50" spans="1:16">
      <c r="A50" s="9">
        <f t="shared" si="0"/>
        <v>6</v>
      </c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G50" s="3">
        <v>-3.6</v>
      </c>
      <c r="H50" s="4">
        <v>-4.7600000000000003E-2</v>
      </c>
      <c r="I50" s="5">
        <v>21430</v>
      </c>
      <c r="J50" s="5">
        <v>1639630</v>
      </c>
      <c r="K50" s="2">
        <v>33.229999999999997</v>
      </c>
      <c r="M50" s="12">
        <f t="shared" si="1"/>
        <v>73.640000000000015</v>
      </c>
      <c r="N50" s="12">
        <f t="shared" si="2"/>
        <v>72.150000000000006</v>
      </c>
      <c r="O50" s="12">
        <f t="shared" si="3"/>
        <v>70.634999999999991</v>
      </c>
      <c r="P50" s="12">
        <f t="shared" si="4"/>
        <v>74.19</v>
      </c>
    </row>
    <row r="51" spans="1:16">
      <c r="A51" s="9">
        <f t="shared" si="0"/>
        <v>5</v>
      </c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G51" s="3">
        <v>1.2</v>
      </c>
      <c r="H51" s="4">
        <v>1.61E-2</v>
      </c>
      <c r="I51" s="5">
        <v>6701</v>
      </c>
      <c r="J51" s="5">
        <v>505395</v>
      </c>
      <c r="K51" s="2">
        <v>34.880000000000003</v>
      </c>
      <c r="M51" s="12">
        <f t="shared" si="1"/>
        <v>73.540000000000006</v>
      </c>
      <c r="N51" s="12">
        <f t="shared" si="2"/>
        <v>71.97</v>
      </c>
      <c r="O51" s="12">
        <f t="shared" si="3"/>
        <v>70.575000000000003</v>
      </c>
      <c r="P51" s="12">
        <f t="shared" si="4"/>
        <v>74.23833333333333</v>
      </c>
    </row>
    <row r="52" spans="1:16">
      <c r="A52" s="9">
        <f t="shared" si="0"/>
        <v>4</v>
      </c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G52" s="3">
        <v>0.6</v>
      </c>
      <c r="H52" s="4">
        <v>8.0999999999999996E-3</v>
      </c>
      <c r="I52" s="5">
        <v>5972</v>
      </c>
      <c r="J52" s="5">
        <v>446998</v>
      </c>
      <c r="K52" s="2">
        <v>34.33</v>
      </c>
      <c r="M52" s="12">
        <f t="shared" si="1"/>
        <v>72.179999999999993</v>
      </c>
      <c r="N52" s="12">
        <f t="shared" si="2"/>
        <v>71.419999999999987</v>
      </c>
      <c r="O52" s="12">
        <f t="shared" si="3"/>
        <v>70.27</v>
      </c>
      <c r="P52" s="12">
        <f t="shared" si="4"/>
        <v>74.113333333333316</v>
      </c>
    </row>
    <row r="53" spans="1:16">
      <c r="A53" s="9">
        <f t="shared" si="0"/>
        <v>3</v>
      </c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G53" s="3">
        <v>1.9</v>
      </c>
      <c r="H53" s="4">
        <v>2.64E-2</v>
      </c>
      <c r="I53" s="5">
        <v>6275</v>
      </c>
      <c r="J53" s="5">
        <v>462873</v>
      </c>
      <c r="K53" s="2">
        <v>34.06</v>
      </c>
      <c r="M53" s="12">
        <f t="shared" si="1"/>
        <v>71.47999999999999</v>
      </c>
      <c r="N53" s="12">
        <f t="shared" si="2"/>
        <v>70.91</v>
      </c>
      <c r="O53" s="12">
        <f t="shared" si="3"/>
        <v>70.009999999999991</v>
      </c>
      <c r="P53" s="12">
        <f t="shared" si="4"/>
        <v>73.960000000000008</v>
      </c>
    </row>
    <row r="54" spans="1:16">
      <c r="A54" s="9">
        <f t="shared" si="0"/>
        <v>2</v>
      </c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G54" s="3">
        <v>0.4</v>
      </c>
      <c r="H54" s="4">
        <v>5.5999999999999999E-3</v>
      </c>
      <c r="I54" s="5">
        <v>2099</v>
      </c>
      <c r="J54" s="5">
        <v>150436</v>
      </c>
      <c r="K54" s="2">
        <v>33.18</v>
      </c>
      <c r="M54" s="12">
        <f t="shared" si="1"/>
        <v>70.97999999999999</v>
      </c>
      <c r="N54" s="12">
        <f t="shared" si="2"/>
        <v>70.41</v>
      </c>
      <c r="O54" s="12">
        <f t="shared" si="3"/>
        <v>69.825000000000003</v>
      </c>
      <c r="P54" s="12">
        <f t="shared" si="4"/>
        <v>73.8</v>
      </c>
    </row>
    <row r="55" spans="1:16">
      <c r="A55" s="9">
        <f t="shared" si="0"/>
        <v>6</v>
      </c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G55" s="3">
        <v>2.7</v>
      </c>
      <c r="H55" s="4">
        <v>3.9199999999999999E-2</v>
      </c>
      <c r="I55" s="5">
        <v>3031</v>
      </c>
      <c r="J55" s="5">
        <v>214350</v>
      </c>
      <c r="K55" s="2">
        <v>33</v>
      </c>
      <c r="M55" s="12">
        <f t="shared" si="1"/>
        <v>70.66</v>
      </c>
      <c r="N55" s="12">
        <f t="shared" si="2"/>
        <v>69.859999999999985</v>
      </c>
      <c r="O55" s="12">
        <f t="shared" si="3"/>
        <v>69.724999999999994</v>
      </c>
      <c r="P55" s="12">
        <f t="shared" si="4"/>
        <v>73.688333333333333</v>
      </c>
    </row>
    <row r="56" spans="1:16">
      <c r="A56" s="9">
        <f t="shared" si="0"/>
        <v>5</v>
      </c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G56" s="3">
        <v>-2.1</v>
      </c>
      <c r="H56" s="4">
        <v>-2.9600000000000001E-2</v>
      </c>
      <c r="I56" s="5">
        <v>2133</v>
      </c>
      <c r="J56" s="5">
        <v>148092</v>
      </c>
      <c r="K56" s="2">
        <v>31.75</v>
      </c>
      <c r="M56" s="12">
        <f t="shared" si="1"/>
        <v>70.400000000000006</v>
      </c>
      <c r="N56" s="12">
        <f t="shared" si="2"/>
        <v>69.510000000000005</v>
      </c>
      <c r="O56" s="12">
        <f t="shared" si="3"/>
        <v>69.570000000000007</v>
      </c>
      <c r="P56" s="12">
        <f t="shared" si="4"/>
        <v>73.583333333333343</v>
      </c>
    </row>
    <row r="57" spans="1:16">
      <c r="A57" s="9">
        <f t="shared" si="0"/>
        <v>4</v>
      </c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G57" s="3">
        <v>-0.4</v>
      </c>
      <c r="H57" s="4">
        <v>-5.5999999999999999E-3</v>
      </c>
      <c r="I57" s="5">
        <v>1905</v>
      </c>
      <c r="J57" s="5">
        <v>135949</v>
      </c>
      <c r="K57" s="2">
        <v>32.72</v>
      </c>
      <c r="M57" s="12">
        <f t="shared" si="1"/>
        <v>70.66</v>
      </c>
      <c r="N57" s="12">
        <f t="shared" si="2"/>
        <v>69.53</v>
      </c>
      <c r="O57" s="12">
        <f t="shared" si="3"/>
        <v>69.429999999999993</v>
      </c>
      <c r="P57" s="12">
        <f t="shared" si="4"/>
        <v>73.466666666666669</v>
      </c>
    </row>
    <row r="58" spans="1:16">
      <c r="A58" s="9">
        <f t="shared" si="0"/>
        <v>3</v>
      </c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G58" s="3">
        <v>1</v>
      </c>
      <c r="H58" s="4">
        <v>1.4200000000000001E-2</v>
      </c>
      <c r="I58" s="5">
        <v>2932</v>
      </c>
      <c r="J58" s="5">
        <v>209489</v>
      </c>
      <c r="K58" s="2">
        <v>32.9</v>
      </c>
      <c r="M58" s="12">
        <f t="shared" si="1"/>
        <v>70.34</v>
      </c>
      <c r="N58" s="12">
        <f t="shared" si="2"/>
        <v>69.300000000000011</v>
      </c>
      <c r="O58" s="12">
        <f t="shared" si="3"/>
        <v>69.400000000000006</v>
      </c>
      <c r="P58" s="12">
        <f t="shared" si="4"/>
        <v>73.3</v>
      </c>
    </row>
    <row r="59" spans="1:16">
      <c r="A59" s="9">
        <f t="shared" si="0"/>
        <v>2</v>
      </c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G59" s="3">
        <v>0.1</v>
      </c>
      <c r="H59" s="4">
        <v>1.4E-3</v>
      </c>
      <c r="I59" s="5">
        <v>2757</v>
      </c>
      <c r="J59" s="5">
        <v>195569</v>
      </c>
      <c r="K59" s="2">
        <v>32.44</v>
      </c>
      <c r="M59" s="12">
        <f t="shared" si="1"/>
        <v>69.839999999999989</v>
      </c>
      <c r="N59" s="12">
        <f t="shared" si="2"/>
        <v>69.11</v>
      </c>
      <c r="O59" s="12">
        <f t="shared" si="3"/>
        <v>69.45</v>
      </c>
      <c r="P59" s="12">
        <f t="shared" si="4"/>
        <v>73.118333333333325</v>
      </c>
    </row>
    <row r="60" spans="1:16">
      <c r="A60" s="9">
        <f t="shared" si="0"/>
        <v>6</v>
      </c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G60" s="3">
        <v>0.1</v>
      </c>
      <c r="H60" s="4">
        <v>1.4E-3</v>
      </c>
      <c r="I60" s="5">
        <v>1519</v>
      </c>
      <c r="J60" s="5">
        <v>107197</v>
      </c>
      <c r="K60" s="2">
        <v>32.4</v>
      </c>
      <c r="M60" s="12">
        <f t="shared" si="1"/>
        <v>69.06</v>
      </c>
      <c r="N60" s="12">
        <f t="shared" si="2"/>
        <v>69.12</v>
      </c>
      <c r="O60" s="12">
        <f t="shared" si="3"/>
        <v>69.680000000000007</v>
      </c>
      <c r="P60" s="12">
        <f t="shared" si="4"/>
        <v>72.966666666666654</v>
      </c>
    </row>
    <row r="61" spans="1:16">
      <c r="A61" s="9">
        <f t="shared" si="0"/>
        <v>5</v>
      </c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G61" s="3">
        <v>0.8</v>
      </c>
      <c r="H61" s="4">
        <v>1.15E-2</v>
      </c>
      <c r="I61" s="5">
        <v>1859</v>
      </c>
      <c r="J61" s="5">
        <v>130151</v>
      </c>
      <c r="K61" s="2">
        <v>32.35</v>
      </c>
      <c r="M61" s="12">
        <f t="shared" si="1"/>
        <v>68.62</v>
      </c>
      <c r="N61" s="12">
        <f t="shared" si="2"/>
        <v>69.180000000000007</v>
      </c>
      <c r="O61" s="12">
        <f t="shared" si="3"/>
        <v>70.03</v>
      </c>
      <c r="P61" s="12">
        <f t="shared" si="4"/>
        <v>72.836666666666659</v>
      </c>
    </row>
    <row r="62" spans="1:16">
      <c r="A62" s="9">
        <f t="shared" si="0"/>
        <v>4</v>
      </c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G62" s="3">
        <v>0.5</v>
      </c>
      <c r="H62" s="4">
        <v>7.3000000000000001E-3</v>
      </c>
      <c r="I62" s="5">
        <v>2419</v>
      </c>
      <c r="J62" s="5">
        <v>168889</v>
      </c>
      <c r="K62" s="2">
        <v>31.98</v>
      </c>
      <c r="M62" s="12">
        <f t="shared" si="1"/>
        <v>68.400000000000006</v>
      </c>
      <c r="N62" s="12">
        <f t="shared" si="2"/>
        <v>69.12</v>
      </c>
      <c r="O62" s="12">
        <f t="shared" si="3"/>
        <v>70.28</v>
      </c>
      <c r="P62" s="12">
        <f t="shared" si="4"/>
        <v>72.739999999999995</v>
      </c>
    </row>
    <row r="63" spans="1:16">
      <c r="A63" s="9">
        <f t="shared" si="0"/>
        <v>3</v>
      </c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G63" s="3">
        <v>2.4</v>
      </c>
      <c r="H63" s="4">
        <v>3.61E-2</v>
      </c>
      <c r="I63" s="5">
        <v>2821</v>
      </c>
      <c r="J63" s="5">
        <v>192596</v>
      </c>
      <c r="K63" s="2">
        <v>31.75</v>
      </c>
      <c r="M63" s="12">
        <f t="shared" si="1"/>
        <v>68.260000000000005</v>
      </c>
      <c r="N63" s="12">
        <f t="shared" si="2"/>
        <v>69.11</v>
      </c>
      <c r="O63" s="12">
        <f t="shared" si="3"/>
        <v>70.625000000000014</v>
      </c>
      <c r="P63" s="12">
        <f t="shared" si="4"/>
        <v>72.676666666666677</v>
      </c>
    </row>
    <row r="64" spans="1:16">
      <c r="A64" s="9">
        <f t="shared" si="0"/>
        <v>2</v>
      </c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G64" s="3">
        <v>-1.6</v>
      </c>
      <c r="H64" s="4">
        <v>-2.35E-2</v>
      </c>
      <c r="I64" s="5">
        <v>2006</v>
      </c>
      <c r="J64" s="5">
        <v>133746</v>
      </c>
      <c r="K64" s="2">
        <v>30.65</v>
      </c>
      <c r="M64" s="12">
        <f t="shared" si="1"/>
        <v>68.38</v>
      </c>
      <c r="N64" s="12">
        <f t="shared" si="2"/>
        <v>69.239999999999995</v>
      </c>
      <c r="O64" s="12">
        <f t="shared" si="3"/>
        <v>71.03</v>
      </c>
      <c r="P64" s="12">
        <f t="shared" si="4"/>
        <v>72.523333333333326</v>
      </c>
    </row>
    <row r="65" spans="1:16">
      <c r="A65" s="9">
        <f t="shared" si="0"/>
        <v>6</v>
      </c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G65" s="3">
        <v>-1</v>
      </c>
      <c r="H65" s="4">
        <v>-1.4500000000000001E-2</v>
      </c>
      <c r="I65" s="5">
        <v>1407</v>
      </c>
      <c r="J65" s="5">
        <v>96518</v>
      </c>
      <c r="K65" s="2">
        <v>31.38</v>
      </c>
      <c r="M65" s="12">
        <f t="shared" si="1"/>
        <v>69.179999999999993</v>
      </c>
      <c r="N65" s="12">
        <f t="shared" si="2"/>
        <v>69.59</v>
      </c>
      <c r="O65" s="12">
        <f t="shared" si="3"/>
        <v>71.52</v>
      </c>
      <c r="P65" s="12">
        <f t="shared" si="4"/>
        <v>72.410000000000011</v>
      </c>
    </row>
    <row r="66" spans="1:16">
      <c r="A66" s="9">
        <f t="shared" si="0"/>
        <v>5</v>
      </c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G66" s="3">
        <v>0.4</v>
      </c>
      <c r="H66" s="4">
        <v>5.7999999999999996E-3</v>
      </c>
      <c r="I66" s="2">
        <v>939</v>
      </c>
      <c r="J66" s="5">
        <v>64992</v>
      </c>
      <c r="K66" s="2">
        <v>31.84</v>
      </c>
      <c r="M66" s="12">
        <f t="shared" si="1"/>
        <v>69.740000000000009</v>
      </c>
      <c r="N66" s="12">
        <f t="shared" si="2"/>
        <v>69.63000000000001</v>
      </c>
      <c r="O66" s="12">
        <f t="shared" si="3"/>
        <v>71.844999999999999</v>
      </c>
      <c r="P66" s="12">
        <f t="shared" si="4"/>
        <v>72.306666666666658</v>
      </c>
    </row>
    <row r="67" spans="1:16">
      <c r="A67" s="9">
        <f t="shared" si="0"/>
        <v>4</v>
      </c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G67" s="3">
        <v>-0.8</v>
      </c>
      <c r="H67" s="4">
        <v>-1.15E-2</v>
      </c>
      <c r="I67" s="5">
        <v>1549</v>
      </c>
      <c r="J67" s="5">
        <v>107381</v>
      </c>
      <c r="K67" s="2">
        <v>31.66</v>
      </c>
      <c r="M67" s="12">
        <f t="shared" si="1"/>
        <v>69.84</v>
      </c>
      <c r="N67" s="12">
        <f t="shared" si="2"/>
        <v>69.330000000000013</v>
      </c>
      <c r="O67" s="12">
        <f t="shared" si="3"/>
        <v>72.179999999999978</v>
      </c>
      <c r="P67" s="12">
        <f t="shared" si="4"/>
        <v>72.17</v>
      </c>
    </row>
    <row r="68" spans="1:16">
      <c r="A68" s="9">
        <f t="shared" si="0"/>
        <v>3</v>
      </c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G68" s="3">
        <v>-1</v>
      </c>
      <c r="H68" s="4">
        <v>-1.4200000000000001E-2</v>
      </c>
      <c r="I68" s="5">
        <v>1181</v>
      </c>
      <c r="J68" s="5">
        <v>82881</v>
      </c>
      <c r="K68" s="2">
        <v>32.03</v>
      </c>
      <c r="M68" s="12">
        <f t="shared" si="1"/>
        <v>69.960000000000008</v>
      </c>
      <c r="N68" s="12">
        <f t="shared" si="2"/>
        <v>69.5</v>
      </c>
      <c r="O68" s="12">
        <f t="shared" si="3"/>
        <v>72.509999999999991</v>
      </c>
      <c r="P68" s="12">
        <f t="shared" si="4"/>
        <v>72.10499999999999</v>
      </c>
    </row>
    <row r="69" spans="1:16">
      <c r="A69" s="9">
        <f t="shared" ref="A69:A132" si="5">WEEKDAY(B69,1)</f>
        <v>2</v>
      </c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G69" s="3">
        <v>-0.4</v>
      </c>
      <c r="H69" s="4">
        <v>-5.5999999999999999E-3</v>
      </c>
      <c r="I69" s="5">
        <v>1663</v>
      </c>
      <c r="J69" s="5">
        <v>117458</v>
      </c>
      <c r="K69" s="2">
        <v>32.49</v>
      </c>
      <c r="M69" s="12">
        <f t="shared" ref="M69:M132" si="6">SUM(F69:F73)/5</f>
        <v>70.099999999999994</v>
      </c>
      <c r="N69" s="12">
        <f t="shared" ref="N69:N132" si="7">SUM(F69:F78)/10</f>
        <v>69.789999999999992</v>
      </c>
      <c r="O69" s="12">
        <f t="shared" ref="O69:O132" si="8">SUM(F69:F88)/20</f>
        <v>72.909999999999982</v>
      </c>
      <c r="P69" s="12">
        <f t="shared" ref="P69:P132" si="9">SUM(F69:F128)/60</f>
        <v>72.054999999999993</v>
      </c>
    </row>
    <row r="70" spans="1:16">
      <c r="A70" s="9">
        <f t="shared" si="5"/>
        <v>6</v>
      </c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G70" s="3">
        <v>1.3</v>
      </c>
      <c r="H70" s="4">
        <v>1.8700000000000001E-2</v>
      </c>
      <c r="I70" s="5">
        <v>3491</v>
      </c>
      <c r="J70" s="5">
        <v>248063</v>
      </c>
      <c r="K70" s="2">
        <v>32.67</v>
      </c>
      <c r="M70" s="12">
        <f t="shared" si="6"/>
        <v>70</v>
      </c>
      <c r="N70" s="12">
        <f t="shared" si="7"/>
        <v>70.239999999999995</v>
      </c>
      <c r="O70" s="12">
        <f t="shared" si="8"/>
        <v>73.349999999999994</v>
      </c>
      <c r="P70" s="12">
        <f t="shared" si="9"/>
        <v>71.963333333333338</v>
      </c>
    </row>
    <row r="71" spans="1:16">
      <c r="A71" s="9">
        <f t="shared" si="5"/>
        <v>5</v>
      </c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G71" s="3">
        <v>0.3</v>
      </c>
      <c r="H71" s="4">
        <v>4.3E-3</v>
      </c>
      <c r="I71" s="5">
        <v>1813</v>
      </c>
      <c r="J71" s="5">
        <v>126870</v>
      </c>
      <c r="K71" s="2">
        <v>32.07</v>
      </c>
      <c r="M71" s="12">
        <f t="shared" si="6"/>
        <v>69.52</v>
      </c>
      <c r="N71" s="12">
        <f t="shared" si="7"/>
        <v>70.879999999999981</v>
      </c>
      <c r="O71" s="12">
        <f t="shared" si="8"/>
        <v>73.754999999999981</v>
      </c>
      <c r="P71" s="12">
        <f t="shared" si="9"/>
        <v>71.870000000000019</v>
      </c>
    </row>
    <row r="72" spans="1:16">
      <c r="A72" s="9">
        <f t="shared" si="5"/>
        <v>4</v>
      </c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G72" s="3">
        <v>-0.9</v>
      </c>
      <c r="H72" s="4">
        <v>-1.2800000000000001E-2</v>
      </c>
      <c r="I72" s="5">
        <v>1741</v>
      </c>
      <c r="J72" s="5">
        <v>121445</v>
      </c>
      <c r="K72" s="2">
        <v>31.94</v>
      </c>
      <c r="M72" s="12">
        <f t="shared" si="6"/>
        <v>68.820000000000007</v>
      </c>
      <c r="N72" s="12">
        <f t="shared" si="7"/>
        <v>71.44</v>
      </c>
      <c r="O72" s="12">
        <f t="shared" si="8"/>
        <v>74.41</v>
      </c>
      <c r="P72" s="12">
        <f t="shared" si="9"/>
        <v>71.755000000000024</v>
      </c>
    </row>
    <row r="73" spans="1:16">
      <c r="A73" s="9">
        <f t="shared" si="5"/>
        <v>3</v>
      </c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G73" s="3">
        <v>0.2</v>
      </c>
      <c r="H73" s="4">
        <v>2.8999999999999998E-3</v>
      </c>
      <c r="I73" s="5">
        <v>3348</v>
      </c>
      <c r="J73" s="5">
        <v>233805</v>
      </c>
      <c r="K73" s="2">
        <v>32.35</v>
      </c>
      <c r="M73" s="12">
        <f t="shared" si="6"/>
        <v>69.039999999999992</v>
      </c>
      <c r="N73" s="12">
        <f t="shared" si="7"/>
        <v>72.139999999999986</v>
      </c>
      <c r="O73" s="12">
        <f t="shared" si="8"/>
        <v>74.83</v>
      </c>
      <c r="P73" s="12">
        <f t="shared" si="9"/>
        <v>71.743333333333354</v>
      </c>
    </row>
    <row r="74" spans="1:16">
      <c r="A74" s="9">
        <f t="shared" si="5"/>
        <v>2</v>
      </c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G74" s="3">
        <v>1.5</v>
      </c>
      <c r="H74" s="4">
        <v>2.1899999999999999E-2</v>
      </c>
      <c r="I74" s="5">
        <v>2852</v>
      </c>
      <c r="J74" s="5">
        <v>195984</v>
      </c>
      <c r="K74" s="2">
        <v>32.26</v>
      </c>
      <c r="M74" s="12">
        <f t="shared" si="6"/>
        <v>69.47999999999999</v>
      </c>
      <c r="N74" s="12">
        <f t="shared" si="7"/>
        <v>72.819999999999993</v>
      </c>
      <c r="O74" s="12">
        <f t="shared" si="8"/>
        <v>75.204999999999998</v>
      </c>
      <c r="P74" s="12">
        <f t="shared" si="9"/>
        <v>71.756666666666675</v>
      </c>
    </row>
    <row r="75" spans="1:16">
      <c r="A75" s="9">
        <f t="shared" si="5"/>
        <v>6</v>
      </c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G75" s="3">
        <v>2.4</v>
      </c>
      <c r="H75" s="4">
        <v>3.6299999999999999E-2</v>
      </c>
      <c r="I75" s="5">
        <v>3990</v>
      </c>
      <c r="J75" s="5">
        <v>268735</v>
      </c>
      <c r="K75" s="2">
        <v>31.57</v>
      </c>
      <c r="M75" s="12">
        <f t="shared" si="6"/>
        <v>70.47999999999999</v>
      </c>
      <c r="N75" s="12">
        <f t="shared" si="7"/>
        <v>73.449999999999989</v>
      </c>
      <c r="O75" s="12">
        <f t="shared" si="8"/>
        <v>75.669999999999987</v>
      </c>
      <c r="P75" s="12">
        <f t="shared" si="9"/>
        <v>71.776666666666671</v>
      </c>
    </row>
    <row r="76" spans="1:16">
      <c r="A76" s="9">
        <f t="shared" si="5"/>
        <v>5</v>
      </c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G76" s="3">
        <v>-4.3</v>
      </c>
      <c r="H76" s="4">
        <v>-6.1100000000000002E-2</v>
      </c>
      <c r="I76" s="5">
        <v>5653</v>
      </c>
      <c r="J76" s="5">
        <v>383742</v>
      </c>
      <c r="K76" s="2">
        <v>30.46</v>
      </c>
      <c r="M76" s="12">
        <f t="shared" si="6"/>
        <v>72.239999999999995</v>
      </c>
      <c r="N76" s="12">
        <f t="shared" si="7"/>
        <v>74.059999999999988</v>
      </c>
      <c r="O76" s="12">
        <f t="shared" si="8"/>
        <v>76.194999999999993</v>
      </c>
      <c r="P76" s="12">
        <f t="shared" si="9"/>
        <v>71.858333333333334</v>
      </c>
    </row>
    <row r="77" spans="1:16">
      <c r="A77" s="9">
        <f t="shared" si="5"/>
        <v>4</v>
      </c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G77" s="3">
        <v>-2</v>
      </c>
      <c r="H77" s="4">
        <v>-2.76E-2</v>
      </c>
      <c r="I77" s="5">
        <v>3182</v>
      </c>
      <c r="J77" s="5">
        <v>228313</v>
      </c>
      <c r="K77" s="2">
        <v>32.44</v>
      </c>
      <c r="M77" s="12">
        <f t="shared" si="6"/>
        <v>74.06</v>
      </c>
      <c r="N77" s="12">
        <f t="shared" si="7"/>
        <v>75.03</v>
      </c>
      <c r="O77" s="12">
        <f t="shared" si="8"/>
        <v>76.94</v>
      </c>
      <c r="P77" s="12">
        <f t="shared" si="9"/>
        <v>71.973333333333343</v>
      </c>
    </row>
    <row r="78" spans="1:16">
      <c r="A78" s="9">
        <f t="shared" si="5"/>
        <v>3</v>
      </c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G78" s="3">
        <v>-2.6</v>
      </c>
      <c r="H78" s="4">
        <v>-3.4700000000000002E-2</v>
      </c>
      <c r="I78" s="5">
        <v>2994</v>
      </c>
      <c r="J78" s="5">
        <v>220637</v>
      </c>
      <c r="K78" s="2">
        <v>33.36</v>
      </c>
      <c r="M78" s="12">
        <f t="shared" si="6"/>
        <v>75.239999999999995</v>
      </c>
      <c r="N78" s="12">
        <f t="shared" si="7"/>
        <v>75.52</v>
      </c>
      <c r="O78" s="12">
        <f t="shared" si="8"/>
        <v>77.28</v>
      </c>
      <c r="P78" s="12">
        <f t="shared" si="9"/>
        <v>72.110000000000028</v>
      </c>
    </row>
    <row r="79" spans="1:16">
      <c r="A79" s="9">
        <f t="shared" si="5"/>
        <v>2</v>
      </c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G79" s="3">
        <v>-2.2999999999999998</v>
      </c>
      <c r="H79" s="4">
        <v>-2.98E-2</v>
      </c>
      <c r="I79" s="5">
        <v>2443</v>
      </c>
      <c r="J79" s="5">
        <v>186026</v>
      </c>
      <c r="K79" s="2">
        <v>34.56</v>
      </c>
      <c r="M79" s="12">
        <f t="shared" si="6"/>
        <v>76.16</v>
      </c>
      <c r="N79" s="12">
        <f t="shared" si="7"/>
        <v>76.03</v>
      </c>
      <c r="O79" s="12">
        <f t="shared" si="8"/>
        <v>77.555000000000007</v>
      </c>
      <c r="P79" s="12">
        <f t="shared" si="9"/>
        <v>72.196666666666687</v>
      </c>
    </row>
    <row r="80" spans="1:16">
      <c r="A80" s="9">
        <f t="shared" si="5"/>
        <v>6</v>
      </c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G80" s="3">
        <v>2.1</v>
      </c>
      <c r="H80" s="4">
        <v>2.7900000000000001E-2</v>
      </c>
      <c r="I80" s="5">
        <v>1736</v>
      </c>
      <c r="J80" s="5">
        <v>132907</v>
      </c>
      <c r="K80" s="2">
        <v>35.619999999999997</v>
      </c>
      <c r="M80" s="12">
        <f t="shared" si="6"/>
        <v>76.42</v>
      </c>
      <c r="N80" s="12">
        <f t="shared" si="7"/>
        <v>76.459999999999994</v>
      </c>
      <c r="O80" s="12">
        <f t="shared" si="8"/>
        <v>77.680000000000007</v>
      </c>
      <c r="P80" s="12">
        <f t="shared" si="9"/>
        <v>72.200000000000017</v>
      </c>
    </row>
    <row r="81" spans="1:16">
      <c r="A81" s="9">
        <f t="shared" si="5"/>
        <v>5</v>
      </c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G81" s="3">
        <v>-1.1000000000000001</v>
      </c>
      <c r="H81" s="4">
        <v>-1.44E-2</v>
      </c>
      <c r="I81" s="5">
        <v>2260</v>
      </c>
      <c r="J81" s="5">
        <v>171610</v>
      </c>
      <c r="K81" s="2">
        <v>34.65</v>
      </c>
      <c r="M81" s="12">
        <f t="shared" si="6"/>
        <v>75.88</v>
      </c>
      <c r="N81" s="12">
        <f t="shared" si="7"/>
        <v>76.63</v>
      </c>
      <c r="O81" s="12">
        <f t="shared" si="8"/>
        <v>77.64500000000001</v>
      </c>
      <c r="P81" s="12">
        <f t="shared" si="9"/>
        <v>72.208333333333357</v>
      </c>
    </row>
    <row r="82" spans="1:16">
      <c r="A82" s="9">
        <f t="shared" si="5"/>
        <v>4</v>
      </c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G82" s="3">
        <v>-0.7</v>
      </c>
      <c r="H82" s="4">
        <v>-9.1000000000000004E-3</v>
      </c>
      <c r="I82" s="5">
        <v>3805</v>
      </c>
      <c r="J82" s="5">
        <v>296765</v>
      </c>
      <c r="K82" s="2">
        <v>35.159999999999997</v>
      </c>
      <c r="M82" s="12">
        <f t="shared" si="6"/>
        <v>76.000000000000014</v>
      </c>
      <c r="N82" s="12">
        <f t="shared" si="7"/>
        <v>77.38000000000001</v>
      </c>
      <c r="O82" s="12">
        <f t="shared" si="8"/>
        <v>77.8</v>
      </c>
      <c r="P82" s="12">
        <f t="shared" si="9"/>
        <v>72.253333333333345</v>
      </c>
    </row>
    <row r="83" spans="1:16">
      <c r="A83" s="9">
        <f t="shared" si="5"/>
        <v>3</v>
      </c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G83" s="3">
        <v>0.7</v>
      </c>
      <c r="H83" s="4">
        <v>9.1999999999999998E-3</v>
      </c>
      <c r="I83" s="5">
        <v>1719</v>
      </c>
      <c r="J83" s="5">
        <v>130063</v>
      </c>
      <c r="K83" s="2">
        <v>35.479999999999997</v>
      </c>
      <c r="M83" s="12">
        <f t="shared" si="6"/>
        <v>75.8</v>
      </c>
      <c r="N83" s="12">
        <f t="shared" si="7"/>
        <v>77.52000000000001</v>
      </c>
      <c r="O83" s="12">
        <f t="shared" si="8"/>
        <v>77.87</v>
      </c>
      <c r="P83" s="12">
        <f t="shared" si="9"/>
        <v>72.23833333333333</v>
      </c>
    </row>
    <row r="84" spans="1:16">
      <c r="A84" s="9">
        <f t="shared" si="5"/>
        <v>2</v>
      </c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G84" s="3">
        <v>1.7</v>
      </c>
      <c r="H84" s="4">
        <v>2.2800000000000001E-2</v>
      </c>
      <c r="I84" s="5">
        <v>2951</v>
      </c>
      <c r="J84" s="5">
        <v>224640</v>
      </c>
      <c r="K84" s="2">
        <v>35.159999999999997</v>
      </c>
      <c r="M84" s="12">
        <f t="shared" si="6"/>
        <v>75.900000000000006</v>
      </c>
      <c r="N84" s="12">
        <f t="shared" si="7"/>
        <v>77.59</v>
      </c>
      <c r="O84" s="12">
        <f t="shared" si="8"/>
        <v>78.055000000000007</v>
      </c>
      <c r="P84" s="12">
        <f t="shared" si="9"/>
        <v>72.209999999999994</v>
      </c>
    </row>
    <row r="85" spans="1:16">
      <c r="A85" s="9">
        <f t="shared" si="5"/>
        <v>6</v>
      </c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G85" s="3">
        <v>-1.2</v>
      </c>
      <c r="H85" s="4">
        <v>-1.5800000000000002E-2</v>
      </c>
      <c r="I85" s="5">
        <v>2915</v>
      </c>
      <c r="J85" s="5">
        <v>217705</v>
      </c>
      <c r="K85" s="2">
        <v>34.380000000000003</v>
      </c>
      <c r="M85" s="12">
        <f t="shared" si="6"/>
        <v>76.5</v>
      </c>
      <c r="N85" s="12">
        <f t="shared" si="7"/>
        <v>77.890000000000015</v>
      </c>
      <c r="O85" s="12">
        <f t="shared" si="8"/>
        <v>78.34</v>
      </c>
      <c r="P85" s="12">
        <f t="shared" si="9"/>
        <v>72.196666666666673</v>
      </c>
    </row>
    <row r="86" spans="1:16">
      <c r="A86" s="9">
        <f t="shared" si="5"/>
        <v>5</v>
      </c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G86" s="3">
        <v>0.5</v>
      </c>
      <c r="H86" s="4">
        <v>6.6E-3</v>
      </c>
      <c r="I86" s="5">
        <v>2864</v>
      </c>
      <c r="J86" s="5">
        <v>218972</v>
      </c>
      <c r="K86" s="2">
        <v>34.93</v>
      </c>
      <c r="M86" s="12">
        <f t="shared" si="6"/>
        <v>77.38</v>
      </c>
      <c r="N86" s="12">
        <f t="shared" si="7"/>
        <v>78.33</v>
      </c>
      <c r="O86" s="12">
        <f t="shared" si="8"/>
        <v>78.555000000000007</v>
      </c>
      <c r="P86" s="12">
        <f t="shared" si="9"/>
        <v>72.210000000000008</v>
      </c>
    </row>
    <row r="87" spans="1:16">
      <c r="A87" s="9">
        <f t="shared" si="5"/>
        <v>4</v>
      </c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G87" s="3">
        <v>-2.2000000000000002</v>
      </c>
      <c r="H87" s="4">
        <v>-2.8400000000000002E-2</v>
      </c>
      <c r="I87" s="5">
        <v>5536</v>
      </c>
      <c r="J87" s="5">
        <v>417961</v>
      </c>
      <c r="K87" s="2">
        <v>34.700000000000003</v>
      </c>
      <c r="M87" s="12">
        <f t="shared" si="6"/>
        <v>78.760000000000005</v>
      </c>
      <c r="N87" s="12">
        <f t="shared" si="7"/>
        <v>78.849999999999994</v>
      </c>
      <c r="O87" s="12">
        <f t="shared" si="8"/>
        <v>78.650000000000006</v>
      </c>
      <c r="P87" s="12">
        <f t="shared" si="9"/>
        <v>72.150000000000006</v>
      </c>
    </row>
    <row r="88" spans="1:16">
      <c r="A88" s="9">
        <f t="shared" si="5"/>
        <v>3</v>
      </c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G88" s="3">
        <v>-1.8</v>
      </c>
      <c r="H88" s="4">
        <v>-2.2700000000000001E-2</v>
      </c>
      <c r="I88" s="5">
        <v>3731</v>
      </c>
      <c r="J88" s="5">
        <v>293289</v>
      </c>
      <c r="K88" s="2">
        <v>35.71</v>
      </c>
      <c r="M88" s="12">
        <f t="shared" si="6"/>
        <v>79.239999999999995</v>
      </c>
      <c r="N88" s="12">
        <f t="shared" si="7"/>
        <v>79.039999999999992</v>
      </c>
      <c r="O88" s="12">
        <f t="shared" si="8"/>
        <v>78.775000000000006</v>
      </c>
      <c r="P88" s="12">
        <f t="shared" si="9"/>
        <v>72.126666666666651</v>
      </c>
    </row>
    <row r="89" spans="1:16">
      <c r="A89" s="9">
        <f t="shared" si="5"/>
        <v>6</v>
      </c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G89" s="3">
        <v>0.3</v>
      </c>
      <c r="H89" s="4">
        <v>3.8E-3</v>
      </c>
      <c r="I89" s="5">
        <v>4863</v>
      </c>
      <c r="J89" s="5">
        <v>384260</v>
      </c>
      <c r="K89" s="2">
        <v>36.54</v>
      </c>
      <c r="M89" s="12">
        <f t="shared" si="6"/>
        <v>79.28</v>
      </c>
      <c r="N89" s="12">
        <f t="shared" si="7"/>
        <v>79.080000000000013</v>
      </c>
      <c r="O89" s="12">
        <f t="shared" si="8"/>
        <v>78.700000000000017</v>
      </c>
      <c r="P89" s="12">
        <f t="shared" si="9"/>
        <v>72.084999999999994</v>
      </c>
    </row>
    <row r="90" spans="1:16">
      <c r="A90" s="9">
        <f t="shared" si="5"/>
        <v>5</v>
      </c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G90" s="3">
        <v>-3.7</v>
      </c>
      <c r="H90" s="4">
        <v>-4.4699999999999997E-2</v>
      </c>
      <c r="I90" s="5">
        <v>21036</v>
      </c>
      <c r="J90" s="5">
        <v>1720330</v>
      </c>
      <c r="K90" s="2">
        <v>36.409999999999997</v>
      </c>
      <c r="M90" s="12">
        <f t="shared" si="6"/>
        <v>79.28</v>
      </c>
      <c r="N90" s="12">
        <f t="shared" si="7"/>
        <v>78.900000000000006</v>
      </c>
      <c r="O90" s="12">
        <f t="shared" si="8"/>
        <v>78.585000000000008</v>
      </c>
      <c r="P90" s="12">
        <f t="shared" si="9"/>
        <v>72.033333333333331</v>
      </c>
    </row>
    <row r="91" spans="1:16">
      <c r="A91" s="9">
        <f t="shared" si="5"/>
        <v>4</v>
      </c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G91" s="3">
        <v>5</v>
      </c>
      <c r="H91" s="4">
        <v>6.4399999999999999E-2</v>
      </c>
      <c r="I91" s="5">
        <v>24740</v>
      </c>
      <c r="J91" s="5">
        <v>2026923</v>
      </c>
      <c r="K91" s="2">
        <v>38.11</v>
      </c>
      <c r="M91" s="12">
        <f t="shared" si="6"/>
        <v>79.28</v>
      </c>
      <c r="N91" s="12">
        <f t="shared" si="7"/>
        <v>78.66</v>
      </c>
      <c r="O91" s="12">
        <f t="shared" si="8"/>
        <v>78.385000000000019</v>
      </c>
      <c r="P91" s="12">
        <f t="shared" si="9"/>
        <v>72.010000000000005</v>
      </c>
    </row>
    <row r="92" spans="1:16">
      <c r="A92" s="9">
        <f t="shared" si="5"/>
        <v>3</v>
      </c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G92" s="2">
        <v>0</v>
      </c>
      <c r="H92" s="6">
        <v>0</v>
      </c>
      <c r="I92" s="5">
        <v>4188</v>
      </c>
      <c r="J92" s="5">
        <v>327663</v>
      </c>
      <c r="K92" s="2">
        <v>35.81</v>
      </c>
      <c r="M92" s="12">
        <f t="shared" si="6"/>
        <v>78.94</v>
      </c>
      <c r="N92" s="12">
        <f t="shared" si="7"/>
        <v>78.22</v>
      </c>
      <c r="O92" s="12">
        <f t="shared" si="8"/>
        <v>77.66</v>
      </c>
      <c r="P92" s="12">
        <f t="shared" si="9"/>
        <v>71.916666666666686</v>
      </c>
    </row>
    <row r="93" spans="1:16">
      <c r="A93" s="9">
        <f t="shared" si="5"/>
        <v>2</v>
      </c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G93" s="3">
        <v>-1.6</v>
      </c>
      <c r="H93" s="4">
        <v>-2.0199999999999999E-2</v>
      </c>
      <c r="I93" s="5">
        <v>7578</v>
      </c>
      <c r="J93" s="5">
        <v>591294</v>
      </c>
      <c r="K93" s="2">
        <v>35.81</v>
      </c>
      <c r="M93" s="12">
        <f t="shared" si="6"/>
        <v>78.84</v>
      </c>
      <c r="N93" s="12">
        <f t="shared" si="7"/>
        <v>78.22</v>
      </c>
      <c r="O93" s="12">
        <f t="shared" si="8"/>
        <v>77.039999999999992</v>
      </c>
      <c r="P93" s="12">
        <f t="shared" si="9"/>
        <v>71.865000000000009</v>
      </c>
    </row>
    <row r="94" spans="1:16">
      <c r="A94" s="9">
        <f t="shared" si="5"/>
        <v>6</v>
      </c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G94" s="3">
        <v>0.3</v>
      </c>
      <c r="H94" s="4">
        <v>3.8E-3</v>
      </c>
      <c r="I94" s="5">
        <v>5237</v>
      </c>
      <c r="J94" s="5">
        <v>416895</v>
      </c>
      <c r="K94" s="2">
        <v>36.54</v>
      </c>
      <c r="M94" s="12">
        <f t="shared" si="6"/>
        <v>78.88</v>
      </c>
      <c r="N94" s="12">
        <f t="shared" si="7"/>
        <v>78.52000000000001</v>
      </c>
      <c r="O94" s="12">
        <f t="shared" si="8"/>
        <v>76.37</v>
      </c>
      <c r="P94" s="12">
        <f t="shared" si="9"/>
        <v>71.811666666666682</v>
      </c>
    </row>
    <row r="95" spans="1:16">
      <c r="A95" s="9">
        <f t="shared" si="5"/>
        <v>5</v>
      </c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G95" s="3">
        <v>-2</v>
      </c>
      <c r="H95" s="4">
        <v>-2.47E-2</v>
      </c>
      <c r="I95" s="5">
        <v>6366</v>
      </c>
      <c r="J95" s="5">
        <v>508803</v>
      </c>
      <c r="K95" s="2">
        <v>36.409999999999997</v>
      </c>
      <c r="M95" s="12">
        <f t="shared" si="6"/>
        <v>78.52000000000001</v>
      </c>
      <c r="N95" s="12">
        <f t="shared" si="7"/>
        <v>78.790000000000006</v>
      </c>
      <c r="O95" s="12">
        <f t="shared" si="8"/>
        <v>75.67</v>
      </c>
      <c r="P95" s="12">
        <f t="shared" si="9"/>
        <v>71.723333333333329</v>
      </c>
    </row>
    <row r="96" spans="1:16">
      <c r="A96" s="9">
        <f t="shared" si="5"/>
        <v>4</v>
      </c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G96" s="3">
        <v>3.8</v>
      </c>
      <c r="H96" s="4">
        <v>4.9200000000000001E-2</v>
      </c>
      <c r="I96" s="5">
        <v>9623</v>
      </c>
      <c r="J96" s="5">
        <v>765981</v>
      </c>
      <c r="K96" s="2">
        <v>37.33</v>
      </c>
      <c r="M96" s="12">
        <f t="shared" si="6"/>
        <v>78.040000000000006</v>
      </c>
      <c r="N96" s="12">
        <f t="shared" si="7"/>
        <v>78.78</v>
      </c>
      <c r="O96" s="12">
        <f t="shared" si="8"/>
        <v>74.984999999999999</v>
      </c>
      <c r="P96" s="12">
        <f t="shared" si="9"/>
        <v>71.644999999999996</v>
      </c>
    </row>
    <row r="97" spans="1:16">
      <c r="A97" s="9">
        <f t="shared" si="5"/>
        <v>3</v>
      </c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G97" s="3">
        <v>-0.7</v>
      </c>
      <c r="H97" s="4">
        <v>-8.9999999999999993E-3</v>
      </c>
      <c r="I97" s="5">
        <v>3917</v>
      </c>
      <c r="J97" s="5">
        <v>304374</v>
      </c>
      <c r="K97" s="2">
        <v>35.58</v>
      </c>
      <c r="M97" s="12">
        <f t="shared" si="6"/>
        <v>77.500000000000014</v>
      </c>
      <c r="N97" s="12">
        <f t="shared" si="7"/>
        <v>78.450000000000017</v>
      </c>
      <c r="O97" s="12">
        <f t="shared" si="8"/>
        <v>74.03</v>
      </c>
      <c r="P97" s="12">
        <f t="shared" si="9"/>
        <v>71.48</v>
      </c>
    </row>
    <row r="98" spans="1:16">
      <c r="A98" s="9">
        <f t="shared" si="5"/>
        <v>2</v>
      </c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G98" s="3">
        <v>0.4</v>
      </c>
      <c r="H98" s="4">
        <v>5.1999999999999998E-3</v>
      </c>
      <c r="I98" s="5">
        <v>5672</v>
      </c>
      <c r="J98" s="5">
        <v>446238</v>
      </c>
      <c r="K98" s="2">
        <v>35.9</v>
      </c>
      <c r="M98" s="12">
        <f t="shared" si="6"/>
        <v>77.599999999999994</v>
      </c>
      <c r="N98" s="12">
        <f t="shared" si="7"/>
        <v>78.510000000000005</v>
      </c>
      <c r="O98" s="12">
        <f t="shared" si="8"/>
        <v>73.22</v>
      </c>
      <c r="P98" s="12">
        <f t="shared" si="9"/>
        <v>71.373333333333349</v>
      </c>
    </row>
    <row r="99" spans="1:16">
      <c r="A99" s="9">
        <f t="shared" si="5"/>
        <v>6</v>
      </c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G99" s="3">
        <v>0.9</v>
      </c>
      <c r="H99" s="4">
        <v>1.17E-2</v>
      </c>
      <c r="I99" s="5">
        <v>4131</v>
      </c>
      <c r="J99" s="5">
        <v>319140</v>
      </c>
      <c r="K99" s="2">
        <v>35.71</v>
      </c>
      <c r="M99" s="12">
        <f t="shared" si="6"/>
        <v>78.16</v>
      </c>
      <c r="N99" s="12">
        <f t="shared" si="7"/>
        <v>78.319999999999993</v>
      </c>
      <c r="O99" s="12">
        <f t="shared" si="8"/>
        <v>72.349999999999994</v>
      </c>
      <c r="P99" s="12">
        <f t="shared" si="9"/>
        <v>71.231666666666655</v>
      </c>
    </row>
    <row r="100" spans="1:16">
      <c r="A100" s="9">
        <f t="shared" si="5"/>
        <v>5</v>
      </c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G100" s="3">
        <v>-1.7</v>
      </c>
      <c r="H100" s="4">
        <v>-2.1700000000000001E-2</v>
      </c>
      <c r="I100" s="5">
        <v>9526</v>
      </c>
      <c r="J100" s="5">
        <v>747252</v>
      </c>
      <c r="K100" s="2">
        <v>35.299999999999997</v>
      </c>
      <c r="M100" s="12">
        <f t="shared" si="6"/>
        <v>79.059999999999988</v>
      </c>
      <c r="N100" s="12">
        <f t="shared" si="7"/>
        <v>78.27</v>
      </c>
      <c r="O100" s="12">
        <f t="shared" si="8"/>
        <v>71.539999999999992</v>
      </c>
      <c r="P100" s="12">
        <f t="shared" si="9"/>
        <v>71.111666666666665</v>
      </c>
    </row>
    <row r="101" spans="1:16">
      <c r="A101" s="9">
        <f t="shared" si="5"/>
        <v>4</v>
      </c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G101" s="3">
        <v>0.6</v>
      </c>
      <c r="H101" s="4">
        <v>7.7000000000000002E-3</v>
      </c>
      <c r="I101" s="5">
        <v>8361</v>
      </c>
      <c r="J101" s="5">
        <v>651271</v>
      </c>
      <c r="K101" s="2">
        <v>36.08</v>
      </c>
      <c r="M101" s="12">
        <f t="shared" si="6"/>
        <v>79.52000000000001</v>
      </c>
      <c r="N101" s="12">
        <f t="shared" si="7"/>
        <v>78.11</v>
      </c>
      <c r="O101" s="12">
        <f t="shared" si="8"/>
        <v>70.835000000000008</v>
      </c>
      <c r="P101" s="12">
        <f t="shared" si="9"/>
        <v>71.013333333333335</v>
      </c>
    </row>
    <row r="102" spans="1:16">
      <c r="A102" s="9">
        <f t="shared" si="5"/>
        <v>3</v>
      </c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G102" s="3">
        <v>-3</v>
      </c>
      <c r="H102" s="4">
        <v>-3.7199999999999997E-2</v>
      </c>
      <c r="I102" s="5">
        <v>11046</v>
      </c>
      <c r="J102" s="5">
        <v>871664</v>
      </c>
      <c r="K102" s="2">
        <v>35.81</v>
      </c>
      <c r="M102" s="12">
        <f t="shared" si="6"/>
        <v>79.400000000000006</v>
      </c>
      <c r="N102" s="12">
        <f t="shared" si="7"/>
        <v>77.099999999999994</v>
      </c>
      <c r="O102" s="12">
        <f t="shared" si="8"/>
        <v>70.14</v>
      </c>
      <c r="P102" s="12">
        <f t="shared" si="9"/>
        <v>70.910000000000011</v>
      </c>
    </row>
    <row r="103" spans="1:16">
      <c r="A103" s="9">
        <f t="shared" si="5"/>
        <v>2</v>
      </c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G103" s="3">
        <v>-1.3</v>
      </c>
      <c r="H103" s="4">
        <v>-1.5900000000000001E-2</v>
      </c>
      <c r="I103" s="5">
        <v>16794</v>
      </c>
      <c r="J103" s="5">
        <v>1387669</v>
      </c>
      <c r="K103" s="2">
        <v>37.19</v>
      </c>
      <c r="M103" s="12">
        <f t="shared" si="6"/>
        <v>79.42</v>
      </c>
      <c r="N103" s="12">
        <f t="shared" si="7"/>
        <v>75.86</v>
      </c>
      <c r="O103" s="12">
        <f t="shared" si="8"/>
        <v>69.534999999999997</v>
      </c>
      <c r="P103" s="12">
        <f t="shared" si="9"/>
        <v>70.815000000000012</v>
      </c>
    </row>
    <row r="104" spans="1:16">
      <c r="A104" s="9">
        <f t="shared" si="5"/>
        <v>6</v>
      </c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G104" s="3">
        <v>3.1</v>
      </c>
      <c r="H104" s="4">
        <v>3.9300000000000002E-2</v>
      </c>
      <c r="I104" s="5">
        <v>31286</v>
      </c>
      <c r="J104" s="5">
        <v>2585959</v>
      </c>
      <c r="K104" s="2">
        <v>37.79</v>
      </c>
      <c r="M104" s="12">
        <f t="shared" si="6"/>
        <v>78.48</v>
      </c>
      <c r="N104" s="12">
        <f t="shared" si="7"/>
        <v>74.22</v>
      </c>
      <c r="O104" s="12">
        <f t="shared" si="8"/>
        <v>68.484999999999985</v>
      </c>
      <c r="P104" s="12">
        <f t="shared" si="9"/>
        <v>70.655000000000001</v>
      </c>
    </row>
    <row r="105" spans="1:16">
      <c r="A105" s="9">
        <f t="shared" si="5"/>
        <v>5</v>
      </c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G105" s="3">
        <v>1.2</v>
      </c>
      <c r="H105" s="4">
        <v>1.54E-2</v>
      </c>
      <c r="I105" s="5">
        <v>17394</v>
      </c>
      <c r="J105" s="5">
        <v>1375490</v>
      </c>
      <c r="K105" s="2">
        <v>36.36</v>
      </c>
      <c r="M105" s="12">
        <f t="shared" si="6"/>
        <v>77.48</v>
      </c>
      <c r="N105" s="12">
        <f t="shared" si="7"/>
        <v>72.549999999999983</v>
      </c>
      <c r="O105" s="12">
        <f t="shared" si="8"/>
        <v>67.36999999999999</v>
      </c>
      <c r="P105" s="12">
        <f t="shared" si="9"/>
        <v>70.476666666666674</v>
      </c>
    </row>
    <row r="106" spans="1:16">
      <c r="A106" s="9">
        <f t="shared" si="5"/>
        <v>4</v>
      </c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G106" s="3">
        <v>-0.1</v>
      </c>
      <c r="H106" s="4">
        <v>-1.2999999999999999E-3</v>
      </c>
      <c r="I106" s="5">
        <v>7556</v>
      </c>
      <c r="J106" s="5">
        <v>584656</v>
      </c>
      <c r="K106" s="2">
        <v>35.81</v>
      </c>
      <c r="M106" s="12">
        <f t="shared" si="6"/>
        <v>76.7</v>
      </c>
      <c r="N106" s="12">
        <f t="shared" si="7"/>
        <v>71.189999999999984</v>
      </c>
      <c r="O106" s="12">
        <f t="shared" si="8"/>
        <v>66.52</v>
      </c>
      <c r="P106" s="12">
        <f t="shared" si="9"/>
        <v>70.36666666666666</v>
      </c>
    </row>
    <row r="107" spans="1:16">
      <c r="A107" s="9">
        <f t="shared" si="5"/>
        <v>3</v>
      </c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G107" s="3">
        <v>1.8</v>
      </c>
      <c r="H107" s="4">
        <v>2.3699999999999999E-2</v>
      </c>
      <c r="I107" s="5">
        <v>16578</v>
      </c>
      <c r="J107" s="5">
        <v>1288819</v>
      </c>
      <c r="K107" s="2">
        <v>35.85</v>
      </c>
      <c r="M107" s="12">
        <f t="shared" si="6"/>
        <v>74.8</v>
      </c>
      <c r="N107" s="12">
        <f t="shared" si="7"/>
        <v>69.609999999999985</v>
      </c>
      <c r="O107" s="12">
        <f t="shared" si="8"/>
        <v>65.680000000000007</v>
      </c>
      <c r="P107" s="12">
        <f t="shared" si="9"/>
        <v>70.260000000000005</v>
      </c>
    </row>
    <row r="108" spans="1:16">
      <c r="A108" s="9">
        <f t="shared" si="5"/>
        <v>2</v>
      </c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G108" s="3">
        <v>-1</v>
      </c>
      <c r="H108" s="4">
        <v>-1.2999999999999999E-2</v>
      </c>
      <c r="I108" s="5">
        <v>18979</v>
      </c>
      <c r="J108" s="5">
        <v>1485211</v>
      </c>
      <c r="K108" s="2">
        <v>35.020000000000003</v>
      </c>
      <c r="M108" s="12">
        <f t="shared" si="6"/>
        <v>72.3</v>
      </c>
      <c r="N108" s="12">
        <f t="shared" si="7"/>
        <v>67.929999999999993</v>
      </c>
      <c r="O108" s="12">
        <f t="shared" si="8"/>
        <v>65.03</v>
      </c>
      <c r="P108" s="12">
        <f t="shared" si="9"/>
        <v>70.148333333333341</v>
      </c>
    </row>
    <row r="109" spans="1:16">
      <c r="A109" s="9">
        <f t="shared" si="5"/>
        <v>6</v>
      </c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G109" s="3">
        <v>2</v>
      </c>
      <c r="H109" s="4">
        <v>2.6700000000000002E-2</v>
      </c>
      <c r="I109" s="5">
        <v>44850</v>
      </c>
      <c r="J109" s="5">
        <v>3505565</v>
      </c>
      <c r="K109" s="2">
        <v>35.479999999999997</v>
      </c>
      <c r="M109" s="12">
        <f t="shared" si="6"/>
        <v>69.960000000000008</v>
      </c>
      <c r="N109" s="12">
        <f t="shared" si="7"/>
        <v>66.38000000000001</v>
      </c>
      <c r="O109" s="12">
        <f t="shared" si="8"/>
        <v>64.555000000000007</v>
      </c>
      <c r="P109" s="12">
        <f t="shared" si="9"/>
        <v>70.13000000000001</v>
      </c>
    </row>
    <row r="110" spans="1:16">
      <c r="A110" s="9">
        <f t="shared" si="5"/>
        <v>5</v>
      </c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G110" s="3">
        <v>6.8</v>
      </c>
      <c r="H110" s="4">
        <v>9.9699999999999997E-2</v>
      </c>
      <c r="I110" s="5">
        <v>19607</v>
      </c>
      <c r="J110" s="5">
        <v>1430742</v>
      </c>
      <c r="K110" s="2">
        <v>34.56</v>
      </c>
      <c r="M110" s="12">
        <f t="shared" si="6"/>
        <v>67.62</v>
      </c>
      <c r="N110" s="12">
        <f t="shared" si="7"/>
        <v>64.809999999999988</v>
      </c>
      <c r="O110" s="12">
        <f t="shared" si="8"/>
        <v>63.954999999999998</v>
      </c>
      <c r="P110" s="12">
        <f t="shared" si="9"/>
        <v>70.191666666666663</v>
      </c>
    </row>
    <row r="111" spans="1:16">
      <c r="A111" s="9">
        <f t="shared" si="5"/>
        <v>4</v>
      </c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G111" s="3">
        <v>2.9</v>
      </c>
      <c r="H111" s="4">
        <v>4.4400000000000002E-2</v>
      </c>
      <c r="I111" s="5">
        <v>10850</v>
      </c>
      <c r="J111" s="5">
        <v>738297</v>
      </c>
      <c r="K111" s="2">
        <v>31.43</v>
      </c>
      <c r="M111" s="12">
        <f t="shared" si="6"/>
        <v>65.680000000000007</v>
      </c>
      <c r="N111" s="12">
        <f t="shared" si="7"/>
        <v>63.56</v>
      </c>
      <c r="O111" s="12">
        <f t="shared" si="8"/>
        <v>63.470000000000006</v>
      </c>
      <c r="P111" s="12">
        <f t="shared" si="9"/>
        <v>70.27166666666669</v>
      </c>
    </row>
    <row r="112" spans="1:16">
      <c r="A112" s="9">
        <f t="shared" si="5"/>
        <v>3</v>
      </c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G112" s="3">
        <v>1</v>
      </c>
      <c r="H112" s="4">
        <v>1.5599999999999999E-2</v>
      </c>
      <c r="I112" s="5">
        <v>5086</v>
      </c>
      <c r="J112" s="5">
        <v>333779</v>
      </c>
      <c r="K112" s="2">
        <v>30.09</v>
      </c>
      <c r="M112" s="12">
        <f t="shared" si="6"/>
        <v>64.419999999999987</v>
      </c>
      <c r="N112" s="12">
        <f t="shared" si="7"/>
        <v>63.179999999999993</v>
      </c>
      <c r="O112" s="12">
        <f t="shared" si="8"/>
        <v>63.195000000000007</v>
      </c>
      <c r="P112" s="12">
        <f t="shared" si="9"/>
        <v>70.503333333333345</v>
      </c>
    </row>
    <row r="113" spans="1:16">
      <c r="A113" s="9">
        <f t="shared" si="5"/>
        <v>2</v>
      </c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G113" s="3">
        <v>-1</v>
      </c>
      <c r="H113" s="4">
        <v>-1.5299999999999999E-2</v>
      </c>
      <c r="I113" s="5">
        <v>3704</v>
      </c>
      <c r="J113" s="5">
        <v>239450</v>
      </c>
      <c r="K113" s="2">
        <v>29.63</v>
      </c>
      <c r="M113" s="12">
        <f t="shared" si="6"/>
        <v>63.559999999999988</v>
      </c>
      <c r="N113" s="12">
        <f t="shared" si="7"/>
        <v>63.21</v>
      </c>
      <c r="O113" s="12">
        <f t="shared" si="8"/>
        <v>63.359999999999992</v>
      </c>
      <c r="P113" s="12">
        <f t="shared" si="9"/>
        <v>70.791666666666686</v>
      </c>
    </row>
    <row r="114" spans="1:16">
      <c r="A114" s="9">
        <f t="shared" si="5"/>
        <v>6</v>
      </c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G114" s="2">
        <v>0</v>
      </c>
      <c r="H114" s="6">
        <v>0</v>
      </c>
      <c r="I114" s="5">
        <v>4732</v>
      </c>
      <c r="J114" s="5">
        <v>311569</v>
      </c>
      <c r="K114" s="2">
        <v>384.12</v>
      </c>
      <c r="M114" s="12">
        <f t="shared" si="6"/>
        <v>62.8</v>
      </c>
      <c r="N114" s="12">
        <f t="shared" si="7"/>
        <v>62.750000000000014</v>
      </c>
      <c r="O114" s="12">
        <f t="shared" si="8"/>
        <v>63.695000000000007</v>
      </c>
      <c r="P114" s="12">
        <f t="shared" si="9"/>
        <v>71.160000000000011</v>
      </c>
    </row>
    <row r="115" spans="1:16">
      <c r="A115" s="9">
        <f t="shared" si="5"/>
        <v>5</v>
      </c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G115" s="3">
        <v>3.4</v>
      </c>
      <c r="H115" s="4">
        <v>5.4899999999999997E-2</v>
      </c>
      <c r="I115" s="5">
        <v>9186</v>
      </c>
      <c r="J115" s="5">
        <v>597534</v>
      </c>
      <c r="K115" s="2">
        <v>384.12</v>
      </c>
      <c r="M115" s="12">
        <f t="shared" si="6"/>
        <v>62</v>
      </c>
      <c r="N115" s="12">
        <f t="shared" si="7"/>
        <v>62.190000000000012</v>
      </c>
      <c r="O115" s="12">
        <f t="shared" si="8"/>
        <v>63.989999999999995</v>
      </c>
      <c r="P115" s="12">
        <f t="shared" si="9"/>
        <v>71.463333333333338</v>
      </c>
    </row>
    <row r="116" spans="1:16">
      <c r="A116" s="9">
        <f t="shared" si="5"/>
        <v>4</v>
      </c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G116" s="3">
        <v>0.9</v>
      </c>
      <c r="H116" s="4">
        <v>1.4800000000000001E-2</v>
      </c>
      <c r="I116" s="5">
        <v>2444</v>
      </c>
      <c r="J116" s="5">
        <v>150625</v>
      </c>
      <c r="K116" s="2">
        <v>364.12</v>
      </c>
      <c r="M116" s="12">
        <f t="shared" si="6"/>
        <v>61.44</v>
      </c>
      <c r="N116" s="12">
        <f t="shared" si="7"/>
        <v>61.85</v>
      </c>
      <c r="O116" s="12">
        <f t="shared" si="8"/>
        <v>64.39500000000001</v>
      </c>
      <c r="P116" s="12">
        <f t="shared" si="9"/>
        <v>71.766666666666666</v>
      </c>
    </row>
    <row r="117" spans="1:16">
      <c r="A117" s="9">
        <f t="shared" si="5"/>
        <v>3</v>
      </c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G117" s="3">
        <v>0.5</v>
      </c>
      <c r="H117" s="4">
        <v>8.3000000000000001E-3</v>
      </c>
      <c r="I117" s="5">
        <v>2939</v>
      </c>
      <c r="J117" s="5">
        <v>179949</v>
      </c>
      <c r="K117" s="2">
        <v>358.82</v>
      </c>
      <c r="M117" s="12">
        <f t="shared" si="6"/>
        <v>61.940000000000012</v>
      </c>
      <c r="N117" s="12">
        <f t="shared" si="7"/>
        <v>61.75</v>
      </c>
      <c r="O117" s="12">
        <f t="shared" si="8"/>
        <v>64.950000000000017</v>
      </c>
      <c r="P117" s="12">
        <f t="shared" si="9"/>
        <v>72.120000000000019</v>
      </c>
    </row>
    <row r="118" spans="1:16">
      <c r="A118" s="9">
        <f t="shared" si="5"/>
        <v>2</v>
      </c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G118" s="3">
        <v>-0.8</v>
      </c>
      <c r="H118" s="4">
        <v>-1.3100000000000001E-2</v>
      </c>
      <c r="I118" s="5">
        <v>3723</v>
      </c>
      <c r="J118" s="5">
        <v>225752</v>
      </c>
      <c r="K118" s="2">
        <v>355.88</v>
      </c>
      <c r="M118" s="12">
        <f t="shared" si="6"/>
        <v>62.86</v>
      </c>
      <c r="N118" s="12">
        <f t="shared" si="7"/>
        <v>62.129999999999995</v>
      </c>
      <c r="O118" s="12">
        <f t="shared" si="8"/>
        <v>65.83</v>
      </c>
      <c r="P118" s="12">
        <f t="shared" si="9"/>
        <v>72.495000000000019</v>
      </c>
    </row>
    <row r="119" spans="1:16">
      <c r="A119" s="9">
        <f t="shared" si="5"/>
        <v>6</v>
      </c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G119" s="3">
        <v>-1.2</v>
      </c>
      <c r="H119" s="4">
        <v>-1.9199999999999998E-2</v>
      </c>
      <c r="I119" s="5">
        <v>4931</v>
      </c>
      <c r="J119" s="5">
        <v>308500</v>
      </c>
      <c r="K119" s="2">
        <v>360.59</v>
      </c>
      <c r="M119" s="12">
        <f t="shared" si="6"/>
        <v>62.7</v>
      </c>
      <c r="N119" s="12">
        <f t="shared" si="7"/>
        <v>62.73</v>
      </c>
      <c r="O119" s="12">
        <f t="shared" si="8"/>
        <v>66.684999999999988</v>
      </c>
      <c r="P119" s="12">
        <f t="shared" si="9"/>
        <v>72.948333333333338</v>
      </c>
    </row>
    <row r="120" spans="1:16">
      <c r="A120" s="9">
        <f t="shared" si="5"/>
        <v>5</v>
      </c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G120" s="3">
        <v>-1.9</v>
      </c>
      <c r="H120" s="4">
        <v>-2.9499999999999998E-2</v>
      </c>
      <c r="I120" s="5">
        <v>10894</v>
      </c>
      <c r="J120" s="5">
        <v>700217</v>
      </c>
      <c r="K120" s="2">
        <v>367.65</v>
      </c>
      <c r="M120" s="12">
        <f t="shared" si="6"/>
        <v>62.379999999999995</v>
      </c>
      <c r="N120" s="12">
        <f t="shared" si="7"/>
        <v>63.1</v>
      </c>
      <c r="O120" s="12">
        <f t="shared" si="8"/>
        <v>67.38</v>
      </c>
      <c r="P120" s="12">
        <f t="shared" si="9"/>
        <v>73.37166666666667</v>
      </c>
    </row>
    <row r="121" spans="1:16">
      <c r="A121" s="9">
        <f t="shared" si="5"/>
        <v>4</v>
      </c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G121" s="3">
        <v>-1.2</v>
      </c>
      <c r="H121" s="4">
        <v>-1.83E-2</v>
      </c>
      <c r="I121" s="5">
        <v>5763</v>
      </c>
      <c r="J121" s="5">
        <v>378403</v>
      </c>
      <c r="K121" s="2">
        <v>378.82</v>
      </c>
      <c r="M121" s="12">
        <f t="shared" si="6"/>
        <v>62.259999999999991</v>
      </c>
      <c r="N121" s="12">
        <f t="shared" si="7"/>
        <v>63.379999999999995</v>
      </c>
      <c r="O121" s="12">
        <f t="shared" si="8"/>
        <v>68.144999999999996</v>
      </c>
      <c r="P121" s="12">
        <f t="shared" si="9"/>
        <v>73.775000000000006</v>
      </c>
    </row>
    <row r="122" spans="1:16">
      <c r="A122" s="9">
        <f t="shared" si="5"/>
        <v>2</v>
      </c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G122" s="3">
        <v>5.9</v>
      </c>
      <c r="H122" s="4">
        <v>9.8799999999999999E-2</v>
      </c>
      <c r="I122" s="5">
        <v>7381</v>
      </c>
      <c r="J122" s="5">
        <v>477411</v>
      </c>
      <c r="K122" s="2">
        <v>385.88</v>
      </c>
      <c r="M122" s="12">
        <f t="shared" si="6"/>
        <v>61.56</v>
      </c>
      <c r="N122" s="12">
        <f t="shared" si="7"/>
        <v>63.21</v>
      </c>
      <c r="O122" s="12">
        <f t="shared" si="8"/>
        <v>68.820000000000007</v>
      </c>
      <c r="P122" s="12">
        <f t="shared" si="9"/>
        <v>74.185000000000002</v>
      </c>
    </row>
    <row r="123" spans="1:16">
      <c r="A123" s="9">
        <f t="shared" si="5"/>
        <v>6</v>
      </c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G123" s="2">
        <v>0</v>
      </c>
      <c r="H123" s="6">
        <v>0</v>
      </c>
      <c r="I123" s="5">
        <v>3888</v>
      </c>
      <c r="J123" s="5">
        <v>230686</v>
      </c>
      <c r="K123" s="2">
        <v>351.18</v>
      </c>
      <c r="M123" s="12">
        <f t="shared" si="6"/>
        <v>61.4</v>
      </c>
      <c r="N123" s="12">
        <f t="shared" si="7"/>
        <v>63.510000000000005</v>
      </c>
      <c r="O123" s="12">
        <f t="shared" si="8"/>
        <v>69.310000000000016</v>
      </c>
      <c r="P123" s="12">
        <f t="shared" si="9"/>
        <v>74.546666666666681</v>
      </c>
    </row>
    <row r="124" spans="1:16">
      <c r="A124" s="9">
        <f t="shared" si="5"/>
        <v>5</v>
      </c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G124" s="3">
        <v>-2.2000000000000002</v>
      </c>
      <c r="H124" s="4">
        <v>-3.5499999999999997E-2</v>
      </c>
      <c r="I124" s="5">
        <v>2668</v>
      </c>
      <c r="J124" s="5">
        <v>163149</v>
      </c>
      <c r="K124" s="2">
        <v>351.18</v>
      </c>
      <c r="M124" s="12">
        <f t="shared" si="6"/>
        <v>62.760000000000005</v>
      </c>
      <c r="N124" s="12">
        <f t="shared" si="7"/>
        <v>64.64</v>
      </c>
      <c r="O124" s="12">
        <f t="shared" si="8"/>
        <v>70.09</v>
      </c>
      <c r="P124" s="12">
        <f t="shared" si="9"/>
        <v>74.993333333333339</v>
      </c>
    </row>
    <row r="125" spans="1:16">
      <c r="A125" s="9">
        <f t="shared" si="5"/>
        <v>4</v>
      </c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G125" s="3">
        <v>1</v>
      </c>
      <c r="H125" s="4">
        <v>1.6400000000000001E-2</v>
      </c>
      <c r="I125" s="5">
        <v>2682</v>
      </c>
      <c r="J125" s="5">
        <v>165514</v>
      </c>
      <c r="K125" s="2">
        <v>364.12</v>
      </c>
      <c r="M125" s="12">
        <f t="shared" si="6"/>
        <v>63.820000000000007</v>
      </c>
      <c r="N125" s="12">
        <f t="shared" si="7"/>
        <v>65.790000000000006</v>
      </c>
      <c r="O125" s="12">
        <f t="shared" si="8"/>
        <v>70.88000000000001</v>
      </c>
      <c r="P125" s="12">
        <f t="shared" si="9"/>
        <v>75.440000000000012</v>
      </c>
    </row>
    <row r="126" spans="1:16">
      <c r="A126" s="9">
        <f t="shared" si="5"/>
        <v>3</v>
      </c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G126" s="3">
        <v>-3.9</v>
      </c>
      <c r="H126" s="4">
        <v>-6.0199999999999997E-2</v>
      </c>
      <c r="I126" s="5">
        <v>4952</v>
      </c>
      <c r="J126" s="5">
        <v>306178</v>
      </c>
      <c r="K126" s="2">
        <v>358.24</v>
      </c>
      <c r="M126" s="12">
        <f t="shared" si="6"/>
        <v>64.5</v>
      </c>
      <c r="N126" s="12">
        <f t="shared" si="7"/>
        <v>66.94</v>
      </c>
      <c r="O126" s="12">
        <f t="shared" si="8"/>
        <v>71.555000000000021</v>
      </c>
      <c r="P126" s="12">
        <f t="shared" si="9"/>
        <v>75.830000000000013</v>
      </c>
    </row>
    <row r="127" spans="1:16">
      <c r="A127" s="9">
        <f t="shared" si="5"/>
        <v>2</v>
      </c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G127" s="3">
        <v>-1.7</v>
      </c>
      <c r="H127" s="4">
        <v>-2.5600000000000001E-2</v>
      </c>
      <c r="I127" s="5">
        <v>2347</v>
      </c>
      <c r="J127" s="5">
        <v>154076</v>
      </c>
      <c r="K127" s="2">
        <v>381.18</v>
      </c>
      <c r="M127" s="12">
        <f t="shared" si="6"/>
        <v>64.86</v>
      </c>
      <c r="N127" s="12">
        <f t="shared" si="7"/>
        <v>68.150000000000006</v>
      </c>
      <c r="O127" s="12">
        <f t="shared" si="8"/>
        <v>72.120000000000019</v>
      </c>
      <c r="P127" s="12">
        <f t="shared" si="9"/>
        <v>76.178333333333342</v>
      </c>
    </row>
    <row r="128" spans="1:16">
      <c r="A128" s="9">
        <f t="shared" si="5"/>
        <v>6</v>
      </c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G128" s="3">
        <v>1.5</v>
      </c>
      <c r="H128" s="4">
        <v>2.3099999999999999E-2</v>
      </c>
      <c r="I128" s="5">
        <v>2901</v>
      </c>
      <c r="J128" s="5">
        <v>191475</v>
      </c>
      <c r="K128" s="2">
        <v>391.18</v>
      </c>
      <c r="M128" s="12">
        <f t="shared" si="6"/>
        <v>65.62</v>
      </c>
      <c r="N128" s="12">
        <f t="shared" si="7"/>
        <v>69.53</v>
      </c>
      <c r="O128" s="12">
        <f t="shared" si="8"/>
        <v>72.575000000000017</v>
      </c>
      <c r="P128" s="12">
        <f t="shared" si="9"/>
        <v>76.463333333333338</v>
      </c>
    </row>
    <row r="129" spans="1:16">
      <c r="A129" s="9">
        <f t="shared" si="5"/>
        <v>5</v>
      </c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G129" s="3">
        <v>-0.3</v>
      </c>
      <c r="H129" s="4">
        <v>-4.5999999999999999E-3</v>
      </c>
      <c r="I129" s="5">
        <v>2509</v>
      </c>
      <c r="J129" s="5">
        <v>163311</v>
      </c>
      <c r="K129" s="2">
        <v>382.35</v>
      </c>
      <c r="M129" s="12">
        <f t="shared" si="6"/>
        <v>66.52000000000001</v>
      </c>
      <c r="N129" s="12">
        <f t="shared" si="7"/>
        <v>70.640000000000015</v>
      </c>
      <c r="O129" s="12">
        <f t="shared" si="8"/>
        <v>73.000000000000014</v>
      </c>
      <c r="P129" s="12">
        <f t="shared" si="9"/>
        <v>76.734999999999999</v>
      </c>
    </row>
    <row r="130" spans="1:16">
      <c r="A130" s="9">
        <f t="shared" si="5"/>
        <v>4</v>
      </c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G130" s="3">
        <v>2.6</v>
      </c>
      <c r="H130" s="4">
        <v>4.1500000000000002E-2</v>
      </c>
      <c r="I130" s="5">
        <v>5026</v>
      </c>
      <c r="J130" s="5">
        <v>321409</v>
      </c>
      <c r="K130" s="2">
        <v>384.12</v>
      </c>
      <c r="M130" s="12">
        <f t="shared" si="6"/>
        <v>67.760000000000005</v>
      </c>
      <c r="N130" s="12">
        <f t="shared" si="7"/>
        <v>71.660000000000011</v>
      </c>
      <c r="O130" s="12">
        <f t="shared" si="8"/>
        <v>73.560000000000016</v>
      </c>
      <c r="P130" s="12">
        <f t="shared" si="9"/>
        <v>77.02</v>
      </c>
    </row>
    <row r="131" spans="1:16">
      <c r="A131" s="9">
        <f t="shared" si="5"/>
        <v>3</v>
      </c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G131" s="3">
        <v>-5.9</v>
      </c>
      <c r="H131" s="4">
        <v>-8.5999999999999993E-2</v>
      </c>
      <c r="I131" s="5">
        <v>8716</v>
      </c>
      <c r="J131" s="5">
        <v>566244</v>
      </c>
      <c r="K131" s="2">
        <v>368.82</v>
      </c>
      <c r="M131" s="12">
        <f t="shared" si="6"/>
        <v>69.38</v>
      </c>
      <c r="N131" s="12">
        <f t="shared" si="7"/>
        <v>72.91</v>
      </c>
      <c r="O131" s="12">
        <f t="shared" si="8"/>
        <v>74.174999999999997</v>
      </c>
      <c r="P131" s="12">
        <f t="shared" si="9"/>
        <v>77.290000000000006</v>
      </c>
    </row>
    <row r="132" spans="1:16">
      <c r="A132" s="9">
        <f t="shared" si="5"/>
        <v>2</v>
      </c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G132" s="3">
        <v>-2.4</v>
      </c>
      <c r="H132" s="4">
        <v>-3.3799999999999997E-2</v>
      </c>
      <c r="I132" s="5">
        <v>5672</v>
      </c>
      <c r="J132" s="5">
        <v>391887</v>
      </c>
      <c r="K132" s="2">
        <v>403.53</v>
      </c>
      <c r="M132" s="12">
        <f t="shared" si="6"/>
        <v>71.440000000000012</v>
      </c>
      <c r="N132" s="12">
        <f t="shared" si="7"/>
        <v>74.430000000000007</v>
      </c>
      <c r="O132" s="12">
        <f t="shared" si="8"/>
        <v>74.89500000000001</v>
      </c>
      <c r="P132" s="12">
        <f t="shared" si="9"/>
        <v>77.62833333333333</v>
      </c>
    </row>
    <row r="133" spans="1:16">
      <c r="A133" s="9">
        <f t="shared" ref="A133:A196" si="10">WEEKDAY(B133,1)</f>
        <v>6</v>
      </c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G133" s="3">
        <v>-0.2</v>
      </c>
      <c r="H133" s="4">
        <v>-2.8E-3</v>
      </c>
      <c r="I133" s="5">
        <v>2582</v>
      </c>
      <c r="J133" s="5">
        <v>183707</v>
      </c>
      <c r="K133" s="2">
        <v>417.65</v>
      </c>
      <c r="M133" s="12">
        <f t="shared" ref="M133:M196" si="11">SUM(F133:F137)/5</f>
        <v>73.440000000000012</v>
      </c>
      <c r="N133" s="12">
        <f t="shared" ref="N133:N196" si="12">SUM(F133:F142)/10</f>
        <v>75.11</v>
      </c>
      <c r="O133" s="12">
        <f t="shared" ref="O133:O196" si="13">SUM(F133:F152)/20</f>
        <v>75.194999999999993</v>
      </c>
      <c r="P133" s="12">
        <f t="shared" ref="P133:P196" si="14">SUM(F133:F192)/60</f>
        <v>77.901666666666657</v>
      </c>
    </row>
    <row r="134" spans="1:16">
      <c r="A134" s="9">
        <f t="shared" si="10"/>
        <v>5</v>
      </c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G134" s="3">
        <v>-2.2000000000000002</v>
      </c>
      <c r="H134" s="4">
        <v>-0.03</v>
      </c>
      <c r="I134" s="5">
        <v>4038</v>
      </c>
      <c r="J134" s="5">
        <v>289008</v>
      </c>
      <c r="K134" s="2">
        <v>418.82</v>
      </c>
      <c r="M134" s="12">
        <f t="shared" si="11"/>
        <v>74.760000000000019</v>
      </c>
      <c r="N134" s="12">
        <f t="shared" si="12"/>
        <v>75.539999999999992</v>
      </c>
      <c r="O134" s="12">
        <f t="shared" si="13"/>
        <v>75.36999999999999</v>
      </c>
      <c r="P134" s="12">
        <f t="shared" si="14"/>
        <v>78.288333333333341</v>
      </c>
    </row>
    <row r="135" spans="1:16">
      <c r="A135" s="9">
        <f t="shared" si="10"/>
        <v>4</v>
      </c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G135" s="3">
        <v>0.4</v>
      </c>
      <c r="H135" s="4">
        <v>5.4999999999999997E-3</v>
      </c>
      <c r="I135" s="5">
        <v>1487</v>
      </c>
      <c r="J135" s="5">
        <v>109564</v>
      </c>
      <c r="K135" s="2">
        <v>431.76</v>
      </c>
      <c r="M135" s="12">
        <f t="shared" si="11"/>
        <v>75.56</v>
      </c>
      <c r="N135" s="12">
        <f t="shared" si="12"/>
        <v>75.97</v>
      </c>
      <c r="O135" s="12">
        <f t="shared" si="13"/>
        <v>75.509999999999977</v>
      </c>
      <c r="P135" s="12">
        <f t="shared" si="14"/>
        <v>78.666666666666671</v>
      </c>
    </row>
    <row r="136" spans="1:16">
      <c r="A136" s="9">
        <f t="shared" si="10"/>
        <v>3</v>
      </c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G136" s="3">
        <v>-5.6</v>
      </c>
      <c r="H136" s="4">
        <v>-7.1199999999999999E-2</v>
      </c>
      <c r="I136" s="5">
        <v>6384</v>
      </c>
      <c r="J136" s="5">
        <v>480398</v>
      </c>
      <c r="K136" s="2">
        <v>429.41</v>
      </c>
      <c r="M136" s="12">
        <f t="shared" si="11"/>
        <v>76.44</v>
      </c>
      <c r="N136" s="12">
        <f t="shared" si="12"/>
        <v>76.169999999999987</v>
      </c>
      <c r="O136" s="12">
        <f t="shared" si="13"/>
        <v>75.554999999999978</v>
      </c>
      <c r="P136" s="12">
        <f t="shared" si="14"/>
        <v>78.981666666666655</v>
      </c>
    </row>
    <row r="137" spans="1:16">
      <c r="A137" s="9">
        <f t="shared" si="10"/>
        <v>2</v>
      </c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G137" s="3">
        <v>1</v>
      </c>
      <c r="H137" s="4">
        <v>1.29E-2</v>
      </c>
      <c r="I137" s="5">
        <v>3762</v>
      </c>
      <c r="J137" s="5">
        <v>296682</v>
      </c>
      <c r="K137" s="2">
        <v>462.35</v>
      </c>
      <c r="M137" s="12">
        <f t="shared" si="11"/>
        <v>77.42</v>
      </c>
      <c r="N137" s="12">
        <f t="shared" si="12"/>
        <v>76.09</v>
      </c>
      <c r="O137" s="12">
        <f t="shared" si="13"/>
        <v>75.45999999999998</v>
      </c>
      <c r="P137" s="12">
        <f t="shared" si="14"/>
        <v>79.259999999999991</v>
      </c>
    </row>
    <row r="138" spans="1:16">
      <c r="A138" s="9">
        <f t="shared" si="10"/>
        <v>3</v>
      </c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G138" s="3">
        <v>2.4</v>
      </c>
      <c r="H138" s="4">
        <v>3.1899999999999998E-2</v>
      </c>
      <c r="I138" s="5">
        <v>4203</v>
      </c>
      <c r="J138" s="5">
        <v>320479</v>
      </c>
      <c r="K138" s="2">
        <v>456.47</v>
      </c>
      <c r="M138" s="12">
        <f t="shared" si="11"/>
        <v>76.78</v>
      </c>
      <c r="N138" s="12">
        <f t="shared" si="12"/>
        <v>75.62</v>
      </c>
      <c r="O138" s="12">
        <f t="shared" si="13"/>
        <v>75.069999999999993</v>
      </c>
      <c r="P138" s="12">
        <f t="shared" si="14"/>
        <v>79.494999999999976</v>
      </c>
    </row>
    <row r="139" spans="1:16">
      <c r="A139" s="9">
        <f t="shared" si="10"/>
        <v>2</v>
      </c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G139" s="3">
        <v>-2.6</v>
      </c>
      <c r="H139" s="4">
        <v>-3.3399999999999999E-2</v>
      </c>
      <c r="I139" s="5">
        <v>3996</v>
      </c>
      <c r="J139" s="5">
        <v>305429</v>
      </c>
      <c r="K139" s="2">
        <v>442.35</v>
      </c>
      <c r="M139" s="12">
        <f t="shared" si="11"/>
        <v>76.320000000000007</v>
      </c>
      <c r="N139" s="12">
        <f t="shared" si="12"/>
        <v>75.36</v>
      </c>
      <c r="O139" s="12">
        <f t="shared" si="13"/>
        <v>74.66</v>
      </c>
      <c r="P139" s="12">
        <f t="shared" si="14"/>
        <v>79.606666666666641</v>
      </c>
    </row>
    <row r="140" spans="1:16">
      <c r="A140" s="9">
        <f t="shared" si="10"/>
        <v>7</v>
      </c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G140" s="3">
        <v>-0.1</v>
      </c>
      <c r="H140" s="4">
        <v>-1.2999999999999999E-3</v>
      </c>
      <c r="I140" s="5">
        <v>5442</v>
      </c>
      <c r="J140" s="5">
        <v>428296</v>
      </c>
      <c r="K140" s="2">
        <v>0</v>
      </c>
      <c r="M140" s="12">
        <f t="shared" si="11"/>
        <v>76.38</v>
      </c>
      <c r="N140" s="12">
        <f t="shared" si="12"/>
        <v>75.460000000000008</v>
      </c>
      <c r="O140" s="12">
        <f t="shared" si="13"/>
        <v>74.414999999999992</v>
      </c>
      <c r="P140" s="12">
        <f t="shared" si="14"/>
        <v>79.74499999999999</v>
      </c>
    </row>
    <row r="141" spans="1:16">
      <c r="A141" s="9">
        <f t="shared" si="10"/>
        <v>6</v>
      </c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G141" s="3">
        <v>2.5</v>
      </c>
      <c r="H141" s="4">
        <v>3.32E-2</v>
      </c>
      <c r="I141" s="5">
        <v>6342</v>
      </c>
      <c r="J141" s="5">
        <v>490579</v>
      </c>
      <c r="K141" s="2">
        <v>0</v>
      </c>
      <c r="M141" s="12">
        <f t="shared" si="11"/>
        <v>75.900000000000006</v>
      </c>
      <c r="N141" s="12">
        <f t="shared" si="12"/>
        <v>75.440000000000012</v>
      </c>
      <c r="O141" s="12">
        <f t="shared" si="13"/>
        <v>74.06</v>
      </c>
      <c r="P141" s="12">
        <f t="shared" si="14"/>
        <v>79.808333333333337</v>
      </c>
    </row>
    <row r="142" spans="1:16">
      <c r="A142" s="9">
        <f t="shared" si="10"/>
        <v>5</v>
      </c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G142" s="3">
        <v>0.1</v>
      </c>
      <c r="H142" s="4">
        <v>1.2999999999999999E-3</v>
      </c>
      <c r="I142" s="5">
        <v>2547</v>
      </c>
      <c r="J142" s="5">
        <v>192040</v>
      </c>
      <c r="K142" s="2">
        <v>0</v>
      </c>
      <c r="M142" s="12">
        <f t="shared" si="11"/>
        <v>74.760000000000005</v>
      </c>
      <c r="N142" s="12">
        <f t="shared" si="12"/>
        <v>75.360000000000014</v>
      </c>
      <c r="O142" s="12">
        <f t="shared" si="13"/>
        <v>73.77000000000001</v>
      </c>
      <c r="P142" s="12">
        <f t="shared" si="14"/>
        <v>79.843333333333334</v>
      </c>
    </row>
    <row r="143" spans="1:16">
      <c r="A143" s="9">
        <f t="shared" si="10"/>
        <v>4</v>
      </c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G143" s="3">
        <v>-0.2</v>
      </c>
      <c r="H143" s="4">
        <v>-2.5999999999999999E-3</v>
      </c>
      <c r="I143" s="5">
        <v>3276</v>
      </c>
      <c r="J143" s="5">
        <v>247510</v>
      </c>
      <c r="K143" s="2">
        <v>0</v>
      </c>
      <c r="M143" s="12">
        <f t="shared" si="11"/>
        <v>74.460000000000008</v>
      </c>
      <c r="N143" s="12">
        <f t="shared" si="12"/>
        <v>75.280000000000015</v>
      </c>
      <c r="O143" s="12">
        <f t="shared" si="13"/>
        <v>73.599999999999994</v>
      </c>
      <c r="P143" s="12">
        <f t="shared" si="14"/>
        <v>79.954999999999998</v>
      </c>
    </row>
    <row r="144" spans="1:16">
      <c r="A144" s="9">
        <f t="shared" si="10"/>
        <v>3</v>
      </c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G144" s="3">
        <v>0.1</v>
      </c>
      <c r="H144" s="4">
        <v>1.2999999999999999E-3</v>
      </c>
      <c r="I144" s="5">
        <v>3291</v>
      </c>
      <c r="J144" s="5">
        <v>250651</v>
      </c>
      <c r="K144" s="2">
        <v>0</v>
      </c>
      <c r="M144" s="12">
        <f t="shared" si="11"/>
        <v>74.400000000000006</v>
      </c>
      <c r="N144" s="12">
        <f t="shared" si="12"/>
        <v>75.2</v>
      </c>
      <c r="O144" s="12">
        <f t="shared" si="13"/>
        <v>73.39</v>
      </c>
      <c r="P144" s="12">
        <f t="shared" si="14"/>
        <v>80.091666666666669</v>
      </c>
    </row>
    <row r="145" spans="1:16">
      <c r="A145" s="9">
        <f t="shared" si="10"/>
        <v>2</v>
      </c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G145" s="3">
        <v>3.2</v>
      </c>
      <c r="H145" s="4">
        <v>4.4299999999999999E-2</v>
      </c>
      <c r="I145" s="5">
        <v>3769</v>
      </c>
      <c r="J145" s="5">
        <v>280244</v>
      </c>
      <c r="K145" s="2">
        <v>0</v>
      </c>
      <c r="M145" s="12">
        <f t="shared" si="11"/>
        <v>74.539999999999992</v>
      </c>
      <c r="N145" s="12">
        <f t="shared" si="12"/>
        <v>75.05</v>
      </c>
      <c r="O145" s="12">
        <f t="shared" si="13"/>
        <v>73.179999999999978</v>
      </c>
      <c r="P145" s="12">
        <f t="shared" si="14"/>
        <v>80.228333333333339</v>
      </c>
    </row>
    <row r="146" spans="1:16">
      <c r="A146" s="9">
        <f t="shared" si="10"/>
        <v>6</v>
      </c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G146" s="3">
        <v>-1.7</v>
      </c>
      <c r="H146" s="4">
        <v>-2.3E-2</v>
      </c>
      <c r="I146" s="5">
        <v>3187</v>
      </c>
      <c r="J146" s="5">
        <v>229152</v>
      </c>
      <c r="K146" s="2">
        <v>0</v>
      </c>
      <c r="M146" s="12">
        <f t="shared" si="11"/>
        <v>74.97999999999999</v>
      </c>
      <c r="N146" s="12">
        <f t="shared" si="12"/>
        <v>74.94</v>
      </c>
      <c r="O146" s="12">
        <f t="shared" si="13"/>
        <v>73.024999999999991</v>
      </c>
      <c r="P146" s="12">
        <f t="shared" si="14"/>
        <v>80.319999999999993</v>
      </c>
    </row>
    <row r="147" spans="1:16">
      <c r="A147" s="9">
        <f t="shared" si="10"/>
        <v>5</v>
      </c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G147" s="3">
        <v>-1.1000000000000001</v>
      </c>
      <c r="H147" s="4">
        <v>-1.47E-2</v>
      </c>
      <c r="I147" s="5">
        <v>2907</v>
      </c>
      <c r="J147" s="5">
        <v>218516</v>
      </c>
      <c r="K147" s="2">
        <v>0</v>
      </c>
      <c r="M147" s="12">
        <f t="shared" si="11"/>
        <v>75.960000000000008</v>
      </c>
      <c r="N147" s="12">
        <f t="shared" si="12"/>
        <v>74.830000000000013</v>
      </c>
      <c r="O147" s="12">
        <f t="shared" si="13"/>
        <v>72.97999999999999</v>
      </c>
      <c r="P147" s="12">
        <f t="shared" si="14"/>
        <v>80.483333333333334</v>
      </c>
    </row>
    <row r="148" spans="1:16">
      <c r="A148" s="9">
        <f t="shared" si="10"/>
        <v>4</v>
      </c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G148" s="3">
        <v>-1.2</v>
      </c>
      <c r="H148" s="4">
        <v>-1.5699999999999999E-2</v>
      </c>
      <c r="I148" s="5">
        <v>3486</v>
      </c>
      <c r="J148" s="5">
        <v>263593</v>
      </c>
      <c r="K148" s="2">
        <v>0</v>
      </c>
      <c r="M148" s="12">
        <f t="shared" si="11"/>
        <v>76.099999999999994</v>
      </c>
      <c r="N148" s="12">
        <f t="shared" si="12"/>
        <v>74.52</v>
      </c>
      <c r="O148" s="12">
        <f t="shared" si="13"/>
        <v>72.839999999999975</v>
      </c>
      <c r="P148" s="12">
        <f t="shared" si="14"/>
        <v>80.543333333333322</v>
      </c>
    </row>
    <row r="149" spans="1:16">
      <c r="A149" s="9">
        <f t="shared" si="10"/>
        <v>3</v>
      </c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G149" s="3">
        <v>-1.4</v>
      </c>
      <c r="H149" s="4">
        <v>-1.7999999999999999E-2</v>
      </c>
      <c r="I149" s="5">
        <v>2626</v>
      </c>
      <c r="J149" s="5">
        <v>201135</v>
      </c>
      <c r="K149" s="2">
        <v>0</v>
      </c>
      <c r="M149" s="12">
        <f t="shared" si="11"/>
        <v>76</v>
      </c>
      <c r="N149" s="12">
        <f t="shared" si="12"/>
        <v>73.959999999999994</v>
      </c>
      <c r="O149" s="12">
        <f t="shared" si="13"/>
        <v>72.83499999999998</v>
      </c>
      <c r="P149" s="12">
        <f t="shared" si="14"/>
        <v>80.59666666666665</v>
      </c>
    </row>
    <row r="150" spans="1:16">
      <c r="A150" s="9">
        <f t="shared" si="10"/>
        <v>2</v>
      </c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G150" s="3">
        <v>0.5</v>
      </c>
      <c r="H150" s="4">
        <v>6.4999999999999997E-3</v>
      </c>
      <c r="I150" s="5">
        <v>4644</v>
      </c>
      <c r="J150" s="5">
        <v>361242</v>
      </c>
      <c r="K150" s="2">
        <v>0</v>
      </c>
      <c r="M150" s="12">
        <f t="shared" si="11"/>
        <v>75.559999999999988</v>
      </c>
      <c r="N150" s="12">
        <f t="shared" si="12"/>
        <v>73.369999999999976</v>
      </c>
      <c r="O150" s="12">
        <f t="shared" si="13"/>
        <v>73.059999999999988</v>
      </c>
      <c r="P150" s="12">
        <f t="shared" si="14"/>
        <v>80.673333333333332</v>
      </c>
    </row>
    <row r="151" spans="1:16">
      <c r="A151" s="9">
        <f t="shared" si="10"/>
        <v>6</v>
      </c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G151" s="3">
        <v>2.5</v>
      </c>
      <c r="H151" s="4">
        <v>3.3500000000000002E-2</v>
      </c>
      <c r="I151" s="5">
        <v>15912</v>
      </c>
      <c r="J151" s="5">
        <v>1246737</v>
      </c>
      <c r="K151" s="2">
        <v>0</v>
      </c>
      <c r="M151" s="12">
        <f t="shared" si="11"/>
        <v>74.900000000000006</v>
      </c>
      <c r="N151" s="12">
        <f t="shared" si="12"/>
        <v>72.679999999999993</v>
      </c>
      <c r="O151" s="12">
        <f t="shared" si="13"/>
        <v>73.169999999999987</v>
      </c>
      <c r="P151" s="12">
        <f t="shared" si="14"/>
        <v>80.874999999999986</v>
      </c>
    </row>
    <row r="152" spans="1:16">
      <c r="A152" s="9">
        <f t="shared" si="10"/>
        <v>5</v>
      </c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G152" s="3">
        <v>0.1</v>
      </c>
      <c r="H152" s="4">
        <v>1.2999999999999999E-3</v>
      </c>
      <c r="I152" s="5">
        <v>2920</v>
      </c>
      <c r="J152" s="5">
        <v>218752</v>
      </c>
      <c r="K152" s="2">
        <v>0</v>
      </c>
      <c r="M152" s="12">
        <f t="shared" si="11"/>
        <v>73.7</v>
      </c>
      <c r="N152" s="12">
        <f t="shared" si="12"/>
        <v>72.180000000000007</v>
      </c>
      <c r="O152" s="12">
        <f t="shared" si="13"/>
        <v>73.419999999999987</v>
      </c>
      <c r="P152" s="12">
        <f t="shared" si="14"/>
        <v>81.075000000000003</v>
      </c>
    </row>
    <row r="153" spans="1:16">
      <c r="A153" s="9">
        <f t="shared" si="10"/>
        <v>4</v>
      </c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G153" s="3">
        <v>0.5</v>
      </c>
      <c r="H153" s="4">
        <v>6.7999999999999996E-3</v>
      </c>
      <c r="I153" s="5">
        <v>5351</v>
      </c>
      <c r="J153" s="5">
        <v>400601</v>
      </c>
      <c r="K153" s="2">
        <v>0</v>
      </c>
      <c r="M153" s="12">
        <f t="shared" si="11"/>
        <v>72.94</v>
      </c>
      <c r="N153" s="12">
        <f t="shared" si="12"/>
        <v>71.92</v>
      </c>
      <c r="O153" s="12">
        <f t="shared" si="13"/>
        <v>73.819999999999993</v>
      </c>
      <c r="P153" s="12">
        <f t="shared" si="14"/>
        <v>81.481666666666655</v>
      </c>
    </row>
    <row r="154" spans="1:16">
      <c r="A154" s="9">
        <f t="shared" si="10"/>
        <v>3</v>
      </c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G154" s="3">
        <v>-0.3</v>
      </c>
      <c r="H154" s="4">
        <v>-4.0000000000000001E-3</v>
      </c>
      <c r="I154" s="5">
        <v>4831</v>
      </c>
      <c r="J154" s="5">
        <v>359633</v>
      </c>
      <c r="K154" s="2">
        <v>0</v>
      </c>
      <c r="M154" s="12">
        <f t="shared" si="11"/>
        <v>71.92</v>
      </c>
      <c r="N154" s="12">
        <f t="shared" si="12"/>
        <v>71.580000000000013</v>
      </c>
      <c r="O154" s="12">
        <f t="shared" si="13"/>
        <v>74.414999999999992</v>
      </c>
      <c r="P154" s="12">
        <f t="shared" si="14"/>
        <v>81.923333333333346</v>
      </c>
    </row>
    <row r="155" spans="1:16">
      <c r="A155" s="9">
        <f t="shared" si="10"/>
        <v>2</v>
      </c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G155" s="3">
        <v>3.2</v>
      </c>
      <c r="H155" s="4">
        <v>4.4999999999999998E-2</v>
      </c>
      <c r="I155" s="5">
        <v>13797</v>
      </c>
      <c r="J155" s="5">
        <v>1037093</v>
      </c>
      <c r="K155" s="2">
        <v>0</v>
      </c>
      <c r="M155" s="12">
        <f t="shared" si="11"/>
        <v>71.180000000000007</v>
      </c>
      <c r="N155" s="12">
        <f t="shared" si="12"/>
        <v>71.31</v>
      </c>
      <c r="O155" s="12">
        <f t="shared" si="13"/>
        <v>74.889999999999986</v>
      </c>
      <c r="P155" s="12">
        <f t="shared" si="14"/>
        <v>82.225000000000009</v>
      </c>
    </row>
    <row r="156" spans="1:16">
      <c r="A156" s="9">
        <f t="shared" si="10"/>
        <v>6</v>
      </c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G156" s="3">
        <v>0.3</v>
      </c>
      <c r="H156" s="4">
        <v>4.1999999999999997E-3</v>
      </c>
      <c r="I156" s="5">
        <v>3476</v>
      </c>
      <c r="J156" s="5">
        <v>247566</v>
      </c>
      <c r="K156" s="2">
        <v>0</v>
      </c>
      <c r="M156" s="12">
        <f t="shared" si="11"/>
        <v>70.459999999999994</v>
      </c>
      <c r="N156" s="12">
        <f t="shared" si="12"/>
        <v>71.109999999999985</v>
      </c>
      <c r="O156" s="12">
        <f t="shared" si="13"/>
        <v>75.349999999999994</v>
      </c>
      <c r="P156" s="12">
        <f t="shared" si="14"/>
        <v>82.686666666666682</v>
      </c>
    </row>
    <row r="157" spans="1:16">
      <c r="A157" s="9">
        <f t="shared" si="10"/>
        <v>5</v>
      </c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G157" s="3">
        <v>1.4</v>
      </c>
      <c r="H157" s="4">
        <v>2.0199999999999999E-2</v>
      </c>
      <c r="I157" s="5">
        <v>3557</v>
      </c>
      <c r="J157" s="5">
        <v>250209</v>
      </c>
      <c r="K157" s="2">
        <v>0</v>
      </c>
      <c r="M157" s="12">
        <f t="shared" si="11"/>
        <v>70.66</v>
      </c>
      <c r="N157" s="12">
        <f t="shared" si="12"/>
        <v>71.129999999999981</v>
      </c>
      <c r="O157" s="12">
        <f t="shared" si="13"/>
        <v>75.949999999999989</v>
      </c>
      <c r="P157" s="12">
        <f t="shared" si="14"/>
        <v>83.385000000000005</v>
      </c>
    </row>
    <row r="158" spans="1:16">
      <c r="A158" s="9">
        <f t="shared" si="10"/>
        <v>4</v>
      </c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G158" s="3">
        <v>-0.9</v>
      </c>
      <c r="H158" s="4">
        <v>-1.2800000000000001E-2</v>
      </c>
      <c r="I158" s="5">
        <v>3595</v>
      </c>
      <c r="J158" s="5">
        <v>252155</v>
      </c>
      <c r="K158" s="2">
        <v>0</v>
      </c>
      <c r="M158" s="12">
        <f t="shared" si="11"/>
        <v>70.900000000000006</v>
      </c>
      <c r="N158" s="12">
        <f t="shared" si="12"/>
        <v>71.16</v>
      </c>
      <c r="O158" s="12">
        <f t="shared" si="13"/>
        <v>76.584999999999994</v>
      </c>
      <c r="P158" s="12">
        <f t="shared" si="14"/>
        <v>84.080000000000013</v>
      </c>
    </row>
    <row r="159" spans="1:16">
      <c r="A159" s="9">
        <f t="shared" si="10"/>
        <v>3</v>
      </c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G159" s="3">
        <v>-0.4</v>
      </c>
      <c r="H159" s="4">
        <v>-5.7000000000000002E-3</v>
      </c>
      <c r="I159" s="5">
        <v>5980</v>
      </c>
      <c r="J159" s="5">
        <v>420975</v>
      </c>
      <c r="K159" s="2">
        <v>0</v>
      </c>
      <c r="M159" s="12">
        <f t="shared" si="11"/>
        <v>71.240000000000009</v>
      </c>
      <c r="N159" s="12">
        <f t="shared" si="12"/>
        <v>71.710000000000008</v>
      </c>
      <c r="O159" s="12">
        <f t="shared" si="13"/>
        <v>77.5</v>
      </c>
      <c r="P159" s="12">
        <f t="shared" si="14"/>
        <v>84.848333333333343</v>
      </c>
    </row>
    <row r="160" spans="1:16">
      <c r="A160" s="9">
        <f t="shared" si="10"/>
        <v>2</v>
      </c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G160" s="3">
        <v>-1.4</v>
      </c>
      <c r="H160" s="4">
        <v>-1.9400000000000001E-2</v>
      </c>
      <c r="I160" s="5">
        <v>4467</v>
      </c>
      <c r="J160" s="5">
        <v>317606</v>
      </c>
      <c r="K160" s="2">
        <v>0</v>
      </c>
      <c r="M160" s="12">
        <f t="shared" si="11"/>
        <v>71.44</v>
      </c>
      <c r="N160" s="12">
        <f t="shared" si="12"/>
        <v>72.75</v>
      </c>
      <c r="O160" s="12">
        <f t="shared" si="13"/>
        <v>78.320000000000007</v>
      </c>
      <c r="P160" s="12">
        <f t="shared" si="14"/>
        <v>85.585000000000008</v>
      </c>
    </row>
    <row r="161" spans="1:16">
      <c r="A161" s="9">
        <f t="shared" si="10"/>
        <v>6</v>
      </c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G161" s="3">
        <v>0.1</v>
      </c>
      <c r="H161" s="4">
        <v>1.4E-3</v>
      </c>
      <c r="I161" s="5">
        <v>7802</v>
      </c>
      <c r="J161" s="5">
        <v>568648</v>
      </c>
      <c r="K161" s="2">
        <v>0</v>
      </c>
      <c r="M161" s="12">
        <f t="shared" si="11"/>
        <v>71.760000000000005</v>
      </c>
      <c r="N161" s="12">
        <f t="shared" si="12"/>
        <v>73.66</v>
      </c>
      <c r="O161" s="12">
        <f t="shared" si="13"/>
        <v>79.12</v>
      </c>
      <c r="P161" s="12">
        <f t="shared" si="14"/>
        <v>86.331666666666678</v>
      </c>
    </row>
    <row r="162" spans="1:16">
      <c r="A162" s="9">
        <f t="shared" si="10"/>
        <v>5</v>
      </c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G162" s="3">
        <v>0.9</v>
      </c>
      <c r="H162" s="4">
        <v>1.2699999999999999E-2</v>
      </c>
      <c r="I162" s="5">
        <v>4330</v>
      </c>
      <c r="J162" s="5">
        <v>310217</v>
      </c>
      <c r="K162" s="2">
        <v>0</v>
      </c>
      <c r="M162" s="12">
        <f t="shared" si="11"/>
        <v>71.599999999999994</v>
      </c>
      <c r="N162" s="12">
        <f t="shared" si="12"/>
        <v>74.66</v>
      </c>
      <c r="O162" s="12">
        <f t="shared" si="13"/>
        <v>79.965000000000003</v>
      </c>
      <c r="P162" s="12">
        <f t="shared" si="14"/>
        <v>87.088333333333338</v>
      </c>
    </row>
    <row r="163" spans="1:16">
      <c r="A163" s="9">
        <f t="shared" si="10"/>
        <v>3</v>
      </c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G163" s="3">
        <v>-0.2</v>
      </c>
      <c r="H163" s="4">
        <v>-2.8E-3</v>
      </c>
      <c r="I163" s="5">
        <v>4422</v>
      </c>
      <c r="J163" s="5">
        <v>316850</v>
      </c>
      <c r="K163" s="2">
        <v>0</v>
      </c>
      <c r="M163" s="12">
        <f t="shared" si="11"/>
        <v>71.42</v>
      </c>
      <c r="N163" s="12">
        <f t="shared" si="12"/>
        <v>75.72</v>
      </c>
      <c r="O163" s="12">
        <f t="shared" si="13"/>
        <v>80.73</v>
      </c>
      <c r="P163" s="12">
        <f t="shared" si="14"/>
        <v>87.771666666666661</v>
      </c>
    </row>
    <row r="164" spans="1:16">
      <c r="A164" s="9">
        <f t="shared" si="10"/>
        <v>2</v>
      </c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G164" s="3">
        <v>-1</v>
      </c>
      <c r="H164" s="4">
        <v>-1.38E-2</v>
      </c>
      <c r="I164" s="5">
        <v>4639</v>
      </c>
      <c r="J164" s="5">
        <v>333852</v>
      </c>
      <c r="K164" s="2">
        <v>0</v>
      </c>
      <c r="M164" s="12">
        <f t="shared" si="11"/>
        <v>72.179999999999993</v>
      </c>
      <c r="N164" s="12">
        <f t="shared" si="12"/>
        <v>77.25</v>
      </c>
      <c r="O164" s="12">
        <f t="shared" si="13"/>
        <v>81.5</v>
      </c>
      <c r="P164" s="12">
        <f t="shared" si="14"/>
        <v>88.37833333333333</v>
      </c>
    </row>
    <row r="165" spans="1:16">
      <c r="A165" s="9">
        <f t="shared" si="10"/>
        <v>6</v>
      </c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G165" s="3">
        <v>1</v>
      </c>
      <c r="H165" s="4">
        <v>1.4E-2</v>
      </c>
      <c r="I165" s="5">
        <v>8331</v>
      </c>
      <c r="J165" s="5">
        <v>602672</v>
      </c>
      <c r="K165" s="2">
        <v>0</v>
      </c>
      <c r="M165" s="12">
        <f t="shared" si="11"/>
        <v>74.06</v>
      </c>
      <c r="N165" s="12">
        <f t="shared" si="12"/>
        <v>78.47</v>
      </c>
      <c r="O165" s="12">
        <f t="shared" si="13"/>
        <v>82.260000000000019</v>
      </c>
      <c r="P165" s="12">
        <f t="shared" si="14"/>
        <v>88.981666666666655</v>
      </c>
    </row>
    <row r="166" spans="1:16">
      <c r="A166" s="9">
        <f t="shared" si="10"/>
        <v>5</v>
      </c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G166" s="3">
        <v>0.2</v>
      </c>
      <c r="H166" s="4">
        <v>2.8E-3</v>
      </c>
      <c r="I166" s="5">
        <v>13306</v>
      </c>
      <c r="J166" s="5">
        <v>942514</v>
      </c>
      <c r="K166" s="2">
        <v>0</v>
      </c>
      <c r="M166" s="12">
        <f t="shared" si="11"/>
        <v>75.56</v>
      </c>
      <c r="N166" s="12">
        <f t="shared" si="12"/>
        <v>79.59</v>
      </c>
      <c r="O166" s="12">
        <f t="shared" si="13"/>
        <v>82.91</v>
      </c>
      <c r="P166" s="12">
        <f t="shared" si="14"/>
        <v>89.509999999999991</v>
      </c>
    </row>
    <row r="167" spans="1:16">
      <c r="A167" s="9">
        <f t="shared" si="10"/>
        <v>4</v>
      </c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G167" s="3">
        <v>-3.8</v>
      </c>
      <c r="H167" s="4">
        <v>-5.0700000000000002E-2</v>
      </c>
      <c r="I167" s="5">
        <v>25664</v>
      </c>
      <c r="J167" s="5">
        <v>1865397</v>
      </c>
      <c r="K167" s="2">
        <v>0</v>
      </c>
      <c r="M167" s="12">
        <f t="shared" si="11"/>
        <v>77.72</v>
      </c>
      <c r="N167" s="12">
        <f t="shared" si="12"/>
        <v>80.77000000000001</v>
      </c>
      <c r="O167" s="12">
        <f t="shared" si="13"/>
        <v>83.435000000000002</v>
      </c>
      <c r="P167" s="12">
        <f t="shared" si="14"/>
        <v>90.113333333333316</v>
      </c>
    </row>
    <row r="168" spans="1:16">
      <c r="A168" s="9">
        <f t="shared" si="10"/>
        <v>2</v>
      </c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G168" s="3">
        <v>-5.8</v>
      </c>
      <c r="H168" s="4">
        <v>-7.1900000000000006E-2</v>
      </c>
      <c r="I168" s="5">
        <v>17016</v>
      </c>
      <c r="J168" s="5">
        <v>1327932</v>
      </c>
      <c r="K168" s="2">
        <v>0</v>
      </c>
      <c r="M168" s="12">
        <f t="shared" si="11"/>
        <v>80.02000000000001</v>
      </c>
      <c r="N168" s="12">
        <f t="shared" si="12"/>
        <v>82.01</v>
      </c>
      <c r="O168" s="12">
        <f t="shared" si="13"/>
        <v>83.974999999999994</v>
      </c>
      <c r="P168" s="12">
        <f t="shared" si="14"/>
        <v>90.569999999999979</v>
      </c>
    </row>
    <row r="169" spans="1:16">
      <c r="A169" s="9">
        <f t="shared" si="10"/>
        <v>6</v>
      </c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G169" s="3">
        <v>0.9</v>
      </c>
      <c r="H169" s="4">
        <v>1.1299999999999999E-2</v>
      </c>
      <c r="I169" s="5">
        <v>11063</v>
      </c>
      <c r="J169" s="5">
        <v>863542</v>
      </c>
      <c r="K169" s="2">
        <v>0</v>
      </c>
      <c r="M169" s="12">
        <f t="shared" si="11"/>
        <v>82.320000000000007</v>
      </c>
      <c r="N169" s="12">
        <f t="shared" si="12"/>
        <v>83.29</v>
      </c>
      <c r="O169" s="12">
        <f t="shared" si="13"/>
        <v>84.37</v>
      </c>
      <c r="P169" s="12">
        <f t="shared" si="14"/>
        <v>90.888333333333321</v>
      </c>
    </row>
    <row r="170" spans="1:16">
      <c r="A170" s="9">
        <f t="shared" si="10"/>
        <v>5</v>
      </c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G170" s="3">
        <v>-2.2999999999999998</v>
      </c>
      <c r="H170" s="4">
        <v>-2.8000000000000001E-2</v>
      </c>
      <c r="I170" s="5">
        <v>8105</v>
      </c>
      <c r="J170" s="5">
        <v>646527</v>
      </c>
      <c r="K170" s="2">
        <v>0</v>
      </c>
      <c r="M170" s="12">
        <f t="shared" si="11"/>
        <v>82.88</v>
      </c>
      <c r="N170" s="12">
        <f t="shared" si="12"/>
        <v>83.890000000000015</v>
      </c>
      <c r="O170" s="12">
        <f t="shared" si="13"/>
        <v>84.44</v>
      </c>
      <c r="P170" s="12">
        <f t="shared" si="14"/>
        <v>91.081666666666663</v>
      </c>
    </row>
    <row r="171" spans="1:16">
      <c r="A171" s="9">
        <f t="shared" si="10"/>
        <v>4</v>
      </c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G171" s="3">
        <v>-0.5</v>
      </c>
      <c r="H171" s="4">
        <v>-6.1000000000000004E-3</v>
      </c>
      <c r="I171" s="5">
        <v>5476</v>
      </c>
      <c r="J171" s="5">
        <v>459519</v>
      </c>
      <c r="K171" s="2">
        <v>0</v>
      </c>
      <c r="M171" s="12">
        <f t="shared" si="11"/>
        <v>83.62</v>
      </c>
      <c r="N171" s="12">
        <f t="shared" si="12"/>
        <v>84.580000000000013</v>
      </c>
      <c r="O171" s="12">
        <f t="shared" si="13"/>
        <v>84.525000000000006</v>
      </c>
      <c r="P171" s="12">
        <f t="shared" si="14"/>
        <v>91.326666666666654</v>
      </c>
    </row>
    <row r="172" spans="1:16">
      <c r="A172" s="9">
        <f t="shared" si="10"/>
        <v>3</v>
      </c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G172" s="3">
        <v>-3.8</v>
      </c>
      <c r="H172" s="4">
        <v>-4.3999999999999997E-2</v>
      </c>
      <c r="I172" s="5">
        <v>13251</v>
      </c>
      <c r="J172" s="5">
        <v>1089699</v>
      </c>
      <c r="K172" s="2">
        <v>0</v>
      </c>
      <c r="M172" s="12">
        <f t="shared" si="11"/>
        <v>83.820000000000007</v>
      </c>
      <c r="N172" s="12">
        <f t="shared" si="12"/>
        <v>85.27000000000001</v>
      </c>
      <c r="O172" s="12">
        <f t="shared" si="13"/>
        <v>84.57</v>
      </c>
      <c r="P172" s="12">
        <f t="shared" si="14"/>
        <v>91.47499999999998</v>
      </c>
    </row>
    <row r="173" spans="1:16">
      <c r="A173" s="9">
        <f t="shared" si="10"/>
        <v>2</v>
      </c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G173" s="3">
        <v>2.9</v>
      </c>
      <c r="H173" s="4">
        <v>3.4700000000000002E-2</v>
      </c>
      <c r="I173" s="5">
        <v>5667</v>
      </c>
      <c r="J173" s="5">
        <v>469368</v>
      </c>
      <c r="K173" s="2">
        <v>0</v>
      </c>
      <c r="M173" s="12">
        <f t="shared" si="11"/>
        <v>84</v>
      </c>
      <c r="N173" s="12">
        <f t="shared" si="12"/>
        <v>85.74</v>
      </c>
      <c r="O173" s="12">
        <f t="shared" si="13"/>
        <v>84.69</v>
      </c>
      <c r="P173" s="12">
        <f t="shared" si="14"/>
        <v>91.614999999999995</v>
      </c>
    </row>
    <row r="174" spans="1:16">
      <c r="A174" s="9">
        <f t="shared" si="10"/>
        <v>6</v>
      </c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G174" s="2">
        <v>0</v>
      </c>
      <c r="H174" s="6">
        <v>0</v>
      </c>
      <c r="I174" s="5">
        <v>5202</v>
      </c>
      <c r="J174" s="5">
        <v>437221</v>
      </c>
      <c r="K174" s="2">
        <v>0</v>
      </c>
      <c r="M174" s="12">
        <f t="shared" si="11"/>
        <v>84.26</v>
      </c>
      <c r="N174" s="12">
        <f t="shared" si="12"/>
        <v>85.75</v>
      </c>
      <c r="O174" s="12">
        <f t="shared" si="13"/>
        <v>85.08</v>
      </c>
      <c r="P174" s="12">
        <f t="shared" si="14"/>
        <v>91.71</v>
      </c>
    </row>
    <row r="175" spans="1:16">
      <c r="A175" s="9">
        <f t="shared" si="10"/>
        <v>5</v>
      </c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G175" s="3">
        <v>0.4</v>
      </c>
      <c r="H175" s="4">
        <v>4.7999999999999996E-3</v>
      </c>
      <c r="I175" s="5">
        <v>4626</v>
      </c>
      <c r="J175" s="5">
        <v>387260</v>
      </c>
      <c r="K175" s="2">
        <v>0</v>
      </c>
      <c r="M175" s="12">
        <f t="shared" si="11"/>
        <v>84.9</v>
      </c>
      <c r="N175" s="12">
        <f t="shared" si="12"/>
        <v>86.05</v>
      </c>
      <c r="O175" s="12">
        <f t="shared" si="13"/>
        <v>85.6</v>
      </c>
      <c r="P175" s="12">
        <f t="shared" si="14"/>
        <v>91.749999999999986</v>
      </c>
    </row>
    <row r="176" spans="1:16">
      <c r="A176" s="9">
        <f t="shared" si="10"/>
        <v>4</v>
      </c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G176" s="3">
        <v>-0.4</v>
      </c>
      <c r="H176" s="4">
        <v>-4.7999999999999996E-3</v>
      </c>
      <c r="I176" s="5">
        <v>5086</v>
      </c>
      <c r="J176" s="5">
        <v>420950</v>
      </c>
      <c r="K176" s="2">
        <v>0</v>
      </c>
      <c r="M176" s="12">
        <f t="shared" si="11"/>
        <v>85.539999999999992</v>
      </c>
      <c r="N176" s="12">
        <f t="shared" si="12"/>
        <v>86.22999999999999</v>
      </c>
      <c r="O176" s="12">
        <f t="shared" si="13"/>
        <v>86.039999999999992</v>
      </c>
      <c r="P176" s="12">
        <f t="shared" si="14"/>
        <v>91.891666666666652</v>
      </c>
    </row>
    <row r="177" spans="1:16">
      <c r="A177" s="9">
        <f t="shared" si="10"/>
        <v>3</v>
      </c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G177" s="3">
        <v>-4.2</v>
      </c>
      <c r="H177" s="4">
        <v>-4.7899999999999998E-2</v>
      </c>
      <c r="I177" s="5">
        <v>11230</v>
      </c>
      <c r="J177" s="5">
        <v>950928</v>
      </c>
      <c r="K177" s="2">
        <v>0</v>
      </c>
      <c r="M177" s="12">
        <f t="shared" si="11"/>
        <v>86.72</v>
      </c>
      <c r="N177" s="12">
        <f t="shared" si="12"/>
        <v>86.1</v>
      </c>
      <c r="O177" s="12">
        <f t="shared" si="13"/>
        <v>86.36999999999999</v>
      </c>
      <c r="P177" s="12">
        <f t="shared" si="14"/>
        <v>91.901666666666657</v>
      </c>
    </row>
    <row r="178" spans="1:16">
      <c r="A178" s="9">
        <f t="shared" si="10"/>
        <v>2</v>
      </c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G178" s="3">
        <v>1</v>
      </c>
      <c r="H178" s="4">
        <v>1.15E-2</v>
      </c>
      <c r="I178" s="5">
        <v>5032</v>
      </c>
      <c r="J178" s="5">
        <v>438367</v>
      </c>
      <c r="K178" s="2">
        <v>0</v>
      </c>
      <c r="M178" s="12">
        <f t="shared" si="11"/>
        <v>87.48</v>
      </c>
      <c r="N178" s="12">
        <f t="shared" si="12"/>
        <v>85.94</v>
      </c>
      <c r="O178" s="12">
        <f t="shared" si="13"/>
        <v>86.830000000000013</v>
      </c>
      <c r="P178" s="12">
        <f t="shared" si="14"/>
        <v>91.831666666666663</v>
      </c>
    </row>
    <row r="179" spans="1:16">
      <c r="A179" s="9">
        <f t="shared" si="10"/>
        <v>6</v>
      </c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G179" s="2">
        <v>0</v>
      </c>
      <c r="H179" s="6">
        <v>0</v>
      </c>
      <c r="I179" s="5">
        <v>6373</v>
      </c>
      <c r="J179" s="5">
        <v>552693</v>
      </c>
      <c r="K179" s="2">
        <v>0</v>
      </c>
      <c r="M179" s="12">
        <f t="shared" si="11"/>
        <v>87.24</v>
      </c>
      <c r="N179" s="12">
        <f t="shared" si="12"/>
        <v>85.449999999999989</v>
      </c>
      <c r="O179" s="12">
        <f t="shared" si="13"/>
        <v>86.66</v>
      </c>
      <c r="P179" s="12">
        <f t="shared" si="14"/>
        <v>91.653333333333336</v>
      </c>
    </row>
    <row r="180" spans="1:16">
      <c r="A180" s="9">
        <f t="shared" si="10"/>
        <v>5</v>
      </c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G180" s="3">
        <v>-2.2999999999999998</v>
      </c>
      <c r="H180" s="4">
        <v>-2.58E-2</v>
      </c>
      <c r="I180" s="5">
        <v>16170</v>
      </c>
      <c r="J180" s="5">
        <v>1454552</v>
      </c>
      <c r="K180" s="2">
        <v>0</v>
      </c>
      <c r="M180" s="12">
        <f t="shared" si="11"/>
        <v>87.2</v>
      </c>
      <c r="N180" s="12">
        <f t="shared" si="12"/>
        <v>84.989999999999981</v>
      </c>
      <c r="O180" s="12">
        <f t="shared" si="13"/>
        <v>86.5</v>
      </c>
      <c r="P180" s="12">
        <f t="shared" si="14"/>
        <v>91.48333333333332</v>
      </c>
    </row>
    <row r="181" spans="1:16">
      <c r="A181" s="9">
        <f t="shared" si="10"/>
        <v>4</v>
      </c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G181" s="3">
        <v>1.7</v>
      </c>
      <c r="H181" s="4">
        <v>1.95E-2</v>
      </c>
      <c r="I181" s="5">
        <v>10978</v>
      </c>
      <c r="J181" s="5">
        <v>970008</v>
      </c>
      <c r="K181" s="2">
        <v>0</v>
      </c>
      <c r="M181" s="12">
        <f t="shared" si="11"/>
        <v>86.92</v>
      </c>
      <c r="N181" s="12">
        <f t="shared" si="12"/>
        <v>84.47</v>
      </c>
      <c r="O181" s="12">
        <f t="shared" si="13"/>
        <v>86.24499999999999</v>
      </c>
      <c r="P181" s="12">
        <f t="shared" si="14"/>
        <v>91.265000000000015</v>
      </c>
    </row>
    <row r="182" spans="1:16">
      <c r="A182" s="9">
        <f t="shared" si="10"/>
        <v>3</v>
      </c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G182" s="3">
        <v>0.8</v>
      </c>
      <c r="H182" s="4">
        <v>9.1999999999999998E-3</v>
      </c>
      <c r="I182" s="5">
        <v>9345</v>
      </c>
      <c r="J182" s="5">
        <v>814135</v>
      </c>
      <c r="K182" s="2">
        <v>0</v>
      </c>
      <c r="M182" s="12">
        <f t="shared" si="11"/>
        <v>85.48</v>
      </c>
      <c r="N182" s="12">
        <f t="shared" si="12"/>
        <v>83.87</v>
      </c>
      <c r="O182" s="12">
        <f t="shared" si="13"/>
        <v>85.795000000000002</v>
      </c>
      <c r="P182" s="12">
        <f t="shared" si="14"/>
        <v>91.011666666666684</v>
      </c>
    </row>
    <row r="183" spans="1:16">
      <c r="A183" s="9">
        <f t="shared" si="10"/>
        <v>2</v>
      </c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G183" s="2">
        <v>0</v>
      </c>
      <c r="H183" s="6">
        <v>0</v>
      </c>
      <c r="I183" s="5">
        <v>11840</v>
      </c>
      <c r="J183" s="5">
        <v>1033852</v>
      </c>
      <c r="K183" s="2">
        <v>0</v>
      </c>
      <c r="M183" s="12">
        <f t="shared" si="11"/>
        <v>84.4</v>
      </c>
      <c r="N183" s="12">
        <f t="shared" si="12"/>
        <v>83.64</v>
      </c>
      <c r="O183" s="12">
        <f t="shared" si="13"/>
        <v>85.534999999999997</v>
      </c>
      <c r="P183" s="12">
        <f t="shared" si="14"/>
        <v>90.798333333333346</v>
      </c>
    </row>
    <row r="184" spans="1:16">
      <c r="A184" s="9">
        <f t="shared" si="10"/>
        <v>6</v>
      </c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G184" s="3">
        <v>1.2</v>
      </c>
      <c r="H184" s="4">
        <v>1.41E-2</v>
      </c>
      <c r="I184" s="5">
        <v>14496</v>
      </c>
      <c r="J184" s="5">
        <v>1253722</v>
      </c>
      <c r="K184" s="2">
        <v>0</v>
      </c>
      <c r="M184" s="12">
        <f t="shared" si="11"/>
        <v>83.66</v>
      </c>
      <c r="N184" s="12">
        <f t="shared" si="12"/>
        <v>84.41</v>
      </c>
      <c r="O184" s="12">
        <f t="shared" si="13"/>
        <v>85.384999999999991</v>
      </c>
      <c r="P184" s="12">
        <f t="shared" si="14"/>
        <v>90.583333333333343</v>
      </c>
    </row>
    <row r="185" spans="1:16">
      <c r="A185" s="9">
        <f t="shared" si="10"/>
        <v>5</v>
      </c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G185" s="3">
        <v>3.5</v>
      </c>
      <c r="H185" s="4">
        <v>4.2799999999999998E-2</v>
      </c>
      <c r="I185" s="5">
        <v>20181</v>
      </c>
      <c r="J185" s="5">
        <v>1727545</v>
      </c>
      <c r="K185" s="2">
        <v>0</v>
      </c>
      <c r="M185" s="12">
        <f t="shared" si="11"/>
        <v>82.78</v>
      </c>
      <c r="N185" s="12">
        <f t="shared" si="12"/>
        <v>85.15</v>
      </c>
      <c r="O185" s="12">
        <f t="shared" si="13"/>
        <v>85.24499999999999</v>
      </c>
      <c r="P185" s="12">
        <f t="shared" si="14"/>
        <v>90.38833333333335</v>
      </c>
    </row>
    <row r="186" spans="1:16">
      <c r="A186" s="9">
        <f t="shared" si="10"/>
        <v>4</v>
      </c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G186" s="3">
        <v>-0.1</v>
      </c>
      <c r="H186" s="4">
        <v>-1.1999999999999999E-3</v>
      </c>
      <c r="I186" s="5">
        <v>5611</v>
      </c>
      <c r="J186" s="5">
        <v>461134</v>
      </c>
      <c r="K186" s="2">
        <v>0</v>
      </c>
      <c r="M186" s="12">
        <f t="shared" si="11"/>
        <v>82.02000000000001</v>
      </c>
      <c r="N186" s="12">
        <f t="shared" si="12"/>
        <v>85.85</v>
      </c>
      <c r="O186" s="12">
        <f t="shared" si="13"/>
        <v>85.025000000000006</v>
      </c>
      <c r="P186" s="12">
        <f t="shared" si="14"/>
        <v>90.185000000000016</v>
      </c>
    </row>
    <row r="187" spans="1:16">
      <c r="A187" s="9">
        <f t="shared" si="10"/>
        <v>3</v>
      </c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G187" s="3">
        <v>-0.9</v>
      </c>
      <c r="H187" s="4">
        <v>-1.09E-2</v>
      </c>
      <c r="I187" s="5">
        <v>12469</v>
      </c>
      <c r="J187" s="5">
        <v>1005332</v>
      </c>
      <c r="K187" s="2">
        <v>0</v>
      </c>
      <c r="M187" s="12">
        <f t="shared" si="11"/>
        <v>82.259999999999991</v>
      </c>
      <c r="N187" s="12">
        <f t="shared" si="12"/>
        <v>86.64</v>
      </c>
      <c r="O187" s="12">
        <f t="shared" si="13"/>
        <v>85.034999999999997</v>
      </c>
      <c r="P187" s="12">
        <f t="shared" si="14"/>
        <v>90.073333333333352</v>
      </c>
    </row>
    <row r="188" spans="1:16">
      <c r="A188" s="9">
        <f t="shared" si="10"/>
        <v>2</v>
      </c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G188" s="3">
        <v>0.7</v>
      </c>
      <c r="H188" s="4">
        <v>8.5000000000000006E-3</v>
      </c>
      <c r="I188" s="5">
        <v>7143</v>
      </c>
      <c r="J188" s="5">
        <v>589431</v>
      </c>
      <c r="K188" s="2">
        <v>0</v>
      </c>
      <c r="M188" s="12">
        <f t="shared" si="11"/>
        <v>82.88</v>
      </c>
      <c r="N188" s="12">
        <f t="shared" si="12"/>
        <v>87.72</v>
      </c>
      <c r="O188" s="12">
        <f t="shared" si="13"/>
        <v>84.814999999999998</v>
      </c>
      <c r="P188" s="12">
        <f t="shared" si="14"/>
        <v>89.903333333333364</v>
      </c>
    </row>
    <row r="189" spans="1:16">
      <c r="A189" s="9">
        <f t="shared" si="10"/>
        <v>6</v>
      </c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G189" s="3">
        <v>0.6</v>
      </c>
      <c r="H189" s="4">
        <v>7.4000000000000003E-3</v>
      </c>
      <c r="I189" s="5">
        <v>6694</v>
      </c>
      <c r="J189" s="5">
        <v>552254</v>
      </c>
      <c r="K189" s="2">
        <v>0</v>
      </c>
      <c r="M189" s="12">
        <f t="shared" si="11"/>
        <v>85.16</v>
      </c>
      <c r="N189" s="12">
        <f t="shared" si="12"/>
        <v>87.87</v>
      </c>
      <c r="O189" s="12">
        <f t="shared" si="13"/>
        <v>84.585000000000008</v>
      </c>
      <c r="P189" s="12">
        <f t="shared" si="14"/>
        <v>89.738333333333372</v>
      </c>
    </row>
    <row r="190" spans="1:16">
      <c r="A190" s="9">
        <f t="shared" si="10"/>
        <v>5</v>
      </c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G190" s="3">
        <v>-1.5</v>
      </c>
      <c r="H190" s="4">
        <v>-1.8100000000000002E-2</v>
      </c>
      <c r="I190" s="5">
        <v>11886</v>
      </c>
      <c r="J190" s="5">
        <v>977600</v>
      </c>
      <c r="K190" s="2">
        <v>0</v>
      </c>
      <c r="M190" s="12">
        <f t="shared" si="11"/>
        <v>87.52000000000001</v>
      </c>
      <c r="N190" s="12">
        <f t="shared" si="12"/>
        <v>88.01</v>
      </c>
      <c r="O190" s="12">
        <f t="shared" si="13"/>
        <v>84.52000000000001</v>
      </c>
      <c r="P190" s="12">
        <f t="shared" si="14"/>
        <v>89.635000000000005</v>
      </c>
    </row>
    <row r="191" spans="1:16">
      <c r="A191" s="9">
        <f t="shared" si="10"/>
        <v>4</v>
      </c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G191" s="3">
        <v>-2</v>
      </c>
      <c r="H191" s="4">
        <v>-2.35E-2</v>
      </c>
      <c r="I191" s="5">
        <v>48233</v>
      </c>
      <c r="J191" s="5">
        <v>4088346</v>
      </c>
      <c r="K191" s="2">
        <v>0</v>
      </c>
      <c r="M191" s="12">
        <f t="shared" si="11"/>
        <v>89.68</v>
      </c>
      <c r="N191" s="12">
        <f t="shared" si="12"/>
        <v>88.02000000000001</v>
      </c>
      <c r="O191" s="12">
        <f t="shared" si="13"/>
        <v>84.93</v>
      </c>
      <c r="P191" s="12">
        <f t="shared" si="14"/>
        <v>89.546666666666681</v>
      </c>
    </row>
    <row r="192" spans="1:16">
      <c r="A192" s="9">
        <f t="shared" si="10"/>
        <v>3</v>
      </c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G192" s="3">
        <v>-9.1999999999999993</v>
      </c>
      <c r="H192" s="4">
        <v>-9.7699999999999995E-2</v>
      </c>
      <c r="I192" s="5">
        <v>22555</v>
      </c>
      <c r="J192" s="5">
        <v>2003683</v>
      </c>
      <c r="K192" s="2">
        <v>0</v>
      </c>
      <c r="M192" s="12">
        <f t="shared" si="11"/>
        <v>91.02000000000001</v>
      </c>
      <c r="N192" s="12">
        <f t="shared" si="12"/>
        <v>87.72</v>
      </c>
      <c r="O192" s="12">
        <f t="shared" si="13"/>
        <v>85.235000000000014</v>
      </c>
      <c r="P192" s="12">
        <f t="shared" si="14"/>
        <v>89.493333333333354</v>
      </c>
    </row>
    <row r="193" spans="1:16">
      <c r="A193" s="9">
        <f t="shared" si="10"/>
        <v>2</v>
      </c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G193" s="3">
        <v>0.3</v>
      </c>
      <c r="H193" s="4">
        <v>3.2000000000000002E-3</v>
      </c>
      <c r="I193" s="5">
        <v>13989</v>
      </c>
      <c r="J193" s="5">
        <v>1327532</v>
      </c>
      <c r="K193" s="2">
        <v>0</v>
      </c>
      <c r="M193" s="12">
        <f t="shared" si="11"/>
        <v>92.56</v>
      </c>
      <c r="N193" s="12">
        <f t="shared" si="12"/>
        <v>87.43</v>
      </c>
      <c r="O193" s="12">
        <f t="shared" si="13"/>
        <v>85.935000000000002</v>
      </c>
      <c r="P193" s="12">
        <f t="shared" si="14"/>
        <v>89.431666666666686</v>
      </c>
    </row>
    <row r="194" spans="1:16">
      <c r="A194" s="9">
        <f t="shared" si="10"/>
        <v>6</v>
      </c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G194" s="3">
        <v>1.6</v>
      </c>
      <c r="H194" s="4">
        <v>1.7299999999999999E-2</v>
      </c>
      <c r="I194" s="5">
        <v>15451</v>
      </c>
      <c r="J194" s="5">
        <v>1449644</v>
      </c>
      <c r="K194" s="2">
        <v>0</v>
      </c>
      <c r="M194" s="12">
        <f t="shared" si="11"/>
        <v>90.58</v>
      </c>
      <c r="N194" s="12">
        <f t="shared" si="12"/>
        <v>86.36</v>
      </c>
      <c r="O194" s="12">
        <f t="shared" si="13"/>
        <v>86.275000000000006</v>
      </c>
      <c r="P194" s="12">
        <f t="shared" si="14"/>
        <v>89.213333333333352</v>
      </c>
    </row>
    <row r="195" spans="1:16">
      <c r="A195" s="9">
        <f t="shared" si="10"/>
        <v>5</v>
      </c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G195" s="3">
        <v>2.6</v>
      </c>
      <c r="H195" s="4">
        <v>2.9000000000000001E-2</v>
      </c>
      <c r="I195" s="5">
        <v>15369</v>
      </c>
      <c r="J195" s="5">
        <v>1391265</v>
      </c>
      <c r="K195" s="2">
        <v>0</v>
      </c>
      <c r="M195" s="12">
        <f t="shared" si="11"/>
        <v>88.5</v>
      </c>
      <c r="N195" s="12">
        <f t="shared" si="12"/>
        <v>85.34</v>
      </c>
      <c r="O195" s="12">
        <f t="shared" si="13"/>
        <v>86.185000000000002</v>
      </c>
      <c r="P195" s="12">
        <f t="shared" si="14"/>
        <v>89.020000000000024</v>
      </c>
    </row>
    <row r="196" spans="1:16">
      <c r="A196" s="9">
        <f t="shared" si="10"/>
        <v>4</v>
      </c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G196" s="3">
        <v>-3</v>
      </c>
      <c r="H196" s="4">
        <v>-3.2399999999999998E-2</v>
      </c>
      <c r="I196" s="5">
        <v>26198</v>
      </c>
      <c r="J196" s="5">
        <v>2446791</v>
      </c>
      <c r="K196" s="2">
        <v>0</v>
      </c>
      <c r="M196" s="12">
        <f t="shared" si="11"/>
        <v>86.359999999999985</v>
      </c>
      <c r="N196" s="12">
        <f t="shared" si="12"/>
        <v>84.2</v>
      </c>
      <c r="O196" s="12">
        <f t="shared" si="13"/>
        <v>86.669999999999987</v>
      </c>
      <c r="P196" s="12">
        <f t="shared" si="14"/>
        <v>88.79833333333336</v>
      </c>
    </row>
    <row r="197" spans="1:16">
      <c r="A197" s="9">
        <f t="shared" ref="A197:A260" si="15">WEEKDAY(B197,1)</f>
        <v>3</v>
      </c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G197" s="3">
        <v>8.4</v>
      </c>
      <c r="H197" s="4">
        <v>9.9599999999999994E-2</v>
      </c>
      <c r="I197" s="5">
        <v>17512</v>
      </c>
      <c r="J197" s="5">
        <v>1557232</v>
      </c>
      <c r="K197" s="2">
        <v>0</v>
      </c>
      <c r="M197" s="12">
        <f t="shared" ref="M197:M260" si="16">SUM(F197:F201)/5</f>
        <v>84.42</v>
      </c>
      <c r="N197" s="12">
        <f t="shared" ref="N197:N260" si="17">SUM(F197:F206)/10</f>
        <v>83.43</v>
      </c>
      <c r="O197" s="12">
        <f t="shared" ref="O197:O260" si="18">SUM(F197:F216)/20</f>
        <v>87.835000000000008</v>
      </c>
      <c r="P197" s="12">
        <f t="shared" ref="P197:P260" si="19">SUM(F197:F256)/60</f>
        <v>88.675000000000011</v>
      </c>
    </row>
    <row r="198" spans="1:16">
      <c r="A198" s="9">
        <f t="shared" si="15"/>
        <v>6</v>
      </c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G198" s="3">
        <v>0.8</v>
      </c>
      <c r="H198" s="4">
        <v>9.5999999999999992E-3</v>
      </c>
      <c r="I198" s="5">
        <v>9371</v>
      </c>
      <c r="J198" s="5">
        <v>792712</v>
      </c>
      <c r="K198" s="2">
        <v>0</v>
      </c>
      <c r="M198" s="12">
        <f t="shared" si="16"/>
        <v>82.3</v>
      </c>
      <c r="N198" s="12">
        <f t="shared" si="17"/>
        <v>81.91</v>
      </c>
      <c r="O198" s="12">
        <f t="shared" si="18"/>
        <v>88.824999999999989</v>
      </c>
      <c r="P198" s="12">
        <f t="shared" si="19"/>
        <v>88.488333333333372</v>
      </c>
    </row>
    <row r="199" spans="1:16">
      <c r="A199" s="9">
        <f t="shared" si="15"/>
        <v>5</v>
      </c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G199" s="3">
        <v>1.9</v>
      </c>
      <c r="H199" s="4">
        <v>2.3300000000000001E-2</v>
      </c>
      <c r="I199" s="5">
        <v>9548</v>
      </c>
      <c r="J199" s="5">
        <v>798023</v>
      </c>
      <c r="K199" s="2">
        <v>0</v>
      </c>
      <c r="M199" s="12">
        <f t="shared" si="16"/>
        <v>82.14</v>
      </c>
      <c r="N199" s="12">
        <f t="shared" si="17"/>
        <v>81.3</v>
      </c>
      <c r="O199" s="12">
        <f t="shared" si="18"/>
        <v>90.384999999999991</v>
      </c>
      <c r="P199" s="12">
        <f t="shared" si="19"/>
        <v>88.456666666666678</v>
      </c>
    </row>
    <row r="200" spans="1:16">
      <c r="A200" s="9">
        <f t="shared" si="15"/>
        <v>4</v>
      </c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G200" s="3">
        <v>1.6</v>
      </c>
      <c r="H200" s="4">
        <v>0.02</v>
      </c>
      <c r="I200" s="5">
        <v>6077</v>
      </c>
      <c r="J200" s="5">
        <v>491858</v>
      </c>
      <c r="K200" s="2">
        <v>0</v>
      </c>
      <c r="M200" s="12">
        <f t="shared" si="16"/>
        <v>82.179999999999993</v>
      </c>
      <c r="N200" s="12">
        <f t="shared" si="17"/>
        <v>81.03</v>
      </c>
      <c r="O200" s="12">
        <f t="shared" si="18"/>
        <v>91.934999999999988</v>
      </c>
      <c r="P200" s="12">
        <f t="shared" si="19"/>
        <v>88.460000000000008</v>
      </c>
    </row>
    <row r="201" spans="1:16">
      <c r="A201" s="9">
        <f t="shared" si="15"/>
        <v>3</v>
      </c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G201" s="3">
        <v>-2.1</v>
      </c>
      <c r="H201" s="4">
        <v>-2.5600000000000001E-2</v>
      </c>
      <c r="I201" s="5">
        <v>11728</v>
      </c>
      <c r="J201" s="5">
        <v>936282</v>
      </c>
      <c r="K201" s="2">
        <v>0</v>
      </c>
      <c r="M201" s="12">
        <f t="shared" si="16"/>
        <v>82.04</v>
      </c>
      <c r="N201" s="12">
        <f t="shared" si="17"/>
        <v>81.84</v>
      </c>
      <c r="O201" s="12">
        <f t="shared" si="18"/>
        <v>93.63</v>
      </c>
      <c r="P201" s="12">
        <f t="shared" si="19"/>
        <v>88.42</v>
      </c>
    </row>
    <row r="202" spans="1:16">
      <c r="A202" s="9">
        <f t="shared" si="15"/>
        <v>2</v>
      </c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G202" s="3">
        <v>-1.4</v>
      </c>
      <c r="H202" s="4">
        <v>-1.6799999999999999E-2</v>
      </c>
      <c r="I202" s="5">
        <v>10388</v>
      </c>
      <c r="J202" s="5">
        <v>870081</v>
      </c>
      <c r="K202" s="2">
        <v>0</v>
      </c>
      <c r="M202" s="12">
        <f t="shared" si="16"/>
        <v>82.440000000000012</v>
      </c>
      <c r="N202" s="12">
        <f t="shared" si="17"/>
        <v>82.750000000000014</v>
      </c>
      <c r="O202" s="12">
        <f t="shared" si="18"/>
        <v>95.504999999999995</v>
      </c>
      <c r="P202" s="12">
        <f t="shared" si="19"/>
        <v>88.368333333333325</v>
      </c>
    </row>
    <row r="203" spans="1:16">
      <c r="A203" s="9">
        <f t="shared" si="15"/>
        <v>6</v>
      </c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G203" s="3">
        <v>-0.2</v>
      </c>
      <c r="H203" s="4">
        <v>-2.3999999999999998E-3</v>
      </c>
      <c r="I203" s="5">
        <v>17553</v>
      </c>
      <c r="J203" s="5">
        <v>1464900</v>
      </c>
      <c r="K203" s="2">
        <v>0</v>
      </c>
      <c r="M203" s="12">
        <f t="shared" si="16"/>
        <v>81.52000000000001</v>
      </c>
      <c r="N203" s="12">
        <f t="shared" si="17"/>
        <v>84.440000000000012</v>
      </c>
      <c r="O203" s="12">
        <f t="shared" si="18"/>
        <v>97.05</v>
      </c>
      <c r="P203" s="12">
        <f t="shared" si="19"/>
        <v>88.333333333333314</v>
      </c>
    </row>
    <row r="204" spans="1:16">
      <c r="A204" s="9">
        <f t="shared" si="15"/>
        <v>5</v>
      </c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G204" s="3">
        <v>2.8</v>
      </c>
      <c r="H204" s="4">
        <v>3.4599999999999999E-2</v>
      </c>
      <c r="I204" s="5">
        <v>21311</v>
      </c>
      <c r="J204" s="5">
        <v>1769340</v>
      </c>
      <c r="K204" s="2">
        <v>0</v>
      </c>
      <c r="M204" s="12">
        <f t="shared" si="16"/>
        <v>80.460000000000008</v>
      </c>
      <c r="N204" s="12">
        <f t="shared" si="17"/>
        <v>86.190000000000012</v>
      </c>
      <c r="O204" s="12">
        <f t="shared" si="18"/>
        <v>98.25</v>
      </c>
      <c r="P204" s="12">
        <f t="shared" si="19"/>
        <v>88.213333333333338</v>
      </c>
    </row>
    <row r="205" spans="1:16">
      <c r="A205" s="9">
        <f t="shared" si="15"/>
        <v>4</v>
      </c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G205" s="3">
        <v>-1.1000000000000001</v>
      </c>
      <c r="H205" s="4">
        <v>-1.34E-2</v>
      </c>
      <c r="I205" s="5">
        <v>16121</v>
      </c>
      <c r="J205" s="5">
        <v>1319355</v>
      </c>
      <c r="K205" s="2">
        <v>0</v>
      </c>
      <c r="M205" s="12">
        <f t="shared" si="16"/>
        <v>79.88000000000001</v>
      </c>
      <c r="N205" s="12">
        <f t="shared" si="17"/>
        <v>87.03</v>
      </c>
      <c r="O205" s="12">
        <f t="shared" si="18"/>
        <v>99.440000000000012</v>
      </c>
      <c r="P205" s="12">
        <f t="shared" si="19"/>
        <v>87.974999999999994</v>
      </c>
    </row>
    <row r="206" spans="1:16">
      <c r="A206" s="9">
        <f t="shared" si="15"/>
        <v>3</v>
      </c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G206" s="3">
        <v>4.5</v>
      </c>
      <c r="H206" s="4">
        <v>5.8099999999999999E-2</v>
      </c>
      <c r="I206" s="5">
        <v>30206</v>
      </c>
      <c r="J206" s="5">
        <v>2427282</v>
      </c>
      <c r="K206" s="2">
        <v>0</v>
      </c>
      <c r="M206" s="12">
        <f t="shared" si="16"/>
        <v>81.64</v>
      </c>
      <c r="N206" s="12">
        <f t="shared" si="17"/>
        <v>89.14</v>
      </c>
      <c r="O206" s="12">
        <f t="shared" si="18"/>
        <v>100.595</v>
      </c>
      <c r="P206" s="12">
        <f t="shared" si="19"/>
        <v>87.828333333333333</v>
      </c>
    </row>
    <row r="207" spans="1:16">
      <c r="A207" s="9">
        <f t="shared" si="15"/>
        <v>2</v>
      </c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G207" s="3">
        <v>-0.7</v>
      </c>
      <c r="H207" s="4">
        <v>-8.9999999999999993E-3</v>
      </c>
      <c r="I207" s="5">
        <v>25491</v>
      </c>
      <c r="J207" s="5">
        <v>2019221</v>
      </c>
      <c r="K207" s="2">
        <v>0</v>
      </c>
      <c r="M207" s="12">
        <f t="shared" si="16"/>
        <v>83.059999999999988</v>
      </c>
      <c r="N207" s="12">
        <f t="shared" si="17"/>
        <v>92.24</v>
      </c>
      <c r="O207" s="12">
        <f t="shared" si="18"/>
        <v>101.87</v>
      </c>
      <c r="P207" s="12">
        <f t="shared" si="19"/>
        <v>87.796666666666667</v>
      </c>
    </row>
    <row r="208" spans="1:16">
      <c r="A208" s="9">
        <f t="shared" si="15"/>
        <v>6</v>
      </c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G208" s="3">
        <v>-2.6</v>
      </c>
      <c r="H208" s="4">
        <v>-3.2199999999999999E-2</v>
      </c>
      <c r="I208" s="5">
        <v>33577</v>
      </c>
      <c r="J208" s="5">
        <v>2646890</v>
      </c>
      <c r="K208" s="2">
        <v>0</v>
      </c>
      <c r="M208" s="12">
        <f t="shared" si="16"/>
        <v>87.359999999999985</v>
      </c>
      <c r="N208" s="12">
        <f t="shared" si="17"/>
        <v>95.74</v>
      </c>
      <c r="O208" s="12">
        <f t="shared" si="18"/>
        <v>102.92</v>
      </c>
      <c r="P208" s="12">
        <f t="shared" si="19"/>
        <v>87.88666666666667</v>
      </c>
    </row>
    <row r="209" spans="1:16">
      <c r="A209" s="9">
        <f t="shared" si="15"/>
        <v>5</v>
      </c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G209" s="3">
        <v>-8.9</v>
      </c>
      <c r="H209" s="4">
        <v>-9.9199999999999997E-2</v>
      </c>
      <c r="I209" s="5">
        <v>27716</v>
      </c>
      <c r="J209" s="5">
        <v>2400823</v>
      </c>
      <c r="K209" s="2">
        <v>0</v>
      </c>
      <c r="M209" s="12">
        <f t="shared" si="16"/>
        <v>91.92</v>
      </c>
      <c r="N209" s="12">
        <f t="shared" si="17"/>
        <v>99.47</v>
      </c>
      <c r="O209" s="12">
        <f t="shared" si="18"/>
        <v>103.71</v>
      </c>
      <c r="P209" s="12">
        <f t="shared" si="19"/>
        <v>87.84999999999998</v>
      </c>
    </row>
    <row r="210" spans="1:16">
      <c r="A210" s="9">
        <f t="shared" si="15"/>
        <v>4</v>
      </c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G210" s="3">
        <v>0.6</v>
      </c>
      <c r="H210" s="4">
        <v>6.7000000000000002E-3</v>
      </c>
      <c r="I210" s="5">
        <v>36838</v>
      </c>
      <c r="J210" s="5">
        <v>3226221</v>
      </c>
      <c r="K210" s="2">
        <v>0</v>
      </c>
      <c r="M210" s="12">
        <f t="shared" si="16"/>
        <v>94.179999999999993</v>
      </c>
      <c r="N210" s="12">
        <f t="shared" si="17"/>
        <v>102.84</v>
      </c>
      <c r="O210" s="12">
        <f t="shared" si="18"/>
        <v>104.28500000000001</v>
      </c>
      <c r="P210" s="12">
        <f t="shared" si="19"/>
        <v>87.75</v>
      </c>
    </row>
    <row r="211" spans="1:16">
      <c r="A211" s="9">
        <f t="shared" si="15"/>
        <v>3</v>
      </c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G211" s="3">
        <v>-9.9</v>
      </c>
      <c r="H211" s="4">
        <v>-0.1</v>
      </c>
      <c r="I211" s="5">
        <v>32854</v>
      </c>
      <c r="J211" s="5">
        <v>3009838</v>
      </c>
      <c r="K211" s="2">
        <v>0</v>
      </c>
      <c r="M211" s="12">
        <f t="shared" si="16"/>
        <v>96.640000000000015</v>
      </c>
      <c r="N211" s="12">
        <f t="shared" si="17"/>
        <v>105.42</v>
      </c>
      <c r="O211" s="12">
        <f t="shared" si="18"/>
        <v>104.52500000000001</v>
      </c>
      <c r="P211" s="12">
        <f t="shared" si="19"/>
        <v>87.488333333333316</v>
      </c>
    </row>
    <row r="212" spans="1:16">
      <c r="A212" s="9">
        <f t="shared" si="15"/>
        <v>2</v>
      </c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G212" s="3">
        <v>-2</v>
      </c>
      <c r="H212" s="4">
        <v>-1.9800000000000002E-2</v>
      </c>
      <c r="I212" s="5">
        <v>25292</v>
      </c>
      <c r="J212" s="5">
        <v>2596574</v>
      </c>
      <c r="K212" s="2">
        <v>0</v>
      </c>
      <c r="M212" s="12">
        <f t="shared" si="16"/>
        <v>101.42</v>
      </c>
      <c r="N212" s="12">
        <f t="shared" si="17"/>
        <v>108.25999999999999</v>
      </c>
      <c r="O212" s="12">
        <f t="shared" si="18"/>
        <v>104.61999999999998</v>
      </c>
      <c r="P212" s="12">
        <f t="shared" si="19"/>
        <v>87.124999999999986</v>
      </c>
    </row>
    <row r="213" spans="1:16">
      <c r="A213" s="9">
        <f t="shared" si="15"/>
        <v>6</v>
      </c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G213" s="3">
        <v>8.9</v>
      </c>
      <c r="H213" s="4">
        <v>9.6600000000000005E-2</v>
      </c>
      <c r="I213" s="5">
        <v>23202</v>
      </c>
      <c r="J213" s="5">
        <v>2253649</v>
      </c>
      <c r="K213" s="2">
        <v>0</v>
      </c>
      <c r="M213" s="12">
        <f t="shared" si="16"/>
        <v>104.12</v>
      </c>
      <c r="N213" s="12">
        <f t="shared" si="17"/>
        <v>109.66</v>
      </c>
      <c r="O213" s="12">
        <f t="shared" si="18"/>
        <v>104.21999999999998</v>
      </c>
      <c r="P213" s="12">
        <f t="shared" si="19"/>
        <v>86.585000000000008</v>
      </c>
    </row>
    <row r="214" spans="1:16">
      <c r="A214" s="9">
        <f t="shared" si="15"/>
        <v>5</v>
      </c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G214" s="3">
        <v>-9.9</v>
      </c>
      <c r="H214" s="4">
        <v>-9.7100000000000006E-2</v>
      </c>
      <c r="I214" s="5">
        <v>21283</v>
      </c>
      <c r="J214" s="5">
        <v>2026191</v>
      </c>
      <c r="K214" s="2">
        <v>0</v>
      </c>
      <c r="M214" s="12">
        <f t="shared" si="16"/>
        <v>107.02000000000001</v>
      </c>
      <c r="N214" s="12">
        <f t="shared" si="17"/>
        <v>110.30999999999999</v>
      </c>
      <c r="O214" s="12">
        <f t="shared" si="18"/>
        <v>103.77500000000001</v>
      </c>
      <c r="P214" s="12">
        <f t="shared" si="19"/>
        <v>85.968333333333348</v>
      </c>
    </row>
    <row r="215" spans="1:16">
      <c r="A215" s="9">
        <f t="shared" si="15"/>
        <v>4</v>
      </c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G215" s="3">
        <v>-11</v>
      </c>
      <c r="H215" s="4">
        <v>-9.7299999999999998E-2</v>
      </c>
      <c r="I215" s="5">
        <v>19884</v>
      </c>
      <c r="J215" s="5">
        <v>2074470</v>
      </c>
      <c r="K215" s="2">
        <v>0</v>
      </c>
      <c r="M215" s="12">
        <f t="shared" si="16"/>
        <v>111.5</v>
      </c>
      <c r="N215" s="12">
        <f t="shared" si="17"/>
        <v>111.85</v>
      </c>
      <c r="O215" s="12">
        <f t="shared" si="18"/>
        <v>103.46499999999999</v>
      </c>
      <c r="P215" s="12">
        <f t="shared" si="19"/>
        <v>85.483333333333348</v>
      </c>
    </row>
    <row r="216" spans="1:16">
      <c r="A216" s="9">
        <f t="shared" si="15"/>
        <v>3</v>
      </c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G216" s="3">
        <v>0.5</v>
      </c>
      <c r="H216" s="4">
        <v>4.4000000000000003E-3</v>
      </c>
      <c r="I216" s="5">
        <v>5217</v>
      </c>
      <c r="J216" s="5">
        <v>590778</v>
      </c>
      <c r="K216" s="2">
        <v>0</v>
      </c>
      <c r="M216" s="12">
        <f t="shared" si="16"/>
        <v>114.2</v>
      </c>
      <c r="N216" s="12">
        <f t="shared" si="17"/>
        <v>112.05</v>
      </c>
      <c r="O216" s="12">
        <f t="shared" si="18"/>
        <v>102.965</v>
      </c>
      <c r="P216" s="12">
        <f t="shared" si="19"/>
        <v>84.841666666666683</v>
      </c>
    </row>
    <row r="217" spans="1:16">
      <c r="A217" s="9">
        <f t="shared" si="15"/>
        <v>2</v>
      </c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G217" s="3">
        <v>-3</v>
      </c>
      <c r="H217" s="4">
        <v>-2.5999999999999999E-2</v>
      </c>
      <c r="I217" s="5">
        <v>3483</v>
      </c>
      <c r="J217" s="5">
        <v>394499</v>
      </c>
      <c r="K217" s="2">
        <v>0</v>
      </c>
      <c r="M217" s="12">
        <f t="shared" si="16"/>
        <v>115.1</v>
      </c>
      <c r="N217" s="12">
        <f t="shared" si="17"/>
        <v>111.5</v>
      </c>
      <c r="O217" s="12">
        <f t="shared" si="18"/>
        <v>101.5</v>
      </c>
      <c r="P217" s="12">
        <f t="shared" si="19"/>
        <v>84.033333333333346</v>
      </c>
    </row>
    <row r="218" spans="1:16">
      <c r="A218" s="9">
        <f t="shared" si="15"/>
        <v>6</v>
      </c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G218" s="3">
        <v>1</v>
      </c>
      <c r="H218" s="4">
        <v>8.6999999999999994E-3</v>
      </c>
      <c r="I218" s="5">
        <v>4033</v>
      </c>
      <c r="J218" s="5">
        <v>465793</v>
      </c>
      <c r="K218" s="2">
        <v>0</v>
      </c>
      <c r="M218" s="12">
        <f t="shared" si="16"/>
        <v>115.2</v>
      </c>
      <c r="N218" s="12">
        <f t="shared" si="17"/>
        <v>110.1</v>
      </c>
      <c r="O218" s="12">
        <f t="shared" si="18"/>
        <v>99.84</v>
      </c>
      <c r="P218" s="12">
        <f t="shared" si="19"/>
        <v>83.208333333333357</v>
      </c>
    </row>
    <row r="219" spans="1:16">
      <c r="A219" s="9">
        <f t="shared" si="15"/>
        <v>5</v>
      </c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G219" s="3">
        <v>-1</v>
      </c>
      <c r="H219" s="4">
        <v>-8.6999999999999994E-3</v>
      </c>
      <c r="I219" s="5">
        <v>3571</v>
      </c>
      <c r="J219" s="5">
        <v>406865</v>
      </c>
      <c r="K219" s="2">
        <v>0</v>
      </c>
      <c r="M219" s="12">
        <f t="shared" si="16"/>
        <v>113.6</v>
      </c>
      <c r="N219" s="12">
        <f t="shared" si="17"/>
        <v>107.95</v>
      </c>
      <c r="O219" s="12">
        <f t="shared" si="18"/>
        <v>97.914999999999992</v>
      </c>
      <c r="P219" s="12">
        <f t="shared" si="19"/>
        <v>82.416666666666686</v>
      </c>
    </row>
    <row r="220" spans="1:16">
      <c r="A220" s="9">
        <f t="shared" si="15"/>
        <v>4</v>
      </c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G220" s="3">
        <v>-2</v>
      </c>
      <c r="H220" s="4">
        <v>-1.7000000000000001E-2</v>
      </c>
      <c r="I220" s="5">
        <v>7250</v>
      </c>
      <c r="J220" s="5">
        <v>829001</v>
      </c>
      <c r="K220" s="2">
        <v>0</v>
      </c>
      <c r="M220" s="12">
        <f t="shared" si="16"/>
        <v>112.2</v>
      </c>
      <c r="N220" s="12">
        <f t="shared" si="17"/>
        <v>105.72999999999999</v>
      </c>
      <c r="O220" s="12">
        <f t="shared" si="18"/>
        <v>96.015000000000001</v>
      </c>
      <c r="P220" s="12">
        <f t="shared" si="19"/>
        <v>81.621666666666684</v>
      </c>
    </row>
    <row r="221" spans="1:16">
      <c r="A221" s="9">
        <f t="shared" si="15"/>
        <v>3</v>
      </c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G221" s="3">
        <v>4.5</v>
      </c>
      <c r="H221" s="4">
        <v>3.9800000000000002E-2</v>
      </c>
      <c r="I221" s="5">
        <v>5779</v>
      </c>
      <c r="J221" s="5">
        <v>670718</v>
      </c>
      <c r="K221" s="2">
        <v>0</v>
      </c>
      <c r="M221" s="12">
        <f t="shared" si="16"/>
        <v>109.9</v>
      </c>
      <c r="N221" s="12">
        <f t="shared" si="17"/>
        <v>103.63</v>
      </c>
      <c r="O221" s="12">
        <f t="shared" si="18"/>
        <v>93.919999999999987</v>
      </c>
      <c r="P221" s="12">
        <f t="shared" si="19"/>
        <v>80.710000000000022</v>
      </c>
    </row>
    <row r="222" spans="1:16">
      <c r="A222" s="9">
        <f t="shared" si="15"/>
        <v>2</v>
      </c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G222" s="3">
        <v>5.5</v>
      </c>
      <c r="H222" s="4">
        <v>5.1200000000000002E-2</v>
      </c>
      <c r="I222" s="5">
        <v>5410</v>
      </c>
      <c r="J222" s="5">
        <v>599475</v>
      </c>
      <c r="K222" s="2">
        <v>0</v>
      </c>
      <c r="M222" s="12">
        <f t="shared" si="16"/>
        <v>107.9</v>
      </c>
      <c r="N222" s="12">
        <f t="shared" si="17"/>
        <v>100.97999999999999</v>
      </c>
      <c r="O222" s="12">
        <f t="shared" si="18"/>
        <v>91.734999999999985</v>
      </c>
      <c r="P222" s="12">
        <f t="shared" si="19"/>
        <v>79.67333333333336</v>
      </c>
    </row>
    <row r="223" spans="1:16">
      <c r="A223" s="9">
        <f t="shared" si="15"/>
        <v>6</v>
      </c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G223" s="2">
        <v>0</v>
      </c>
      <c r="H223" s="6">
        <v>0</v>
      </c>
      <c r="I223" s="5">
        <v>3501</v>
      </c>
      <c r="J223" s="5">
        <v>375944</v>
      </c>
      <c r="K223" s="2">
        <v>0</v>
      </c>
      <c r="M223" s="12">
        <f t="shared" si="16"/>
        <v>105</v>
      </c>
      <c r="N223" s="12">
        <f t="shared" si="17"/>
        <v>98.78</v>
      </c>
      <c r="O223" s="12">
        <f t="shared" si="18"/>
        <v>89.809999999999988</v>
      </c>
      <c r="P223" s="12">
        <f t="shared" si="19"/>
        <v>78.628333333333359</v>
      </c>
    </row>
    <row r="224" spans="1:16">
      <c r="A224" s="9">
        <f t="shared" si="15"/>
        <v>5</v>
      </c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G224" s="3">
        <v>3.5</v>
      </c>
      <c r="H224" s="4">
        <v>3.3700000000000001E-2</v>
      </c>
      <c r="I224" s="5">
        <v>6564</v>
      </c>
      <c r="J224" s="5">
        <v>706739</v>
      </c>
      <c r="K224" s="2">
        <v>0</v>
      </c>
      <c r="M224" s="12">
        <f t="shared" si="16"/>
        <v>102.3</v>
      </c>
      <c r="N224" s="12">
        <f t="shared" si="17"/>
        <v>97.24</v>
      </c>
      <c r="O224" s="12">
        <f t="shared" si="18"/>
        <v>88.114999999999981</v>
      </c>
      <c r="P224" s="12">
        <f t="shared" si="19"/>
        <v>77.691666666666677</v>
      </c>
    </row>
    <row r="225" spans="1:16">
      <c r="A225" s="9">
        <f t="shared" si="15"/>
        <v>4</v>
      </c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G225" s="3">
        <v>-3.5</v>
      </c>
      <c r="H225" s="4">
        <v>-3.2599999999999997E-2</v>
      </c>
      <c r="I225" s="5">
        <v>8519</v>
      </c>
      <c r="J225" s="5">
        <v>883415</v>
      </c>
      <c r="K225" s="2">
        <v>0</v>
      </c>
      <c r="M225" s="12">
        <f t="shared" si="16"/>
        <v>99.26</v>
      </c>
      <c r="N225" s="12">
        <f t="shared" si="17"/>
        <v>95.08</v>
      </c>
      <c r="O225" s="12">
        <f t="shared" si="18"/>
        <v>86.47999999999999</v>
      </c>
      <c r="P225" s="12">
        <f t="shared" si="19"/>
        <v>76.725000000000009</v>
      </c>
    </row>
    <row r="226" spans="1:16">
      <c r="A226" s="9">
        <f t="shared" si="15"/>
        <v>3</v>
      </c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G226" s="3">
        <v>9</v>
      </c>
      <c r="H226" s="4">
        <v>9.1399999999999995E-2</v>
      </c>
      <c r="I226" s="5">
        <v>26800</v>
      </c>
      <c r="J226" s="5">
        <v>2755987</v>
      </c>
      <c r="K226" s="2">
        <v>0</v>
      </c>
      <c r="M226" s="12">
        <f t="shared" si="16"/>
        <v>97.36</v>
      </c>
      <c r="N226" s="12">
        <f t="shared" si="17"/>
        <v>93.88</v>
      </c>
      <c r="O226" s="12">
        <f t="shared" si="18"/>
        <v>84.934999999999974</v>
      </c>
      <c r="P226" s="12">
        <f t="shared" si="19"/>
        <v>75.807500000000019</v>
      </c>
    </row>
    <row r="227" spans="1:16">
      <c r="A227" s="9">
        <f t="shared" si="15"/>
        <v>2</v>
      </c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G227" s="3">
        <v>4.5</v>
      </c>
      <c r="H227" s="4">
        <v>4.7899999999999998E-2</v>
      </c>
      <c r="I227" s="5">
        <v>16949</v>
      </c>
      <c r="J227" s="5">
        <v>1632560</v>
      </c>
      <c r="K227" s="2">
        <v>0</v>
      </c>
      <c r="M227" s="12">
        <f t="shared" si="16"/>
        <v>94.06</v>
      </c>
      <c r="N227" s="12">
        <f t="shared" si="17"/>
        <v>91.5</v>
      </c>
      <c r="O227" s="12">
        <f t="shared" si="18"/>
        <v>83.314999999999969</v>
      </c>
      <c r="P227" s="12">
        <f t="shared" si="19"/>
        <v>74.757500000000007</v>
      </c>
    </row>
    <row r="228" spans="1:16">
      <c r="A228" s="9">
        <f t="shared" si="15"/>
        <v>6</v>
      </c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G228" s="3">
        <v>1.7</v>
      </c>
      <c r="H228" s="4">
        <v>1.84E-2</v>
      </c>
      <c r="I228" s="5">
        <v>9062</v>
      </c>
      <c r="J228" s="5">
        <v>846671</v>
      </c>
      <c r="K228" s="2">
        <v>0</v>
      </c>
      <c r="M228" s="12">
        <f t="shared" si="16"/>
        <v>92.56</v>
      </c>
      <c r="N228" s="12">
        <f t="shared" si="17"/>
        <v>89.58</v>
      </c>
      <c r="O228" s="12">
        <f t="shared" si="18"/>
        <v>81.97499999999998</v>
      </c>
      <c r="P228" s="12">
        <f t="shared" si="19"/>
        <v>73.812500000000014</v>
      </c>
    </row>
    <row r="229" spans="1:16">
      <c r="A229" s="9">
        <f t="shared" si="15"/>
        <v>5</v>
      </c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G229" s="3">
        <v>-2.2000000000000002</v>
      </c>
      <c r="H229" s="4">
        <v>-2.3300000000000001E-2</v>
      </c>
      <c r="I229" s="5">
        <v>11474</v>
      </c>
      <c r="J229" s="5">
        <v>1079786</v>
      </c>
      <c r="K229" s="2">
        <v>0</v>
      </c>
      <c r="M229" s="12">
        <f t="shared" si="16"/>
        <v>92.179999999999993</v>
      </c>
      <c r="N229" s="12">
        <f t="shared" si="17"/>
        <v>87.88</v>
      </c>
      <c r="O229" s="12">
        <f t="shared" si="18"/>
        <v>80.919999999999987</v>
      </c>
      <c r="P229" s="12">
        <f t="shared" si="19"/>
        <v>72.900833333333352</v>
      </c>
    </row>
    <row r="230" spans="1:16">
      <c r="A230" s="9">
        <f t="shared" si="15"/>
        <v>4</v>
      </c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G230" s="3">
        <v>3.5</v>
      </c>
      <c r="H230" s="4">
        <v>3.85E-2</v>
      </c>
      <c r="I230" s="5">
        <v>21130</v>
      </c>
      <c r="J230" s="5">
        <v>1987414</v>
      </c>
      <c r="K230" s="2">
        <v>0</v>
      </c>
      <c r="M230" s="12">
        <f t="shared" si="16"/>
        <v>90.9</v>
      </c>
      <c r="N230" s="12">
        <f t="shared" si="17"/>
        <v>86.3</v>
      </c>
      <c r="O230" s="12">
        <f t="shared" si="18"/>
        <v>80.099999999999994</v>
      </c>
      <c r="P230" s="12">
        <f t="shared" si="19"/>
        <v>71.95916666666669</v>
      </c>
    </row>
    <row r="231" spans="1:16">
      <c r="A231" s="9">
        <f t="shared" si="15"/>
        <v>3</v>
      </c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G231" s="2">
        <v>0</v>
      </c>
      <c r="H231" s="6">
        <v>0</v>
      </c>
      <c r="I231" s="5">
        <v>12023</v>
      </c>
      <c r="J231" s="5">
        <v>1089297</v>
      </c>
      <c r="K231" s="2">
        <v>0</v>
      </c>
      <c r="M231" s="12">
        <f t="shared" si="16"/>
        <v>90.4</v>
      </c>
      <c r="N231" s="12">
        <f t="shared" si="17"/>
        <v>84.210000000000008</v>
      </c>
      <c r="O231" s="12">
        <f t="shared" si="18"/>
        <v>79.185000000000002</v>
      </c>
      <c r="P231" s="12">
        <f t="shared" si="19"/>
        <v>70.98250000000003</v>
      </c>
    </row>
    <row r="232" spans="1:16">
      <c r="A232" s="9">
        <f t="shared" si="15"/>
        <v>2</v>
      </c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G232" s="3">
        <v>-1.1000000000000001</v>
      </c>
      <c r="H232" s="4">
        <v>-1.1900000000000001E-2</v>
      </c>
      <c r="I232" s="5">
        <v>22804</v>
      </c>
      <c r="J232" s="5">
        <v>2145228</v>
      </c>
      <c r="K232" s="2">
        <v>0</v>
      </c>
      <c r="M232" s="12">
        <f t="shared" si="16"/>
        <v>88.94</v>
      </c>
      <c r="N232" s="12">
        <f t="shared" si="17"/>
        <v>82.49</v>
      </c>
      <c r="O232" s="12">
        <f t="shared" si="18"/>
        <v>78.625</v>
      </c>
      <c r="P232" s="12">
        <f t="shared" si="19"/>
        <v>70.070833333333354</v>
      </c>
    </row>
    <row r="233" spans="1:16">
      <c r="A233" s="9">
        <f t="shared" si="15"/>
        <v>6</v>
      </c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G233" s="3">
        <v>6.2</v>
      </c>
      <c r="H233" s="4">
        <v>7.22E-2</v>
      </c>
      <c r="I233" s="5">
        <v>26197</v>
      </c>
      <c r="J233" s="5">
        <v>2358788</v>
      </c>
      <c r="K233" s="2">
        <v>0</v>
      </c>
      <c r="M233" s="12">
        <f t="shared" si="16"/>
        <v>86.6</v>
      </c>
      <c r="N233" s="12">
        <f t="shared" si="17"/>
        <v>80.84</v>
      </c>
      <c r="O233" s="12">
        <f t="shared" si="18"/>
        <v>78.14</v>
      </c>
      <c r="P233" s="12">
        <f t="shared" si="19"/>
        <v>69.159166666666678</v>
      </c>
    </row>
    <row r="234" spans="1:16">
      <c r="A234" s="9">
        <f t="shared" si="15"/>
        <v>5</v>
      </c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G234" s="3">
        <v>-6.1</v>
      </c>
      <c r="H234" s="4">
        <v>-6.6299999999999998E-2</v>
      </c>
      <c r="I234" s="5">
        <v>39917</v>
      </c>
      <c r="J234" s="5">
        <v>3640414</v>
      </c>
      <c r="K234" s="2">
        <v>0</v>
      </c>
      <c r="M234" s="12">
        <f t="shared" si="16"/>
        <v>83.580000000000013</v>
      </c>
      <c r="N234" s="12">
        <f t="shared" si="17"/>
        <v>78.989999999999995</v>
      </c>
      <c r="O234" s="12">
        <f t="shared" si="18"/>
        <v>77.59</v>
      </c>
      <c r="P234" s="12">
        <f t="shared" si="19"/>
        <v>68.234166666666695</v>
      </c>
    </row>
    <row r="235" spans="1:16">
      <c r="A235" s="9">
        <f t="shared" si="15"/>
        <v>4</v>
      </c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G235" s="3">
        <v>8.3000000000000007</v>
      </c>
      <c r="H235" s="4">
        <v>9.9199999999999997E-2</v>
      </c>
      <c r="I235" s="5">
        <v>25336</v>
      </c>
      <c r="J235" s="5">
        <v>2260965</v>
      </c>
      <c r="K235" s="2">
        <v>0</v>
      </c>
      <c r="M235" s="12">
        <f t="shared" si="16"/>
        <v>81.7</v>
      </c>
      <c r="N235" s="12">
        <f t="shared" si="17"/>
        <v>77.88</v>
      </c>
      <c r="O235" s="12">
        <f t="shared" si="18"/>
        <v>77.41</v>
      </c>
      <c r="P235" s="12">
        <f t="shared" si="19"/>
        <v>67.398333333333369</v>
      </c>
    </row>
    <row r="236" spans="1:16">
      <c r="A236" s="9">
        <f t="shared" si="15"/>
        <v>3</v>
      </c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G236" s="3">
        <v>4.4000000000000004</v>
      </c>
      <c r="H236" s="4">
        <v>5.5500000000000001E-2</v>
      </c>
      <c r="I236" s="5">
        <v>17205</v>
      </c>
      <c r="J236" s="5">
        <v>1413144</v>
      </c>
      <c r="K236" s="2">
        <v>0</v>
      </c>
      <c r="M236" s="12">
        <f t="shared" si="16"/>
        <v>78.02000000000001</v>
      </c>
      <c r="N236" s="12">
        <f t="shared" si="17"/>
        <v>75.990000000000009</v>
      </c>
      <c r="O236" s="12">
        <f t="shared" si="18"/>
        <v>76.760000000000005</v>
      </c>
      <c r="P236" s="12">
        <f t="shared" si="19"/>
        <v>66.456666666666706</v>
      </c>
    </row>
    <row r="237" spans="1:16">
      <c r="A237" s="9">
        <f t="shared" si="15"/>
        <v>2</v>
      </c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G237" s="3">
        <v>2.2999999999999998</v>
      </c>
      <c r="H237" s="4">
        <v>2.9899999999999999E-2</v>
      </c>
      <c r="I237" s="5">
        <v>2881</v>
      </c>
      <c r="J237" s="5">
        <v>225190</v>
      </c>
      <c r="K237" s="2">
        <v>0</v>
      </c>
      <c r="M237" s="12">
        <f t="shared" si="16"/>
        <v>76.039999999999992</v>
      </c>
      <c r="N237" s="12">
        <f t="shared" si="17"/>
        <v>75.13</v>
      </c>
      <c r="O237" s="12">
        <f t="shared" si="18"/>
        <v>76.689999999999984</v>
      </c>
      <c r="P237" s="12">
        <f t="shared" si="19"/>
        <v>65.658333333333374</v>
      </c>
    </row>
    <row r="238" spans="1:16">
      <c r="A238" s="9">
        <f t="shared" si="15"/>
        <v>6</v>
      </c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G238" s="3">
        <v>0.5</v>
      </c>
      <c r="H238" s="4">
        <v>6.4999999999999997E-3</v>
      </c>
      <c r="I238" s="5">
        <v>5861</v>
      </c>
      <c r="J238" s="5">
        <v>456850</v>
      </c>
      <c r="K238" s="2">
        <v>0</v>
      </c>
      <c r="M238" s="12">
        <f t="shared" si="16"/>
        <v>75.08</v>
      </c>
      <c r="N238" s="12">
        <f t="shared" si="17"/>
        <v>74.37</v>
      </c>
      <c r="O238" s="12">
        <f t="shared" si="18"/>
        <v>76.799999999999983</v>
      </c>
      <c r="P238" s="12">
        <f t="shared" si="19"/>
        <v>64.940000000000026</v>
      </c>
    </row>
    <row r="239" spans="1:16">
      <c r="A239" s="9">
        <f t="shared" si="15"/>
        <v>5</v>
      </c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G239" s="3">
        <v>2.9</v>
      </c>
      <c r="H239" s="4">
        <v>3.9399999999999998E-2</v>
      </c>
      <c r="I239" s="5">
        <v>20227</v>
      </c>
      <c r="J239" s="5">
        <v>1593772</v>
      </c>
      <c r="K239" s="2">
        <v>0</v>
      </c>
      <c r="M239" s="12">
        <f t="shared" si="16"/>
        <v>74.400000000000006</v>
      </c>
      <c r="N239" s="12">
        <f t="shared" si="17"/>
        <v>73.960000000000008</v>
      </c>
      <c r="O239" s="12">
        <f t="shared" si="18"/>
        <v>77.069999999999993</v>
      </c>
      <c r="P239" s="12">
        <f t="shared" si="19"/>
        <v>64.260833333333366</v>
      </c>
    </row>
    <row r="240" spans="1:16">
      <c r="A240" s="9">
        <f t="shared" si="15"/>
        <v>4</v>
      </c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G240" s="3">
        <v>-0.2</v>
      </c>
      <c r="H240" s="4">
        <v>-2.7000000000000001E-3</v>
      </c>
      <c r="I240" s="5">
        <v>2935</v>
      </c>
      <c r="J240" s="5">
        <v>217336</v>
      </c>
      <c r="K240" s="2">
        <v>0</v>
      </c>
      <c r="M240" s="12">
        <f t="shared" si="16"/>
        <v>74.06</v>
      </c>
      <c r="N240" s="12">
        <f t="shared" si="17"/>
        <v>73.900000000000006</v>
      </c>
      <c r="O240" s="12">
        <f t="shared" si="18"/>
        <v>77.429999999999993</v>
      </c>
      <c r="P240" s="12">
        <f t="shared" si="19"/>
        <v>63.601666666666695</v>
      </c>
    </row>
    <row r="241" spans="1:16">
      <c r="A241" s="9">
        <f t="shared" si="15"/>
        <v>3</v>
      </c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G241" s="3">
        <v>-0.7</v>
      </c>
      <c r="H241" s="4">
        <v>-9.4000000000000004E-3</v>
      </c>
      <c r="I241" s="5">
        <v>5129</v>
      </c>
      <c r="J241" s="5">
        <v>371093</v>
      </c>
      <c r="K241" s="2">
        <v>0</v>
      </c>
      <c r="M241" s="12">
        <f t="shared" si="16"/>
        <v>73.959999999999994</v>
      </c>
      <c r="N241" s="12">
        <f t="shared" si="17"/>
        <v>74.16</v>
      </c>
      <c r="O241" s="12">
        <f t="shared" si="18"/>
        <v>77.710000000000008</v>
      </c>
      <c r="P241" s="12">
        <f t="shared" si="19"/>
        <v>62.987500000000033</v>
      </c>
    </row>
    <row r="242" spans="1:16">
      <c r="A242" s="9">
        <f t="shared" si="15"/>
        <v>2</v>
      </c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G242" s="3">
        <v>0.9</v>
      </c>
      <c r="H242" s="4">
        <v>1.2200000000000001E-2</v>
      </c>
      <c r="I242" s="5">
        <v>2380</v>
      </c>
      <c r="J242" s="5">
        <v>176359</v>
      </c>
      <c r="K242" s="2">
        <v>0</v>
      </c>
      <c r="M242" s="12">
        <f t="shared" si="16"/>
        <v>74.22</v>
      </c>
      <c r="N242" s="12">
        <f t="shared" si="17"/>
        <v>74.760000000000005</v>
      </c>
      <c r="O242" s="12">
        <f t="shared" si="18"/>
        <v>77.865000000000009</v>
      </c>
      <c r="P242" s="12">
        <f t="shared" si="19"/>
        <v>62.374166666666703</v>
      </c>
    </row>
    <row r="243" spans="1:16">
      <c r="A243" s="9">
        <f t="shared" si="15"/>
        <v>6</v>
      </c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G243" s="3">
        <v>-1.2</v>
      </c>
      <c r="H243" s="4">
        <v>-1.6E-2</v>
      </c>
      <c r="I243" s="5">
        <v>3107</v>
      </c>
      <c r="J243" s="5">
        <v>231657</v>
      </c>
      <c r="K243" s="2">
        <v>0</v>
      </c>
      <c r="M243" s="12">
        <f t="shared" si="16"/>
        <v>73.66</v>
      </c>
      <c r="N243" s="12">
        <f t="shared" si="17"/>
        <v>75.439999999999984</v>
      </c>
      <c r="O243" s="12">
        <f t="shared" si="18"/>
        <v>78.140000000000015</v>
      </c>
      <c r="P243" s="12">
        <f t="shared" si="19"/>
        <v>61.745833333333366</v>
      </c>
    </row>
    <row r="244" spans="1:16">
      <c r="A244" s="9">
        <f t="shared" si="15"/>
        <v>5</v>
      </c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G244" s="3">
        <v>1.7</v>
      </c>
      <c r="H244" s="4">
        <v>2.3300000000000001E-2</v>
      </c>
      <c r="I244" s="5">
        <v>6211</v>
      </c>
      <c r="J244" s="5">
        <v>468395</v>
      </c>
      <c r="K244" s="2">
        <v>0</v>
      </c>
      <c r="M244" s="12">
        <f t="shared" si="16"/>
        <v>73.52000000000001</v>
      </c>
      <c r="N244" s="12">
        <f t="shared" si="17"/>
        <v>76.19</v>
      </c>
      <c r="O244" s="12">
        <f t="shared" si="18"/>
        <v>78.275000000000006</v>
      </c>
      <c r="P244" s="12">
        <f t="shared" si="19"/>
        <v>61.138333333333364</v>
      </c>
    </row>
    <row r="245" spans="1:16">
      <c r="A245" s="9">
        <f t="shared" si="15"/>
        <v>4</v>
      </c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G245" s="3">
        <v>-2</v>
      </c>
      <c r="H245" s="4">
        <v>-2.6599999999999999E-2</v>
      </c>
      <c r="I245" s="5">
        <v>4555</v>
      </c>
      <c r="J245" s="5">
        <v>339831</v>
      </c>
      <c r="K245" s="2">
        <v>0</v>
      </c>
      <c r="M245" s="12">
        <f t="shared" si="16"/>
        <v>73.739999999999981</v>
      </c>
      <c r="N245" s="12">
        <f t="shared" si="17"/>
        <v>76.939999999999984</v>
      </c>
      <c r="O245" s="12">
        <f t="shared" si="18"/>
        <v>78.00500000000001</v>
      </c>
      <c r="P245" s="12">
        <f t="shared" si="19"/>
        <v>60.516666666666694</v>
      </c>
    </row>
    <row r="246" spans="1:16">
      <c r="A246" s="9">
        <f t="shared" si="15"/>
        <v>3</v>
      </c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G246" s="3">
        <v>3.4</v>
      </c>
      <c r="H246" s="4">
        <v>4.7399999999999998E-2</v>
      </c>
      <c r="I246" s="5">
        <v>8916</v>
      </c>
      <c r="J246" s="5">
        <v>670659</v>
      </c>
      <c r="K246" s="2">
        <v>0</v>
      </c>
      <c r="M246" s="12">
        <f t="shared" si="16"/>
        <v>74.36</v>
      </c>
      <c r="N246" s="12">
        <f t="shared" si="17"/>
        <v>77.53</v>
      </c>
      <c r="O246" s="12">
        <f t="shared" si="18"/>
        <v>77.954999999999998</v>
      </c>
      <c r="P246" s="12">
        <f t="shared" si="19"/>
        <v>59.905833333333355</v>
      </c>
    </row>
    <row r="247" spans="1:16">
      <c r="A247" s="9">
        <f t="shared" si="15"/>
        <v>2</v>
      </c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G247" s="3">
        <v>-1.2</v>
      </c>
      <c r="H247" s="4">
        <v>-1.6500000000000001E-2</v>
      </c>
      <c r="I247" s="5">
        <v>10107</v>
      </c>
      <c r="J247" s="5">
        <v>710536</v>
      </c>
      <c r="K247" s="2">
        <v>0</v>
      </c>
      <c r="M247" s="12">
        <f t="shared" si="16"/>
        <v>75.300000000000011</v>
      </c>
      <c r="N247" s="12">
        <f t="shared" si="17"/>
        <v>78.25</v>
      </c>
      <c r="O247" s="12">
        <f t="shared" si="18"/>
        <v>78.204999999999998</v>
      </c>
      <c r="P247" s="12">
        <f t="shared" si="19"/>
        <v>59.251666666666686</v>
      </c>
    </row>
    <row r="248" spans="1:16">
      <c r="A248" s="9">
        <f t="shared" si="15"/>
        <v>6</v>
      </c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G248" s="3">
        <v>-3</v>
      </c>
      <c r="H248" s="4">
        <v>-3.95E-2</v>
      </c>
      <c r="I248" s="5">
        <v>5309</v>
      </c>
      <c r="J248" s="5">
        <v>392084</v>
      </c>
      <c r="K248" s="2">
        <v>0</v>
      </c>
      <c r="M248" s="12">
        <f t="shared" si="16"/>
        <v>77.22</v>
      </c>
      <c r="N248" s="12">
        <f t="shared" si="17"/>
        <v>79.22999999999999</v>
      </c>
      <c r="O248" s="12">
        <f t="shared" si="18"/>
        <v>78.765000000000001</v>
      </c>
      <c r="P248" s="12">
        <f t="shared" si="19"/>
        <v>58.660000000000018</v>
      </c>
    </row>
    <row r="249" spans="1:16">
      <c r="A249" s="9">
        <f t="shared" si="15"/>
        <v>5</v>
      </c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G249" s="3">
        <v>-0.3</v>
      </c>
      <c r="H249" s="4">
        <v>-3.8999999999999998E-3</v>
      </c>
      <c r="I249" s="5">
        <v>8127</v>
      </c>
      <c r="J249" s="5">
        <v>607984</v>
      </c>
      <c r="K249" s="2">
        <v>0</v>
      </c>
      <c r="M249" s="12">
        <f t="shared" si="16"/>
        <v>78.860000000000014</v>
      </c>
      <c r="N249" s="12">
        <f t="shared" si="17"/>
        <v>80.180000000000007</v>
      </c>
      <c r="O249" s="12">
        <f t="shared" si="18"/>
        <v>78.92</v>
      </c>
      <c r="P249" s="12">
        <f t="shared" si="19"/>
        <v>58.048333333333353</v>
      </c>
    </row>
    <row r="250" spans="1:16">
      <c r="A250" s="9">
        <f t="shared" si="15"/>
        <v>4</v>
      </c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G250" s="3">
        <v>-3.6</v>
      </c>
      <c r="H250" s="4">
        <v>-4.5100000000000001E-2</v>
      </c>
      <c r="I250" s="5">
        <v>7956</v>
      </c>
      <c r="J250" s="5">
        <v>615828</v>
      </c>
      <c r="K250" s="2">
        <v>0</v>
      </c>
      <c r="M250" s="12">
        <f t="shared" si="16"/>
        <v>80.14</v>
      </c>
      <c r="N250" s="12">
        <f t="shared" si="17"/>
        <v>80.960000000000008</v>
      </c>
      <c r="O250" s="12">
        <f t="shared" si="18"/>
        <v>78.864999999999995</v>
      </c>
      <c r="P250" s="12">
        <f t="shared" si="19"/>
        <v>57.39250000000002</v>
      </c>
    </row>
    <row r="251" spans="1:16">
      <c r="A251" s="9">
        <f t="shared" si="15"/>
        <v>3</v>
      </c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G251" s="3">
        <v>-1.5</v>
      </c>
      <c r="H251" s="4">
        <v>-1.8499999999999999E-2</v>
      </c>
      <c r="I251" s="5">
        <v>3075</v>
      </c>
      <c r="J251" s="5">
        <v>246216</v>
      </c>
      <c r="K251" s="2">
        <v>0</v>
      </c>
      <c r="M251" s="12">
        <f t="shared" si="16"/>
        <v>80.7</v>
      </c>
      <c r="N251" s="12">
        <f t="shared" si="17"/>
        <v>81.260000000000005</v>
      </c>
      <c r="O251" s="12">
        <f t="shared" si="18"/>
        <v>78.754999999999995</v>
      </c>
      <c r="P251" s="12">
        <f t="shared" si="19"/>
        <v>56.740833333333356</v>
      </c>
    </row>
    <row r="252" spans="1:16">
      <c r="A252" s="9">
        <f t="shared" si="15"/>
        <v>2</v>
      </c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G252" s="3">
        <v>0.2</v>
      </c>
      <c r="H252" s="4">
        <v>2.5000000000000001E-3</v>
      </c>
      <c r="I252" s="5">
        <v>3102</v>
      </c>
      <c r="J252" s="5">
        <v>252637</v>
      </c>
      <c r="K252" s="2">
        <v>0</v>
      </c>
      <c r="M252" s="12">
        <f t="shared" si="16"/>
        <v>81.2</v>
      </c>
      <c r="N252" s="12">
        <f t="shared" si="17"/>
        <v>80.97</v>
      </c>
      <c r="O252" s="12">
        <f t="shared" si="18"/>
        <v>78.13</v>
      </c>
      <c r="P252" s="12">
        <f t="shared" si="19"/>
        <v>56.030833333333348</v>
      </c>
    </row>
    <row r="253" spans="1:16">
      <c r="A253" s="9">
        <f t="shared" si="15"/>
        <v>6</v>
      </c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G253" s="3">
        <v>-1.2</v>
      </c>
      <c r="H253" s="4">
        <v>-1.46E-2</v>
      </c>
      <c r="I253" s="5">
        <v>7391</v>
      </c>
      <c r="J253" s="5">
        <v>608878</v>
      </c>
      <c r="K253" s="2">
        <v>0</v>
      </c>
      <c r="M253" s="12">
        <f t="shared" si="16"/>
        <v>81.239999999999995</v>
      </c>
      <c r="N253" s="12">
        <f t="shared" si="17"/>
        <v>80.84</v>
      </c>
      <c r="O253" s="12">
        <f t="shared" si="18"/>
        <v>77.394999999999996</v>
      </c>
      <c r="P253" s="12">
        <f t="shared" si="19"/>
        <v>55.300000000000004</v>
      </c>
    </row>
    <row r="254" spans="1:16">
      <c r="A254" s="9">
        <f t="shared" si="15"/>
        <v>5</v>
      </c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G254" s="3">
        <v>3.3</v>
      </c>
      <c r="H254" s="4">
        <v>4.1799999999999997E-2</v>
      </c>
      <c r="I254" s="5">
        <v>7295</v>
      </c>
      <c r="J254" s="5">
        <v>586364</v>
      </c>
      <c r="K254" s="2">
        <v>0</v>
      </c>
      <c r="M254" s="12">
        <f t="shared" si="16"/>
        <v>81.5</v>
      </c>
      <c r="N254" s="12">
        <f t="shared" si="17"/>
        <v>80.359999999999985</v>
      </c>
      <c r="O254" s="12">
        <f t="shared" si="18"/>
        <v>76.539999999999992</v>
      </c>
      <c r="P254" s="12">
        <f t="shared" si="19"/>
        <v>54.564999999999991</v>
      </c>
    </row>
    <row r="255" spans="1:16">
      <c r="A255" s="9">
        <f t="shared" si="15"/>
        <v>4</v>
      </c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G255" s="3">
        <v>-3.3</v>
      </c>
      <c r="H255" s="4">
        <v>-4.0099999999999997E-2</v>
      </c>
      <c r="I255" s="5">
        <v>8848</v>
      </c>
      <c r="J255" s="5">
        <v>714199</v>
      </c>
      <c r="K255" s="2">
        <v>0</v>
      </c>
      <c r="M255" s="12">
        <f t="shared" si="16"/>
        <v>81.78</v>
      </c>
      <c r="N255" s="12">
        <f t="shared" si="17"/>
        <v>79.069999999999993</v>
      </c>
      <c r="O255" s="12">
        <f t="shared" si="18"/>
        <v>75.574999999999989</v>
      </c>
      <c r="P255" s="12">
        <f t="shared" si="19"/>
        <v>53.814166666666658</v>
      </c>
    </row>
    <row r="256" spans="1:16">
      <c r="A256" s="9">
        <f t="shared" si="15"/>
        <v>6</v>
      </c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G256" s="3">
        <v>0.8</v>
      </c>
      <c r="H256" s="4">
        <v>9.7999999999999997E-3</v>
      </c>
      <c r="I256" s="5">
        <v>9372</v>
      </c>
      <c r="J256" s="5">
        <v>778669</v>
      </c>
      <c r="K256" s="2">
        <v>0</v>
      </c>
      <c r="M256" s="12">
        <f t="shared" si="16"/>
        <v>81.820000000000007</v>
      </c>
      <c r="N256" s="12">
        <f t="shared" si="17"/>
        <v>78.38</v>
      </c>
      <c r="O256" s="12">
        <f t="shared" si="18"/>
        <v>74.799999999999983</v>
      </c>
      <c r="P256" s="12">
        <f t="shared" si="19"/>
        <v>53.109166666666653</v>
      </c>
    </row>
    <row r="257" spans="1:16">
      <c r="A257" s="9">
        <f t="shared" si="15"/>
        <v>5</v>
      </c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G257" s="3">
        <v>-0.9</v>
      </c>
      <c r="H257" s="4">
        <v>-1.09E-2</v>
      </c>
      <c r="I257" s="5">
        <v>8350</v>
      </c>
      <c r="J257" s="5">
        <v>670029</v>
      </c>
      <c r="K257" s="2">
        <v>0</v>
      </c>
      <c r="M257" s="12">
        <f t="shared" si="16"/>
        <v>80.740000000000009</v>
      </c>
      <c r="N257" s="12">
        <f t="shared" si="17"/>
        <v>78.16</v>
      </c>
      <c r="O257" s="12">
        <f t="shared" si="18"/>
        <v>73.91</v>
      </c>
      <c r="P257" s="12">
        <f t="shared" si="19"/>
        <v>52.334166666666661</v>
      </c>
    </row>
    <row r="258" spans="1:16">
      <c r="A258" s="9">
        <f t="shared" si="15"/>
        <v>3</v>
      </c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G258" s="3">
        <v>-1.3</v>
      </c>
      <c r="H258" s="4">
        <v>-1.55E-2</v>
      </c>
      <c r="I258" s="5">
        <v>8874</v>
      </c>
      <c r="J258" s="5">
        <v>728850</v>
      </c>
      <c r="K258" s="2">
        <v>0</v>
      </c>
      <c r="M258" s="12">
        <f t="shared" si="16"/>
        <v>80.440000000000012</v>
      </c>
      <c r="N258" s="12">
        <f t="shared" si="17"/>
        <v>78.300000000000011</v>
      </c>
      <c r="O258" s="12">
        <f t="shared" si="18"/>
        <v>72.984999999999999</v>
      </c>
      <c r="P258" s="12">
        <f t="shared" si="19"/>
        <v>51.569999999999986</v>
      </c>
    </row>
    <row r="259" spans="1:16">
      <c r="A259" s="9">
        <f t="shared" si="15"/>
        <v>2</v>
      </c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G259" s="3">
        <v>4.5</v>
      </c>
      <c r="H259" s="4">
        <v>5.6800000000000003E-2</v>
      </c>
      <c r="I259" s="5">
        <v>9708</v>
      </c>
      <c r="J259" s="5">
        <v>792154</v>
      </c>
      <c r="K259" s="2">
        <v>0</v>
      </c>
      <c r="M259" s="12">
        <f t="shared" si="16"/>
        <v>79.22</v>
      </c>
      <c r="N259" s="12">
        <f t="shared" si="17"/>
        <v>77.66</v>
      </c>
      <c r="O259" s="12">
        <f t="shared" si="18"/>
        <v>72.265000000000001</v>
      </c>
      <c r="P259" s="12">
        <f t="shared" si="19"/>
        <v>50.79166666666665</v>
      </c>
    </row>
    <row r="260" spans="1:16">
      <c r="A260" s="9">
        <f t="shared" si="15"/>
        <v>7</v>
      </c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G260" s="3">
        <v>2.2999999999999998</v>
      </c>
      <c r="H260" s="4">
        <v>2.9899999999999999E-2</v>
      </c>
      <c r="I260" s="5">
        <v>6054</v>
      </c>
      <c r="J260" s="5">
        <v>479161</v>
      </c>
      <c r="K260" s="2">
        <v>0</v>
      </c>
      <c r="M260" s="12">
        <f t="shared" si="16"/>
        <v>76.360000000000014</v>
      </c>
      <c r="N260" s="12">
        <f t="shared" si="17"/>
        <v>76.77000000000001</v>
      </c>
      <c r="O260" s="12">
        <f t="shared" si="18"/>
        <v>71.419999999999987</v>
      </c>
      <c r="P260" s="12">
        <f t="shared" si="19"/>
        <v>49.989999999999981</v>
      </c>
    </row>
    <row r="261" spans="1:16">
      <c r="A261" s="9">
        <f t="shared" ref="A261:A324" si="20">WEEKDAY(B261,1)</f>
        <v>6</v>
      </c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G261" s="3">
        <v>-3.1</v>
      </c>
      <c r="H261" s="4">
        <v>-3.8699999999999998E-2</v>
      </c>
      <c r="I261" s="5">
        <v>9445</v>
      </c>
      <c r="J261" s="5">
        <v>719996</v>
      </c>
      <c r="K261" s="2">
        <v>0</v>
      </c>
      <c r="M261" s="12">
        <f t="shared" ref="M261:M324" si="21">SUM(F261:F265)/5</f>
        <v>74.940000000000012</v>
      </c>
      <c r="N261" s="12">
        <f t="shared" ref="N261:N324" si="22">SUM(F261:F270)/10</f>
        <v>76.25</v>
      </c>
      <c r="O261" s="12">
        <f t="shared" ref="O261:O324" si="23">SUM(F261:F280)/20</f>
        <v>70.5</v>
      </c>
      <c r="P261" s="12">
        <f t="shared" ref="P261:P324" si="24">SUM(F261:F320)/60</f>
        <v>49.266666666666644</v>
      </c>
    </row>
    <row r="262" spans="1:16">
      <c r="A262" s="9">
        <f t="shared" si="20"/>
        <v>5</v>
      </c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G262" s="3">
        <v>3.7</v>
      </c>
      <c r="H262" s="4">
        <v>4.8500000000000001E-2</v>
      </c>
      <c r="I262" s="5">
        <v>14094</v>
      </c>
      <c r="J262" s="5">
        <v>1126935</v>
      </c>
      <c r="K262" s="2">
        <v>0</v>
      </c>
      <c r="M262" s="12">
        <f t="shared" si="21"/>
        <v>75.58</v>
      </c>
      <c r="N262" s="12">
        <f t="shared" si="22"/>
        <v>75.289999999999992</v>
      </c>
      <c r="O262" s="12">
        <f t="shared" si="23"/>
        <v>69.419999999999987</v>
      </c>
      <c r="P262" s="12">
        <f t="shared" si="24"/>
        <v>48.586666666666652</v>
      </c>
    </row>
    <row r="263" spans="1:16">
      <c r="A263" s="9">
        <f t="shared" si="20"/>
        <v>4</v>
      </c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G263" s="3">
        <v>6.9</v>
      </c>
      <c r="H263" s="4">
        <v>9.9400000000000002E-2</v>
      </c>
      <c r="I263" s="5">
        <v>3023</v>
      </c>
      <c r="J263" s="5">
        <v>229723</v>
      </c>
      <c r="K263" s="2">
        <v>0</v>
      </c>
      <c r="M263" s="12">
        <f t="shared" si="21"/>
        <v>76.16</v>
      </c>
      <c r="N263" s="12">
        <f t="shared" si="22"/>
        <v>73.949999999999989</v>
      </c>
      <c r="O263" s="12">
        <f t="shared" si="23"/>
        <v>67.934999999999988</v>
      </c>
      <c r="P263" s="12">
        <f t="shared" si="24"/>
        <v>47.869999999999983</v>
      </c>
    </row>
    <row r="264" spans="1:16">
      <c r="A264" s="9">
        <f t="shared" si="20"/>
        <v>3</v>
      </c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G264" s="3">
        <v>-2.7</v>
      </c>
      <c r="H264" s="4">
        <v>-3.7400000000000003E-2</v>
      </c>
      <c r="I264" s="5">
        <v>11480</v>
      </c>
      <c r="J264" s="5">
        <v>820887</v>
      </c>
      <c r="K264" s="2">
        <v>0</v>
      </c>
      <c r="M264" s="12">
        <f t="shared" si="21"/>
        <v>76.099999999999994</v>
      </c>
      <c r="N264" s="12">
        <f t="shared" si="22"/>
        <v>72.72</v>
      </c>
      <c r="O264" s="12">
        <f t="shared" si="23"/>
        <v>66.684999999999974</v>
      </c>
      <c r="P264" s="12">
        <f t="shared" si="24"/>
        <v>47.213333333333317</v>
      </c>
    </row>
    <row r="265" spans="1:16">
      <c r="A265" s="9">
        <f t="shared" si="20"/>
        <v>2</v>
      </c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G265" s="3">
        <v>-8</v>
      </c>
      <c r="H265" s="4">
        <v>-9.9900000000000003E-2</v>
      </c>
      <c r="I265" s="5">
        <v>10256</v>
      </c>
      <c r="J265" s="5">
        <v>760746</v>
      </c>
      <c r="K265" s="2">
        <v>0</v>
      </c>
      <c r="M265" s="12">
        <f t="shared" si="21"/>
        <v>77.180000000000007</v>
      </c>
      <c r="N265" s="12">
        <f t="shared" si="22"/>
        <v>72.080000000000013</v>
      </c>
      <c r="O265" s="12">
        <f t="shared" si="23"/>
        <v>65.69</v>
      </c>
      <c r="P265" s="12">
        <f t="shared" si="24"/>
        <v>46.67416666666665</v>
      </c>
    </row>
    <row r="266" spans="1:16">
      <c r="A266" s="9">
        <f t="shared" si="20"/>
        <v>6</v>
      </c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G266" s="3">
        <v>-2.8</v>
      </c>
      <c r="H266" s="4">
        <v>-3.3799999999999997E-2</v>
      </c>
      <c r="I266" s="5">
        <v>8670</v>
      </c>
      <c r="J266" s="5">
        <v>704718</v>
      </c>
      <c r="K266" s="2">
        <v>0</v>
      </c>
      <c r="M266" s="12">
        <f t="shared" si="21"/>
        <v>77.56</v>
      </c>
      <c r="N266" s="12">
        <f t="shared" si="22"/>
        <v>71.22</v>
      </c>
      <c r="O266" s="12">
        <f t="shared" si="23"/>
        <v>64.532499999999999</v>
      </c>
      <c r="P266" s="12">
        <f t="shared" si="24"/>
        <v>46.094166666666659</v>
      </c>
    </row>
    <row r="267" spans="1:16">
      <c r="A267" s="9">
        <f t="shared" si="20"/>
        <v>5</v>
      </c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G267" s="3">
        <v>6.9</v>
      </c>
      <c r="H267" s="4">
        <v>9.0800000000000006E-2</v>
      </c>
      <c r="I267" s="5">
        <v>19466</v>
      </c>
      <c r="J267" s="5">
        <v>1560260</v>
      </c>
      <c r="K267" s="2">
        <v>0</v>
      </c>
      <c r="M267" s="12">
        <f t="shared" si="21"/>
        <v>75</v>
      </c>
      <c r="N267" s="12">
        <f t="shared" si="22"/>
        <v>69.66</v>
      </c>
      <c r="O267" s="12">
        <f t="shared" si="23"/>
        <v>62.752499999999998</v>
      </c>
      <c r="P267" s="12">
        <f t="shared" si="24"/>
        <v>45.365833333333327</v>
      </c>
    </row>
    <row r="268" spans="1:16">
      <c r="A268" s="9">
        <f t="shared" si="20"/>
        <v>4</v>
      </c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G268" s="3">
        <v>1.2</v>
      </c>
      <c r="H268" s="4">
        <v>1.6E-2</v>
      </c>
      <c r="I268" s="5">
        <v>1967</v>
      </c>
      <c r="J268" s="5">
        <v>150271</v>
      </c>
      <c r="K268" s="2">
        <v>0</v>
      </c>
      <c r="M268" s="12">
        <f t="shared" si="21"/>
        <v>71.740000000000009</v>
      </c>
      <c r="N268" s="12">
        <f t="shared" si="22"/>
        <v>67.67</v>
      </c>
      <c r="O268" s="12">
        <f t="shared" si="23"/>
        <v>60.697499999999991</v>
      </c>
      <c r="P268" s="12">
        <f t="shared" si="24"/>
        <v>44.577499999999993</v>
      </c>
    </row>
    <row r="269" spans="1:16">
      <c r="A269" s="9">
        <f t="shared" si="20"/>
        <v>3</v>
      </c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G269" s="3">
        <v>0.8</v>
      </c>
      <c r="H269" s="4">
        <v>1.0800000000000001E-2</v>
      </c>
      <c r="I269" s="5">
        <v>2367</v>
      </c>
      <c r="J269" s="5">
        <v>176109</v>
      </c>
      <c r="K269" s="2">
        <v>0</v>
      </c>
      <c r="M269" s="12">
        <f t="shared" si="21"/>
        <v>69.34</v>
      </c>
      <c r="N269" s="12">
        <f t="shared" si="22"/>
        <v>66.87</v>
      </c>
      <c r="O269" s="12">
        <f t="shared" si="23"/>
        <v>58.86249999999999</v>
      </c>
      <c r="P269" s="12">
        <f t="shared" si="24"/>
        <v>43.924166666666672</v>
      </c>
    </row>
    <row r="270" spans="1:16">
      <c r="A270" s="9">
        <f t="shared" si="20"/>
        <v>2</v>
      </c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G270" s="3">
        <v>6.7</v>
      </c>
      <c r="H270" s="4">
        <v>9.9599999999999994E-2</v>
      </c>
      <c r="I270" s="5">
        <v>2285</v>
      </c>
      <c r="J270" s="5">
        <v>160619</v>
      </c>
      <c r="K270" s="2">
        <v>0</v>
      </c>
      <c r="M270" s="12">
        <f t="shared" si="21"/>
        <v>66.97999999999999</v>
      </c>
      <c r="N270" s="12">
        <f t="shared" si="22"/>
        <v>66.069999999999993</v>
      </c>
      <c r="O270" s="12">
        <f t="shared" si="23"/>
        <v>56.912499999999987</v>
      </c>
      <c r="P270" s="12">
        <f t="shared" si="24"/>
        <v>43.296666666666674</v>
      </c>
    </row>
    <row r="271" spans="1:16">
      <c r="A271" s="9">
        <f t="shared" si="20"/>
        <v>6</v>
      </c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G271" s="3">
        <v>0.7</v>
      </c>
      <c r="H271" s="4">
        <v>1.0500000000000001E-2</v>
      </c>
      <c r="I271" s="5">
        <v>2736</v>
      </c>
      <c r="J271" s="5">
        <v>189284</v>
      </c>
      <c r="K271" s="2">
        <v>0</v>
      </c>
      <c r="M271" s="12">
        <f t="shared" si="21"/>
        <v>64.88</v>
      </c>
      <c r="N271" s="12">
        <f t="shared" si="22"/>
        <v>64.749999999999986</v>
      </c>
      <c r="O271" s="12">
        <f t="shared" si="23"/>
        <v>55.007499999999993</v>
      </c>
      <c r="P271" s="12">
        <f t="shared" si="24"/>
        <v>42.701666666666682</v>
      </c>
    </row>
    <row r="272" spans="1:16">
      <c r="A272" s="9">
        <f t="shared" si="20"/>
        <v>5</v>
      </c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G272" s="3">
        <v>2.6</v>
      </c>
      <c r="H272" s="4">
        <v>4.0599999999999997E-2</v>
      </c>
      <c r="I272" s="5">
        <v>2457</v>
      </c>
      <c r="J272" s="5">
        <v>161961</v>
      </c>
      <c r="K272" s="2">
        <v>0</v>
      </c>
      <c r="M272" s="12">
        <f t="shared" si="21"/>
        <v>64.320000000000007</v>
      </c>
      <c r="N272" s="12">
        <f t="shared" si="22"/>
        <v>63.54999999999999</v>
      </c>
      <c r="O272" s="12">
        <f t="shared" si="23"/>
        <v>53.457499999999982</v>
      </c>
      <c r="P272" s="12">
        <f t="shared" si="24"/>
        <v>42.216666666666676</v>
      </c>
    </row>
    <row r="273" spans="1:16">
      <c r="A273" s="9">
        <f t="shared" si="20"/>
        <v>4</v>
      </c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G273" s="3">
        <v>1</v>
      </c>
      <c r="H273" s="4">
        <v>1.5900000000000001E-2</v>
      </c>
      <c r="I273" s="5">
        <v>1535</v>
      </c>
      <c r="J273" s="5">
        <v>96441</v>
      </c>
      <c r="K273" s="2">
        <v>0</v>
      </c>
      <c r="M273" s="12">
        <f t="shared" si="21"/>
        <v>63.6</v>
      </c>
      <c r="N273" s="12">
        <f t="shared" si="22"/>
        <v>61.919999999999995</v>
      </c>
      <c r="O273" s="12">
        <f t="shared" si="23"/>
        <v>51.942499999999981</v>
      </c>
      <c r="P273" s="12">
        <f t="shared" si="24"/>
        <v>41.745000000000012</v>
      </c>
    </row>
    <row r="274" spans="1:16">
      <c r="A274" s="9">
        <f t="shared" si="20"/>
        <v>3</v>
      </c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G274" s="3">
        <v>-0.5</v>
      </c>
      <c r="H274" s="4">
        <v>-7.9000000000000008E-3</v>
      </c>
      <c r="I274" s="5">
        <v>1482</v>
      </c>
      <c r="J274" s="5">
        <v>93486</v>
      </c>
      <c r="K274" s="2">
        <v>0</v>
      </c>
      <c r="M274" s="12">
        <f t="shared" si="21"/>
        <v>64.400000000000006</v>
      </c>
      <c r="N274" s="12">
        <f t="shared" si="22"/>
        <v>60.65</v>
      </c>
      <c r="O274" s="12">
        <f t="shared" si="23"/>
        <v>50.572499999999991</v>
      </c>
      <c r="P274" s="12">
        <f t="shared" si="24"/>
        <v>41.328333333333347</v>
      </c>
    </row>
    <row r="275" spans="1:16">
      <c r="A275" s="9">
        <f t="shared" si="20"/>
        <v>2</v>
      </c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G275" s="3">
        <v>-1</v>
      </c>
      <c r="H275" s="4">
        <v>-1.55E-2</v>
      </c>
      <c r="I275" s="5">
        <v>1873</v>
      </c>
      <c r="J275" s="5">
        <v>119607</v>
      </c>
      <c r="K275" s="2">
        <v>0</v>
      </c>
      <c r="M275" s="12">
        <f t="shared" si="21"/>
        <v>65.16</v>
      </c>
      <c r="N275" s="12">
        <f t="shared" si="22"/>
        <v>59.3</v>
      </c>
      <c r="O275" s="12">
        <f t="shared" si="23"/>
        <v>49.209999999999994</v>
      </c>
      <c r="P275" s="12">
        <f t="shared" si="24"/>
        <v>40.922500000000014</v>
      </c>
    </row>
    <row r="276" spans="1:16">
      <c r="A276" s="9">
        <f t="shared" si="20"/>
        <v>6</v>
      </c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G276" s="3">
        <v>1.5</v>
      </c>
      <c r="H276" s="4">
        <v>2.3800000000000002E-2</v>
      </c>
      <c r="I276" s="5">
        <v>3355</v>
      </c>
      <c r="J276" s="5">
        <v>210652</v>
      </c>
      <c r="K276" s="2">
        <v>0</v>
      </c>
      <c r="M276" s="12">
        <f t="shared" si="21"/>
        <v>64.62</v>
      </c>
      <c r="N276" s="12">
        <f t="shared" si="22"/>
        <v>57.845000000000006</v>
      </c>
      <c r="O276" s="12">
        <f t="shared" si="23"/>
        <v>47.809999999999988</v>
      </c>
      <c r="P276" s="12">
        <f t="shared" si="24"/>
        <v>40.504166666666677</v>
      </c>
    </row>
    <row r="277" spans="1:16">
      <c r="A277" s="9">
        <f t="shared" si="20"/>
        <v>5</v>
      </c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G277" s="3">
        <v>-5</v>
      </c>
      <c r="H277" s="4">
        <v>-7.3499999999999996E-2</v>
      </c>
      <c r="I277" s="5">
        <v>3900</v>
      </c>
      <c r="J277" s="5">
        <v>253320</v>
      </c>
      <c r="K277" s="2">
        <v>0</v>
      </c>
      <c r="M277" s="12">
        <f t="shared" si="21"/>
        <v>62.780000000000008</v>
      </c>
      <c r="N277" s="12">
        <f t="shared" si="22"/>
        <v>55.845000000000006</v>
      </c>
      <c r="O277" s="12">
        <f t="shared" si="23"/>
        <v>46.374999999999986</v>
      </c>
      <c r="P277" s="12">
        <f t="shared" si="24"/>
        <v>40.062500000000007</v>
      </c>
    </row>
    <row r="278" spans="1:16">
      <c r="A278" s="9">
        <f t="shared" si="20"/>
        <v>4</v>
      </c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G278" s="3">
        <v>1.2</v>
      </c>
      <c r="H278" s="4">
        <v>1.7999999999999999E-2</v>
      </c>
      <c r="I278" s="5">
        <v>18473</v>
      </c>
      <c r="J278" s="5">
        <v>1251312</v>
      </c>
      <c r="K278" s="2">
        <v>0</v>
      </c>
      <c r="M278" s="12">
        <f t="shared" si="21"/>
        <v>60.240000000000009</v>
      </c>
      <c r="N278" s="12">
        <f t="shared" si="22"/>
        <v>53.725000000000001</v>
      </c>
      <c r="O278" s="12">
        <f t="shared" si="23"/>
        <v>45.034999999999989</v>
      </c>
      <c r="P278" s="12">
        <f t="shared" si="24"/>
        <v>39.652500000000003</v>
      </c>
    </row>
    <row r="279" spans="1:16">
      <c r="A279" s="9">
        <f t="shared" si="20"/>
        <v>3</v>
      </c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G279" s="3">
        <v>6</v>
      </c>
      <c r="H279" s="4">
        <v>9.8699999999999996E-2</v>
      </c>
      <c r="I279" s="5">
        <v>2405</v>
      </c>
      <c r="J279" s="5">
        <v>160650</v>
      </c>
      <c r="K279" s="2">
        <v>0</v>
      </c>
      <c r="M279" s="12">
        <f t="shared" si="21"/>
        <v>56.9</v>
      </c>
      <c r="N279" s="12">
        <f t="shared" si="22"/>
        <v>50.855000000000004</v>
      </c>
      <c r="O279" s="12">
        <f t="shared" si="23"/>
        <v>43.447499999999998</v>
      </c>
      <c r="P279" s="12">
        <f t="shared" si="24"/>
        <v>39.145000000000003</v>
      </c>
    </row>
    <row r="280" spans="1:16">
      <c r="A280" s="9">
        <f t="shared" si="20"/>
        <v>2</v>
      </c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G280" s="3">
        <v>5.5</v>
      </c>
      <c r="H280" s="4">
        <v>9.9500000000000005E-2</v>
      </c>
      <c r="I280" s="5">
        <v>4804</v>
      </c>
      <c r="J280" s="5">
        <v>288853</v>
      </c>
      <c r="K280" s="2">
        <v>0</v>
      </c>
      <c r="M280" s="12">
        <f t="shared" si="21"/>
        <v>53.44</v>
      </c>
      <c r="N280" s="12">
        <f t="shared" si="22"/>
        <v>47.755000000000003</v>
      </c>
      <c r="O280" s="12">
        <f t="shared" si="23"/>
        <v>41.954999999999998</v>
      </c>
      <c r="P280" s="12">
        <f t="shared" si="24"/>
        <v>38.686666666666682</v>
      </c>
    </row>
    <row r="281" spans="1:16">
      <c r="A281" s="9">
        <f t="shared" si="20"/>
        <v>6</v>
      </c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G281" s="3">
        <v>5</v>
      </c>
      <c r="H281" s="4">
        <v>9.9400000000000002E-2</v>
      </c>
      <c r="I281" s="5">
        <v>5436</v>
      </c>
      <c r="J281" s="5">
        <v>293614</v>
      </c>
      <c r="K281" s="2">
        <v>0</v>
      </c>
      <c r="M281" s="12">
        <f t="shared" si="21"/>
        <v>51.069999999999993</v>
      </c>
      <c r="N281" s="12">
        <f t="shared" si="22"/>
        <v>45.265000000000001</v>
      </c>
      <c r="O281" s="12">
        <f t="shared" si="23"/>
        <v>40.752500000000005</v>
      </c>
      <c r="P281" s="12">
        <f t="shared" si="24"/>
        <v>38.342500000000008</v>
      </c>
    </row>
    <row r="282" spans="1:16">
      <c r="A282" s="9">
        <f t="shared" si="20"/>
        <v>5</v>
      </c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G282" s="3">
        <v>-1</v>
      </c>
      <c r="H282" s="4">
        <v>-1.95E-2</v>
      </c>
      <c r="I282" s="5">
        <v>6174</v>
      </c>
      <c r="J282" s="5">
        <v>313822</v>
      </c>
      <c r="K282" s="2">
        <v>0</v>
      </c>
      <c r="M282" s="12">
        <f t="shared" si="21"/>
        <v>48.910000000000004</v>
      </c>
      <c r="N282" s="12">
        <f t="shared" si="22"/>
        <v>43.365000000000002</v>
      </c>
      <c r="O282" s="12">
        <f t="shared" si="23"/>
        <v>39.837500000000006</v>
      </c>
      <c r="P282" s="12">
        <f t="shared" si="24"/>
        <v>38.077500000000008</v>
      </c>
    </row>
    <row r="283" spans="1:16">
      <c r="A283" s="9">
        <f t="shared" si="20"/>
        <v>4</v>
      </c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G283" s="3">
        <v>1.8</v>
      </c>
      <c r="H283" s="4">
        <v>3.6400000000000002E-2</v>
      </c>
      <c r="I283" s="5">
        <v>9804</v>
      </c>
      <c r="J283" s="5">
        <v>499763</v>
      </c>
      <c r="K283" s="2">
        <v>0</v>
      </c>
      <c r="M283" s="12">
        <f t="shared" si="21"/>
        <v>47.21</v>
      </c>
      <c r="N283" s="12">
        <f t="shared" si="22"/>
        <v>41.965000000000003</v>
      </c>
      <c r="O283" s="12">
        <f t="shared" si="23"/>
        <v>39.162500000000001</v>
      </c>
      <c r="P283" s="12">
        <f t="shared" si="24"/>
        <v>37.88416666666668</v>
      </c>
    </row>
    <row r="284" spans="1:16">
      <c r="A284" s="9">
        <f t="shared" si="20"/>
        <v>3</v>
      </c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G284" s="3">
        <v>0.55000000000000004</v>
      </c>
      <c r="H284" s="4">
        <v>1.12E-2</v>
      </c>
      <c r="I284" s="5">
        <v>12747</v>
      </c>
      <c r="J284" s="5">
        <v>630398</v>
      </c>
      <c r="K284" s="2">
        <v>0</v>
      </c>
      <c r="M284" s="12">
        <f t="shared" si="21"/>
        <v>44.81</v>
      </c>
      <c r="N284" s="12">
        <f t="shared" si="22"/>
        <v>40.495000000000005</v>
      </c>
      <c r="O284" s="12">
        <f t="shared" si="23"/>
        <v>38.454999999999998</v>
      </c>
      <c r="P284" s="12">
        <f t="shared" si="24"/>
        <v>37.672500000000007</v>
      </c>
    </row>
    <row r="285" spans="1:16">
      <c r="A285" s="9">
        <f t="shared" si="20"/>
        <v>2</v>
      </c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G285" s="3">
        <v>4.45</v>
      </c>
      <c r="H285" s="4">
        <v>0.1</v>
      </c>
      <c r="I285" s="5">
        <v>12030</v>
      </c>
      <c r="J285" s="5">
        <v>584637</v>
      </c>
      <c r="K285" s="2">
        <v>0</v>
      </c>
      <c r="M285" s="12">
        <f t="shared" si="21"/>
        <v>42.070000000000007</v>
      </c>
      <c r="N285" s="12">
        <f t="shared" si="22"/>
        <v>39.120000000000005</v>
      </c>
      <c r="O285" s="12">
        <f t="shared" si="23"/>
        <v>37.855000000000004</v>
      </c>
      <c r="P285" s="12">
        <f t="shared" si="24"/>
        <v>37.484166666666667</v>
      </c>
    </row>
    <row r="286" spans="1:16">
      <c r="A286" s="9">
        <f t="shared" si="20"/>
        <v>6</v>
      </c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G286" s="3">
        <v>2.7</v>
      </c>
      <c r="H286" s="4">
        <v>6.4600000000000005E-2</v>
      </c>
      <c r="I286" s="5">
        <v>8683</v>
      </c>
      <c r="J286" s="5">
        <v>377294</v>
      </c>
      <c r="K286" s="2">
        <v>0</v>
      </c>
      <c r="M286" s="12">
        <f t="shared" si="21"/>
        <v>39.459999999999994</v>
      </c>
      <c r="N286" s="12">
        <f t="shared" si="22"/>
        <v>37.774999999999999</v>
      </c>
      <c r="O286" s="12">
        <f t="shared" si="23"/>
        <v>37.230000000000004</v>
      </c>
      <c r="P286" s="12">
        <f t="shared" si="24"/>
        <v>37.303333333333327</v>
      </c>
    </row>
    <row r="287" spans="1:16">
      <c r="A287" s="9">
        <f t="shared" si="20"/>
        <v>5</v>
      </c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G287" s="3">
        <v>2.5</v>
      </c>
      <c r="H287" s="4">
        <v>6.3600000000000004E-2</v>
      </c>
      <c r="I287" s="5">
        <v>8448</v>
      </c>
      <c r="J287" s="5">
        <v>351667</v>
      </c>
      <c r="K287" s="2">
        <v>0</v>
      </c>
      <c r="M287" s="12">
        <f t="shared" si="21"/>
        <v>37.819999999999993</v>
      </c>
      <c r="N287" s="12">
        <f t="shared" si="22"/>
        <v>36.905000000000001</v>
      </c>
      <c r="O287" s="12">
        <f t="shared" si="23"/>
        <v>36.797499999999999</v>
      </c>
      <c r="P287" s="12">
        <f t="shared" si="24"/>
        <v>37.180833333333332</v>
      </c>
    </row>
    <row r="288" spans="1:16">
      <c r="A288" s="9">
        <f t="shared" si="20"/>
        <v>4</v>
      </c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G288" s="3">
        <v>3.5</v>
      </c>
      <c r="H288" s="4">
        <v>9.7799999999999998E-2</v>
      </c>
      <c r="I288" s="5">
        <v>6032</v>
      </c>
      <c r="J288" s="5">
        <v>232499</v>
      </c>
      <c r="K288" s="2">
        <v>0</v>
      </c>
      <c r="M288" s="12">
        <f t="shared" si="21"/>
        <v>36.720000000000006</v>
      </c>
      <c r="N288" s="12">
        <f t="shared" si="22"/>
        <v>36.345000000000006</v>
      </c>
      <c r="O288" s="12">
        <f t="shared" si="23"/>
        <v>36.517500000000005</v>
      </c>
      <c r="P288" s="12">
        <f t="shared" si="24"/>
        <v>37.108333333333334</v>
      </c>
    </row>
    <row r="289" spans="1:16">
      <c r="A289" s="9">
        <f t="shared" si="20"/>
        <v>3</v>
      </c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G289" s="3">
        <v>-0.1</v>
      </c>
      <c r="H289" s="4">
        <v>-2.8E-3</v>
      </c>
      <c r="I289" s="2">
        <v>477</v>
      </c>
      <c r="J289" s="5">
        <v>17083</v>
      </c>
      <c r="K289" s="2">
        <v>0</v>
      </c>
      <c r="M289" s="12">
        <f t="shared" si="21"/>
        <v>36.179999999999993</v>
      </c>
      <c r="N289" s="12">
        <f t="shared" si="22"/>
        <v>36.04</v>
      </c>
      <c r="O289" s="12">
        <f t="shared" si="23"/>
        <v>36.362500000000004</v>
      </c>
      <c r="P289" s="12">
        <f t="shared" si="24"/>
        <v>37.091666666666676</v>
      </c>
    </row>
    <row r="290" spans="1:16">
      <c r="A290" s="9">
        <f t="shared" si="20"/>
        <v>2</v>
      </c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G290" s="3">
        <v>-0.4</v>
      </c>
      <c r="H290" s="4">
        <v>-1.0999999999999999E-2</v>
      </c>
      <c r="I290" s="2">
        <v>609</v>
      </c>
      <c r="J290" s="5">
        <v>21828</v>
      </c>
      <c r="K290" s="2">
        <v>0</v>
      </c>
      <c r="M290" s="12">
        <f t="shared" si="21"/>
        <v>36.17</v>
      </c>
      <c r="N290" s="12">
        <f t="shared" si="22"/>
        <v>36.154999999999994</v>
      </c>
      <c r="O290" s="12">
        <f t="shared" si="23"/>
        <v>36.400000000000006</v>
      </c>
      <c r="P290" s="12">
        <f t="shared" si="24"/>
        <v>37.131666666666668</v>
      </c>
    </row>
    <row r="291" spans="1:16">
      <c r="A291" s="9">
        <f t="shared" si="20"/>
        <v>6</v>
      </c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G291" s="2">
        <v>0</v>
      </c>
      <c r="H291" s="6">
        <v>0</v>
      </c>
      <c r="I291" s="2">
        <v>665</v>
      </c>
      <c r="J291" s="5">
        <v>23856</v>
      </c>
      <c r="K291" s="2">
        <v>0</v>
      </c>
      <c r="M291" s="12">
        <f t="shared" si="21"/>
        <v>36.089999999999996</v>
      </c>
      <c r="N291" s="12">
        <f t="shared" si="22"/>
        <v>36.239999999999995</v>
      </c>
      <c r="O291" s="12">
        <f t="shared" si="23"/>
        <v>36.46</v>
      </c>
      <c r="P291" s="12">
        <f t="shared" si="24"/>
        <v>37.166666666666664</v>
      </c>
    </row>
    <row r="292" spans="1:16">
      <c r="A292" s="9">
        <f t="shared" si="20"/>
        <v>5</v>
      </c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G292" s="3">
        <v>-0.3</v>
      </c>
      <c r="H292" s="4">
        <v>-8.2000000000000007E-3</v>
      </c>
      <c r="I292" s="2">
        <v>648</v>
      </c>
      <c r="J292" s="5">
        <v>23739</v>
      </c>
      <c r="K292" s="2">
        <v>0</v>
      </c>
      <c r="M292" s="12">
        <f t="shared" si="21"/>
        <v>35.989999999999995</v>
      </c>
      <c r="N292" s="12">
        <f t="shared" si="22"/>
        <v>36.309999999999995</v>
      </c>
      <c r="O292" s="12">
        <f t="shared" si="23"/>
        <v>36.505000000000003</v>
      </c>
      <c r="P292" s="12">
        <f t="shared" si="24"/>
        <v>37.175833333333337</v>
      </c>
    </row>
    <row r="293" spans="1:16">
      <c r="A293" s="9">
        <f t="shared" si="20"/>
        <v>4</v>
      </c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G293" s="3">
        <v>0.85</v>
      </c>
      <c r="H293" s="4">
        <v>2.3800000000000002E-2</v>
      </c>
      <c r="I293" s="2">
        <v>970</v>
      </c>
      <c r="J293" s="5">
        <v>35207</v>
      </c>
      <c r="K293" s="2">
        <v>0</v>
      </c>
      <c r="M293" s="12">
        <f t="shared" si="21"/>
        <v>35.969999999999992</v>
      </c>
      <c r="N293" s="12">
        <f t="shared" si="22"/>
        <v>36.36</v>
      </c>
      <c r="O293" s="12">
        <f t="shared" si="23"/>
        <v>36.562500000000007</v>
      </c>
      <c r="P293" s="12">
        <f t="shared" si="24"/>
        <v>37.185000000000009</v>
      </c>
    </row>
    <row r="294" spans="1:16">
      <c r="A294" s="9">
        <f t="shared" si="20"/>
        <v>3</v>
      </c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G294" s="3">
        <v>0.25</v>
      </c>
      <c r="H294" s="4">
        <v>7.0000000000000001E-3</v>
      </c>
      <c r="I294" s="2">
        <v>837</v>
      </c>
      <c r="J294" s="5">
        <v>29764</v>
      </c>
      <c r="K294" s="2">
        <v>0</v>
      </c>
      <c r="M294" s="12">
        <f t="shared" si="21"/>
        <v>35.9</v>
      </c>
      <c r="N294" s="12">
        <f t="shared" si="22"/>
        <v>36.414999999999999</v>
      </c>
      <c r="O294" s="12">
        <f t="shared" si="23"/>
        <v>36.582500000000003</v>
      </c>
      <c r="P294" s="12">
        <f t="shared" si="24"/>
        <v>37.174166666666665</v>
      </c>
    </row>
    <row r="295" spans="1:16">
      <c r="A295" s="9">
        <f t="shared" si="20"/>
        <v>2</v>
      </c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G295" s="3">
        <v>-0.3</v>
      </c>
      <c r="H295" s="4">
        <v>-8.3999999999999995E-3</v>
      </c>
      <c r="I295" s="2">
        <v>594</v>
      </c>
      <c r="J295" s="5">
        <v>21137</v>
      </c>
      <c r="K295" s="2">
        <v>0</v>
      </c>
      <c r="M295" s="12">
        <f t="shared" si="21"/>
        <v>36.14</v>
      </c>
      <c r="N295" s="12">
        <f t="shared" si="22"/>
        <v>36.589999999999996</v>
      </c>
      <c r="O295" s="12">
        <f t="shared" si="23"/>
        <v>36.657500000000006</v>
      </c>
      <c r="P295" s="12">
        <f t="shared" si="24"/>
        <v>37.177499999999995</v>
      </c>
    </row>
    <row r="296" spans="1:16">
      <c r="A296" s="9">
        <f t="shared" si="20"/>
        <v>6</v>
      </c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G296" s="3">
        <v>-0.4</v>
      </c>
      <c r="H296" s="4">
        <v>-1.0999999999999999E-2</v>
      </c>
      <c r="I296" s="2">
        <v>756</v>
      </c>
      <c r="J296" s="5">
        <v>26965</v>
      </c>
      <c r="K296" s="2">
        <v>0</v>
      </c>
      <c r="M296" s="12">
        <f t="shared" si="21"/>
        <v>36.39</v>
      </c>
      <c r="N296" s="12">
        <f t="shared" si="22"/>
        <v>36.684999999999995</v>
      </c>
      <c r="O296" s="12">
        <f t="shared" si="23"/>
        <v>36.717500000000008</v>
      </c>
      <c r="P296" s="12">
        <f t="shared" si="24"/>
        <v>37.159166666666664</v>
      </c>
    </row>
    <row r="297" spans="1:16">
      <c r="A297" s="9">
        <f t="shared" si="20"/>
        <v>5</v>
      </c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G297" s="3">
        <v>-0.05</v>
      </c>
      <c r="H297" s="4">
        <v>-1.4E-3</v>
      </c>
      <c r="I297" s="5">
        <v>1292</v>
      </c>
      <c r="J297" s="5">
        <v>46242</v>
      </c>
      <c r="K297" s="2">
        <v>0</v>
      </c>
      <c r="M297" s="12">
        <f t="shared" si="21"/>
        <v>36.630000000000003</v>
      </c>
      <c r="N297" s="12">
        <f t="shared" si="22"/>
        <v>36.69</v>
      </c>
      <c r="O297" s="12">
        <f t="shared" si="23"/>
        <v>36.717500000000001</v>
      </c>
      <c r="P297" s="12">
        <f t="shared" si="24"/>
        <v>37.12166666666667</v>
      </c>
    </row>
    <row r="298" spans="1:16">
      <c r="A298" s="9">
        <f t="shared" si="20"/>
        <v>4</v>
      </c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G298" s="3">
        <v>-0.7</v>
      </c>
      <c r="H298" s="4">
        <v>-1.89E-2</v>
      </c>
      <c r="I298" s="2">
        <v>912</v>
      </c>
      <c r="J298" s="5">
        <v>33174</v>
      </c>
      <c r="K298" s="2">
        <v>0</v>
      </c>
      <c r="M298" s="12">
        <f t="shared" si="21"/>
        <v>36.75</v>
      </c>
      <c r="N298" s="12">
        <f t="shared" si="22"/>
        <v>36.69</v>
      </c>
      <c r="O298" s="12">
        <f t="shared" si="23"/>
        <v>36.690000000000005</v>
      </c>
      <c r="P298" s="12">
        <f t="shared" si="24"/>
        <v>37.07500000000001</v>
      </c>
    </row>
    <row r="299" spans="1:16">
      <c r="A299" s="9">
        <f t="shared" si="20"/>
        <v>3</v>
      </c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G299" s="3">
        <v>0.2</v>
      </c>
      <c r="H299" s="4">
        <v>5.4000000000000003E-3</v>
      </c>
      <c r="I299" s="2">
        <v>632</v>
      </c>
      <c r="J299" s="5">
        <v>23142</v>
      </c>
      <c r="K299" s="2">
        <v>0</v>
      </c>
      <c r="M299" s="12">
        <f t="shared" si="21"/>
        <v>36.93</v>
      </c>
      <c r="N299" s="12">
        <f t="shared" si="22"/>
        <v>36.685000000000002</v>
      </c>
      <c r="O299" s="12">
        <f t="shared" si="23"/>
        <v>36.662500000000009</v>
      </c>
      <c r="P299" s="12">
        <f t="shared" si="24"/>
        <v>37.00500000000001</v>
      </c>
    </row>
    <row r="300" spans="1:16">
      <c r="A300" s="9">
        <f t="shared" si="20"/>
        <v>2</v>
      </c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G300" s="3">
        <v>-0.25</v>
      </c>
      <c r="H300" s="4">
        <v>-6.7999999999999996E-3</v>
      </c>
      <c r="I300" s="2">
        <v>756</v>
      </c>
      <c r="J300" s="5">
        <v>27897</v>
      </c>
      <c r="K300" s="2">
        <v>0</v>
      </c>
      <c r="M300" s="12">
        <f t="shared" si="21"/>
        <v>37.04</v>
      </c>
      <c r="N300" s="12">
        <f t="shared" si="22"/>
        <v>36.644999999999996</v>
      </c>
      <c r="O300" s="12">
        <f t="shared" si="23"/>
        <v>36.595000000000006</v>
      </c>
      <c r="P300" s="12">
        <f t="shared" si="24"/>
        <v>36.927500000000016</v>
      </c>
    </row>
    <row r="301" spans="1:16">
      <c r="A301" s="9">
        <f t="shared" si="20"/>
        <v>6</v>
      </c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G301" s="3">
        <v>0.2</v>
      </c>
      <c r="H301" s="4">
        <v>5.4000000000000003E-3</v>
      </c>
      <c r="I301" s="2">
        <v>688</v>
      </c>
      <c r="J301" s="5">
        <v>25336</v>
      </c>
      <c r="K301" s="2">
        <v>0</v>
      </c>
      <c r="M301" s="12">
        <f t="shared" si="21"/>
        <v>36.979999999999997</v>
      </c>
      <c r="N301" s="12">
        <f t="shared" si="22"/>
        <v>36.68</v>
      </c>
      <c r="O301" s="12">
        <f t="shared" si="23"/>
        <v>36.547499999999999</v>
      </c>
      <c r="P301" s="12">
        <f t="shared" si="24"/>
        <v>36.841666666666683</v>
      </c>
    </row>
    <row r="302" spans="1:16">
      <c r="A302" s="9">
        <f t="shared" si="20"/>
        <v>5</v>
      </c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G302" s="3">
        <v>-0.35</v>
      </c>
      <c r="H302" s="4">
        <v>-9.4000000000000004E-3</v>
      </c>
      <c r="I302" s="2">
        <v>521</v>
      </c>
      <c r="J302" s="5">
        <v>19240</v>
      </c>
      <c r="K302" s="2">
        <v>0</v>
      </c>
      <c r="M302" s="12">
        <f t="shared" si="21"/>
        <v>36.749999999999993</v>
      </c>
      <c r="N302" s="12">
        <f t="shared" si="22"/>
        <v>36.700000000000003</v>
      </c>
      <c r="O302" s="12">
        <f t="shared" si="23"/>
        <v>36.502499999999998</v>
      </c>
      <c r="P302" s="12">
        <f t="shared" si="24"/>
        <v>36.753333333333337</v>
      </c>
    </row>
    <row r="303" spans="1:16">
      <c r="A303" s="9">
        <f t="shared" si="20"/>
        <v>4</v>
      </c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G303" s="3">
        <v>-0.35</v>
      </c>
      <c r="H303" s="4">
        <v>-9.2999999999999992E-3</v>
      </c>
      <c r="I303" s="2">
        <v>655</v>
      </c>
      <c r="J303" s="5">
        <v>24324</v>
      </c>
      <c r="K303" s="2">
        <v>0</v>
      </c>
      <c r="M303" s="12">
        <f t="shared" si="21"/>
        <v>36.63000000000001</v>
      </c>
      <c r="N303" s="12">
        <f t="shared" si="22"/>
        <v>36.765000000000001</v>
      </c>
      <c r="O303" s="12">
        <f t="shared" si="23"/>
        <v>36.512500000000003</v>
      </c>
      <c r="P303" s="12">
        <f t="shared" si="24"/>
        <v>36.664166666666667</v>
      </c>
    </row>
    <row r="304" spans="1:16">
      <c r="A304" s="9">
        <f t="shared" si="20"/>
        <v>3</v>
      </c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G304" s="3">
        <v>1.05</v>
      </c>
      <c r="H304" s="4">
        <v>2.8799999999999999E-2</v>
      </c>
      <c r="I304" s="5">
        <v>1695</v>
      </c>
      <c r="J304" s="5">
        <v>63347</v>
      </c>
      <c r="K304" s="2">
        <v>0</v>
      </c>
      <c r="M304" s="12">
        <f t="shared" si="21"/>
        <v>36.44</v>
      </c>
      <c r="N304" s="12">
        <f t="shared" si="22"/>
        <v>36.75</v>
      </c>
      <c r="O304" s="12">
        <f t="shared" si="23"/>
        <v>36.5</v>
      </c>
      <c r="P304" s="12">
        <f t="shared" si="24"/>
        <v>36.555833333333332</v>
      </c>
    </row>
    <row r="305" spans="1:16">
      <c r="A305" s="9">
        <f t="shared" si="20"/>
        <v>2</v>
      </c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G305" s="3">
        <v>0.6</v>
      </c>
      <c r="H305" s="4">
        <v>1.67E-2</v>
      </c>
      <c r="I305" s="2">
        <v>483</v>
      </c>
      <c r="J305" s="5">
        <v>17489</v>
      </c>
      <c r="K305" s="2">
        <v>0</v>
      </c>
      <c r="M305" s="12">
        <f t="shared" si="21"/>
        <v>36.25</v>
      </c>
      <c r="N305" s="12">
        <f t="shared" si="22"/>
        <v>36.725000000000001</v>
      </c>
      <c r="O305" s="12">
        <f t="shared" si="23"/>
        <v>36.477499999999992</v>
      </c>
      <c r="P305" s="12">
        <f t="shared" si="24"/>
        <v>36.461666666666666</v>
      </c>
    </row>
    <row r="306" spans="1:16">
      <c r="A306" s="9">
        <f t="shared" si="20"/>
        <v>6</v>
      </c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G306" s="3">
        <v>-0.35</v>
      </c>
      <c r="H306" s="4">
        <v>-9.7000000000000003E-3</v>
      </c>
      <c r="I306" s="2">
        <v>641</v>
      </c>
      <c r="J306" s="5">
        <v>23053</v>
      </c>
      <c r="K306" s="2">
        <v>0</v>
      </c>
      <c r="M306" s="12">
        <f t="shared" si="21"/>
        <v>36.380000000000003</v>
      </c>
      <c r="N306" s="12">
        <f t="shared" si="22"/>
        <v>36.75</v>
      </c>
      <c r="O306" s="12">
        <f t="shared" si="23"/>
        <v>36.519999999999996</v>
      </c>
      <c r="P306" s="12">
        <f t="shared" si="24"/>
        <v>36.383333333333326</v>
      </c>
    </row>
    <row r="307" spans="1:16">
      <c r="A307" s="9">
        <f t="shared" si="20"/>
        <v>5</v>
      </c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G307" s="2">
        <v>0</v>
      </c>
      <c r="H307" s="6">
        <v>0</v>
      </c>
      <c r="I307" s="2">
        <v>580</v>
      </c>
      <c r="J307" s="5">
        <v>20941</v>
      </c>
      <c r="K307" s="2">
        <v>0</v>
      </c>
      <c r="M307" s="12">
        <f t="shared" si="21"/>
        <v>36.65</v>
      </c>
      <c r="N307" s="12">
        <f t="shared" si="22"/>
        <v>36.744999999999997</v>
      </c>
      <c r="O307" s="12">
        <f t="shared" si="23"/>
        <v>36.547499999999992</v>
      </c>
      <c r="P307" s="12">
        <f t="shared" si="24"/>
        <v>36.311666666666675</v>
      </c>
    </row>
    <row r="308" spans="1:16">
      <c r="A308" s="9">
        <f t="shared" si="20"/>
        <v>4</v>
      </c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G308" s="3">
        <v>-0.35</v>
      </c>
      <c r="H308" s="4">
        <v>-9.5999999999999992E-3</v>
      </c>
      <c r="I308" s="2">
        <v>673</v>
      </c>
      <c r="J308" s="5">
        <v>24498</v>
      </c>
      <c r="K308" s="2">
        <v>0</v>
      </c>
      <c r="M308" s="12">
        <f t="shared" si="21"/>
        <v>36.9</v>
      </c>
      <c r="N308" s="12">
        <f t="shared" si="22"/>
        <v>36.69</v>
      </c>
      <c r="O308" s="12">
        <f t="shared" si="23"/>
        <v>36.517499999999998</v>
      </c>
      <c r="P308" s="12">
        <f t="shared" si="24"/>
        <v>36.239166666666669</v>
      </c>
    </row>
    <row r="309" spans="1:16">
      <c r="A309" s="9">
        <f t="shared" si="20"/>
        <v>3</v>
      </c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G309" s="3">
        <v>-0.55000000000000004</v>
      </c>
      <c r="H309" s="4">
        <v>-1.4800000000000001E-2</v>
      </c>
      <c r="I309" s="2">
        <v>601</v>
      </c>
      <c r="J309" s="5">
        <v>22068</v>
      </c>
      <c r="K309" s="2">
        <v>0</v>
      </c>
      <c r="M309" s="12">
        <f t="shared" si="21"/>
        <v>37.06</v>
      </c>
      <c r="N309" s="12">
        <f t="shared" si="22"/>
        <v>36.64</v>
      </c>
      <c r="O309" s="12">
        <f t="shared" si="23"/>
        <v>36.547499999999999</v>
      </c>
      <c r="P309" s="12">
        <f t="shared" si="24"/>
        <v>36.165833333333339</v>
      </c>
    </row>
    <row r="310" spans="1:16">
      <c r="A310" s="9">
        <f t="shared" si="20"/>
        <v>2</v>
      </c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G310" s="3">
        <v>-0.1</v>
      </c>
      <c r="H310" s="4">
        <v>-2.7000000000000001E-3</v>
      </c>
      <c r="I310" s="2">
        <v>612</v>
      </c>
      <c r="J310" s="5">
        <v>22711</v>
      </c>
      <c r="K310" s="2">
        <v>0</v>
      </c>
      <c r="M310" s="12">
        <f t="shared" si="21"/>
        <v>37.200000000000003</v>
      </c>
      <c r="N310" s="12">
        <f t="shared" si="22"/>
        <v>36.545000000000002</v>
      </c>
      <c r="O310" s="12">
        <f t="shared" si="23"/>
        <v>36.577499999999993</v>
      </c>
      <c r="P310" s="12">
        <f t="shared" si="24"/>
        <v>36.077500000000001</v>
      </c>
    </row>
    <row r="311" spans="1:16">
      <c r="A311" s="9">
        <f t="shared" si="20"/>
        <v>6</v>
      </c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G311" s="3">
        <v>-0.25</v>
      </c>
      <c r="H311" s="4">
        <v>-6.7000000000000002E-3</v>
      </c>
      <c r="I311" s="2">
        <v>655</v>
      </c>
      <c r="J311" s="5">
        <v>24337</v>
      </c>
      <c r="K311" s="2">
        <v>0</v>
      </c>
      <c r="M311" s="12">
        <f t="shared" si="21"/>
        <v>37.120000000000005</v>
      </c>
      <c r="N311" s="12">
        <f t="shared" si="22"/>
        <v>36.415000000000006</v>
      </c>
      <c r="O311" s="12">
        <f t="shared" si="23"/>
        <v>36.637499999999996</v>
      </c>
      <c r="P311" s="12">
        <f t="shared" si="24"/>
        <v>35.980000000000004</v>
      </c>
    </row>
    <row r="312" spans="1:16">
      <c r="A312" s="9">
        <f t="shared" si="20"/>
        <v>5</v>
      </c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G312" s="3">
        <v>0.45</v>
      </c>
      <c r="H312" s="4">
        <v>1.2200000000000001E-2</v>
      </c>
      <c r="I312" s="2">
        <v>639</v>
      </c>
      <c r="J312" s="5">
        <v>23810</v>
      </c>
      <c r="K312" s="2">
        <v>0</v>
      </c>
      <c r="M312" s="12">
        <f t="shared" si="21"/>
        <v>36.839999999999996</v>
      </c>
      <c r="N312" s="12">
        <f t="shared" si="22"/>
        <v>36.305000000000007</v>
      </c>
      <c r="O312" s="12">
        <f t="shared" si="23"/>
        <v>36.6875</v>
      </c>
      <c r="P312" s="12">
        <f t="shared" si="24"/>
        <v>35.866666666666667</v>
      </c>
    </row>
    <row r="313" spans="1:16">
      <c r="A313" s="9">
        <f t="shared" si="20"/>
        <v>4</v>
      </c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G313" s="3">
        <v>-0.25</v>
      </c>
      <c r="H313" s="4">
        <v>-6.7000000000000002E-3</v>
      </c>
      <c r="I313" s="5">
        <v>1939</v>
      </c>
      <c r="J313" s="5">
        <v>72785</v>
      </c>
      <c r="K313" s="2">
        <v>0</v>
      </c>
      <c r="M313" s="12">
        <f t="shared" si="21"/>
        <v>36.480000000000004</v>
      </c>
      <c r="N313" s="12">
        <f t="shared" si="22"/>
        <v>36.260000000000005</v>
      </c>
      <c r="O313" s="12">
        <f t="shared" si="23"/>
        <v>36.729999999999997</v>
      </c>
      <c r="P313" s="12">
        <f t="shared" si="24"/>
        <v>35.748333333333328</v>
      </c>
    </row>
    <row r="314" spans="1:16">
      <c r="A314" s="9">
        <f t="shared" si="20"/>
        <v>3</v>
      </c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G314" s="3">
        <v>0.55000000000000004</v>
      </c>
      <c r="H314" s="4">
        <v>1.4999999999999999E-2</v>
      </c>
      <c r="I314" s="5">
        <v>1098</v>
      </c>
      <c r="J314" s="5">
        <v>40622</v>
      </c>
      <c r="K314" s="2">
        <v>0</v>
      </c>
      <c r="M314" s="12">
        <f t="shared" si="21"/>
        <v>36.220000000000006</v>
      </c>
      <c r="N314" s="12">
        <f t="shared" si="22"/>
        <v>36.25</v>
      </c>
      <c r="O314" s="12">
        <f t="shared" si="23"/>
        <v>36.83</v>
      </c>
      <c r="P314" s="12">
        <f t="shared" si="24"/>
        <v>35.636666666666663</v>
      </c>
    </row>
    <row r="315" spans="1:16">
      <c r="A315" s="9">
        <f t="shared" si="20"/>
        <v>2</v>
      </c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G315" s="3">
        <v>0.9</v>
      </c>
      <c r="H315" s="4">
        <v>2.5100000000000001E-2</v>
      </c>
      <c r="I315" s="5">
        <v>1187</v>
      </c>
      <c r="J315" s="5">
        <v>43490</v>
      </c>
      <c r="K315" s="2">
        <v>0</v>
      </c>
      <c r="M315" s="12">
        <f t="shared" si="21"/>
        <v>35.89</v>
      </c>
      <c r="N315" s="12">
        <f t="shared" si="22"/>
        <v>36.230000000000004</v>
      </c>
      <c r="O315" s="12">
        <f t="shared" si="23"/>
        <v>36.9</v>
      </c>
      <c r="P315" s="12">
        <f t="shared" si="24"/>
        <v>35.522500000000001</v>
      </c>
    </row>
    <row r="316" spans="1:16">
      <c r="A316" s="9">
        <f t="shared" si="20"/>
        <v>6</v>
      </c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G316" s="3">
        <v>0.15</v>
      </c>
      <c r="H316" s="4">
        <v>4.1999999999999997E-3</v>
      </c>
      <c r="I316" s="2">
        <v>398</v>
      </c>
      <c r="J316" s="5">
        <v>14242</v>
      </c>
      <c r="K316" s="2">
        <v>0</v>
      </c>
      <c r="M316" s="12">
        <f t="shared" si="21"/>
        <v>35.71</v>
      </c>
      <c r="N316" s="12">
        <f t="shared" si="22"/>
        <v>36.290000000000006</v>
      </c>
      <c r="O316" s="12">
        <f t="shared" si="23"/>
        <v>36.984999999999999</v>
      </c>
      <c r="P316" s="12">
        <f t="shared" si="24"/>
        <v>35.413333333333327</v>
      </c>
    </row>
    <row r="317" spans="1:16">
      <c r="A317" s="9">
        <f t="shared" si="20"/>
        <v>5</v>
      </c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G317" s="3">
        <v>-0.05</v>
      </c>
      <c r="H317" s="4">
        <v>-1.4E-3</v>
      </c>
      <c r="I317" s="2">
        <v>543</v>
      </c>
      <c r="J317" s="5">
        <v>19380</v>
      </c>
      <c r="K317" s="2">
        <v>0</v>
      </c>
      <c r="M317" s="12">
        <f t="shared" si="21"/>
        <v>35.769999999999996</v>
      </c>
      <c r="N317" s="12">
        <f t="shared" si="22"/>
        <v>36.35</v>
      </c>
      <c r="O317" s="12">
        <f t="shared" si="23"/>
        <v>37.094999999999999</v>
      </c>
      <c r="P317" s="12">
        <f t="shared" si="24"/>
        <v>35.318333333333321</v>
      </c>
    </row>
    <row r="318" spans="1:16">
      <c r="A318" s="9">
        <f t="shared" si="20"/>
        <v>4</v>
      </c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G318" s="3">
        <v>0.1</v>
      </c>
      <c r="H318" s="4">
        <v>2.8E-3</v>
      </c>
      <c r="I318" s="2">
        <v>643</v>
      </c>
      <c r="J318" s="5">
        <v>22965</v>
      </c>
      <c r="K318" s="2">
        <v>0</v>
      </c>
      <c r="M318" s="12">
        <f t="shared" si="21"/>
        <v>36.040000000000006</v>
      </c>
      <c r="N318" s="12">
        <f t="shared" si="22"/>
        <v>36.345000000000006</v>
      </c>
      <c r="O318" s="12">
        <f t="shared" si="23"/>
        <v>37.232500000000002</v>
      </c>
      <c r="P318" s="12">
        <f t="shared" si="24"/>
        <v>35.229166666666664</v>
      </c>
    </row>
    <row r="319" spans="1:16">
      <c r="A319" s="9">
        <f t="shared" si="20"/>
        <v>3</v>
      </c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G319" s="3">
        <v>-0.2</v>
      </c>
      <c r="H319" s="4">
        <v>-5.5999999999999999E-3</v>
      </c>
      <c r="I319" s="2">
        <v>677</v>
      </c>
      <c r="J319" s="5">
        <v>24351</v>
      </c>
      <c r="K319" s="2">
        <v>0</v>
      </c>
      <c r="M319" s="12">
        <f t="shared" si="21"/>
        <v>36.28</v>
      </c>
      <c r="N319" s="12">
        <f t="shared" si="22"/>
        <v>36.454999999999998</v>
      </c>
      <c r="O319" s="12">
        <f t="shared" si="23"/>
        <v>37.324999999999996</v>
      </c>
      <c r="P319" s="12">
        <f t="shared" si="24"/>
        <v>35.129999999999995</v>
      </c>
    </row>
    <row r="320" spans="1:16">
      <c r="A320" s="9">
        <f t="shared" si="20"/>
        <v>2</v>
      </c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G320" s="3">
        <v>-0.3</v>
      </c>
      <c r="H320" s="4">
        <v>-8.3000000000000001E-3</v>
      </c>
      <c r="I320" s="2">
        <v>884</v>
      </c>
      <c r="J320" s="5">
        <v>31577</v>
      </c>
      <c r="K320" s="2">
        <v>0</v>
      </c>
      <c r="M320" s="12">
        <f t="shared" si="21"/>
        <v>36.570000000000007</v>
      </c>
      <c r="N320" s="12">
        <f t="shared" si="22"/>
        <v>36.61</v>
      </c>
      <c r="O320" s="12">
        <f t="shared" si="23"/>
        <v>37.51</v>
      </c>
      <c r="P320" s="12">
        <f t="shared" si="24"/>
        <v>35.049999999999997</v>
      </c>
    </row>
    <row r="321" spans="1:16">
      <c r="A321" s="9">
        <f t="shared" si="20"/>
        <v>6</v>
      </c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G321" s="3">
        <v>-0.9</v>
      </c>
      <c r="H321" s="4">
        <v>-2.4299999999999999E-2</v>
      </c>
      <c r="I321" s="2">
        <v>972</v>
      </c>
      <c r="J321" s="5">
        <v>35429</v>
      </c>
      <c r="K321" s="2">
        <v>0</v>
      </c>
      <c r="M321" s="12">
        <f t="shared" si="21"/>
        <v>36.870000000000005</v>
      </c>
      <c r="N321" s="12">
        <f t="shared" si="22"/>
        <v>36.86</v>
      </c>
      <c r="O321" s="12">
        <f t="shared" si="23"/>
        <v>37.727499999999992</v>
      </c>
      <c r="P321" s="12">
        <f t="shared" si="24"/>
        <v>34.986666666666665</v>
      </c>
    </row>
    <row r="322" spans="1:16">
      <c r="A322" s="9">
        <f t="shared" si="20"/>
        <v>5</v>
      </c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G322" s="3">
        <v>0.1</v>
      </c>
      <c r="H322" s="4">
        <v>2.7000000000000001E-3</v>
      </c>
      <c r="I322" s="2">
        <v>537</v>
      </c>
      <c r="J322" s="5">
        <v>19897</v>
      </c>
      <c r="K322" s="2">
        <v>0</v>
      </c>
      <c r="M322" s="12">
        <f t="shared" si="21"/>
        <v>36.93</v>
      </c>
      <c r="N322" s="12">
        <f t="shared" si="22"/>
        <v>37.07</v>
      </c>
      <c r="O322" s="12">
        <f t="shared" si="23"/>
        <v>37.892499999999991</v>
      </c>
      <c r="P322" s="12">
        <f t="shared" si="24"/>
        <v>34.92499999999999</v>
      </c>
    </row>
    <row r="323" spans="1:16">
      <c r="A323" s="9">
        <f t="shared" si="20"/>
        <v>4</v>
      </c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G323" s="3">
        <v>-0.15</v>
      </c>
      <c r="H323" s="4">
        <v>-4.0000000000000001E-3</v>
      </c>
      <c r="I323" s="2">
        <v>725</v>
      </c>
      <c r="J323" s="5">
        <v>26753</v>
      </c>
      <c r="K323" s="2">
        <v>0</v>
      </c>
      <c r="M323" s="12">
        <f t="shared" si="21"/>
        <v>36.649999999999991</v>
      </c>
      <c r="N323" s="12">
        <f t="shared" si="22"/>
        <v>37.199999999999996</v>
      </c>
      <c r="O323" s="12">
        <f t="shared" si="23"/>
        <v>37.977499999999992</v>
      </c>
      <c r="P323" s="12">
        <f t="shared" si="24"/>
        <v>34.833333333333329</v>
      </c>
    </row>
    <row r="324" spans="1:16">
      <c r="A324" s="9">
        <f t="shared" si="20"/>
        <v>3</v>
      </c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G324" s="3">
        <v>-0.25</v>
      </c>
      <c r="H324" s="4">
        <v>-6.7000000000000002E-3</v>
      </c>
      <c r="I324" s="2">
        <v>977</v>
      </c>
      <c r="J324" s="5">
        <v>36316</v>
      </c>
      <c r="K324" s="2">
        <v>0</v>
      </c>
      <c r="M324" s="12">
        <f t="shared" si="21"/>
        <v>36.629999999999995</v>
      </c>
      <c r="N324" s="12">
        <f t="shared" si="22"/>
        <v>37.409999999999997</v>
      </c>
      <c r="O324" s="12">
        <f t="shared" si="23"/>
        <v>38.062499999999993</v>
      </c>
      <c r="P324" s="12">
        <f t="shared" si="24"/>
        <v>34.754999999999995</v>
      </c>
    </row>
    <row r="325" spans="1:16">
      <c r="A325" s="9">
        <f t="shared" ref="A325:A388" si="25">WEEKDAY(B325,1)</f>
        <v>2</v>
      </c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G325" s="3">
        <v>0.9</v>
      </c>
      <c r="H325" s="4">
        <v>2.47E-2</v>
      </c>
      <c r="I325" s="5">
        <v>1987</v>
      </c>
      <c r="J325" s="5">
        <v>73492</v>
      </c>
      <c r="K325" s="2">
        <v>0</v>
      </c>
      <c r="M325" s="12">
        <f t="shared" ref="M325:M388" si="26">SUM(F325:F329)/5</f>
        <v>36.649999999999991</v>
      </c>
      <c r="N325" s="12">
        <f t="shared" ref="N325:N388" si="27">SUM(F325:F334)/10</f>
        <v>37.569999999999993</v>
      </c>
      <c r="O325" s="12">
        <f t="shared" ref="O325:O388" si="28">SUM(F325:F344)/20</f>
        <v>38.11999999999999</v>
      </c>
      <c r="P325" s="12">
        <f t="shared" ref="P325:P353" si="29">SUM(F325:F384)/60</f>
        <v>34.657499999999992</v>
      </c>
    </row>
    <row r="326" spans="1:16">
      <c r="A326" s="9">
        <f t="shared" si="25"/>
        <v>6</v>
      </c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G326" s="3">
        <v>0.8</v>
      </c>
      <c r="H326" s="4">
        <v>2.2499999999999999E-2</v>
      </c>
      <c r="I326" s="5">
        <v>1810</v>
      </c>
      <c r="J326" s="5">
        <v>64752</v>
      </c>
      <c r="K326" s="2">
        <v>0</v>
      </c>
      <c r="M326" s="12">
        <f t="shared" si="26"/>
        <v>36.85</v>
      </c>
      <c r="N326" s="12">
        <f t="shared" si="27"/>
        <v>37.679999999999993</v>
      </c>
      <c r="O326" s="12">
        <f t="shared" si="28"/>
        <v>38.160000000000004</v>
      </c>
      <c r="P326" s="12">
        <f t="shared" si="29"/>
        <v>34.549999999999997</v>
      </c>
    </row>
    <row r="327" spans="1:16">
      <c r="A327" s="9">
        <f t="shared" si="25"/>
        <v>5</v>
      </c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G327" s="3">
        <v>-1.2</v>
      </c>
      <c r="H327" s="4">
        <v>-3.2599999999999997E-2</v>
      </c>
      <c r="I327" s="5">
        <v>1912</v>
      </c>
      <c r="J327" s="5">
        <v>69305</v>
      </c>
      <c r="K327" s="2">
        <v>0</v>
      </c>
      <c r="M327" s="12">
        <f t="shared" si="26"/>
        <v>37.21</v>
      </c>
      <c r="N327" s="12">
        <f t="shared" si="27"/>
        <v>37.839999999999996</v>
      </c>
      <c r="O327" s="12">
        <f t="shared" si="28"/>
        <v>38.197500000000005</v>
      </c>
      <c r="P327" s="12">
        <f t="shared" si="29"/>
        <v>34.456666666666671</v>
      </c>
    </row>
    <row r="328" spans="1:16">
      <c r="A328" s="9">
        <f t="shared" si="25"/>
        <v>4</v>
      </c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G328" s="3">
        <v>-0.35</v>
      </c>
      <c r="H328" s="4">
        <v>-9.4000000000000004E-3</v>
      </c>
      <c r="I328" s="5">
        <v>1522</v>
      </c>
      <c r="J328" s="5">
        <v>55891</v>
      </c>
      <c r="K328" s="2">
        <v>0</v>
      </c>
      <c r="M328" s="12">
        <f t="shared" si="26"/>
        <v>37.75</v>
      </c>
      <c r="N328" s="12">
        <f t="shared" si="27"/>
        <v>38.11999999999999</v>
      </c>
      <c r="O328" s="12">
        <f t="shared" si="28"/>
        <v>38.290000000000006</v>
      </c>
      <c r="P328" s="12">
        <f t="shared" si="29"/>
        <v>34.37833333333333</v>
      </c>
    </row>
    <row r="329" spans="1:16">
      <c r="A329" s="9">
        <f t="shared" si="25"/>
        <v>3</v>
      </c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G329" s="3">
        <v>-1.1499999999999999</v>
      </c>
      <c r="H329" s="4">
        <v>-0.03</v>
      </c>
      <c r="I329" s="5">
        <v>2569</v>
      </c>
      <c r="J329" s="5">
        <v>96168</v>
      </c>
      <c r="K329" s="2">
        <v>0</v>
      </c>
      <c r="M329" s="12">
        <f t="shared" si="26"/>
        <v>38.19</v>
      </c>
      <c r="N329" s="12">
        <f t="shared" si="27"/>
        <v>38.195</v>
      </c>
      <c r="O329" s="12">
        <f t="shared" si="28"/>
        <v>38.365000000000002</v>
      </c>
      <c r="P329" s="12">
        <f t="shared" si="29"/>
        <v>34.276666666666664</v>
      </c>
    </row>
    <row r="330" spans="1:16">
      <c r="A330" s="9">
        <f t="shared" si="25"/>
        <v>2</v>
      </c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G330" s="3">
        <v>0.1</v>
      </c>
      <c r="H330" s="4">
        <v>2.5999999999999999E-3</v>
      </c>
      <c r="I330" s="5">
        <v>1401</v>
      </c>
      <c r="J330" s="5">
        <v>53563</v>
      </c>
      <c r="K330" s="2">
        <v>0</v>
      </c>
      <c r="M330" s="12">
        <f t="shared" si="26"/>
        <v>38.49</v>
      </c>
      <c r="N330" s="12">
        <f t="shared" si="27"/>
        <v>38.410000000000004</v>
      </c>
      <c r="O330" s="12">
        <f t="shared" si="28"/>
        <v>38.417500000000004</v>
      </c>
      <c r="P330" s="12">
        <f t="shared" si="29"/>
        <v>34.173333333333332</v>
      </c>
    </row>
    <row r="331" spans="1:16">
      <c r="A331" s="9">
        <f t="shared" si="25"/>
        <v>6</v>
      </c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G331" s="3">
        <v>-0.1</v>
      </c>
      <c r="H331" s="4">
        <v>-2.5999999999999999E-3</v>
      </c>
      <c r="I331" s="5">
        <v>2700</v>
      </c>
      <c r="J331" s="5">
        <v>104722</v>
      </c>
      <c r="K331" s="2">
        <v>0</v>
      </c>
      <c r="M331" s="12">
        <f t="shared" si="26"/>
        <v>38.510000000000005</v>
      </c>
      <c r="N331" s="12">
        <f t="shared" si="27"/>
        <v>38.594999999999999</v>
      </c>
      <c r="O331" s="12">
        <f t="shared" si="28"/>
        <v>38.402500000000003</v>
      </c>
      <c r="P331" s="12">
        <f t="shared" si="29"/>
        <v>34.045000000000002</v>
      </c>
    </row>
    <row r="332" spans="1:16">
      <c r="A332" s="9">
        <f t="shared" si="25"/>
        <v>5</v>
      </c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G332" s="3">
        <v>-0.7</v>
      </c>
      <c r="H332" s="4">
        <v>-1.7899999999999999E-2</v>
      </c>
      <c r="I332" s="5">
        <v>1506</v>
      </c>
      <c r="J332" s="5">
        <v>57864</v>
      </c>
      <c r="K332" s="2">
        <v>0</v>
      </c>
      <c r="M332" s="12">
        <f t="shared" si="26"/>
        <v>38.47</v>
      </c>
      <c r="N332" s="12">
        <f t="shared" si="27"/>
        <v>38.714999999999996</v>
      </c>
      <c r="O332" s="12">
        <f t="shared" si="28"/>
        <v>38.335000000000001</v>
      </c>
      <c r="P332" s="12">
        <f t="shared" si="29"/>
        <v>33.927500000000002</v>
      </c>
    </row>
    <row r="333" spans="1:16">
      <c r="A333" s="9">
        <f t="shared" si="25"/>
        <v>4</v>
      </c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G333" s="3">
        <v>0.35</v>
      </c>
      <c r="H333" s="4">
        <v>9.1000000000000004E-3</v>
      </c>
      <c r="I333" s="5">
        <v>4000</v>
      </c>
      <c r="J333" s="5">
        <v>156716</v>
      </c>
      <c r="K333" s="2">
        <v>0</v>
      </c>
      <c r="M333" s="12">
        <f t="shared" si="26"/>
        <v>38.49</v>
      </c>
      <c r="N333" s="12">
        <f t="shared" si="27"/>
        <v>38.754999999999995</v>
      </c>
      <c r="O333" s="12">
        <f t="shared" si="28"/>
        <v>38.262500000000003</v>
      </c>
      <c r="P333" s="12">
        <f t="shared" si="29"/>
        <v>33.819166666666668</v>
      </c>
    </row>
    <row r="334" spans="1:16">
      <c r="A334" s="9">
        <f t="shared" si="25"/>
        <v>3</v>
      </c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G334" s="3">
        <v>0.25</v>
      </c>
      <c r="H334" s="4">
        <v>6.4999999999999997E-3</v>
      </c>
      <c r="I334" s="5">
        <v>2078</v>
      </c>
      <c r="J334" s="5">
        <v>80676</v>
      </c>
      <c r="K334" s="2">
        <v>0</v>
      </c>
      <c r="M334" s="12">
        <f t="shared" si="26"/>
        <v>38.200000000000003</v>
      </c>
      <c r="N334" s="12">
        <f t="shared" si="27"/>
        <v>38.714999999999996</v>
      </c>
      <c r="O334" s="12">
        <f t="shared" si="28"/>
        <v>38.11</v>
      </c>
      <c r="P334" s="12">
        <f t="shared" si="29"/>
        <v>33.659166666666664</v>
      </c>
    </row>
    <row r="335" spans="1:16">
      <c r="A335" s="9">
        <f t="shared" si="25"/>
        <v>2</v>
      </c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G335" s="3">
        <v>0.4</v>
      </c>
      <c r="H335" s="4">
        <v>1.0500000000000001E-2</v>
      </c>
      <c r="I335" s="5">
        <v>1233</v>
      </c>
      <c r="J335" s="5">
        <v>47138</v>
      </c>
      <c r="K335" s="2">
        <v>0</v>
      </c>
      <c r="M335" s="12">
        <f t="shared" si="26"/>
        <v>38.330000000000005</v>
      </c>
      <c r="N335" s="12">
        <f t="shared" si="27"/>
        <v>38.67</v>
      </c>
      <c r="O335" s="12">
        <f t="shared" si="28"/>
        <v>37.975000000000009</v>
      </c>
      <c r="P335" s="12">
        <f t="shared" si="29"/>
        <v>33.502500000000005</v>
      </c>
    </row>
    <row r="336" spans="1:16">
      <c r="A336" s="9">
        <f t="shared" si="25"/>
        <v>6</v>
      </c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G336" s="3">
        <v>-0.4</v>
      </c>
      <c r="H336" s="4">
        <v>-1.04E-2</v>
      </c>
      <c r="I336" s="5">
        <v>1237</v>
      </c>
      <c r="J336" s="5">
        <v>47500</v>
      </c>
      <c r="K336" s="2">
        <v>0</v>
      </c>
      <c r="M336" s="12">
        <f t="shared" si="26"/>
        <v>38.68</v>
      </c>
      <c r="N336" s="12">
        <f t="shared" si="27"/>
        <v>38.64</v>
      </c>
      <c r="O336" s="12">
        <f t="shared" si="28"/>
        <v>37.775000000000006</v>
      </c>
      <c r="P336" s="12">
        <f t="shared" si="29"/>
        <v>33.349166666666669</v>
      </c>
    </row>
    <row r="337" spans="1:16">
      <c r="A337" s="9">
        <f t="shared" si="25"/>
        <v>5</v>
      </c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G337" s="3">
        <v>0.85</v>
      </c>
      <c r="H337" s="4">
        <v>2.2599999999999999E-2</v>
      </c>
      <c r="I337" s="5">
        <v>1734</v>
      </c>
      <c r="J337" s="5">
        <v>65955</v>
      </c>
      <c r="K337" s="2">
        <v>0</v>
      </c>
      <c r="M337" s="12">
        <f t="shared" si="26"/>
        <v>38.959999999999994</v>
      </c>
      <c r="N337" s="12">
        <f t="shared" si="27"/>
        <v>38.555</v>
      </c>
      <c r="O337" s="12">
        <f t="shared" si="28"/>
        <v>37.552500000000002</v>
      </c>
      <c r="P337" s="12">
        <f t="shared" si="29"/>
        <v>33.19916666666667</v>
      </c>
    </row>
    <row r="338" spans="1:16">
      <c r="A338" s="9">
        <f t="shared" si="25"/>
        <v>4</v>
      </c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G338" s="3">
        <v>-1.75</v>
      </c>
      <c r="H338" s="4">
        <v>-4.4499999999999998E-2</v>
      </c>
      <c r="I338" s="5">
        <v>3935</v>
      </c>
      <c r="J338" s="5">
        <v>150012</v>
      </c>
      <c r="K338" s="2">
        <v>0</v>
      </c>
      <c r="M338" s="12">
        <f t="shared" si="26"/>
        <v>39.020000000000003</v>
      </c>
      <c r="N338" s="12">
        <f t="shared" si="27"/>
        <v>38.46</v>
      </c>
      <c r="O338" s="12">
        <f t="shared" si="28"/>
        <v>37.302500000000002</v>
      </c>
      <c r="P338" s="12">
        <f t="shared" si="29"/>
        <v>33.042500000000004</v>
      </c>
    </row>
    <row r="339" spans="1:16">
      <c r="A339" s="9">
        <f t="shared" si="25"/>
        <v>3</v>
      </c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G339" s="3">
        <v>-0.85</v>
      </c>
      <c r="H339" s="4">
        <v>-2.12E-2</v>
      </c>
      <c r="I339" s="5">
        <v>2838</v>
      </c>
      <c r="J339" s="5">
        <v>112567</v>
      </c>
      <c r="K339" s="2">
        <v>0</v>
      </c>
      <c r="M339" s="12">
        <f t="shared" si="26"/>
        <v>39.230000000000004</v>
      </c>
      <c r="N339" s="12">
        <f t="shared" si="27"/>
        <v>38.535000000000004</v>
      </c>
      <c r="O339" s="12">
        <f t="shared" si="28"/>
        <v>37.027499999999996</v>
      </c>
      <c r="P339" s="12">
        <f t="shared" si="29"/>
        <v>32.908333333333339</v>
      </c>
    </row>
    <row r="340" spans="1:16">
      <c r="A340" s="9">
        <f t="shared" si="25"/>
        <v>2</v>
      </c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G340" s="3">
        <v>0.75</v>
      </c>
      <c r="H340" s="4">
        <v>1.9E-2</v>
      </c>
      <c r="I340" s="5">
        <v>4097</v>
      </c>
      <c r="J340" s="5">
        <v>163670</v>
      </c>
      <c r="K340" s="2">
        <v>0</v>
      </c>
      <c r="M340" s="12">
        <f t="shared" si="26"/>
        <v>39.010000000000005</v>
      </c>
      <c r="N340" s="12">
        <f t="shared" si="27"/>
        <v>38.424999999999997</v>
      </c>
      <c r="O340" s="12">
        <f t="shared" si="28"/>
        <v>36.677499999999995</v>
      </c>
      <c r="P340" s="12">
        <f t="shared" si="29"/>
        <v>32.745000000000005</v>
      </c>
    </row>
    <row r="341" spans="1:16">
      <c r="A341" s="9">
        <f t="shared" si="25"/>
        <v>6</v>
      </c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G341" s="3">
        <v>0.7</v>
      </c>
      <c r="H341" s="4">
        <v>1.8100000000000002E-2</v>
      </c>
      <c r="I341" s="5">
        <v>3028</v>
      </c>
      <c r="J341" s="5">
        <v>118658</v>
      </c>
      <c r="K341" s="2">
        <v>0</v>
      </c>
      <c r="M341" s="12">
        <f t="shared" si="26"/>
        <v>38.599999999999994</v>
      </c>
      <c r="N341" s="12">
        <f t="shared" si="27"/>
        <v>38.209999999999994</v>
      </c>
      <c r="O341" s="12">
        <f t="shared" si="28"/>
        <v>36.249999999999993</v>
      </c>
      <c r="P341" s="12">
        <f t="shared" si="29"/>
        <v>32.565000000000005</v>
      </c>
    </row>
    <row r="342" spans="1:16">
      <c r="A342" s="9">
        <f t="shared" si="25"/>
        <v>5</v>
      </c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G342" s="3">
        <v>0.1</v>
      </c>
      <c r="H342" s="4">
        <v>2.5999999999999999E-3</v>
      </c>
      <c r="I342" s="5">
        <v>2295</v>
      </c>
      <c r="J342" s="5">
        <v>89145</v>
      </c>
      <c r="K342" s="2">
        <v>0</v>
      </c>
      <c r="M342" s="12">
        <f t="shared" si="26"/>
        <v>38.150000000000006</v>
      </c>
      <c r="N342" s="12">
        <f t="shared" si="27"/>
        <v>37.955000000000005</v>
      </c>
      <c r="O342" s="12">
        <f t="shared" si="28"/>
        <v>35.864999999999995</v>
      </c>
      <c r="P342" s="12">
        <f t="shared" si="29"/>
        <v>32.39</v>
      </c>
    </row>
    <row r="343" spans="1:16">
      <c r="A343" s="9">
        <f t="shared" si="25"/>
        <v>4</v>
      </c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G343" s="3">
        <v>0.4</v>
      </c>
      <c r="H343" s="4">
        <v>1.0500000000000001E-2</v>
      </c>
      <c r="I343" s="5">
        <v>3984</v>
      </c>
      <c r="J343" s="5">
        <v>154381</v>
      </c>
      <c r="K343" s="2">
        <v>0</v>
      </c>
      <c r="M343" s="12">
        <f t="shared" si="26"/>
        <v>37.9</v>
      </c>
      <c r="N343" s="12">
        <f t="shared" si="27"/>
        <v>37.770000000000003</v>
      </c>
      <c r="O343" s="12">
        <f t="shared" si="28"/>
        <v>35.502499999999998</v>
      </c>
      <c r="P343" s="12">
        <f t="shared" si="29"/>
        <v>32.231666666666669</v>
      </c>
    </row>
    <row r="344" spans="1:16">
      <c r="A344" s="9">
        <f t="shared" si="25"/>
        <v>3</v>
      </c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G344" s="3">
        <v>0.1</v>
      </c>
      <c r="H344" s="4">
        <v>2.5999999999999999E-3</v>
      </c>
      <c r="I344" s="5">
        <v>2991</v>
      </c>
      <c r="J344" s="5">
        <v>115352</v>
      </c>
      <c r="K344" s="2">
        <v>0</v>
      </c>
      <c r="M344" s="12">
        <f t="shared" si="26"/>
        <v>37.840000000000011</v>
      </c>
      <c r="N344" s="12">
        <f t="shared" si="27"/>
        <v>37.50500000000001</v>
      </c>
      <c r="O344" s="12">
        <f t="shared" si="28"/>
        <v>35.105000000000004</v>
      </c>
      <c r="P344" s="12">
        <f t="shared" si="29"/>
        <v>32.075000000000003</v>
      </c>
    </row>
    <row r="345" spans="1:16">
      <c r="A345" s="9">
        <f t="shared" si="25"/>
        <v>2</v>
      </c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G345" s="3">
        <v>0.95</v>
      </c>
      <c r="H345" s="4">
        <v>2.5600000000000001E-2</v>
      </c>
      <c r="I345" s="5">
        <v>2042</v>
      </c>
      <c r="J345" s="5">
        <v>77021</v>
      </c>
      <c r="K345" s="2">
        <v>0</v>
      </c>
      <c r="M345" s="12">
        <f t="shared" si="26"/>
        <v>37.839999999999996</v>
      </c>
      <c r="N345" s="12">
        <f t="shared" si="27"/>
        <v>37.28</v>
      </c>
      <c r="O345" s="12">
        <f t="shared" si="28"/>
        <v>34.787500000000009</v>
      </c>
      <c r="P345" s="12">
        <f t="shared" si="29"/>
        <v>31.924166666666672</v>
      </c>
    </row>
    <row r="346" spans="1:16">
      <c r="A346" s="9">
        <f t="shared" si="25"/>
        <v>7</v>
      </c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G346" s="3">
        <v>-0.3</v>
      </c>
      <c r="H346" s="4">
        <v>-8.0000000000000002E-3</v>
      </c>
      <c r="I346" s="5">
        <v>1998</v>
      </c>
      <c r="J346" s="5">
        <v>73749</v>
      </c>
      <c r="K346" s="2">
        <v>0</v>
      </c>
      <c r="M346" s="12">
        <f t="shared" si="26"/>
        <v>37.82</v>
      </c>
      <c r="N346" s="12">
        <f t="shared" si="27"/>
        <v>36.909999999999997</v>
      </c>
      <c r="O346" s="12">
        <f t="shared" si="28"/>
        <v>34.470000000000006</v>
      </c>
      <c r="P346" s="12">
        <f t="shared" si="29"/>
        <v>31.777500000000007</v>
      </c>
    </row>
    <row r="347" spans="1:16">
      <c r="A347" s="9">
        <f t="shared" si="25"/>
        <v>6</v>
      </c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G347" s="3">
        <v>-0.85</v>
      </c>
      <c r="H347" s="4">
        <v>-2.2200000000000001E-2</v>
      </c>
      <c r="I347" s="5">
        <v>2327</v>
      </c>
      <c r="J347" s="5">
        <v>87964</v>
      </c>
      <c r="K347" s="2">
        <v>0</v>
      </c>
      <c r="M347" s="12">
        <f t="shared" si="26"/>
        <v>37.76</v>
      </c>
      <c r="N347" s="12">
        <f t="shared" si="27"/>
        <v>36.549999999999997</v>
      </c>
      <c r="O347" s="12">
        <f t="shared" si="28"/>
        <v>34.19</v>
      </c>
      <c r="P347" s="12">
        <f t="shared" si="29"/>
        <v>31.640000000000004</v>
      </c>
    </row>
    <row r="348" spans="1:16">
      <c r="A348" s="9">
        <f t="shared" si="25"/>
        <v>5</v>
      </c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G348" s="3">
        <v>0.1</v>
      </c>
      <c r="H348" s="4">
        <v>2.5999999999999999E-3</v>
      </c>
      <c r="I348" s="5">
        <v>2899</v>
      </c>
      <c r="J348" s="5">
        <v>110469</v>
      </c>
      <c r="K348" s="2">
        <v>0</v>
      </c>
      <c r="M348" s="12">
        <f t="shared" si="26"/>
        <v>37.64</v>
      </c>
      <c r="N348" s="12">
        <f t="shared" si="27"/>
        <v>36.144999999999996</v>
      </c>
      <c r="O348" s="12">
        <f t="shared" si="28"/>
        <v>33.909999999999997</v>
      </c>
      <c r="P348" s="12">
        <f t="shared" si="29"/>
        <v>31.497500000000006</v>
      </c>
    </row>
    <row r="349" spans="1:16">
      <c r="A349" s="9">
        <f t="shared" si="25"/>
        <v>4</v>
      </c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G349" s="3">
        <v>0.2</v>
      </c>
      <c r="H349" s="4">
        <v>5.3E-3</v>
      </c>
      <c r="I349" s="5">
        <v>4832</v>
      </c>
      <c r="J349" s="5">
        <v>185706</v>
      </c>
      <c r="K349" s="2">
        <v>0</v>
      </c>
      <c r="M349" s="12">
        <f t="shared" si="26"/>
        <v>37.17</v>
      </c>
      <c r="N349" s="12">
        <f t="shared" si="27"/>
        <v>35.519999999999996</v>
      </c>
      <c r="O349" s="12">
        <f t="shared" si="28"/>
        <v>33.584999999999994</v>
      </c>
      <c r="P349" s="12">
        <f t="shared" si="29"/>
        <v>31.339166666666674</v>
      </c>
    </row>
    <row r="350" spans="1:16">
      <c r="A350" s="9">
        <f t="shared" si="25"/>
        <v>6</v>
      </c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G350" s="3">
        <v>1.1499999999999999</v>
      </c>
      <c r="H350" s="4">
        <v>3.1199999999999999E-2</v>
      </c>
      <c r="I350" s="5">
        <v>6436</v>
      </c>
      <c r="J350" s="5">
        <v>242503</v>
      </c>
      <c r="K350" s="2">
        <v>0</v>
      </c>
      <c r="M350" s="12">
        <f t="shared" si="26"/>
        <v>36.719999999999992</v>
      </c>
      <c r="N350" s="12">
        <f t="shared" si="27"/>
        <v>34.929999999999993</v>
      </c>
      <c r="O350" s="12">
        <f t="shared" si="28"/>
        <v>33.237499999999997</v>
      </c>
      <c r="P350" s="12">
        <f t="shared" si="29"/>
        <v>31.183333333333337</v>
      </c>
    </row>
    <row r="351" spans="1:16">
      <c r="A351" s="9">
        <f t="shared" si="25"/>
        <v>5</v>
      </c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G351" s="2">
        <v>0</v>
      </c>
      <c r="H351" s="6">
        <v>0</v>
      </c>
      <c r="I351" s="5">
        <v>10271</v>
      </c>
      <c r="J351" s="5">
        <v>388500</v>
      </c>
      <c r="K351" s="2">
        <v>0</v>
      </c>
      <c r="M351" s="12">
        <f t="shared" si="26"/>
        <v>36.000000000000007</v>
      </c>
      <c r="N351" s="12">
        <f t="shared" si="27"/>
        <v>34.290000000000006</v>
      </c>
      <c r="O351" s="12">
        <f t="shared" si="28"/>
        <v>32.9</v>
      </c>
      <c r="P351" s="12">
        <f t="shared" si="29"/>
        <v>31.036666666666672</v>
      </c>
    </row>
    <row r="352" spans="1:16">
      <c r="A352" s="9">
        <f t="shared" si="25"/>
        <v>4</v>
      </c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G352" s="3">
        <v>0.9</v>
      </c>
      <c r="H352" s="4">
        <v>2.5000000000000001E-2</v>
      </c>
      <c r="I352" s="5">
        <v>4274</v>
      </c>
      <c r="J352" s="5">
        <v>156033</v>
      </c>
      <c r="K352" s="2">
        <v>0</v>
      </c>
      <c r="M352" s="12">
        <f t="shared" si="26"/>
        <v>35.339999999999996</v>
      </c>
      <c r="N352" s="12">
        <f t="shared" si="27"/>
        <v>33.774999999999999</v>
      </c>
      <c r="O352" s="12">
        <f t="shared" si="28"/>
        <v>32.577500000000001</v>
      </c>
      <c r="P352" s="12">
        <f t="shared" si="29"/>
        <v>30.909166666666671</v>
      </c>
    </row>
    <row r="353" spans="1:16">
      <c r="A353" s="9">
        <f t="shared" si="25"/>
        <v>3</v>
      </c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G353" s="2">
        <v>0</v>
      </c>
      <c r="H353" s="6">
        <v>0</v>
      </c>
      <c r="I353" s="5">
        <v>5602</v>
      </c>
      <c r="J353" s="5">
        <v>204616</v>
      </c>
      <c r="K353" s="2">
        <v>0</v>
      </c>
      <c r="M353" s="12">
        <f t="shared" si="26"/>
        <v>34.650000000000006</v>
      </c>
      <c r="N353" s="12">
        <f t="shared" si="27"/>
        <v>33.234999999999999</v>
      </c>
      <c r="O353" s="12">
        <f t="shared" si="28"/>
        <v>32.252500000000005</v>
      </c>
      <c r="P353" s="12">
        <f t="shared" si="29"/>
        <v>30.786666666666676</v>
      </c>
    </row>
    <row r="354" spans="1:16">
      <c r="A354" s="9">
        <f t="shared" si="25"/>
        <v>2</v>
      </c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G354" s="3">
        <v>1.55</v>
      </c>
      <c r="H354" s="4">
        <v>4.5100000000000001E-2</v>
      </c>
      <c r="I354" s="5">
        <v>3948</v>
      </c>
      <c r="J354" s="5">
        <v>139672</v>
      </c>
      <c r="K354" s="2">
        <v>0</v>
      </c>
      <c r="M354" s="12">
        <f t="shared" si="26"/>
        <v>33.86999999999999</v>
      </c>
      <c r="N354" s="12">
        <f t="shared" si="27"/>
        <v>32.704999999999998</v>
      </c>
      <c r="O354" s="12">
        <f t="shared" si="28"/>
        <v>31.97</v>
      </c>
      <c r="P354" s="12"/>
    </row>
    <row r="355" spans="1:16">
      <c r="A355" s="9">
        <f t="shared" si="25"/>
        <v>6</v>
      </c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G355" s="3">
        <v>0.85</v>
      </c>
      <c r="H355" s="4">
        <v>2.53E-2</v>
      </c>
      <c r="I355" s="5">
        <v>3097</v>
      </c>
      <c r="J355" s="5">
        <v>106059</v>
      </c>
      <c r="K355" s="2">
        <v>0</v>
      </c>
      <c r="M355" s="12">
        <f t="shared" si="26"/>
        <v>33.14</v>
      </c>
      <c r="N355" s="12">
        <f t="shared" si="27"/>
        <v>32.295000000000002</v>
      </c>
      <c r="O355" s="12">
        <f t="shared" si="28"/>
        <v>31.692500000000003</v>
      </c>
      <c r="P355" s="12"/>
    </row>
    <row r="356" spans="1:16">
      <c r="A356" s="9">
        <f t="shared" si="25"/>
        <v>5</v>
      </c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G356" s="3">
        <v>0.15</v>
      </c>
      <c r="H356" s="4">
        <v>4.4999999999999997E-3</v>
      </c>
      <c r="I356" s="5">
        <v>3637</v>
      </c>
      <c r="J356" s="5">
        <v>122632</v>
      </c>
      <c r="K356" s="2">
        <v>0</v>
      </c>
      <c r="M356" s="12">
        <f t="shared" si="26"/>
        <v>32.58</v>
      </c>
      <c r="N356" s="12">
        <f t="shared" si="27"/>
        <v>32.029999999999994</v>
      </c>
      <c r="O356" s="12">
        <f t="shared" si="28"/>
        <v>31.479999999999997</v>
      </c>
      <c r="P356" s="12"/>
    </row>
    <row r="357" spans="1:16">
      <c r="A357" s="9">
        <f t="shared" si="25"/>
        <v>4</v>
      </c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G357" s="3">
        <v>1.35</v>
      </c>
      <c r="H357" s="4">
        <v>4.2099999999999999E-2</v>
      </c>
      <c r="I357" s="5">
        <v>3609</v>
      </c>
      <c r="J357" s="5">
        <v>118888</v>
      </c>
      <c r="K357" s="2">
        <v>0</v>
      </c>
      <c r="M357" s="12">
        <f t="shared" si="26"/>
        <v>32.209999999999994</v>
      </c>
      <c r="N357" s="12">
        <f t="shared" si="27"/>
        <v>31.830000000000002</v>
      </c>
      <c r="O357" s="12">
        <f t="shared" si="28"/>
        <v>31.307499999999997</v>
      </c>
      <c r="P357" s="12"/>
    </row>
    <row r="358" spans="1:16">
      <c r="A358" s="9">
        <f t="shared" si="25"/>
        <v>3</v>
      </c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G358" s="3">
        <v>-0.25</v>
      </c>
      <c r="H358" s="4">
        <v>-7.7000000000000002E-3</v>
      </c>
      <c r="I358" s="2">
        <v>707</v>
      </c>
      <c r="J358" s="5">
        <v>22660</v>
      </c>
      <c r="K358" s="2">
        <v>0</v>
      </c>
      <c r="M358" s="12">
        <f t="shared" si="26"/>
        <v>31.82</v>
      </c>
      <c r="N358" s="12">
        <f t="shared" si="27"/>
        <v>31.675000000000001</v>
      </c>
      <c r="O358" s="12">
        <f t="shared" si="28"/>
        <v>31.152499999999996</v>
      </c>
      <c r="P358" s="12"/>
    </row>
    <row r="359" spans="1:16">
      <c r="A359" s="9">
        <f t="shared" si="25"/>
        <v>2</v>
      </c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G359" s="3">
        <v>0.7</v>
      </c>
      <c r="H359" s="4">
        <v>2.2200000000000001E-2</v>
      </c>
      <c r="I359" s="5">
        <v>1250</v>
      </c>
      <c r="J359" s="5">
        <v>40143</v>
      </c>
      <c r="K359" s="2">
        <v>0</v>
      </c>
      <c r="M359" s="12">
        <f t="shared" si="26"/>
        <v>31.54</v>
      </c>
      <c r="N359" s="12">
        <f t="shared" si="27"/>
        <v>31.65</v>
      </c>
      <c r="O359" s="12">
        <f t="shared" si="28"/>
        <v>31.037500000000001</v>
      </c>
      <c r="P359" s="12"/>
    </row>
    <row r="360" spans="1:16">
      <c r="A360" s="9">
        <f t="shared" si="25"/>
        <v>6</v>
      </c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G360" s="3">
        <v>-0.1</v>
      </c>
      <c r="H360" s="4">
        <v>-3.2000000000000002E-3</v>
      </c>
      <c r="I360" s="2">
        <v>527</v>
      </c>
      <c r="J360" s="5">
        <v>16650</v>
      </c>
      <c r="K360" s="2">
        <v>0</v>
      </c>
      <c r="M360" s="12">
        <f t="shared" si="26"/>
        <v>31.45</v>
      </c>
      <c r="N360" s="12">
        <f t="shared" si="27"/>
        <v>31.544999999999998</v>
      </c>
      <c r="O360" s="12">
        <f t="shared" si="28"/>
        <v>30.962499999999995</v>
      </c>
      <c r="P360" s="12"/>
    </row>
    <row r="361" spans="1:16">
      <c r="A361" s="9">
        <f t="shared" si="25"/>
        <v>5</v>
      </c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G361" s="3">
        <v>0.25</v>
      </c>
      <c r="H361" s="4">
        <v>7.9000000000000008E-3</v>
      </c>
      <c r="I361" s="2">
        <v>577</v>
      </c>
      <c r="J361" s="5">
        <v>18251</v>
      </c>
      <c r="K361" s="2">
        <v>0</v>
      </c>
      <c r="M361" s="12">
        <f t="shared" si="26"/>
        <v>31.48</v>
      </c>
      <c r="N361" s="12">
        <f t="shared" si="27"/>
        <v>31.51</v>
      </c>
      <c r="O361" s="12">
        <f t="shared" si="28"/>
        <v>30.982499999999998</v>
      </c>
      <c r="P361" s="12"/>
    </row>
    <row r="362" spans="1:16">
      <c r="A362" s="9">
        <f t="shared" si="25"/>
        <v>4</v>
      </c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G362" s="3">
        <v>0.8</v>
      </c>
      <c r="H362" s="4">
        <v>2.6100000000000002E-2</v>
      </c>
      <c r="I362" s="2">
        <v>528</v>
      </c>
      <c r="J362" s="5">
        <v>16519</v>
      </c>
      <c r="K362" s="2">
        <v>0</v>
      </c>
      <c r="M362" s="12">
        <f t="shared" si="26"/>
        <v>31.45</v>
      </c>
      <c r="N362" s="12">
        <f t="shared" si="27"/>
        <v>31.379999999999995</v>
      </c>
      <c r="O362" s="12">
        <f t="shared" si="28"/>
        <v>31.017499999999995</v>
      </c>
      <c r="P362" s="12"/>
    </row>
    <row r="363" spans="1:16">
      <c r="A363" s="9">
        <f t="shared" si="25"/>
        <v>3</v>
      </c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G363" s="3">
        <v>-1.2</v>
      </c>
      <c r="H363" s="4">
        <v>-3.7699999999999997E-2</v>
      </c>
      <c r="I363" s="5">
        <v>1081</v>
      </c>
      <c r="J363" s="5">
        <v>33670</v>
      </c>
      <c r="K363" s="2">
        <v>0</v>
      </c>
      <c r="M363" s="12">
        <f t="shared" si="26"/>
        <v>31.53</v>
      </c>
      <c r="N363" s="12">
        <f t="shared" si="27"/>
        <v>31.270000000000003</v>
      </c>
      <c r="O363" s="12">
        <f t="shared" si="28"/>
        <v>31.02</v>
      </c>
      <c r="P363" s="12"/>
    </row>
    <row r="364" spans="1:16">
      <c r="A364" s="9">
        <f t="shared" si="25"/>
        <v>2</v>
      </c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G364" s="3">
        <v>0.1</v>
      </c>
      <c r="H364" s="4">
        <v>3.0999999999999999E-3</v>
      </c>
      <c r="I364" s="5">
        <v>1241</v>
      </c>
      <c r="J364" s="5">
        <v>39840</v>
      </c>
      <c r="K364" s="2">
        <v>0</v>
      </c>
      <c r="M364" s="12">
        <f t="shared" si="26"/>
        <v>31.76</v>
      </c>
      <c r="N364" s="12">
        <f t="shared" si="27"/>
        <v>31.235000000000003</v>
      </c>
      <c r="O364" s="12">
        <f t="shared" si="28"/>
        <v>31.097500000000004</v>
      </c>
      <c r="P364" s="12"/>
    </row>
    <row r="365" spans="1:16">
      <c r="A365" s="9">
        <f t="shared" si="25"/>
        <v>6</v>
      </c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G365" s="3">
        <v>0.2</v>
      </c>
      <c r="H365" s="4">
        <v>6.3E-3</v>
      </c>
      <c r="I365" s="2">
        <v>883</v>
      </c>
      <c r="J365" s="5">
        <v>28191</v>
      </c>
      <c r="K365" s="2">
        <v>0</v>
      </c>
      <c r="M365" s="12">
        <f t="shared" si="26"/>
        <v>31.639999999999997</v>
      </c>
      <c r="N365" s="12">
        <f t="shared" si="27"/>
        <v>31.089999999999996</v>
      </c>
      <c r="O365" s="12">
        <f t="shared" si="28"/>
        <v>31.065000000000005</v>
      </c>
      <c r="P365" s="12"/>
    </row>
    <row r="366" spans="1:16">
      <c r="A366" s="9">
        <f t="shared" si="25"/>
        <v>5</v>
      </c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G366" s="3">
        <v>-0.3</v>
      </c>
      <c r="H366" s="4">
        <v>-9.4000000000000004E-3</v>
      </c>
      <c r="I366" s="2">
        <v>472</v>
      </c>
      <c r="J366" s="5">
        <v>14923</v>
      </c>
      <c r="K366" s="2">
        <v>0</v>
      </c>
      <c r="M366" s="12">
        <f t="shared" si="26"/>
        <v>31.54</v>
      </c>
      <c r="N366" s="12">
        <f t="shared" si="27"/>
        <v>30.929999999999996</v>
      </c>
      <c r="O366" s="12">
        <f t="shared" si="28"/>
        <v>31.020000000000003</v>
      </c>
      <c r="P366" s="12"/>
    </row>
    <row r="367" spans="1:16">
      <c r="A367" s="9">
        <f t="shared" si="25"/>
        <v>4</v>
      </c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G367" s="3">
        <v>0.05</v>
      </c>
      <c r="H367" s="4">
        <v>1.6000000000000001E-3</v>
      </c>
      <c r="I367" s="5">
        <v>1017</v>
      </c>
      <c r="J367" s="5">
        <v>32551</v>
      </c>
      <c r="K367" s="2">
        <v>0</v>
      </c>
      <c r="M367" s="12">
        <f t="shared" si="26"/>
        <v>31.310000000000002</v>
      </c>
      <c r="N367" s="12">
        <f t="shared" si="27"/>
        <v>30.785000000000004</v>
      </c>
      <c r="O367" s="12">
        <f t="shared" si="28"/>
        <v>30.982500000000005</v>
      </c>
      <c r="P367" s="12"/>
    </row>
    <row r="368" spans="1:16">
      <c r="A368" s="9">
        <f t="shared" si="25"/>
        <v>3</v>
      </c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G368" s="3">
        <v>0.55000000000000004</v>
      </c>
      <c r="H368" s="4">
        <v>1.7600000000000001E-2</v>
      </c>
      <c r="I368" s="2">
        <v>794</v>
      </c>
      <c r="J368" s="5">
        <v>25214</v>
      </c>
      <c r="K368" s="2">
        <v>0</v>
      </c>
      <c r="M368" s="12">
        <f t="shared" si="26"/>
        <v>31.009999999999998</v>
      </c>
      <c r="N368" s="12">
        <f t="shared" si="27"/>
        <v>30.630000000000003</v>
      </c>
      <c r="O368" s="12">
        <f t="shared" si="28"/>
        <v>30.934999999999995</v>
      </c>
      <c r="P368" s="12"/>
    </row>
    <row r="369" spans="1:16">
      <c r="A369" s="9">
        <f t="shared" si="25"/>
        <v>6</v>
      </c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G369" s="2">
        <v>0</v>
      </c>
      <c r="H369" s="6">
        <v>0</v>
      </c>
      <c r="I369" s="5">
        <v>1714</v>
      </c>
      <c r="J369" s="5">
        <v>54553</v>
      </c>
      <c r="K369" s="2">
        <v>0</v>
      </c>
      <c r="M369" s="12">
        <f t="shared" si="26"/>
        <v>30.71</v>
      </c>
      <c r="N369" s="12">
        <f t="shared" si="27"/>
        <v>30.425000000000001</v>
      </c>
      <c r="O369" s="12">
        <f t="shared" si="28"/>
        <v>30.879999999999995</v>
      </c>
      <c r="P369" s="12"/>
    </row>
    <row r="370" spans="1:16">
      <c r="A370" s="9">
        <f t="shared" si="25"/>
        <v>5</v>
      </c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G370" s="3">
        <v>0.85</v>
      </c>
      <c r="H370" s="4">
        <v>2.8000000000000001E-2</v>
      </c>
      <c r="I370" s="2">
        <v>603</v>
      </c>
      <c r="J370" s="5">
        <v>18660</v>
      </c>
      <c r="K370" s="2">
        <v>0</v>
      </c>
      <c r="M370" s="12">
        <f t="shared" si="26"/>
        <v>30.54</v>
      </c>
      <c r="N370" s="12">
        <f t="shared" si="27"/>
        <v>30.380000000000003</v>
      </c>
      <c r="O370" s="12">
        <f t="shared" si="28"/>
        <v>30.865000000000002</v>
      </c>
      <c r="P370" s="12"/>
    </row>
    <row r="371" spans="1:16">
      <c r="A371" s="9">
        <f t="shared" si="25"/>
        <v>4</v>
      </c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G371" s="3">
        <v>0.05</v>
      </c>
      <c r="H371" s="4">
        <v>1.6000000000000001E-3</v>
      </c>
      <c r="I371" s="2">
        <v>186</v>
      </c>
      <c r="J371" s="5">
        <v>5670</v>
      </c>
      <c r="K371" s="2">
        <v>0</v>
      </c>
      <c r="M371" s="12">
        <f t="shared" si="26"/>
        <v>30.32</v>
      </c>
      <c r="N371" s="12">
        <f t="shared" si="27"/>
        <v>30.455000000000002</v>
      </c>
      <c r="O371" s="12">
        <f t="shared" si="28"/>
        <v>30.832500000000003</v>
      </c>
      <c r="P371" s="12"/>
    </row>
    <row r="372" spans="1:16">
      <c r="A372" s="9">
        <f t="shared" si="25"/>
        <v>3</v>
      </c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G372" s="3">
        <v>0.05</v>
      </c>
      <c r="H372" s="4">
        <v>1.6999999999999999E-3</v>
      </c>
      <c r="I372" s="2">
        <v>146</v>
      </c>
      <c r="J372" s="5">
        <v>4442</v>
      </c>
      <c r="K372" s="2">
        <v>0</v>
      </c>
      <c r="M372" s="12">
        <f t="shared" si="26"/>
        <v>30.26</v>
      </c>
      <c r="N372" s="12">
        <f t="shared" si="27"/>
        <v>30.655000000000001</v>
      </c>
      <c r="O372" s="12">
        <f t="shared" si="28"/>
        <v>30.870000000000005</v>
      </c>
      <c r="P372" s="12"/>
    </row>
    <row r="373" spans="1:16">
      <c r="A373" s="9">
        <f t="shared" si="25"/>
        <v>2</v>
      </c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G373" s="3">
        <v>-0.1</v>
      </c>
      <c r="H373" s="4">
        <v>-3.3E-3</v>
      </c>
      <c r="I373" s="2">
        <v>133</v>
      </c>
      <c r="J373" s="5">
        <v>4058</v>
      </c>
      <c r="K373" s="2">
        <v>0</v>
      </c>
      <c r="M373" s="12">
        <f t="shared" si="26"/>
        <v>30.25</v>
      </c>
      <c r="N373" s="12">
        <f t="shared" si="27"/>
        <v>30.77</v>
      </c>
      <c r="O373" s="12">
        <f t="shared" si="28"/>
        <v>30.942499999999995</v>
      </c>
      <c r="P373" s="12"/>
    </row>
    <row r="374" spans="1:16">
      <c r="A374" s="9">
        <f t="shared" si="25"/>
        <v>6</v>
      </c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G374" s="3">
        <v>0.25</v>
      </c>
      <c r="H374" s="4">
        <v>8.3000000000000001E-3</v>
      </c>
      <c r="I374" s="2">
        <v>194</v>
      </c>
      <c r="J374" s="5">
        <v>5897</v>
      </c>
      <c r="K374" s="2">
        <v>0</v>
      </c>
      <c r="M374" s="12">
        <f t="shared" si="26"/>
        <v>30.139999999999997</v>
      </c>
      <c r="N374" s="12">
        <f t="shared" si="27"/>
        <v>30.959999999999997</v>
      </c>
      <c r="O374" s="12">
        <f t="shared" si="28"/>
        <v>30.89749999999999</v>
      </c>
      <c r="P374" s="12"/>
    </row>
    <row r="375" spans="1:16">
      <c r="A375" s="9">
        <f t="shared" si="25"/>
        <v>5</v>
      </c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G375" s="3">
        <v>0.05</v>
      </c>
      <c r="H375" s="4">
        <v>1.6999999999999999E-3</v>
      </c>
      <c r="I375" s="2">
        <v>397</v>
      </c>
      <c r="J375" s="5">
        <v>12083</v>
      </c>
      <c r="K375" s="2">
        <v>0</v>
      </c>
      <c r="M375" s="12">
        <f t="shared" si="26"/>
        <v>30.22</v>
      </c>
      <c r="N375" s="12">
        <f t="shared" si="27"/>
        <v>31.04</v>
      </c>
      <c r="O375" s="12">
        <f t="shared" si="28"/>
        <v>30.839999999999996</v>
      </c>
      <c r="P375" s="12"/>
    </row>
    <row r="376" spans="1:16">
      <c r="A376" s="9">
        <f t="shared" si="25"/>
        <v>4</v>
      </c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G376" s="3">
        <v>-0.2</v>
      </c>
      <c r="H376" s="4">
        <v>-6.6E-3</v>
      </c>
      <c r="I376" s="2">
        <v>303</v>
      </c>
      <c r="J376" s="5">
        <v>9118</v>
      </c>
      <c r="K376" s="2">
        <v>0</v>
      </c>
      <c r="M376" s="12">
        <f t="shared" si="26"/>
        <v>30.589999999999996</v>
      </c>
      <c r="N376" s="12">
        <f t="shared" si="27"/>
        <v>31.110000000000003</v>
      </c>
      <c r="O376" s="12">
        <f t="shared" si="28"/>
        <v>30.7925</v>
      </c>
      <c r="P376" s="12"/>
    </row>
    <row r="377" spans="1:16">
      <c r="A377" s="9">
        <f t="shared" si="25"/>
        <v>3</v>
      </c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G377" s="3">
        <v>0.55000000000000004</v>
      </c>
      <c r="H377" s="4">
        <v>1.8499999999999999E-2</v>
      </c>
      <c r="I377" s="2">
        <v>639</v>
      </c>
      <c r="J377" s="5">
        <v>19413</v>
      </c>
      <c r="K377" s="2">
        <v>0</v>
      </c>
      <c r="M377" s="12">
        <f t="shared" si="26"/>
        <v>31.05</v>
      </c>
      <c r="N377" s="12">
        <f t="shared" si="27"/>
        <v>31.18</v>
      </c>
      <c r="O377" s="12">
        <f t="shared" si="28"/>
        <v>30.737500000000001</v>
      </c>
      <c r="P377" s="12"/>
    </row>
    <row r="378" spans="1:16">
      <c r="A378" s="9">
        <f t="shared" si="25"/>
        <v>2</v>
      </c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G378" s="3">
        <v>-1.05</v>
      </c>
      <c r="H378" s="4">
        <v>-3.4099999999999998E-2</v>
      </c>
      <c r="I378" s="5">
        <v>1146</v>
      </c>
      <c r="J378" s="5">
        <v>34043</v>
      </c>
      <c r="K378" s="2">
        <v>0</v>
      </c>
      <c r="M378" s="12">
        <f t="shared" si="26"/>
        <v>31.29</v>
      </c>
      <c r="N378" s="12">
        <f t="shared" si="27"/>
        <v>31.239999999999991</v>
      </c>
      <c r="O378" s="12">
        <f t="shared" si="28"/>
        <v>30.672499999999996</v>
      </c>
      <c r="P378" s="12"/>
    </row>
    <row r="379" spans="1:16">
      <c r="A379" s="9">
        <f t="shared" si="25"/>
        <v>6</v>
      </c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G379" s="3">
        <v>-1.2</v>
      </c>
      <c r="H379" s="4">
        <v>-3.7499999999999999E-2</v>
      </c>
      <c r="I379" s="5">
        <v>1037</v>
      </c>
      <c r="J379" s="5">
        <v>32279</v>
      </c>
      <c r="K379" s="2">
        <v>0</v>
      </c>
      <c r="M379" s="12">
        <f t="shared" si="26"/>
        <v>31.779999999999994</v>
      </c>
      <c r="N379" s="12">
        <f t="shared" si="27"/>
        <v>31.334999999999997</v>
      </c>
      <c r="O379" s="12">
        <f t="shared" si="28"/>
        <v>30.659999999999997</v>
      </c>
      <c r="P379" s="12"/>
    </row>
    <row r="380" spans="1:16">
      <c r="A380" s="9">
        <f t="shared" si="25"/>
        <v>5</v>
      </c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G380" s="3">
        <v>-0.4</v>
      </c>
      <c r="H380" s="4">
        <v>-1.23E-2</v>
      </c>
      <c r="I380" s="2">
        <v>895</v>
      </c>
      <c r="J380" s="5">
        <v>28815</v>
      </c>
      <c r="K380" s="2">
        <v>0</v>
      </c>
      <c r="M380" s="12">
        <f t="shared" si="26"/>
        <v>31.860000000000003</v>
      </c>
      <c r="N380" s="12">
        <f t="shared" si="27"/>
        <v>31.35</v>
      </c>
      <c r="O380" s="12">
        <f t="shared" si="28"/>
        <v>30.594999999999999</v>
      </c>
      <c r="P380" s="12"/>
    </row>
    <row r="381" spans="1:16">
      <c r="A381" s="9">
        <f t="shared" si="25"/>
        <v>4</v>
      </c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G381" s="3">
        <v>0.9</v>
      </c>
      <c r="H381" s="4">
        <v>2.86E-2</v>
      </c>
      <c r="I381" s="5">
        <v>2555</v>
      </c>
      <c r="J381" s="5">
        <v>82616</v>
      </c>
      <c r="K381" s="2">
        <v>0</v>
      </c>
      <c r="M381" s="12">
        <f t="shared" si="26"/>
        <v>31.630000000000003</v>
      </c>
      <c r="N381" s="12">
        <f t="shared" si="27"/>
        <v>31.21</v>
      </c>
      <c r="O381" s="12">
        <f t="shared" si="28"/>
        <v>30.462499999999999</v>
      </c>
      <c r="P381" s="12"/>
    </row>
    <row r="382" spans="1:16">
      <c r="A382" s="9">
        <f t="shared" si="25"/>
        <v>3</v>
      </c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G382" s="3">
        <v>-0.7</v>
      </c>
      <c r="H382" s="4">
        <v>-2.1700000000000001E-2</v>
      </c>
      <c r="I382" s="5">
        <v>1285</v>
      </c>
      <c r="J382" s="5">
        <v>41266</v>
      </c>
      <c r="K382" s="2">
        <v>0</v>
      </c>
      <c r="M382" s="12">
        <f t="shared" si="26"/>
        <v>31.310000000000002</v>
      </c>
      <c r="N382" s="12">
        <f t="shared" si="27"/>
        <v>31.084999999999997</v>
      </c>
      <c r="O382" s="12">
        <f t="shared" si="28"/>
        <v>30.287500000000001</v>
      </c>
      <c r="P382" s="12"/>
    </row>
    <row r="383" spans="1:16">
      <c r="A383" s="9">
        <f t="shared" si="25"/>
        <v>2</v>
      </c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G383" s="3">
        <v>1</v>
      </c>
      <c r="H383" s="4">
        <v>3.2099999999999997E-2</v>
      </c>
      <c r="I383" s="5">
        <v>1328</v>
      </c>
      <c r="J383" s="5">
        <v>42147</v>
      </c>
      <c r="K383" s="2">
        <v>0</v>
      </c>
      <c r="M383" s="12">
        <f t="shared" si="26"/>
        <v>31.189999999999998</v>
      </c>
      <c r="N383" s="12">
        <f t="shared" si="27"/>
        <v>31.114999999999998</v>
      </c>
      <c r="O383" s="12">
        <f t="shared" si="28"/>
        <v>30.172500000000003</v>
      </c>
      <c r="P383" s="12"/>
    </row>
    <row r="384" spans="1:16">
      <c r="A384" s="9">
        <f t="shared" si="25"/>
        <v>6</v>
      </c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G384" s="3">
        <v>0.35</v>
      </c>
      <c r="H384" s="4">
        <v>1.1299999999999999E-2</v>
      </c>
      <c r="I384" s="2">
        <v>681</v>
      </c>
      <c r="J384" s="5">
        <v>21112</v>
      </c>
      <c r="K384" s="2">
        <v>0</v>
      </c>
      <c r="M384" s="12">
        <f t="shared" si="26"/>
        <v>30.889999999999997</v>
      </c>
      <c r="N384" s="12">
        <f t="shared" si="27"/>
        <v>30.834999999999997</v>
      </c>
      <c r="O384" s="12">
        <f t="shared" si="28"/>
        <v>30.022500000000001</v>
      </c>
      <c r="P384" s="12"/>
    </row>
    <row r="385" spans="1:16">
      <c r="A385" s="9">
        <f t="shared" si="25"/>
        <v>5</v>
      </c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G385" s="3">
        <v>0.05</v>
      </c>
      <c r="H385" s="4">
        <v>1.6000000000000001E-3</v>
      </c>
      <c r="I385" s="2">
        <v>370</v>
      </c>
      <c r="J385" s="5">
        <v>11375</v>
      </c>
      <c r="K385" s="2">
        <v>0</v>
      </c>
      <c r="M385" s="12">
        <f t="shared" si="26"/>
        <v>30.840000000000003</v>
      </c>
      <c r="N385" s="12">
        <f t="shared" si="27"/>
        <v>30.640000000000004</v>
      </c>
      <c r="O385" s="12">
        <f t="shared" si="28"/>
        <v>29.920000000000005</v>
      </c>
      <c r="P385" s="12"/>
    </row>
    <row r="386" spans="1:16">
      <c r="A386" s="9">
        <f t="shared" si="25"/>
        <v>4</v>
      </c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G386" s="3">
        <v>-0.1</v>
      </c>
      <c r="H386" s="4">
        <v>-3.2000000000000002E-3</v>
      </c>
      <c r="I386" s="2">
        <v>494</v>
      </c>
      <c r="J386" s="5">
        <v>15304</v>
      </c>
      <c r="K386" s="2">
        <v>0</v>
      </c>
      <c r="M386" s="12">
        <f t="shared" si="26"/>
        <v>30.790000000000003</v>
      </c>
      <c r="N386" s="12">
        <f t="shared" si="27"/>
        <v>30.475000000000005</v>
      </c>
      <c r="O386" s="12">
        <f t="shared" si="28"/>
        <v>29.842500000000001</v>
      </c>
      <c r="P386" s="12"/>
    </row>
    <row r="387" spans="1:16">
      <c r="A387" s="9">
        <f t="shared" si="25"/>
        <v>6</v>
      </c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G387" s="3">
        <v>0.2</v>
      </c>
      <c r="H387" s="4">
        <v>6.4999999999999997E-3</v>
      </c>
      <c r="I387" s="2">
        <v>517</v>
      </c>
      <c r="J387" s="5">
        <v>16032</v>
      </c>
      <c r="K387" s="2">
        <v>0</v>
      </c>
      <c r="M387" s="12">
        <f t="shared" si="26"/>
        <v>30.860000000000003</v>
      </c>
      <c r="N387" s="12">
        <f t="shared" si="27"/>
        <v>30.295000000000005</v>
      </c>
      <c r="O387" s="12">
        <f t="shared" si="28"/>
        <v>29.747499999999995</v>
      </c>
      <c r="P387" s="12"/>
    </row>
    <row r="388" spans="1:16">
      <c r="A388" s="9">
        <f t="shared" si="25"/>
        <v>5</v>
      </c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G388" s="3">
        <v>-0.25</v>
      </c>
      <c r="H388" s="4">
        <v>-8.0999999999999996E-3</v>
      </c>
      <c r="I388" s="2">
        <v>737</v>
      </c>
      <c r="J388" s="5">
        <v>22762</v>
      </c>
      <c r="K388" s="2">
        <v>0</v>
      </c>
      <c r="M388" s="12">
        <f t="shared" si="26"/>
        <v>31.040000000000003</v>
      </c>
      <c r="N388" s="12">
        <f t="shared" si="27"/>
        <v>30.105</v>
      </c>
      <c r="O388" s="12">
        <f t="shared" si="28"/>
        <v>29.647499999999997</v>
      </c>
      <c r="P388" s="12"/>
    </row>
    <row r="389" spans="1:16">
      <c r="A389" s="9">
        <f t="shared" ref="A389:A412" si="30">WEEKDAY(B389,1)</f>
        <v>4</v>
      </c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G389" s="3">
        <v>0.35</v>
      </c>
      <c r="H389" s="4">
        <v>1.14E-2</v>
      </c>
      <c r="I389" s="2">
        <v>527</v>
      </c>
      <c r="J389" s="5">
        <v>16281</v>
      </c>
      <c r="K389" s="2">
        <v>0</v>
      </c>
      <c r="M389" s="12">
        <f t="shared" ref="M389:M408" si="31">SUM(F389:F393)/5</f>
        <v>30.779999999999994</v>
      </c>
      <c r="N389" s="12">
        <f t="shared" ref="N389:N403" si="32">SUM(F389:F398)/10</f>
        <v>29.984999999999996</v>
      </c>
      <c r="O389" s="12">
        <f t="shared" ref="O389:O393" si="33">SUM(F389:F408)/20</f>
        <v>29.552499999999991</v>
      </c>
      <c r="P389" s="12"/>
    </row>
    <row r="390" spans="1:16">
      <c r="A390" s="9">
        <f t="shared" si="30"/>
        <v>3</v>
      </c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G390" s="3">
        <v>-0.55000000000000004</v>
      </c>
      <c r="H390" s="4">
        <v>-1.77E-2</v>
      </c>
      <c r="I390" s="5">
        <v>1107</v>
      </c>
      <c r="J390" s="5">
        <v>34165</v>
      </c>
      <c r="K390" s="2">
        <v>0</v>
      </c>
      <c r="M390" s="12">
        <f t="shared" si="31"/>
        <v>30.439999999999998</v>
      </c>
      <c r="N390" s="12">
        <f t="shared" si="32"/>
        <v>29.839999999999996</v>
      </c>
      <c r="O390" s="12">
        <f t="shared" si="33"/>
        <v>29.447499999999998</v>
      </c>
      <c r="P390" s="12"/>
    </row>
    <row r="391" spans="1:16">
      <c r="A391" s="9">
        <f t="shared" si="30"/>
        <v>2</v>
      </c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G391" s="3">
        <v>-0.65</v>
      </c>
      <c r="H391" s="4">
        <v>-2.0400000000000001E-2</v>
      </c>
      <c r="I391" s="5">
        <v>4338</v>
      </c>
      <c r="J391" s="5">
        <v>136053</v>
      </c>
      <c r="K391" s="2">
        <v>0</v>
      </c>
      <c r="M391" s="12">
        <f t="shared" si="31"/>
        <v>30.159999999999997</v>
      </c>
      <c r="N391" s="12">
        <f t="shared" si="32"/>
        <v>29.714999999999996</v>
      </c>
      <c r="O391" s="12">
        <f t="shared" si="33"/>
        <v>29.377499999999998</v>
      </c>
      <c r="P391" s="12"/>
    </row>
    <row r="392" spans="1:16">
      <c r="A392" s="9">
        <f t="shared" si="30"/>
        <v>6</v>
      </c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G392" s="3">
        <v>2.4</v>
      </c>
      <c r="H392" s="4">
        <v>8.1600000000000006E-2</v>
      </c>
      <c r="I392" s="5">
        <v>6068</v>
      </c>
      <c r="J392" s="5">
        <v>189002</v>
      </c>
      <c r="K392" s="2">
        <v>0</v>
      </c>
      <c r="M392" s="12">
        <f t="shared" si="31"/>
        <v>29.73</v>
      </c>
      <c r="N392" s="12">
        <f t="shared" si="32"/>
        <v>29.49</v>
      </c>
      <c r="O392" s="12">
        <f t="shared" si="33"/>
        <v>29.28</v>
      </c>
      <c r="P392" s="12"/>
    </row>
    <row r="393" spans="1:16">
      <c r="A393" s="9">
        <f t="shared" si="30"/>
        <v>5</v>
      </c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G393" s="3">
        <v>0.15</v>
      </c>
      <c r="H393" s="4">
        <v>5.1000000000000004E-3</v>
      </c>
      <c r="I393" s="2">
        <v>552</v>
      </c>
      <c r="J393" s="5">
        <v>16209</v>
      </c>
      <c r="K393" s="2">
        <v>0</v>
      </c>
      <c r="M393" s="12">
        <f t="shared" si="31"/>
        <v>29.169999999999998</v>
      </c>
      <c r="N393" s="12">
        <f t="shared" si="32"/>
        <v>29.229999999999997</v>
      </c>
      <c r="O393" s="12">
        <f t="shared" si="33"/>
        <v>29.164999999999999</v>
      </c>
      <c r="P393" s="12"/>
    </row>
    <row r="394" spans="1:16">
      <c r="A394" s="9">
        <f t="shared" si="30"/>
        <v>4</v>
      </c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G394" s="3">
        <v>0.05</v>
      </c>
      <c r="H394" s="4">
        <v>1.6999999999999999E-3</v>
      </c>
      <c r="I394" s="2">
        <v>294</v>
      </c>
      <c r="J394" s="5">
        <v>8587</v>
      </c>
      <c r="K394" s="2">
        <v>0</v>
      </c>
      <c r="M394" s="12">
        <f t="shared" si="31"/>
        <v>29.189999999999998</v>
      </c>
      <c r="N394" s="12">
        <f t="shared" si="32"/>
        <v>29.209999999999997</v>
      </c>
      <c r="O394" s="12"/>
      <c r="P394" s="12"/>
    </row>
    <row r="395" spans="1:16">
      <c r="A395" s="9">
        <f t="shared" si="30"/>
        <v>3</v>
      </c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G395" s="3">
        <v>0.2</v>
      </c>
      <c r="H395" s="4">
        <v>6.8999999999999999E-3</v>
      </c>
      <c r="I395" s="2">
        <v>369</v>
      </c>
      <c r="J395" s="5">
        <v>10768</v>
      </c>
      <c r="K395" s="2">
        <v>0</v>
      </c>
      <c r="M395" s="12">
        <f t="shared" si="31"/>
        <v>29.24</v>
      </c>
      <c r="N395" s="12">
        <f t="shared" si="32"/>
        <v>29.199999999999996</v>
      </c>
      <c r="O395" s="12"/>
      <c r="P395" s="12"/>
    </row>
    <row r="396" spans="1:16">
      <c r="A396" s="9">
        <f t="shared" si="30"/>
        <v>2</v>
      </c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G396" s="2">
        <v>0</v>
      </c>
      <c r="H396" s="6">
        <v>0</v>
      </c>
      <c r="I396" s="2">
        <v>310</v>
      </c>
      <c r="J396" s="5">
        <v>8999</v>
      </c>
      <c r="K396" s="2">
        <v>0</v>
      </c>
      <c r="M396" s="12">
        <f t="shared" si="31"/>
        <v>29.27</v>
      </c>
      <c r="N396" s="12">
        <f t="shared" si="32"/>
        <v>29.209999999999997</v>
      </c>
      <c r="O396" s="12"/>
      <c r="P396" s="12"/>
    </row>
    <row r="397" spans="1:16">
      <c r="A397" s="9">
        <f t="shared" si="30"/>
        <v>6</v>
      </c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G397" s="3">
        <v>-0.5</v>
      </c>
      <c r="H397" s="4">
        <v>-1.6899999999999998E-2</v>
      </c>
      <c r="I397" s="2">
        <v>566</v>
      </c>
      <c r="J397" s="5">
        <v>16369</v>
      </c>
      <c r="K397" s="2">
        <v>0</v>
      </c>
      <c r="M397" s="12">
        <f t="shared" si="31"/>
        <v>29.25</v>
      </c>
      <c r="N397" s="12">
        <f t="shared" si="32"/>
        <v>29.199999999999996</v>
      </c>
      <c r="O397" s="12"/>
      <c r="P397" s="12"/>
    </row>
    <row r="398" spans="1:16">
      <c r="A398" s="9">
        <f t="shared" si="30"/>
        <v>5</v>
      </c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G398" s="2">
        <v>0</v>
      </c>
      <c r="H398" s="6">
        <v>0</v>
      </c>
      <c r="I398" s="2">
        <v>258</v>
      </c>
      <c r="J398" s="5">
        <v>7621</v>
      </c>
      <c r="K398" s="2">
        <v>0</v>
      </c>
      <c r="M398" s="12">
        <f t="shared" si="31"/>
        <v>29.29</v>
      </c>
      <c r="N398" s="12">
        <f t="shared" si="32"/>
        <v>29.189999999999998</v>
      </c>
      <c r="O398" s="12"/>
      <c r="P398" s="12"/>
    </row>
    <row r="399" spans="1:16">
      <c r="A399" s="9">
        <f t="shared" si="30"/>
        <v>4</v>
      </c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G399" s="3">
        <v>0.15</v>
      </c>
      <c r="H399" s="4">
        <v>5.1000000000000004E-3</v>
      </c>
      <c r="I399" s="2">
        <v>433</v>
      </c>
      <c r="J399" s="5">
        <v>12762</v>
      </c>
      <c r="K399" s="2">
        <v>0</v>
      </c>
      <c r="M399" s="12">
        <f t="shared" si="31"/>
        <v>29.23</v>
      </c>
      <c r="N399" s="12">
        <f t="shared" si="32"/>
        <v>29.120000000000005</v>
      </c>
      <c r="O399" s="12"/>
      <c r="P399" s="12"/>
    </row>
    <row r="400" spans="1:16">
      <c r="A400" s="9">
        <f t="shared" si="30"/>
        <v>3</v>
      </c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G400" s="3">
        <v>0.45</v>
      </c>
      <c r="H400" s="4">
        <v>1.5599999999999999E-2</v>
      </c>
      <c r="I400" s="2">
        <v>552</v>
      </c>
      <c r="J400" s="5">
        <v>16196</v>
      </c>
      <c r="K400" s="2">
        <v>0</v>
      </c>
      <c r="M400" s="12">
        <f t="shared" si="31"/>
        <v>29.160000000000004</v>
      </c>
      <c r="N400" s="12">
        <f t="shared" si="32"/>
        <v>29.055000000000007</v>
      </c>
      <c r="O400" s="12"/>
      <c r="P400" s="12"/>
    </row>
    <row r="401" spans="1:16">
      <c r="A401" s="9">
        <f t="shared" si="30"/>
        <v>2</v>
      </c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G401" s="3">
        <v>-0.3</v>
      </c>
      <c r="H401" s="4">
        <v>-1.03E-2</v>
      </c>
      <c r="I401" s="2">
        <v>272</v>
      </c>
      <c r="J401" s="5">
        <v>7873</v>
      </c>
      <c r="K401" s="2">
        <v>0</v>
      </c>
      <c r="M401" s="12">
        <f t="shared" si="31"/>
        <v>29.15</v>
      </c>
      <c r="N401" s="12">
        <f t="shared" si="32"/>
        <v>29.040000000000003</v>
      </c>
      <c r="O401" s="12"/>
      <c r="P401" s="12"/>
    </row>
    <row r="402" spans="1:16">
      <c r="A402" s="9">
        <f t="shared" si="30"/>
        <v>6</v>
      </c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G402" s="2">
        <v>0</v>
      </c>
      <c r="H402" s="6">
        <v>0</v>
      </c>
      <c r="I402" s="2">
        <v>239</v>
      </c>
      <c r="J402" s="5">
        <v>6954</v>
      </c>
      <c r="K402" s="2">
        <v>0</v>
      </c>
      <c r="M402" s="12">
        <f t="shared" si="31"/>
        <v>29.15</v>
      </c>
      <c r="N402" s="12">
        <f t="shared" si="32"/>
        <v>29.07</v>
      </c>
      <c r="O402" s="12"/>
      <c r="P402" s="12"/>
    </row>
    <row r="403" spans="1:16">
      <c r="A403" s="9">
        <f t="shared" si="30"/>
        <v>5</v>
      </c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G403" s="3">
        <v>0.05</v>
      </c>
      <c r="H403" s="4">
        <v>1.6999999999999999E-3</v>
      </c>
      <c r="I403" s="2">
        <v>190</v>
      </c>
      <c r="J403" s="5">
        <v>5541</v>
      </c>
      <c r="K403" s="2">
        <v>0</v>
      </c>
      <c r="M403" s="12">
        <f t="shared" si="31"/>
        <v>29.089999999999996</v>
      </c>
      <c r="N403" s="12">
        <f t="shared" si="32"/>
        <v>29.1</v>
      </c>
      <c r="O403" s="12"/>
      <c r="P403" s="12"/>
    </row>
    <row r="404" spans="1:16">
      <c r="A404" s="9">
        <f t="shared" si="30"/>
        <v>4</v>
      </c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G404" s="3">
        <v>-0.15</v>
      </c>
      <c r="H404" s="4">
        <v>-5.1000000000000004E-3</v>
      </c>
      <c r="I404" s="2">
        <v>237</v>
      </c>
      <c r="J404" s="5">
        <v>6908</v>
      </c>
      <c r="K404" s="2">
        <v>0</v>
      </c>
      <c r="M404" s="12">
        <f t="shared" si="31"/>
        <v>29.01</v>
      </c>
      <c r="N404" s="12"/>
      <c r="O404" s="12"/>
      <c r="P404" s="12"/>
    </row>
    <row r="405" spans="1:16">
      <c r="A405" s="9">
        <f t="shared" si="30"/>
        <v>3</v>
      </c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G405" s="3">
        <v>0.4</v>
      </c>
      <c r="H405" s="4">
        <v>1.38E-2</v>
      </c>
      <c r="I405" s="2">
        <v>230</v>
      </c>
      <c r="J405" s="5">
        <v>6689</v>
      </c>
      <c r="K405" s="2">
        <v>0</v>
      </c>
      <c r="M405" s="12">
        <f t="shared" si="31"/>
        <v>28.95</v>
      </c>
      <c r="N405" s="12"/>
      <c r="O405" s="12"/>
      <c r="P405" s="12"/>
    </row>
    <row r="406" spans="1:16">
      <c r="A406" s="9">
        <f t="shared" si="30"/>
        <v>2</v>
      </c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G406" s="2">
        <v>0</v>
      </c>
      <c r="H406" s="6">
        <v>0</v>
      </c>
      <c r="I406" s="2">
        <v>163</v>
      </c>
      <c r="J406" s="5">
        <v>4706</v>
      </c>
      <c r="K406" s="2">
        <v>0</v>
      </c>
      <c r="M406" s="12">
        <f t="shared" si="31"/>
        <v>28.929999999999996</v>
      </c>
      <c r="N406" s="12"/>
      <c r="O406" s="12"/>
      <c r="P406" s="12"/>
    </row>
    <row r="407" spans="1:16">
      <c r="A407" s="9">
        <f t="shared" si="30"/>
        <v>6</v>
      </c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G407" s="3">
        <v>0.1</v>
      </c>
      <c r="H407" s="4">
        <v>3.5000000000000001E-3</v>
      </c>
      <c r="I407" s="2">
        <v>162</v>
      </c>
      <c r="J407" s="5">
        <v>4681</v>
      </c>
      <c r="K407" s="2">
        <v>0</v>
      </c>
      <c r="M407" s="12">
        <f t="shared" si="31"/>
        <v>28.990000000000002</v>
      </c>
      <c r="N407" s="12"/>
      <c r="O407" s="12"/>
      <c r="P407" s="12"/>
    </row>
    <row r="408" spans="1:16">
      <c r="A408" s="9">
        <f t="shared" si="30"/>
        <v>5</v>
      </c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G408" s="3">
        <v>-0.05</v>
      </c>
      <c r="H408" s="4">
        <v>-1.6999999999999999E-3</v>
      </c>
      <c r="I408" s="2">
        <v>272</v>
      </c>
      <c r="J408" s="5">
        <v>7847</v>
      </c>
      <c r="K408" s="2">
        <v>0</v>
      </c>
      <c r="M408" s="12">
        <f t="shared" si="31"/>
        <v>29.110000000000003</v>
      </c>
      <c r="N408" s="12"/>
      <c r="O408" s="12"/>
      <c r="P408" s="12"/>
    </row>
    <row r="409" spans="1:16">
      <c r="A409" s="9">
        <f t="shared" si="30"/>
        <v>4</v>
      </c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G409" s="3">
        <v>-0.35</v>
      </c>
      <c r="H409" s="4">
        <v>-1.2E-2</v>
      </c>
      <c r="I409" s="2">
        <v>228</v>
      </c>
      <c r="J409" s="5">
        <v>6629</v>
      </c>
      <c r="K409" s="2">
        <v>0</v>
      </c>
      <c r="M409" s="12"/>
      <c r="N409" s="12"/>
      <c r="O409" s="12"/>
      <c r="P409" s="12"/>
    </row>
    <row r="410" spans="1:16">
      <c r="A410" s="9">
        <f t="shared" si="30"/>
        <v>6</v>
      </c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G410" s="2">
        <v>0</v>
      </c>
      <c r="H410" s="6">
        <v>0</v>
      </c>
      <c r="I410" s="2">
        <v>193</v>
      </c>
      <c r="J410" s="5">
        <v>5655</v>
      </c>
      <c r="K410" s="2">
        <v>0</v>
      </c>
      <c r="M410" s="12"/>
      <c r="N410" s="12"/>
      <c r="O410" s="12"/>
      <c r="P410" s="12"/>
    </row>
    <row r="411" spans="1:16">
      <c r="A411" s="9">
        <f t="shared" si="30"/>
        <v>5</v>
      </c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G411" s="3">
        <v>-0.3</v>
      </c>
      <c r="H411" s="4">
        <v>-1.0200000000000001E-2</v>
      </c>
      <c r="I411" s="2">
        <v>341</v>
      </c>
      <c r="J411" s="5">
        <v>9993</v>
      </c>
      <c r="K411" s="2">
        <v>0</v>
      </c>
      <c r="M411" s="12"/>
      <c r="N411" s="12"/>
      <c r="O411" s="12"/>
      <c r="P411" s="12"/>
    </row>
    <row r="412" spans="1:16">
      <c r="A412" s="9">
        <f t="shared" si="30"/>
        <v>4</v>
      </c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G412" s="3">
        <v>-0.05</v>
      </c>
      <c r="H412" s="4">
        <v>-1.6999999999999999E-3</v>
      </c>
      <c r="I412" s="2">
        <v>394</v>
      </c>
      <c r="J412" s="5">
        <v>11661</v>
      </c>
      <c r="K412" s="2">
        <v>0</v>
      </c>
      <c r="M412" s="12"/>
      <c r="N412" s="12"/>
      <c r="O412" s="12"/>
      <c r="P412" s="12"/>
    </row>
    <row r="413" spans="1:16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G413" s="3">
        <v>0.45</v>
      </c>
      <c r="H413" s="4">
        <v>1.55E-2</v>
      </c>
      <c r="I413" s="5">
        <v>2046</v>
      </c>
      <c r="J413" s="5">
        <v>61042</v>
      </c>
      <c r="K413" s="2">
        <v>0</v>
      </c>
    </row>
    <row r="414" spans="1:16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G414" s="3">
        <v>0.3</v>
      </c>
      <c r="H414" s="4">
        <v>1.04E-2</v>
      </c>
      <c r="I414" s="2">
        <v>593</v>
      </c>
      <c r="J414" s="5">
        <v>17230</v>
      </c>
      <c r="K414" s="2">
        <v>0</v>
      </c>
    </row>
    <row r="415" spans="1:16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G415" s="2">
        <v>0</v>
      </c>
      <c r="H415" s="6">
        <v>0</v>
      </c>
      <c r="I415" s="2">
        <v>195</v>
      </c>
      <c r="J415" s="5">
        <v>5606</v>
      </c>
      <c r="K415" s="2">
        <v>0</v>
      </c>
    </row>
    <row r="416" spans="1:16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G416" s="3">
        <v>0.1</v>
      </c>
      <c r="H416" s="4">
        <v>3.5000000000000001E-3</v>
      </c>
      <c r="I416" s="2">
        <v>240</v>
      </c>
      <c r="J416" s="5">
        <v>6902</v>
      </c>
      <c r="K416" s="2">
        <v>0</v>
      </c>
    </row>
    <row r="417" spans="2:11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G417" s="3">
        <v>-0.1</v>
      </c>
      <c r="H417" s="4">
        <v>-3.5000000000000001E-3</v>
      </c>
      <c r="I417" s="2">
        <v>296</v>
      </c>
      <c r="J417" s="5">
        <v>8515</v>
      </c>
      <c r="K417" s="2">
        <v>0</v>
      </c>
    </row>
    <row r="418" spans="2:11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G418" s="3">
        <v>-0.2</v>
      </c>
      <c r="H418" s="4">
        <v>-6.8999999999999999E-3</v>
      </c>
      <c r="I418" s="2">
        <v>255</v>
      </c>
      <c r="J418" s="5">
        <v>7365</v>
      </c>
      <c r="K418" s="2">
        <v>0</v>
      </c>
    </row>
    <row r="419" spans="2:11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G419" s="3">
        <v>-0.1</v>
      </c>
      <c r="H419" s="4">
        <v>-3.3999999999999998E-3</v>
      </c>
      <c r="I419" s="2">
        <v>244</v>
      </c>
      <c r="J419" s="5">
        <v>7077</v>
      </c>
      <c r="K419" s="2">
        <v>0</v>
      </c>
    </row>
    <row r="420" spans="2:11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G420" s="3">
        <v>0.1</v>
      </c>
      <c r="H420" s="4">
        <v>3.3999999999999998E-3</v>
      </c>
      <c r="I420" s="2">
        <v>262</v>
      </c>
      <c r="J420" s="5">
        <v>7610</v>
      </c>
      <c r="K420" s="2">
        <v>0</v>
      </c>
    </row>
    <row r="421" spans="2:11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G421" s="3">
        <v>0.1</v>
      </c>
      <c r="H421" s="4">
        <v>3.5000000000000001E-3</v>
      </c>
      <c r="I421" s="2">
        <v>638</v>
      </c>
      <c r="J421" s="5">
        <v>18720</v>
      </c>
      <c r="K421" s="2">
        <v>0</v>
      </c>
    </row>
    <row r="422" spans="2:11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G422" s="3">
        <v>0.2</v>
      </c>
      <c r="H422" s="4">
        <v>7.0000000000000001E-3</v>
      </c>
      <c r="I422" s="2">
        <v>265</v>
      </c>
      <c r="J422" s="5">
        <v>7628</v>
      </c>
      <c r="K422" s="2">
        <v>0</v>
      </c>
    </row>
    <row r="423" spans="2:11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G423" s="3">
        <v>-0.05</v>
      </c>
      <c r="H423" s="4">
        <v>-1.6999999999999999E-3</v>
      </c>
      <c r="I423" s="2">
        <v>261</v>
      </c>
      <c r="J423" s="5">
        <v>7503</v>
      </c>
      <c r="K423" s="2">
        <v>0</v>
      </c>
    </row>
    <row r="424" spans="2:11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G424" s="3">
        <v>-0.3</v>
      </c>
      <c r="H424" s="4">
        <v>-1.03E-2</v>
      </c>
      <c r="I424" s="2">
        <v>181</v>
      </c>
      <c r="J424" s="5">
        <v>5231</v>
      </c>
      <c r="K424" s="2">
        <v>0</v>
      </c>
    </row>
    <row r="425" spans="2:11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G425" s="3">
        <v>0.35</v>
      </c>
      <c r="H425" s="4">
        <v>1.2200000000000001E-2</v>
      </c>
      <c r="I425" s="2">
        <v>315</v>
      </c>
      <c r="J425" s="5">
        <v>9144</v>
      </c>
      <c r="K425" s="2">
        <v>0</v>
      </c>
    </row>
    <row r="426" spans="2:11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G426" s="3">
        <v>0.2</v>
      </c>
      <c r="H426" s="4">
        <v>7.0000000000000001E-3</v>
      </c>
      <c r="I426" s="2">
        <v>230</v>
      </c>
      <c r="J426" s="5">
        <v>6610</v>
      </c>
      <c r="K426" s="2">
        <v>0</v>
      </c>
    </row>
    <row r="427" spans="2:11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G427" s="3">
        <v>-0.25</v>
      </c>
      <c r="H427" s="4">
        <v>-8.6999999999999994E-3</v>
      </c>
      <c r="I427" s="2">
        <v>379</v>
      </c>
      <c r="J427" s="5">
        <v>10843</v>
      </c>
      <c r="K427" s="2">
        <v>0</v>
      </c>
    </row>
    <row r="428" spans="2:11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G428" s="3">
        <v>-0.3</v>
      </c>
      <c r="H428" s="4">
        <v>-1.03E-2</v>
      </c>
      <c r="I428" s="2">
        <v>361</v>
      </c>
      <c r="J428" s="5">
        <v>10420</v>
      </c>
      <c r="K428" s="2">
        <v>0</v>
      </c>
    </row>
    <row r="429" spans="2:11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G429" s="3">
        <v>-0.1</v>
      </c>
      <c r="H429" s="4">
        <v>-3.3999999999999998E-3</v>
      </c>
      <c r="I429" s="2">
        <v>298</v>
      </c>
      <c r="J429" s="5">
        <v>8689</v>
      </c>
      <c r="K429" s="2">
        <v>0</v>
      </c>
    </row>
    <row r="430" spans="2:11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G430" s="2">
        <v>0</v>
      </c>
      <c r="H430" s="6">
        <v>0</v>
      </c>
      <c r="I430" s="2">
        <v>216</v>
      </c>
      <c r="J430" s="5">
        <v>6303</v>
      </c>
      <c r="K430" s="2">
        <v>0</v>
      </c>
    </row>
    <row r="431" spans="2:11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  <c r="G431" s="3">
        <v>-0.4</v>
      </c>
      <c r="H431" s="4">
        <v>-1.35E-2</v>
      </c>
      <c r="I431" s="2">
        <v>285</v>
      </c>
      <c r="J431" s="5">
        <v>8353</v>
      </c>
      <c r="K431" s="2">
        <v>0</v>
      </c>
    </row>
    <row r="432" spans="2:11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  <c r="G432" s="3">
        <v>0.35</v>
      </c>
      <c r="H432" s="4">
        <v>1.2E-2</v>
      </c>
      <c r="I432" s="2">
        <v>946</v>
      </c>
      <c r="J432" s="5">
        <v>28123</v>
      </c>
      <c r="K432" s="2">
        <v>0</v>
      </c>
    </row>
    <row r="433" spans="2:11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  <c r="G433" s="3">
        <v>-0.05</v>
      </c>
      <c r="H433" s="4">
        <v>-1.6999999999999999E-3</v>
      </c>
      <c r="I433" s="2">
        <v>201</v>
      </c>
      <c r="J433" s="5">
        <v>5872</v>
      </c>
      <c r="K433" s="2">
        <v>0</v>
      </c>
    </row>
    <row r="434" spans="2:11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  <c r="G434" s="3">
        <v>-0.1</v>
      </c>
      <c r="H434" s="4">
        <v>-3.3999999999999998E-3</v>
      </c>
      <c r="I434" s="2">
        <v>218</v>
      </c>
      <c r="J434" s="5">
        <v>6404</v>
      </c>
      <c r="K434" s="2">
        <v>0</v>
      </c>
    </row>
    <row r="435" spans="2:11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  <c r="G435" s="3">
        <v>-0.2</v>
      </c>
      <c r="H435" s="4">
        <v>-6.7999999999999996E-3</v>
      </c>
      <c r="I435" s="2">
        <v>433</v>
      </c>
      <c r="J435" s="5">
        <v>12807</v>
      </c>
      <c r="K435" s="2">
        <v>0</v>
      </c>
    </row>
    <row r="436" spans="2:11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  <c r="G436" s="3">
        <v>0.4</v>
      </c>
      <c r="H436" s="4">
        <v>1.37E-2</v>
      </c>
      <c r="I436" s="2">
        <v>477</v>
      </c>
      <c r="J436" s="5">
        <v>14045</v>
      </c>
      <c r="K436" s="2">
        <v>0</v>
      </c>
    </row>
    <row r="437" spans="2:11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  <c r="G437" s="2">
        <v>0</v>
      </c>
      <c r="H437" s="6">
        <v>0</v>
      </c>
      <c r="I437" s="2">
        <v>184</v>
      </c>
      <c r="J437" s="5">
        <v>5375</v>
      </c>
      <c r="K437" s="2">
        <v>0</v>
      </c>
    </row>
    <row r="438" spans="2:11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  <c r="G438" s="3">
        <v>-0.2</v>
      </c>
      <c r="H438" s="4">
        <v>-6.7999999999999996E-3</v>
      </c>
      <c r="I438" s="2">
        <v>192</v>
      </c>
      <c r="J438" s="5">
        <v>5599</v>
      </c>
      <c r="K438" s="2">
        <v>0</v>
      </c>
    </row>
    <row r="439" spans="2:11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  <c r="G439" s="3">
        <v>-0.15</v>
      </c>
      <c r="H439" s="4">
        <v>-5.1000000000000004E-3</v>
      </c>
      <c r="I439" s="2">
        <v>336</v>
      </c>
      <c r="J439" s="5">
        <v>9915</v>
      </c>
      <c r="K439" s="2">
        <v>0</v>
      </c>
    </row>
    <row r="440" spans="2:11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  <c r="G440" s="3">
        <v>0.15</v>
      </c>
      <c r="H440" s="4">
        <v>5.1000000000000004E-3</v>
      </c>
      <c r="I440" s="2">
        <v>165</v>
      </c>
      <c r="J440" s="5">
        <v>4863</v>
      </c>
      <c r="K440" s="2">
        <v>0</v>
      </c>
    </row>
    <row r="441" spans="2:11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  <c r="G441" s="2">
        <v>0</v>
      </c>
      <c r="H441" s="6">
        <v>0</v>
      </c>
      <c r="I441" s="2">
        <v>224</v>
      </c>
      <c r="J441" s="5">
        <v>6589</v>
      </c>
      <c r="K441" s="2">
        <v>0</v>
      </c>
    </row>
    <row r="442" spans="2:11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  <c r="G442" s="3">
        <v>-0.15</v>
      </c>
      <c r="H442" s="4">
        <v>-5.1000000000000004E-3</v>
      </c>
      <c r="I442" s="2">
        <v>233</v>
      </c>
      <c r="J442" s="5">
        <v>6846</v>
      </c>
      <c r="K442" s="2">
        <v>0</v>
      </c>
    </row>
  </sheetData>
  <mergeCells count="1">
    <mergeCell ref="B2:Q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0"/>
  <sheetViews>
    <sheetView workbookViewId="0">
      <selection activeCell="B2" sqref="B2"/>
    </sheetView>
  </sheetViews>
  <sheetFormatPr defaultRowHeight="16.5"/>
  <cols>
    <col min="14" max="14" width="9.5" bestFit="1" customWidth="1"/>
  </cols>
  <sheetData>
    <row r="1" spans="1:33">
      <c r="B1" s="16">
        <v>6180</v>
      </c>
      <c r="C1" s="7" t="s">
        <v>32</v>
      </c>
    </row>
    <row r="2" spans="1:33" ht="39" thickBot="1">
      <c r="A2" s="8"/>
      <c r="B2" s="16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31" t="s">
        <v>22</v>
      </c>
      <c r="N2" s="32"/>
      <c r="O2" s="32"/>
      <c r="P2" s="32"/>
      <c r="Q2" s="32"/>
      <c r="R2" s="32"/>
      <c r="S2" s="32"/>
      <c r="T2" s="32"/>
      <c r="U2" s="32"/>
      <c r="V2" s="32"/>
      <c r="W2" s="13"/>
      <c r="X2" s="31" t="s">
        <v>23</v>
      </c>
      <c r="Y2" s="32"/>
      <c r="Z2" s="32"/>
      <c r="AA2" s="32"/>
      <c r="AB2" s="32"/>
      <c r="AC2" s="32"/>
      <c r="AD2" s="32"/>
      <c r="AE2" s="32"/>
      <c r="AF2" s="32"/>
      <c r="AG2" s="32"/>
    </row>
    <row r="3" spans="1:33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21</v>
      </c>
      <c r="N3" s="10" t="s">
        <v>1</v>
      </c>
      <c r="O3" s="10" t="s">
        <v>2</v>
      </c>
      <c r="P3" s="10" t="s">
        <v>3</v>
      </c>
      <c r="Q3" s="10" t="s">
        <v>4</v>
      </c>
      <c r="S3" s="11" t="s">
        <v>17</v>
      </c>
      <c r="T3" s="11" t="s">
        <v>18</v>
      </c>
      <c r="U3" s="11" t="s">
        <v>19</v>
      </c>
      <c r="V3" s="11" t="s">
        <v>20</v>
      </c>
      <c r="X3" s="11" t="s">
        <v>24</v>
      </c>
      <c r="Y3" s="10" t="s">
        <v>1</v>
      </c>
      <c r="Z3" s="10" t="s">
        <v>2</v>
      </c>
      <c r="AA3" s="10" t="s">
        <v>3</v>
      </c>
      <c r="AB3" s="10" t="s">
        <v>4</v>
      </c>
      <c r="AD3" s="11" t="s">
        <v>25</v>
      </c>
      <c r="AE3" s="11" t="s">
        <v>26</v>
      </c>
      <c r="AF3" s="11" t="s">
        <v>27</v>
      </c>
      <c r="AG3" s="11" t="s">
        <v>28</v>
      </c>
    </row>
    <row r="4" spans="1:33">
      <c r="A4" s="9">
        <f>WEEKDAY(B4,1)</f>
        <v>6</v>
      </c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G4" s="3">
        <v>-0.4</v>
      </c>
      <c r="H4" s="4">
        <v>-5.7000000000000002E-3</v>
      </c>
      <c r="I4" s="5">
        <v>2234</v>
      </c>
      <c r="J4" s="5">
        <v>156600</v>
      </c>
      <c r="K4" s="2">
        <v>13.88</v>
      </c>
      <c r="M4" s="8">
        <v>1</v>
      </c>
      <c r="N4">
        <f>C4</f>
        <v>70</v>
      </c>
      <c r="O4">
        <f>MAX(D4:D4)</f>
        <v>71</v>
      </c>
      <c r="P4">
        <f>MIN(E4:E4)</f>
        <v>69.099999999999994</v>
      </c>
      <c r="Q4">
        <f>F4</f>
        <v>69.400000000000006</v>
      </c>
      <c r="S4" s="12">
        <f>SUM(Q4:Q8)/5</f>
        <v>54.839999999999996</v>
      </c>
      <c r="T4" s="12">
        <f>SUM(Q4:Q13)/10</f>
        <v>27.419999999999998</v>
      </c>
      <c r="U4" s="12">
        <f>SUM(Q4:Q23)/20</f>
        <v>13.709999999999999</v>
      </c>
      <c r="V4" s="12">
        <f>SUM(Q4:Q63)/60</f>
        <v>4.5699999999999994</v>
      </c>
      <c r="X4" s="8">
        <v>1</v>
      </c>
      <c r="Y4">
        <f>C4</f>
        <v>70</v>
      </c>
      <c r="Z4">
        <f>MAX(D4:D4)</f>
        <v>71</v>
      </c>
      <c r="AA4">
        <f>MIN(E4:E4)</f>
        <v>69.099999999999994</v>
      </c>
      <c r="AB4">
        <f>F4</f>
        <v>69.400000000000006</v>
      </c>
      <c r="AD4" s="12">
        <f>SUM(AB4:AB8)/5</f>
        <v>42.36</v>
      </c>
      <c r="AE4" s="12">
        <f>SUM(AB4:AB13)/10</f>
        <v>21.18</v>
      </c>
      <c r="AF4" s="12">
        <f>SUM(AB4:AB23)/20</f>
        <v>10.59</v>
      </c>
      <c r="AG4" s="12">
        <f>SUM(AB4:AB63)/60</f>
        <v>3.53</v>
      </c>
    </row>
    <row r="5" spans="1:33">
      <c r="A5" s="9">
        <f t="shared" ref="A5:A68" si="0">WEEKDAY(B5,1)</f>
        <v>5</v>
      </c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G5" s="3">
        <v>0.8</v>
      </c>
      <c r="H5" s="4">
        <v>1.1599999999999999E-2</v>
      </c>
      <c r="I5" s="5">
        <v>5803</v>
      </c>
      <c r="J5" s="5">
        <v>408979</v>
      </c>
      <c r="K5" s="2">
        <v>13.96</v>
      </c>
      <c r="M5" s="8">
        <v>2</v>
      </c>
      <c r="N5">
        <f>C9</f>
        <v>69.3</v>
      </c>
      <c r="O5">
        <f>MAX(D5:D9)</f>
        <v>71.599999999999994</v>
      </c>
      <c r="P5">
        <f>MIN(E5:E9)</f>
        <v>67</v>
      </c>
      <c r="Q5">
        <f>F5</f>
        <v>69.8</v>
      </c>
      <c r="S5" s="12">
        <f t="shared" ref="S5:S68" si="1">SUM(Q5:Q9)/5</f>
        <v>40.96</v>
      </c>
      <c r="T5" s="12">
        <f t="shared" ref="T5:T68" si="2">SUM(Q5:Q14)/10</f>
        <v>20.48</v>
      </c>
      <c r="U5" s="12">
        <f t="shared" ref="U5:U68" si="3">SUM(Q5:Q24)/20</f>
        <v>10.24</v>
      </c>
      <c r="V5" s="12">
        <f t="shared" ref="V5:V68" si="4">SUM(Q5:Q64)/60</f>
        <v>3.4133333333333336</v>
      </c>
      <c r="X5" s="8">
        <v>2</v>
      </c>
      <c r="Y5">
        <f>C27</f>
        <v>72.5</v>
      </c>
      <c r="Z5">
        <f>MAX(D5:D27)</f>
        <v>73.8</v>
      </c>
      <c r="AA5">
        <f>MIN(E5:E27)</f>
        <v>64</v>
      </c>
      <c r="AB5">
        <f>F5</f>
        <v>69.8</v>
      </c>
      <c r="AD5" s="12">
        <f t="shared" ref="AD5:AD9" si="5">SUM(AB5:AB9)/5</f>
        <v>28.479999999999997</v>
      </c>
      <c r="AE5" s="12">
        <f t="shared" ref="AE5:AE9" si="6">SUM(AB5:AB14)/10</f>
        <v>14.239999999999998</v>
      </c>
      <c r="AF5" s="12">
        <f t="shared" ref="AF5:AF9" si="7">SUM(AB5:AB24)/20</f>
        <v>7.1199999999999992</v>
      </c>
      <c r="AG5" s="12">
        <f t="shared" ref="AG5:AG9" si="8">SUM(AB5:AB64)/60</f>
        <v>2.3733333333333331</v>
      </c>
    </row>
    <row r="6" spans="1:33">
      <c r="A6" s="9">
        <f t="shared" si="0"/>
        <v>4</v>
      </c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G6" s="3">
        <v>1</v>
      </c>
      <c r="H6" s="4">
        <v>1.47E-2</v>
      </c>
      <c r="I6" s="5">
        <v>1383</v>
      </c>
      <c r="J6" s="5">
        <v>94712</v>
      </c>
      <c r="K6" s="2">
        <v>13.8</v>
      </c>
      <c r="M6" s="8">
        <v>3</v>
      </c>
      <c r="N6">
        <f>C14</f>
        <v>66</v>
      </c>
      <c r="O6">
        <f>MAX(D10:D14)</f>
        <v>70.5</v>
      </c>
      <c r="P6">
        <f>MIN(E10:E14)</f>
        <v>65.3</v>
      </c>
      <c r="Q6">
        <f>F10</f>
        <v>69</v>
      </c>
      <c r="S6" s="12">
        <f t="shared" si="1"/>
        <v>27</v>
      </c>
      <c r="T6" s="12">
        <f t="shared" si="2"/>
        <v>13.5</v>
      </c>
      <c r="U6" s="12">
        <f t="shared" si="3"/>
        <v>6.75</v>
      </c>
      <c r="V6" s="12">
        <f t="shared" si="4"/>
        <v>2.25</v>
      </c>
      <c r="X6" s="8">
        <v>3</v>
      </c>
      <c r="Y6">
        <f>C49</f>
        <v>70</v>
      </c>
      <c r="Z6">
        <f>MAX(D28:D49)</f>
        <v>78.400000000000006</v>
      </c>
      <c r="AA6">
        <f>MIN(E28:E49)</f>
        <v>68.8</v>
      </c>
      <c r="AB6">
        <f>F28</f>
        <v>72.599999999999994</v>
      </c>
      <c r="AD6" s="12">
        <f t="shared" si="5"/>
        <v>14.52</v>
      </c>
      <c r="AE6" s="12">
        <f t="shared" si="6"/>
        <v>7.26</v>
      </c>
      <c r="AF6" s="12">
        <f t="shared" si="7"/>
        <v>3.63</v>
      </c>
      <c r="AG6" s="12">
        <f t="shared" si="8"/>
        <v>1.21</v>
      </c>
    </row>
    <row r="7" spans="1:33">
      <c r="A7" s="9">
        <f t="shared" si="0"/>
        <v>3</v>
      </c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G7" s="3">
        <v>0.5</v>
      </c>
      <c r="H7" s="4">
        <v>7.4000000000000003E-3</v>
      </c>
      <c r="I7" s="5">
        <v>2841</v>
      </c>
      <c r="J7" s="5">
        <v>194376</v>
      </c>
      <c r="K7" s="2">
        <v>13.6</v>
      </c>
      <c r="M7" s="8">
        <v>4</v>
      </c>
      <c r="Q7">
        <f>F15</f>
        <v>66</v>
      </c>
      <c r="S7" s="12">
        <f t="shared" si="1"/>
        <v>13.2</v>
      </c>
      <c r="T7" s="12">
        <f t="shared" si="2"/>
        <v>6.6</v>
      </c>
      <c r="U7" s="12">
        <f t="shared" si="3"/>
        <v>3.3</v>
      </c>
      <c r="V7" s="12">
        <f t="shared" si="4"/>
        <v>1.1000000000000001</v>
      </c>
      <c r="X7" s="8">
        <v>4</v>
      </c>
      <c r="AB7">
        <f>Q15</f>
        <v>0</v>
      </c>
      <c r="AD7" s="12">
        <f t="shared" si="5"/>
        <v>0</v>
      </c>
      <c r="AE7" s="12">
        <f t="shared" si="6"/>
        <v>0</v>
      </c>
      <c r="AF7" s="12">
        <f t="shared" si="7"/>
        <v>0</v>
      </c>
      <c r="AG7" s="12">
        <f t="shared" si="8"/>
        <v>0</v>
      </c>
    </row>
    <row r="8" spans="1:33">
      <c r="A8" s="9">
        <f t="shared" si="0"/>
        <v>6</v>
      </c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G8" s="3">
        <v>0.2</v>
      </c>
      <c r="H8" s="4">
        <v>3.0000000000000001E-3</v>
      </c>
      <c r="I8" s="5">
        <v>1108</v>
      </c>
      <c r="J8" s="5">
        <v>75109</v>
      </c>
      <c r="K8" s="2">
        <v>13.5</v>
      </c>
      <c r="M8" s="8">
        <v>5</v>
      </c>
      <c r="S8" s="12">
        <f t="shared" si="1"/>
        <v>0</v>
      </c>
      <c r="T8" s="12">
        <f t="shared" si="2"/>
        <v>0</v>
      </c>
      <c r="U8" s="12">
        <f t="shared" si="3"/>
        <v>0</v>
      </c>
      <c r="V8" s="12">
        <f t="shared" si="4"/>
        <v>0</v>
      </c>
      <c r="X8" s="8">
        <v>5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</row>
    <row r="9" spans="1:33">
      <c r="A9" s="9">
        <f t="shared" si="0"/>
        <v>5</v>
      </c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G9" s="3">
        <v>-1.7</v>
      </c>
      <c r="H9" s="4">
        <v>-2.46E-2</v>
      </c>
      <c r="I9" s="5">
        <v>1448</v>
      </c>
      <c r="J9" s="5">
        <v>98296</v>
      </c>
      <c r="K9" s="2">
        <v>13.46</v>
      </c>
      <c r="M9" s="8">
        <v>6</v>
      </c>
      <c r="S9" s="12">
        <f t="shared" si="1"/>
        <v>0</v>
      </c>
      <c r="T9" s="12">
        <f t="shared" si="2"/>
        <v>0</v>
      </c>
      <c r="U9" s="12">
        <f t="shared" si="3"/>
        <v>0</v>
      </c>
      <c r="V9" s="12">
        <f t="shared" si="4"/>
        <v>0</v>
      </c>
      <c r="X9" s="8">
        <v>6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</row>
    <row r="10" spans="1:33">
      <c r="A10" s="9">
        <f t="shared" si="0"/>
        <v>4</v>
      </c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G10" s="3">
        <v>0.8</v>
      </c>
      <c r="H10" s="4">
        <v>1.17E-2</v>
      </c>
      <c r="I10" s="5">
        <v>1628</v>
      </c>
      <c r="J10" s="5">
        <v>111794</v>
      </c>
      <c r="K10" s="2">
        <v>13.8</v>
      </c>
      <c r="M10" s="8">
        <v>7</v>
      </c>
      <c r="S10" s="12">
        <f t="shared" si="1"/>
        <v>0</v>
      </c>
      <c r="T10" s="12">
        <f t="shared" si="2"/>
        <v>0</v>
      </c>
      <c r="U10" s="12">
        <f t="shared" si="3"/>
        <v>0</v>
      </c>
      <c r="V10" s="12">
        <f t="shared" si="4"/>
        <v>0</v>
      </c>
    </row>
    <row r="11" spans="1:33">
      <c r="A11" s="9">
        <f t="shared" si="0"/>
        <v>3</v>
      </c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G11" s="3">
        <v>-0.6</v>
      </c>
      <c r="H11" s="4">
        <v>-8.6999999999999994E-3</v>
      </c>
      <c r="I11" s="5">
        <v>1247</v>
      </c>
      <c r="J11" s="5">
        <v>84878</v>
      </c>
      <c r="K11" s="2">
        <v>13.64</v>
      </c>
      <c r="M11" s="8">
        <v>8</v>
      </c>
      <c r="S11" s="12">
        <f t="shared" si="1"/>
        <v>0</v>
      </c>
      <c r="T11" s="12">
        <f t="shared" si="2"/>
        <v>0</v>
      </c>
      <c r="U11" s="12">
        <f t="shared" si="3"/>
        <v>0</v>
      </c>
      <c r="V11" s="12">
        <f t="shared" si="4"/>
        <v>0</v>
      </c>
    </row>
    <row r="12" spans="1:33">
      <c r="A12" s="9">
        <f t="shared" si="0"/>
        <v>2</v>
      </c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G12" s="3">
        <v>0.1</v>
      </c>
      <c r="H12" s="4">
        <v>1.5E-3</v>
      </c>
      <c r="I12" s="5">
        <v>2962</v>
      </c>
      <c r="J12" s="5">
        <v>205613</v>
      </c>
      <c r="K12" s="2">
        <v>13.76</v>
      </c>
      <c r="M12" s="8">
        <v>9</v>
      </c>
      <c r="S12" s="12">
        <f t="shared" si="1"/>
        <v>0</v>
      </c>
      <c r="T12" s="12">
        <f t="shared" si="2"/>
        <v>0</v>
      </c>
      <c r="U12" s="12">
        <f t="shared" si="3"/>
        <v>0</v>
      </c>
      <c r="V12" s="12">
        <f t="shared" si="4"/>
        <v>0</v>
      </c>
    </row>
    <row r="13" spans="1:33">
      <c r="A13" s="9">
        <f t="shared" si="0"/>
        <v>6</v>
      </c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G13" s="3">
        <v>3.2</v>
      </c>
      <c r="H13" s="4">
        <v>4.8899999999999999E-2</v>
      </c>
      <c r="I13" s="5">
        <v>4294</v>
      </c>
      <c r="J13" s="5">
        <v>291790</v>
      </c>
      <c r="K13" s="2">
        <v>13.74</v>
      </c>
      <c r="M13" s="8">
        <v>10</v>
      </c>
      <c r="S13" s="12">
        <f t="shared" si="1"/>
        <v>0</v>
      </c>
      <c r="T13" s="12">
        <f t="shared" si="2"/>
        <v>0</v>
      </c>
      <c r="U13" s="12">
        <f t="shared" si="3"/>
        <v>0</v>
      </c>
      <c r="V13" s="12">
        <f t="shared" si="4"/>
        <v>0</v>
      </c>
    </row>
    <row r="14" spans="1:33">
      <c r="A14" s="9">
        <f t="shared" si="0"/>
        <v>5</v>
      </c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G14" s="3">
        <v>-0.5</v>
      </c>
      <c r="H14" s="4">
        <v>-7.6E-3</v>
      </c>
      <c r="I14" s="2">
        <v>942</v>
      </c>
      <c r="J14" s="5">
        <v>62197</v>
      </c>
      <c r="K14" s="2">
        <v>13.1</v>
      </c>
      <c r="M14" s="8">
        <v>11</v>
      </c>
      <c r="S14" s="12">
        <f t="shared" si="1"/>
        <v>0</v>
      </c>
      <c r="T14" s="12">
        <f t="shared" si="2"/>
        <v>0</v>
      </c>
      <c r="U14" s="12">
        <f t="shared" si="3"/>
        <v>0</v>
      </c>
      <c r="V14" s="12">
        <f t="shared" si="4"/>
        <v>0</v>
      </c>
    </row>
    <row r="15" spans="1:33">
      <c r="A15" s="9">
        <f t="shared" si="0"/>
        <v>4</v>
      </c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G15" s="3">
        <v>-0.8</v>
      </c>
      <c r="H15" s="4">
        <v>-1.2E-2</v>
      </c>
      <c r="I15" s="5">
        <v>1910</v>
      </c>
      <c r="J15" s="5">
        <v>125224</v>
      </c>
      <c r="K15" s="2">
        <v>13.2</v>
      </c>
      <c r="M15" s="8">
        <v>12</v>
      </c>
      <c r="S15" s="12">
        <f t="shared" si="1"/>
        <v>0</v>
      </c>
      <c r="T15" s="12">
        <f t="shared" si="2"/>
        <v>0</v>
      </c>
      <c r="U15" s="12">
        <f t="shared" si="3"/>
        <v>0</v>
      </c>
      <c r="V15" s="12">
        <f t="shared" si="4"/>
        <v>0</v>
      </c>
    </row>
    <row r="16" spans="1:33">
      <c r="A16" s="9">
        <f t="shared" si="0"/>
        <v>3</v>
      </c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G16" s="3">
        <v>1.8</v>
      </c>
      <c r="H16" s="4">
        <v>2.7699999999999999E-2</v>
      </c>
      <c r="I16" s="5">
        <v>1209</v>
      </c>
      <c r="J16" s="5">
        <v>79645</v>
      </c>
      <c r="K16" s="2">
        <v>13.36</v>
      </c>
      <c r="M16" s="8">
        <v>13</v>
      </c>
      <c r="S16" s="12">
        <f t="shared" si="1"/>
        <v>0</v>
      </c>
      <c r="T16" s="12">
        <f t="shared" si="2"/>
        <v>0</v>
      </c>
      <c r="U16" s="12">
        <f t="shared" si="3"/>
        <v>0</v>
      </c>
      <c r="V16" s="12">
        <f t="shared" si="4"/>
        <v>0</v>
      </c>
    </row>
    <row r="17" spans="1:22">
      <c r="A17" s="9">
        <f t="shared" si="0"/>
        <v>2</v>
      </c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G17" s="3">
        <v>-1.6</v>
      </c>
      <c r="H17" s="4">
        <v>-2.4E-2</v>
      </c>
      <c r="I17" s="5">
        <v>3069</v>
      </c>
      <c r="J17" s="5">
        <v>203695</v>
      </c>
      <c r="K17" s="2">
        <v>13</v>
      </c>
      <c r="M17" s="8">
        <v>14</v>
      </c>
      <c r="S17" s="12">
        <f t="shared" si="1"/>
        <v>0</v>
      </c>
      <c r="T17" s="12">
        <f t="shared" si="2"/>
        <v>0</v>
      </c>
      <c r="U17" s="12">
        <f t="shared" si="3"/>
        <v>0</v>
      </c>
      <c r="V17" s="12">
        <f t="shared" si="4"/>
        <v>0</v>
      </c>
    </row>
    <row r="18" spans="1:22">
      <c r="A18" s="9">
        <f t="shared" si="0"/>
        <v>6</v>
      </c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G18" s="3">
        <v>-1.5</v>
      </c>
      <c r="H18" s="4">
        <v>-2.1999999999999999E-2</v>
      </c>
      <c r="I18" s="5">
        <v>3062</v>
      </c>
      <c r="J18" s="5">
        <v>203472</v>
      </c>
      <c r="K18" s="2">
        <v>13.32</v>
      </c>
      <c r="M18" s="8">
        <v>15</v>
      </c>
      <c r="S18" s="12">
        <f t="shared" si="1"/>
        <v>0</v>
      </c>
      <c r="T18" s="12">
        <f t="shared" si="2"/>
        <v>0</v>
      </c>
      <c r="U18" s="12">
        <f t="shared" si="3"/>
        <v>0</v>
      </c>
      <c r="V18" s="12">
        <f t="shared" si="4"/>
        <v>0</v>
      </c>
    </row>
    <row r="19" spans="1:22">
      <c r="A19" s="9">
        <f t="shared" si="0"/>
        <v>5</v>
      </c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G19" s="3">
        <v>0.5</v>
      </c>
      <c r="H19" s="4">
        <v>7.4000000000000003E-3</v>
      </c>
      <c r="I19" s="5">
        <v>1405</v>
      </c>
      <c r="J19" s="5">
        <v>95682</v>
      </c>
      <c r="K19" s="2">
        <v>13.62</v>
      </c>
      <c r="M19" s="8">
        <v>16</v>
      </c>
      <c r="S19" s="12">
        <f t="shared" si="1"/>
        <v>0</v>
      </c>
      <c r="T19" s="12">
        <f t="shared" si="2"/>
        <v>0</v>
      </c>
      <c r="U19" s="12">
        <f t="shared" si="3"/>
        <v>0</v>
      </c>
      <c r="V19" s="12">
        <f t="shared" si="4"/>
        <v>0</v>
      </c>
    </row>
    <row r="20" spans="1:22">
      <c r="A20" s="9">
        <f t="shared" si="0"/>
        <v>4</v>
      </c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G20" s="3">
        <v>-1.3</v>
      </c>
      <c r="H20" s="4">
        <v>-1.89E-2</v>
      </c>
      <c r="I20" s="5">
        <v>1416</v>
      </c>
      <c r="J20" s="5">
        <v>96261</v>
      </c>
      <c r="K20" s="2">
        <v>13.52</v>
      </c>
      <c r="M20" s="8">
        <v>17</v>
      </c>
      <c r="S20" s="12">
        <f t="shared" si="1"/>
        <v>0</v>
      </c>
      <c r="T20" s="12">
        <f t="shared" si="2"/>
        <v>0</v>
      </c>
      <c r="U20" s="12">
        <f t="shared" si="3"/>
        <v>0</v>
      </c>
      <c r="V20" s="12">
        <f t="shared" si="4"/>
        <v>0</v>
      </c>
    </row>
    <row r="21" spans="1:22">
      <c r="A21" s="9">
        <f t="shared" si="0"/>
        <v>3</v>
      </c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G21" s="3">
        <v>0.9</v>
      </c>
      <c r="H21" s="4">
        <v>1.32E-2</v>
      </c>
      <c r="I21" s="5">
        <v>1494</v>
      </c>
      <c r="J21" s="5">
        <v>102343</v>
      </c>
      <c r="K21" s="2">
        <v>13.78</v>
      </c>
      <c r="M21" s="8">
        <v>18</v>
      </c>
      <c r="S21" s="12">
        <f t="shared" si="1"/>
        <v>0</v>
      </c>
      <c r="T21" s="12">
        <f t="shared" si="2"/>
        <v>0</v>
      </c>
      <c r="U21" s="12">
        <f t="shared" si="3"/>
        <v>0</v>
      </c>
      <c r="V21" s="12">
        <f t="shared" si="4"/>
        <v>0</v>
      </c>
    </row>
    <row r="22" spans="1:22">
      <c r="A22" s="9">
        <f t="shared" si="0"/>
        <v>2</v>
      </c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G22" s="3">
        <v>-2</v>
      </c>
      <c r="H22" s="4">
        <v>-2.86E-2</v>
      </c>
      <c r="I22" s="5">
        <v>2352</v>
      </c>
      <c r="J22" s="5">
        <v>160587</v>
      </c>
      <c r="K22" s="2">
        <v>13.6</v>
      </c>
      <c r="M22" s="8">
        <v>19</v>
      </c>
      <c r="S22" s="12">
        <f t="shared" si="1"/>
        <v>0</v>
      </c>
      <c r="T22" s="12">
        <f t="shared" si="2"/>
        <v>0</v>
      </c>
      <c r="U22" s="12">
        <f t="shared" si="3"/>
        <v>0</v>
      </c>
      <c r="V22" s="12">
        <f t="shared" si="4"/>
        <v>0</v>
      </c>
    </row>
    <row r="23" spans="1:22">
      <c r="A23" s="9">
        <f t="shared" si="0"/>
        <v>6</v>
      </c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G23" s="3">
        <v>0.6</v>
      </c>
      <c r="H23" s="4">
        <v>8.6E-3</v>
      </c>
      <c r="I23" s="5">
        <v>1519</v>
      </c>
      <c r="J23" s="5">
        <v>105946</v>
      </c>
      <c r="K23" s="2">
        <v>14</v>
      </c>
      <c r="M23" s="8">
        <v>20</v>
      </c>
      <c r="S23" s="12">
        <f t="shared" si="1"/>
        <v>0</v>
      </c>
      <c r="T23" s="12">
        <f t="shared" si="2"/>
        <v>0</v>
      </c>
      <c r="U23" s="12">
        <f t="shared" si="3"/>
        <v>0</v>
      </c>
      <c r="V23" s="12">
        <f t="shared" si="4"/>
        <v>0</v>
      </c>
    </row>
    <row r="24" spans="1:22">
      <c r="A24" s="9">
        <f t="shared" si="0"/>
        <v>5</v>
      </c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G24" s="3">
        <v>0.2</v>
      </c>
      <c r="H24" s="4">
        <v>2.8999999999999998E-3</v>
      </c>
      <c r="I24" s="5">
        <v>2619</v>
      </c>
      <c r="J24" s="5">
        <v>182497</v>
      </c>
      <c r="K24" s="2">
        <v>13.88</v>
      </c>
      <c r="M24" s="8">
        <v>21</v>
      </c>
      <c r="S24" s="12">
        <f t="shared" si="1"/>
        <v>0</v>
      </c>
      <c r="T24" s="12">
        <f t="shared" si="2"/>
        <v>0</v>
      </c>
      <c r="U24" s="12">
        <f t="shared" si="3"/>
        <v>0</v>
      </c>
      <c r="V24" s="12">
        <f t="shared" si="4"/>
        <v>0</v>
      </c>
    </row>
    <row r="25" spans="1:22">
      <c r="A25" s="9">
        <f t="shared" si="0"/>
        <v>4</v>
      </c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G25" s="3">
        <v>-2.5</v>
      </c>
      <c r="H25" s="4">
        <v>-3.49E-2</v>
      </c>
      <c r="I25" s="5">
        <v>8720</v>
      </c>
      <c r="J25" s="5">
        <v>597905</v>
      </c>
      <c r="K25" s="2">
        <v>13.84</v>
      </c>
      <c r="M25" s="8">
        <v>22</v>
      </c>
      <c r="S25" s="12">
        <f t="shared" si="1"/>
        <v>0</v>
      </c>
      <c r="T25" s="12">
        <f t="shared" si="2"/>
        <v>0</v>
      </c>
      <c r="U25" s="12">
        <f t="shared" si="3"/>
        <v>0</v>
      </c>
      <c r="V25" s="12">
        <f t="shared" si="4"/>
        <v>0</v>
      </c>
    </row>
    <row r="26" spans="1:22">
      <c r="A26" s="9">
        <f t="shared" si="0"/>
        <v>3</v>
      </c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G26" s="3">
        <v>-1.3</v>
      </c>
      <c r="H26" s="4">
        <v>-1.78E-2</v>
      </c>
      <c r="I26" s="5">
        <v>1671</v>
      </c>
      <c r="J26" s="5">
        <v>121023</v>
      </c>
      <c r="K26" s="2">
        <v>14.34</v>
      </c>
      <c r="M26" s="8">
        <v>23</v>
      </c>
      <c r="S26" s="12">
        <f t="shared" si="1"/>
        <v>0</v>
      </c>
      <c r="T26" s="12">
        <f t="shared" si="2"/>
        <v>0</v>
      </c>
      <c r="U26" s="12">
        <f t="shared" si="3"/>
        <v>0</v>
      </c>
      <c r="V26" s="12">
        <f t="shared" si="4"/>
        <v>0</v>
      </c>
    </row>
    <row r="27" spans="1:22">
      <c r="A27" s="9">
        <f t="shared" si="0"/>
        <v>2</v>
      </c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G27" s="3">
        <v>0.4</v>
      </c>
      <c r="H27" s="4">
        <v>5.4999999999999997E-3</v>
      </c>
      <c r="I27" s="5">
        <v>1503</v>
      </c>
      <c r="J27" s="5">
        <v>109219</v>
      </c>
      <c r="K27" s="2">
        <v>14.6</v>
      </c>
      <c r="M27" s="8">
        <v>24</v>
      </c>
      <c r="S27" s="12">
        <f t="shared" si="1"/>
        <v>0</v>
      </c>
      <c r="T27" s="12">
        <f t="shared" si="2"/>
        <v>0</v>
      </c>
      <c r="U27" s="12">
        <f t="shared" si="3"/>
        <v>0</v>
      </c>
      <c r="V27" s="12">
        <f t="shared" si="4"/>
        <v>0</v>
      </c>
    </row>
    <row r="28" spans="1:22">
      <c r="A28" s="9">
        <f t="shared" si="0"/>
        <v>6</v>
      </c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G28" s="3">
        <v>-0.1</v>
      </c>
      <c r="H28" s="4">
        <v>-1.4E-3</v>
      </c>
      <c r="I28" s="5">
        <v>1742</v>
      </c>
      <c r="J28" s="5">
        <v>127220</v>
      </c>
      <c r="K28" s="2">
        <v>14.52</v>
      </c>
      <c r="M28" s="8">
        <v>25</v>
      </c>
      <c r="S28" s="12">
        <f t="shared" si="1"/>
        <v>0</v>
      </c>
      <c r="T28" s="12">
        <f t="shared" si="2"/>
        <v>0</v>
      </c>
      <c r="U28" s="12">
        <f t="shared" si="3"/>
        <v>0</v>
      </c>
      <c r="V28" s="12">
        <f t="shared" si="4"/>
        <v>0</v>
      </c>
    </row>
    <row r="29" spans="1:22">
      <c r="A29" s="9">
        <f t="shared" si="0"/>
        <v>5</v>
      </c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G29" s="3">
        <v>-1.3</v>
      </c>
      <c r="H29" s="4">
        <v>-1.7600000000000001E-2</v>
      </c>
      <c r="I29" s="5">
        <v>1834</v>
      </c>
      <c r="J29" s="5">
        <v>134748</v>
      </c>
      <c r="K29" s="2">
        <v>14.54</v>
      </c>
      <c r="M29" s="8">
        <v>26</v>
      </c>
      <c r="S29" s="12">
        <f t="shared" si="1"/>
        <v>0</v>
      </c>
      <c r="T29" s="12">
        <f t="shared" si="2"/>
        <v>0</v>
      </c>
      <c r="U29" s="12">
        <f t="shared" si="3"/>
        <v>0</v>
      </c>
      <c r="V29" s="12">
        <f t="shared" si="4"/>
        <v>0</v>
      </c>
    </row>
    <row r="30" spans="1:22">
      <c r="A30" s="9">
        <f t="shared" si="0"/>
        <v>4</v>
      </c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G30" s="3">
        <v>-2.5</v>
      </c>
      <c r="H30" s="4">
        <v>-3.27E-2</v>
      </c>
      <c r="I30" s="5">
        <v>2510</v>
      </c>
      <c r="J30" s="5">
        <v>189905</v>
      </c>
      <c r="K30" s="2">
        <v>14.8</v>
      </c>
      <c r="M30" s="8">
        <v>27</v>
      </c>
      <c r="S30" s="12">
        <f t="shared" si="1"/>
        <v>0</v>
      </c>
      <c r="T30" s="12">
        <f t="shared" si="2"/>
        <v>0</v>
      </c>
      <c r="U30" s="12">
        <f t="shared" si="3"/>
        <v>0</v>
      </c>
      <c r="V30" s="12">
        <f t="shared" si="4"/>
        <v>0</v>
      </c>
    </row>
    <row r="31" spans="1:22">
      <c r="A31" s="9">
        <f t="shared" si="0"/>
        <v>3</v>
      </c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G31" s="3">
        <v>0.9</v>
      </c>
      <c r="H31" s="4">
        <v>1.1900000000000001E-2</v>
      </c>
      <c r="I31" s="5">
        <v>2779</v>
      </c>
      <c r="J31" s="5">
        <v>210893</v>
      </c>
      <c r="K31" s="2">
        <v>15.3</v>
      </c>
      <c r="M31" s="8">
        <v>28</v>
      </c>
      <c r="S31" s="12">
        <f t="shared" si="1"/>
        <v>0</v>
      </c>
      <c r="T31" s="12">
        <f t="shared" si="2"/>
        <v>0</v>
      </c>
      <c r="U31" s="12">
        <f t="shared" si="3"/>
        <v>0</v>
      </c>
      <c r="V31" s="12">
        <f t="shared" si="4"/>
        <v>0</v>
      </c>
    </row>
    <row r="32" spans="1:22">
      <c r="A32" s="9">
        <f t="shared" si="0"/>
        <v>2</v>
      </c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G32" s="3">
        <v>0.9</v>
      </c>
      <c r="H32" s="4">
        <v>1.2E-2</v>
      </c>
      <c r="I32" s="5">
        <v>2992</v>
      </c>
      <c r="J32" s="5">
        <v>225346</v>
      </c>
      <c r="K32" s="2">
        <v>15.12</v>
      </c>
      <c r="M32" s="8">
        <v>29</v>
      </c>
      <c r="S32" s="12">
        <f t="shared" si="1"/>
        <v>0</v>
      </c>
      <c r="T32" s="12">
        <f t="shared" si="2"/>
        <v>0</v>
      </c>
      <c r="U32" s="12">
        <f t="shared" si="3"/>
        <v>0</v>
      </c>
      <c r="V32" s="12">
        <f t="shared" si="4"/>
        <v>0</v>
      </c>
    </row>
    <row r="33" spans="1:22">
      <c r="A33" s="9">
        <f t="shared" si="0"/>
        <v>6</v>
      </c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G33" s="2">
        <v>0</v>
      </c>
      <c r="H33" s="6">
        <v>0</v>
      </c>
      <c r="I33" s="5">
        <v>6328</v>
      </c>
      <c r="J33" s="5">
        <v>482277</v>
      </c>
      <c r="K33" s="2">
        <v>14.94</v>
      </c>
      <c r="M33" s="8">
        <v>30</v>
      </c>
      <c r="S33" s="12">
        <f t="shared" si="1"/>
        <v>0</v>
      </c>
      <c r="T33" s="12">
        <f t="shared" si="2"/>
        <v>0</v>
      </c>
      <c r="U33" s="12">
        <f t="shared" si="3"/>
        <v>0</v>
      </c>
      <c r="V33" s="12">
        <f t="shared" si="4"/>
        <v>0</v>
      </c>
    </row>
    <row r="34" spans="1:22">
      <c r="A34" s="9">
        <f t="shared" si="0"/>
        <v>5</v>
      </c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G34" s="3">
        <v>-0.6</v>
      </c>
      <c r="H34" s="4">
        <v>-8.0000000000000002E-3</v>
      </c>
      <c r="I34" s="5">
        <v>3733</v>
      </c>
      <c r="J34" s="5">
        <v>277484</v>
      </c>
      <c r="K34" s="2">
        <v>14.94</v>
      </c>
      <c r="M34" s="8">
        <v>31</v>
      </c>
      <c r="S34" s="12">
        <f t="shared" si="1"/>
        <v>0</v>
      </c>
      <c r="T34" s="12">
        <f t="shared" si="2"/>
        <v>0</v>
      </c>
      <c r="U34" s="12">
        <f t="shared" si="3"/>
        <v>0</v>
      </c>
      <c r="V34" s="12">
        <f t="shared" si="4"/>
        <v>0</v>
      </c>
    </row>
    <row r="35" spans="1:22">
      <c r="A35" s="9">
        <f t="shared" si="0"/>
        <v>4</v>
      </c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G35" s="2">
        <v>0</v>
      </c>
      <c r="H35" s="6">
        <v>0</v>
      </c>
      <c r="I35" s="5">
        <v>3726</v>
      </c>
      <c r="J35" s="5">
        <v>281414</v>
      </c>
      <c r="K35" s="2">
        <v>15.06</v>
      </c>
      <c r="M35" s="8">
        <v>32</v>
      </c>
      <c r="S35" s="12">
        <f t="shared" si="1"/>
        <v>0</v>
      </c>
      <c r="T35" s="12">
        <f t="shared" si="2"/>
        <v>0</v>
      </c>
      <c r="U35" s="12">
        <f t="shared" si="3"/>
        <v>0</v>
      </c>
      <c r="V35" s="12">
        <f t="shared" si="4"/>
        <v>0</v>
      </c>
    </row>
    <row r="36" spans="1:22">
      <c r="A36" s="9">
        <f t="shared" si="0"/>
        <v>3</v>
      </c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G36" s="3">
        <v>1.1000000000000001</v>
      </c>
      <c r="H36" s="4">
        <v>1.4800000000000001E-2</v>
      </c>
      <c r="I36" s="5">
        <v>4655</v>
      </c>
      <c r="J36" s="5">
        <v>348840</v>
      </c>
      <c r="K36" s="2">
        <v>15.06</v>
      </c>
      <c r="M36" s="8">
        <v>33</v>
      </c>
      <c r="S36" s="12">
        <f t="shared" si="1"/>
        <v>0</v>
      </c>
      <c r="T36" s="12">
        <f t="shared" si="2"/>
        <v>0</v>
      </c>
      <c r="U36" s="12">
        <f t="shared" si="3"/>
        <v>0</v>
      </c>
      <c r="V36" s="12">
        <f t="shared" si="4"/>
        <v>0</v>
      </c>
    </row>
    <row r="37" spans="1:22">
      <c r="A37" s="9">
        <f t="shared" si="0"/>
        <v>2</v>
      </c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G37" s="3">
        <v>2.1</v>
      </c>
      <c r="H37" s="4">
        <v>2.9100000000000001E-2</v>
      </c>
      <c r="I37" s="5">
        <v>10196</v>
      </c>
      <c r="J37" s="5">
        <v>745936</v>
      </c>
      <c r="K37" s="2">
        <v>34.19</v>
      </c>
      <c r="M37" s="8">
        <v>34</v>
      </c>
      <c r="S37" s="12">
        <f t="shared" si="1"/>
        <v>0</v>
      </c>
      <c r="T37" s="12">
        <f t="shared" si="2"/>
        <v>0</v>
      </c>
      <c r="U37" s="12">
        <f t="shared" si="3"/>
        <v>0</v>
      </c>
      <c r="V37" s="12">
        <f t="shared" si="4"/>
        <v>0</v>
      </c>
    </row>
    <row r="38" spans="1:22">
      <c r="A38" s="9">
        <f t="shared" si="0"/>
        <v>6</v>
      </c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G38" s="3">
        <v>-3.6</v>
      </c>
      <c r="H38" s="4">
        <v>-4.7600000000000003E-2</v>
      </c>
      <c r="I38" s="5">
        <v>21430</v>
      </c>
      <c r="J38" s="5">
        <v>1639630</v>
      </c>
      <c r="K38" s="2">
        <v>33.229999999999997</v>
      </c>
      <c r="M38" s="8">
        <v>35</v>
      </c>
      <c r="S38" s="12">
        <f t="shared" si="1"/>
        <v>0</v>
      </c>
      <c r="T38" s="12">
        <f t="shared" si="2"/>
        <v>0</v>
      </c>
      <c r="U38" s="12">
        <f t="shared" si="3"/>
        <v>0</v>
      </c>
      <c r="V38" s="12">
        <f t="shared" si="4"/>
        <v>0</v>
      </c>
    </row>
    <row r="39" spans="1:22">
      <c r="A39" s="9">
        <f t="shared" si="0"/>
        <v>5</v>
      </c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G39" s="3">
        <v>1.2</v>
      </c>
      <c r="H39" s="4">
        <v>1.61E-2</v>
      </c>
      <c r="I39" s="5">
        <v>6701</v>
      </c>
      <c r="J39" s="5">
        <v>505395</v>
      </c>
      <c r="K39" s="2">
        <v>34.880000000000003</v>
      </c>
      <c r="M39" s="8">
        <v>36</v>
      </c>
      <c r="S39" s="12">
        <f t="shared" si="1"/>
        <v>0</v>
      </c>
      <c r="T39" s="12">
        <f t="shared" si="2"/>
        <v>0</v>
      </c>
      <c r="U39" s="12">
        <f t="shared" si="3"/>
        <v>0</v>
      </c>
      <c r="V39" s="12">
        <f t="shared" si="4"/>
        <v>0</v>
      </c>
    </row>
    <row r="40" spans="1:22">
      <c r="A40" s="9">
        <f t="shared" si="0"/>
        <v>4</v>
      </c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G40" s="3">
        <v>0.6</v>
      </c>
      <c r="H40" s="4">
        <v>8.0999999999999996E-3</v>
      </c>
      <c r="I40" s="5">
        <v>5972</v>
      </c>
      <c r="J40" s="5">
        <v>446998</v>
      </c>
      <c r="K40" s="2">
        <v>34.33</v>
      </c>
      <c r="M40" s="8">
        <v>37</v>
      </c>
      <c r="S40" s="12">
        <f t="shared" si="1"/>
        <v>0</v>
      </c>
      <c r="T40" s="12">
        <f t="shared" si="2"/>
        <v>0</v>
      </c>
      <c r="U40" s="12">
        <f t="shared" si="3"/>
        <v>0</v>
      </c>
      <c r="V40" s="12">
        <f t="shared" si="4"/>
        <v>0</v>
      </c>
    </row>
    <row r="41" spans="1:22">
      <c r="A41" s="9">
        <f t="shared" si="0"/>
        <v>3</v>
      </c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G41" s="3">
        <v>1.9</v>
      </c>
      <c r="H41" s="4">
        <v>2.64E-2</v>
      </c>
      <c r="I41" s="5">
        <v>6275</v>
      </c>
      <c r="J41" s="5">
        <v>462873</v>
      </c>
      <c r="K41" s="2">
        <v>34.06</v>
      </c>
      <c r="M41" s="8">
        <v>38</v>
      </c>
      <c r="S41" s="12">
        <f t="shared" si="1"/>
        <v>0</v>
      </c>
      <c r="T41" s="12">
        <f t="shared" si="2"/>
        <v>0</v>
      </c>
      <c r="U41" s="12">
        <f t="shared" si="3"/>
        <v>0</v>
      </c>
      <c r="V41" s="12">
        <f t="shared" si="4"/>
        <v>0</v>
      </c>
    </row>
    <row r="42" spans="1:22">
      <c r="A42" s="9">
        <f t="shared" si="0"/>
        <v>2</v>
      </c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G42" s="3">
        <v>0.4</v>
      </c>
      <c r="H42" s="4">
        <v>5.5999999999999999E-3</v>
      </c>
      <c r="I42" s="5">
        <v>2099</v>
      </c>
      <c r="J42" s="5">
        <v>150436</v>
      </c>
      <c r="K42" s="2">
        <v>33.18</v>
      </c>
      <c r="M42" s="8">
        <v>39</v>
      </c>
      <c r="S42" s="12">
        <f t="shared" si="1"/>
        <v>0</v>
      </c>
      <c r="T42" s="12">
        <f t="shared" si="2"/>
        <v>0</v>
      </c>
      <c r="U42" s="12">
        <f t="shared" si="3"/>
        <v>0</v>
      </c>
      <c r="V42" s="12">
        <f t="shared" si="4"/>
        <v>0</v>
      </c>
    </row>
    <row r="43" spans="1:22">
      <c r="A43" s="9">
        <f t="shared" si="0"/>
        <v>6</v>
      </c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G43" s="3">
        <v>2.7</v>
      </c>
      <c r="H43" s="4">
        <v>3.9199999999999999E-2</v>
      </c>
      <c r="I43" s="5">
        <v>3031</v>
      </c>
      <c r="J43" s="5">
        <v>214350</v>
      </c>
      <c r="K43" s="2">
        <v>33</v>
      </c>
      <c r="M43" s="8">
        <v>40</v>
      </c>
      <c r="S43" s="12">
        <f t="shared" si="1"/>
        <v>0</v>
      </c>
      <c r="T43" s="12">
        <f t="shared" si="2"/>
        <v>0</v>
      </c>
      <c r="U43" s="12">
        <f t="shared" si="3"/>
        <v>0</v>
      </c>
      <c r="V43" s="12">
        <f t="shared" si="4"/>
        <v>0</v>
      </c>
    </row>
    <row r="44" spans="1:22">
      <c r="A44" s="9">
        <f t="shared" si="0"/>
        <v>5</v>
      </c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G44" s="3">
        <v>-2.1</v>
      </c>
      <c r="H44" s="4">
        <v>-2.9600000000000001E-2</v>
      </c>
      <c r="I44" s="5">
        <v>2133</v>
      </c>
      <c r="J44" s="5">
        <v>148092</v>
      </c>
      <c r="K44" s="2">
        <v>31.75</v>
      </c>
      <c r="M44" s="8">
        <v>41</v>
      </c>
      <c r="S44" s="12">
        <f t="shared" si="1"/>
        <v>0</v>
      </c>
      <c r="T44" s="12">
        <f t="shared" si="2"/>
        <v>0</v>
      </c>
      <c r="U44" s="12">
        <f t="shared" si="3"/>
        <v>0</v>
      </c>
      <c r="V44" s="12">
        <f t="shared" si="4"/>
        <v>0</v>
      </c>
    </row>
    <row r="45" spans="1:22">
      <c r="A45" s="9">
        <f t="shared" si="0"/>
        <v>4</v>
      </c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G45" s="3">
        <v>-0.4</v>
      </c>
      <c r="H45" s="4">
        <v>-5.5999999999999999E-3</v>
      </c>
      <c r="I45" s="5">
        <v>1905</v>
      </c>
      <c r="J45" s="5">
        <v>135949</v>
      </c>
      <c r="K45" s="2">
        <v>32.72</v>
      </c>
      <c r="M45" s="8">
        <v>42</v>
      </c>
      <c r="S45" s="12">
        <f t="shared" si="1"/>
        <v>0</v>
      </c>
      <c r="T45" s="12">
        <f t="shared" si="2"/>
        <v>0</v>
      </c>
      <c r="U45" s="12">
        <f t="shared" si="3"/>
        <v>0</v>
      </c>
      <c r="V45" s="12">
        <f t="shared" si="4"/>
        <v>0</v>
      </c>
    </row>
    <row r="46" spans="1:22">
      <c r="A46" s="9">
        <f t="shared" si="0"/>
        <v>3</v>
      </c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G46" s="3">
        <v>1</v>
      </c>
      <c r="H46" s="4">
        <v>1.4200000000000001E-2</v>
      </c>
      <c r="I46" s="5">
        <v>2932</v>
      </c>
      <c r="J46" s="5">
        <v>209489</v>
      </c>
      <c r="K46" s="2">
        <v>32.9</v>
      </c>
      <c r="M46" s="8">
        <v>43</v>
      </c>
      <c r="S46" s="12">
        <f t="shared" si="1"/>
        <v>0</v>
      </c>
      <c r="T46" s="12">
        <f t="shared" si="2"/>
        <v>0</v>
      </c>
      <c r="U46" s="12">
        <f t="shared" si="3"/>
        <v>0</v>
      </c>
      <c r="V46" s="12">
        <f t="shared" si="4"/>
        <v>0</v>
      </c>
    </row>
    <row r="47" spans="1:22">
      <c r="A47" s="9">
        <f t="shared" si="0"/>
        <v>2</v>
      </c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G47" s="3">
        <v>0.1</v>
      </c>
      <c r="H47" s="4">
        <v>1.4E-3</v>
      </c>
      <c r="I47" s="5">
        <v>2757</v>
      </c>
      <c r="J47" s="5">
        <v>195569</v>
      </c>
      <c r="K47" s="2">
        <v>32.44</v>
      </c>
      <c r="M47" s="8">
        <v>44</v>
      </c>
      <c r="S47" s="12">
        <f t="shared" si="1"/>
        <v>0</v>
      </c>
      <c r="T47" s="12">
        <f t="shared" si="2"/>
        <v>0</v>
      </c>
      <c r="U47" s="12">
        <f t="shared" si="3"/>
        <v>0</v>
      </c>
      <c r="V47" s="12">
        <f t="shared" si="4"/>
        <v>0</v>
      </c>
    </row>
    <row r="48" spans="1:22">
      <c r="A48" s="9">
        <f t="shared" si="0"/>
        <v>6</v>
      </c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G48" s="3">
        <v>0.1</v>
      </c>
      <c r="H48" s="4">
        <v>1.4E-3</v>
      </c>
      <c r="I48" s="5">
        <v>1519</v>
      </c>
      <c r="J48" s="5">
        <v>107197</v>
      </c>
      <c r="K48" s="2">
        <v>32.4</v>
      </c>
      <c r="M48" s="8">
        <v>45</v>
      </c>
      <c r="S48" s="12">
        <f t="shared" si="1"/>
        <v>0</v>
      </c>
      <c r="T48" s="12">
        <f t="shared" si="2"/>
        <v>0</v>
      </c>
      <c r="U48" s="12">
        <f t="shared" si="3"/>
        <v>0</v>
      </c>
      <c r="V48" s="12">
        <f t="shared" si="4"/>
        <v>0</v>
      </c>
    </row>
    <row r="49" spans="1:22">
      <c r="A49" s="9">
        <f t="shared" si="0"/>
        <v>5</v>
      </c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G49" s="3">
        <v>0.8</v>
      </c>
      <c r="H49" s="4">
        <v>1.15E-2</v>
      </c>
      <c r="I49" s="5">
        <v>1859</v>
      </c>
      <c r="J49" s="5">
        <v>130151</v>
      </c>
      <c r="K49" s="2">
        <v>32.35</v>
      </c>
      <c r="M49" s="8">
        <v>46</v>
      </c>
      <c r="S49" s="12">
        <f t="shared" si="1"/>
        <v>0</v>
      </c>
      <c r="T49" s="12">
        <f t="shared" si="2"/>
        <v>0</v>
      </c>
      <c r="U49" s="12">
        <f t="shared" si="3"/>
        <v>0</v>
      </c>
      <c r="V49" s="12">
        <f t="shared" si="4"/>
        <v>0</v>
      </c>
    </row>
    <row r="50" spans="1:22">
      <c r="A50" s="9">
        <f t="shared" si="0"/>
        <v>4</v>
      </c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G50" s="3">
        <v>0.5</v>
      </c>
      <c r="H50" s="4">
        <v>7.3000000000000001E-3</v>
      </c>
      <c r="I50" s="5">
        <v>2419</v>
      </c>
      <c r="J50" s="5">
        <v>168889</v>
      </c>
      <c r="K50" s="2">
        <v>31.98</v>
      </c>
      <c r="M50" s="8">
        <v>47</v>
      </c>
      <c r="S50" s="12">
        <f t="shared" si="1"/>
        <v>0</v>
      </c>
      <c r="T50" s="12">
        <f t="shared" si="2"/>
        <v>0</v>
      </c>
      <c r="U50" s="12">
        <f t="shared" si="3"/>
        <v>0</v>
      </c>
      <c r="V50" s="12">
        <f t="shared" si="4"/>
        <v>0</v>
      </c>
    </row>
    <row r="51" spans="1:22">
      <c r="A51" s="9">
        <f t="shared" si="0"/>
        <v>3</v>
      </c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G51" s="3">
        <v>2.4</v>
      </c>
      <c r="H51" s="4">
        <v>3.61E-2</v>
      </c>
      <c r="I51" s="5">
        <v>2821</v>
      </c>
      <c r="J51" s="5">
        <v>192596</v>
      </c>
      <c r="K51" s="2">
        <v>31.75</v>
      </c>
      <c r="M51" s="8">
        <v>48</v>
      </c>
      <c r="S51" s="12">
        <f t="shared" si="1"/>
        <v>0</v>
      </c>
      <c r="T51" s="12">
        <f t="shared" si="2"/>
        <v>0</v>
      </c>
      <c r="U51" s="12">
        <f t="shared" si="3"/>
        <v>0</v>
      </c>
      <c r="V51" s="12">
        <f t="shared" si="4"/>
        <v>0</v>
      </c>
    </row>
    <row r="52" spans="1:22">
      <c r="A52" s="9">
        <f t="shared" si="0"/>
        <v>2</v>
      </c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G52" s="3">
        <v>-1.6</v>
      </c>
      <c r="H52" s="4">
        <v>-2.35E-2</v>
      </c>
      <c r="I52" s="5">
        <v>2006</v>
      </c>
      <c r="J52" s="5">
        <v>133746</v>
      </c>
      <c r="K52" s="2">
        <v>30.65</v>
      </c>
      <c r="M52" s="8">
        <v>49</v>
      </c>
      <c r="S52" s="12">
        <f t="shared" si="1"/>
        <v>0</v>
      </c>
      <c r="T52" s="12">
        <f t="shared" si="2"/>
        <v>0</v>
      </c>
      <c r="U52" s="12">
        <f t="shared" si="3"/>
        <v>0</v>
      </c>
      <c r="V52" s="12">
        <f t="shared" si="4"/>
        <v>0</v>
      </c>
    </row>
    <row r="53" spans="1:22">
      <c r="A53" s="9">
        <f t="shared" si="0"/>
        <v>6</v>
      </c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G53" s="3">
        <v>-1</v>
      </c>
      <c r="H53" s="4">
        <v>-1.4500000000000001E-2</v>
      </c>
      <c r="I53" s="5">
        <v>1407</v>
      </c>
      <c r="J53" s="5">
        <v>96518</v>
      </c>
      <c r="K53" s="2">
        <v>31.38</v>
      </c>
      <c r="M53" s="8">
        <v>50</v>
      </c>
      <c r="S53" s="12">
        <f t="shared" si="1"/>
        <v>0</v>
      </c>
      <c r="T53" s="12">
        <f t="shared" si="2"/>
        <v>0</v>
      </c>
      <c r="U53" s="12">
        <f t="shared" si="3"/>
        <v>0</v>
      </c>
      <c r="V53" s="12">
        <f t="shared" si="4"/>
        <v>0</v>
      </c>
    </row>
    <row r="54" spans="1:22">
      <c r="A54" s="9">
        <f t="shared" si="0"/>
        <v>5</v>
      </c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G54" s="3">
        <v>0.4</v>
      </c>
      <c r="H54" s="4">
        <v>5.7999999999999996E-3</v>
      </c>
      <c r="I54" s="2">
        <v>939</v>
      </c>
      <c r="J54" s="5">
        <v>64992</v>
      </c>
      <c r="K54" s="2">
        <v>31.84</v>
      </c>
      <c r="M54" s="8">
        <v>51</v>
      </c>
      <c r="S54" s="12">
        <f t="shared" si="1"/>
        <v>0</v>
      </c>
      <c r="T54" s="12">
        <f t="shared" si="2"/>
        <v>0</v>
      </c>
      <c r="U54" s="12">
        <f t="shared" si="3"/>
        <v>0</v>
      </c>
      <c r="V54" s="12">
        <f t="shared" si="4"/>
        <v>0</v>
      </c>
    </row>
    <row r="55" spans="1:22">
      <c r="A55" s="9">
        <f t="shared" si="0"/>
        <v>4</v>
      </c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G55" s="3">
        <v>-0.8</v>
      </c>
      <c r="H55" s="4">
        <v>-1.15E-2</v>
      </c>
      <c r="I55" s="5">
        <v>1549</v>
      </c>
      <c r="J55" s="5">
        <v>107381</v>
      </c>
      <c r="K55" s="2">
        <v>31.66</v>
      </c>
      <c r="M55" s="8">
        <v>52</v>
      </c>
      <c r="S55" s="12">
        <f t="shared" si="1"/>
        <v>0</v>
      </c>
      <c r="T55" s="12">
        <f t="shared" si="2"/>
        <v>0</v>
      </c>
      <c r="U55" s="12">
        <f t="shared" si="3"/>
        <v>0</v>
      </c>
      <c r="V55" s="12">
        <f t="shared" si="4"/>
        <v>0</v>
      </c>
    </row>
    <row r="56" spans="1:22">
      <c r="A56" s="9">
        <f t="shared" si="0"/>
        <v>3</v>
      </c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G56" s="3">
        <v>-1</v>
      </c>
      <c r="H56" s="4">
        <v>-1.4200000000000001E-2</v>
      </c>
      <c r="I56" s="5">
        <v>1181</v>
      </c>
      <c r="J56" s="5">
        <v>82881</v>
      </c>
      <c r="K56" s="2">
        <v>32.03</v>
      </c>
      <c r="M56" s="8">
        <v>53</v>
      </c>
      <c r="S56" s="12">
        <f t="shared" si="1"/>
        <v>0</v>
      </c>
      <c r="T56" s="12">
        <f t="shared" si="2"/>
        <v>0</v>
      </c>
      <c r="U56" s="12">
        <f t="shared" si="3"/>
        <v>0</v>
      </c>
      <c r="V56" s="12">
        <f t="shared" si="4"/>
        <v>0</v>
      </c>
    </row>
    <row r="57" spans="1:22">
      <c r="A57" s="9">
        <f t="shared" si="0"/>
        <v>2</v>
      </c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G57" s="3">
        <v>-0.4</v>
      </c>
      <c r="H57" s="4">
        <v>-5.5999999999999999E-3</v>
      </c>
      <c r="I57" s="5">
        <v>1663</v>
      </c>
      <c r="J57" s="5">
        <v>117458</v>
      </c>
      <c r="K57" s="2">
        <v>32.49</v>
      </c>
      <c r="M57" s="8">
        <v>54</v>
      </c>
      <c r="S57" s="12">
        <f t="shared" si="1"/>
        <v>0</v>
      </c>
      <c r="T57" s="12">
        <f t="shared" si="2"/>
        <v>0</v>
      </c>
      <c r="U57" s="12">
        <f t="shared" si="3"/>
        <v>0</v>
      </c>
      <c r="V57" s="12">
        <f t="shared" si="4"/>
        <v>0</v>
      </c>
    </row>
    <row r="58" spans="1:22">
      <c r="A58" s="9">
        <f t="shared" si="0"/>
        <v>6</v>
      </c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G58" s="3">
        <v>1.3</v>
      </c>
      <c r="H58" s="4">
        <v>1.8700000000000001E-2</v>
      </c>
      <c r="I58" s="5">
        <v>3491</v>
      </c>
      <c r="J58" s="5">
        <v>248063</v>
      </c>
      <c r="K58" s="2">
        <v>32.67</v>
      </c>
      <c r="M58" s="8">
        <v>55</v>
      </c>
      <c r="S58" s="12">
        <f t="shared" si="1"/>
        <v>0</v>
      </c>
      <c r="T58" s="12">
        <f t="shared" si="2"/>
        <v>0</v>
      </c>
      <c r="U58" s="12">
        <f t="shared" si="3"/>
        <v>0</v>
      </c>
      <c r="V58" s="12">
        <f t="shared" si="4"/>
        <v>0</v>
      </c>
    </row>
    <row r="59" spans="1:22">
      <c r="A59" s="9">
        <f t="shared" si="0"/>
        <v>5</v>
      </c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G59" s="3">
        <v>0.3</v>
      </c>
      <c r="H59" s="4">
        <v>4.3E-3</v>
      </c>
      <c r="I59" s="5">
        <v>1813</v>
      </c>
      <c r="J59" s="5">
        <v>126870</v>
      </c>
      <c r="K59" s="2">
        <v>32.07</v>
      </c>
      <c r="M59" s="8">
        <v>56</v>
      </c>
      <c r="S59" s="12">
        <f t="shared" si="1"/>
        <v>0</v>
      </c>
      <c r="T59" s="12">
        <f t="shared" si="2"/>
        <v>0</v>
      </c>
      <c r="U59" s="12">
        <f t="shared" si="3"/>
        <v>0</v>
      </c>
      <c r="V59" s="12">
        <f t="shared" si="4"/>
        <v>0</v>
      </c>
    </row>
    <row r="60" spans="1:22">
      <c r="A60" s="9">
        <f t="shared" si="0"/>
        <v>4</v>
      </c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G60" s="3">
        <v>-0.9</v>
      </c>
      <c r="H60" s="4">
        <v>-1.2800000000000001E-2</v>
      </c>
      <c r="I60" s="5">
        <v>1741</v>
      </c>
      <c r="J60" s="5">
        <v>121445</v>
      </c>
      <c r="K60" s="2">
        <v>31.94</v>
      </c>
      <c r="M60" s="8">
        <v>57</v>
      </c>
      <c r="S60" s="12">
        <f t="shared" si="1"/>
        <v>0</v>
      </c>
      <c r="T60" s="12">
        <f t="shared" si="2"/>
        <v>0</v>
      </c>
      <c r="U60" s="12">
        <f t="shared" si="3"/>
        <v>0</v>
      </c>
      <c r="V60" s="12">
        <f t="shared" si="4"/>
        <v>0</v>
      </c>
    </row>
    <row r="61" spans="1:22">
      <c r="A61" s="9">
        <f t="shared" si="0"/>
        <v>3</v>
      </c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G61" s="3">
        <v>0.2</v>
      </c>
      <c r="H61" s="4">
        <v>2.8999999999999998E-3</v>
      </c>
      <c r="I61" s="5">
        <v>3348</v>
      </c>
      <c r="J61" s="5">
        <v>233805</v>
      </c>
      <c r="K61" s="2">
        <v>32.35</v>
      </c>
      <c r="M61" s="8">
        <v>58</v>
      </c>
      <c r="S61" s="12">
        <f t="shared" si="1"/>
        <v>0</v>
      </c>
      <c r="T61" s="12">
        <f t="shared" si="2"/>
        <v>0</v>
      </c>
      <c r="U61" s="12">
        <f t="shared" si="3"/>
        <v>0</v>
      </c>
      <c r="V61" s="12">
        <f t="shared" si="4"/>
        <v>0</v>
      </c>
    </row>
    <row r="62" spans="1:22">
      <c r="A62" s="9">
        <f t="shared" si="0"/>
        <v>2</v>
      </c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G62" s="3">
        <v>1.5</v>
      </c>
      <c r="H62" s="4">
        <v>2.1899999999999999E-2</v>
      </c>
      <c r="I62" s="5">
        <v>2852</v>
      </c>
      <c r="J62" s="5">
        <v>195984</v>
      </c>
      <c r="K62" s="2">
        <v>32.26</v>
      </c>
      <c r="M62" s="8">
        <v>59</v>
      </c>
      <c r="S62" s="12">
        <f t="shared" si="1"/>
        <v>0</v>
      </c>
      <c r="T62" s="12">
        <f t="shared" si="2"/>
        <v>0</v>
      </c>
      <c r="U62" s="12">
        <f t="shared" si="3"/>
        <v>0</v>
      </c>
      <c r="V62" s="12">
        <f t="shared" si="4"/>
        <v>0</v>
      </c>
    </row>
    <row r="63" spans="1:22">
      <c r="A63" s="9">
        <f t="shared" si="0"/>
        <v>6</v>
      </c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G63" s="3">
        <v>2.4</v>
      </c>
      <c r="H63" s="4">
        <v>3.6299999999999999E-2</v>
      </c>
      <c r="I63" s="5">
        <v>3990</v>
      </c>
      <c r="J63" s="5">
        <v>268735</v>
      </c>
      <c r="K63" s="2">
        <v>31.57</v>
      </c>
      <c r="M63" s="8">
        <v>60</v>
      </c>
      <c r="S63" s="12">
        <f t="shared" si="1"/>
        <v>0</v>
      </c>
      <c r="T63" s="12">
        <f t="shared" si="2"/>
        <v>0</v>
      </c>
      <c r="U63" s="12">
        <f t="shared" si="3"/>
        <v>0</v>
      </c>
      <c r="V63" s="12">
        <f t="shared" si="4"/>
        <v>0</v>
      </c>
    </row>
    <row r="64" spans="1:22">
      <c r="A64" s="9">
        <f t="shared" si="0"/>
        <v>5</v>
      </c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G64" s="3">
        <v>-4.3</v>
      </c>
      <c r="H64" s="4">
        <v>-6.1100000000000002E-2</v>
      </c>
      <c r="I64" s="5">
        <v>5653</v>
      </c>
      <c r="J64" s="5">
        <v>383742</v>
      </c>
      <c r="K64" s="2">
        <v>30.46</v>
      </c>
      <c r="M64" s="8">
        <v>61</v>
      </c>
      <c r="S64" s="12">
        <f t="shared" si="1"/>
        <v>0</v>
      </c>
      <c r="T64" s="12">
        <f t="shared" si="2"/>
        <v>0</v>
      </c>
      <c r="U64" s="12">
        <f t="shared" si="3"/>
        <v>0</v>
      </c>
      <c r="V64" s="12">
        <f t="shared" si="4"/>
        <v>0</v>
      </c>
    </row>
    <row r="65" spans="1:22">
      <c r="A65" s="9">
        <f t="shared" si="0"/>
        <v>4</v>
      </c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G65" s="3">
        <v>-2</v>
      </c>
      <c r="H65" s="4">
        <v>-2.76E-2</v>
      </c>
      <c r="I65" s="5">
        <v>3182</v>
      </c>
      <c r="J65" s="5">
        <v>228313</v>
      </c>
      <c r="K65" s="2">
        <v>32.44</v>
      </c>
      <c r="M65" s="8">
        <v>62</v>
      </c>
      <c r="S65" s="12">
        <f t="shared" si="1"/>
        <v>0</v>
      </c>
      <c r="T65" s="12">
        <f t="shared" si="2"/>
        <v>0</v>
      </c>
      <c r="U65" s="12">
        <f t="shared" si="3"/>
        <v>0</v>
      </c>
      <c r="V65" s="12">
        <f t="shared" si="4"/>
        <v>0</v>
      </c>
    </row>
    <row r="66" spans="1:22">
      <c r="A66" s="9">
        <f t="shared" si="0"/>
        <v>3</v>
      </c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G66" s="3">
        <v>-2.6</v>
      </c>
      <c r="H66" s="4">
        <v>-3.4700000000000002E-2</v>
      </c>
      <c r="I66" s="5">
        <v>2994</v>
      </c>
      <c r="J66" s="5">
        <v>220637</v>
      </c>
      <c r="K66" s="2">
        <v>33.36</v>
      </c>
      <c r="M66" s="8">
        <v>63</v>
      </c>
      <c r="S66" s="12">
        <f t="shared" si="1"/>
        <v>0</v>
      </c>
      <c r="T66" s="12">
        <f t="shared" si="2"/>
        <v>0</v>
      </c>
      <c r="U66" s="12">
        <f t="shared" si="3"/>
        <v>0</v>
      </c>
      <c r="V66" s="12">
        <f t="shared" si="4"/>
        <v>0</v>
      </c>
    </row>
    <row r="67" spans="1:22">
      <c r="A67" s="9">
        <f t="shared" si="0"/>
        <v>2</v>
      </c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G67" s="3">
        <v>-2.2999999999999998</v>
      </c>
      <c r="H67" s="4">
        <v>-2.98E-2</v>
      </c>
      <c r="I67" s="5">
        <v>2443</v>
      </c>
      <c r="J67" s="5">
        <v>186026</v>
      </c>
      <c r="K67" s="2">
        <v>34.56</v>
      </c>
      <c r="M67" s="8">
        <v>64</v>
      </c>
      <c r="S67" s="12">
        <f t="shared" si="1"/>
        <v>0</v>
      </c>
      <c r="T67" s="12">
        <f t="shared" si="2"/>
        <v>0</v>
      </c>
      <c r="U67" s="12">
        <f t="shared" si="3"/>
        <v>0</v>
      </c>
      <c r="V67" s="12">
        <f t="shared" si="4"/>
        <v>0</v>
      </c>
    </row>
    <row r="68" spans="1:22">
      <c r="A68" s="9">
        <f t="shared" si="0"/>
        <v>6</v>
      </c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G68" s="3">
        <v>2.1</v>
      </c>
      <c r="H68" s="4">
        <v>2.7900000000000001E-2</v>
      </c>
      <c r="I68" s="5">
        <v>1736</v>
      </c>
      <c r="J68" s="5">
        <v>132907</v>
      </c>
      <c r="K68" s="2">
        <v>35.619999999999997</v>
      </c>
      <c r="M68" s="8">
        <v>65</v>
      </c>
      <c r="S68" s="12">
        <f t="shared" si="1"/>
        <v>0</v>
      </c>
      <c r="T68" s="12">
        <f t="shared" si="2"/>
        <v>0</v>
      </c>
      <c r="U68" s="12">
        <f t="shared" si="3"/>
        <v>0</v>
      </c>
      <c r="V68" s="12">
        <f t="shared" si="4"/>
        <v>0</v>
      </c>
    </row>
    <row r="69" spans="1:22">
      <c r="A69" s="9">
        <f t="shared" ref="A69:A132" si="9">WEEKDAY(B69,1)</f>
        <v>5</v>
      </c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G69" s="3">
        <v>-1.1000000000000001</v>
      </c>
      <c r="H69" s="4">
        <v>-1.44E-2</v>
      </c>
      <c r="I69" s="5">
        <v>2260</v>
      </c>
      <c r="J69" s="5">
        <v>171610</v>
      </c>
      <c r="K69" s="2">
        <v>34.65</v>
      </c>
      <c r="M69" s="8">
        <v>66</v>
      </c>
      <c r="S69" s="12">
        <f t="shared" ref="S69:S132" si="10">SUM(Q69:Q73)/5</f>
        <v>0</v>
      </c>
      <c r="T69" s="12">
        <f t="shared" ref="T69:T132" si="11">SUM(Q69:Q78)/10</f>
        <v>0</v>
      </c>
      <c r="U69" s="12">
        <f t="shared" ref="U69:U132" si="12">SUM(Q69:Q88)/20</f>
        <v>0</v>
      </c>
      <c r="V69" s="12">
        <f t="shared" ref="V69:V132" si="13">SUM(Q69:Q128)/60</f>
        <v>0</v>
      </c>
    </row>
    <row r="70" spans="1:22">
      <c r="A70" s="9">
        <f t="shared" si="9"/>
        <v>4</v>
      </c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G70" s="3">
        <v>-0.7</v>
      </c>
      <c r="H70" s="4">
        <v>-9.1000000000000004E-3</v>
      </c>
      <c r="I70" s="5">
        <v>3805</v>
      </c>
      <c r="J70" s="5">
        <v>296765</v>
      </c>
      <c r="K70" s="2">
        <v>35.159999999999997</v>
      </c>
      <c r="M70" s="8">
        <v>67</v>
      </c>
      <c r="S70" s="12">
        <f t="shared" si="10"/>
        <v>0</v>
      </c>
      <c r="T70" s="12">
        <f t="shared" si="11"/>
        <v>0</v>
      </c>
      <c r="U70" s="12">
        <f t="shared" si="12"/>
        <v>0</v>
      </c>
      <c r="V70" s="12">
        <f t="shared" si="13"/>
        <v>0</v>
      </c>
    </row>
    <row r="71" spans="1:22">
      <c r="A71" s="9">
        <f t="shared" si="9"/>
        <v>3</v>
      </c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G71" s="3">
        <v>0.7</v>
      </c>
      <c r="H71" s="4">
        <v>9.1999999999999998E-3</v>
      </c>
      <c r="I71" s="5">
        <v>1719</v>
      </c>
      <c r="J71" s="5">
        <v>130063</v>
      </c>
      <c r="K71" s="2">
        <v>35.479999999999997</v>
      </c>
      <c r="M71" s="8">
        <v>68</v>
      </c>
      <c r="S71" s="12">
        <f t="shared" si="10"/>
        <v>0</v>
      </c>
      <c r="T71" s="12">
        <f t="shared" si="11"/>
        <v>0</v>
      </c>
      <c r="U71" s="12">
        <f t="shared" si="12"/>
        <v>0</v>
      </c>
      <c r="V71" s="12">
        <f t="shared" si="13"/>
        <v>0</v>
      </c>
    </row>
    <row r="72" spans="1:22">
      <c r="A72" s="9">
        <f t="shared" si="9"/>
        <v>2</v>
      </c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G72" s="3">
        <v>1.7</v>
      </c>
      <c r="H72" s="4">
        <v>2.2800000000000001E-2</v>
      </c>
      <c r="I72" s="5">
        <v>2951</v>
      </c>
      <c r="J72" s="5">
        <v>224640</v>
      </c>
      <c r="K72" s="2">
        <v>35.159999999999997</v>
      </c>
      <c r="M72" s="8">
        <v>69</v>
      </c>
      <c r="S72" s="12">
        <f t="shared" si="10"/>
        <v>0</v>
      </c>
      <c r="T72" s="12">
        <f t="shared" si="11"/>
        <v>0</v>
      </c>
      <c r="U72" s="12">
        <f t="shared" si="12"/>
        <v>0</v>
      </c>
      <c r="V72" s="12">
        <f t="shared" si="13"/>
        <v>0</v>
      </c>
    </row>
    <row r="73" spans="1:22">
      <c r="A73" s="9">
        <f t="shared" si="9"/>
        <v>6</v>
      </c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G73" s="3">
        <v>-1.2</v>
      </c>
      <c r="H73" s="4">
        <v>-1.5800000000000002E-2</v>
      </c>
      <c r="I73" s="5">
        <v>2915</v>
      </c>
      <c r="J73" s="5">
        <v>217705</v>
      </c>
      <c r="K73" s="2">
        <v>34.380000000000003</v>
      </c>
      <c r="M73" s="8">
        <v>70</v>
      </c>
      <c r="S73" s="12">
        <f t="shared" si="10"/>
        <v>0</v>
      </c>
      <c r="T73" s="12">
        <f t="shared" si="11"/>
        <v>0</v>
      </c>
      <c r="U73" s="12">
        <f t="shared" si="12"/>
        <v>0</v>
      </c>
      <c r="V73" s="12">
        <f t="shared" si="13"/>
        <v>0</v>
      </c>
    </row>
    <row r="74" spans="1:22">
      <c r="A74" s="9">
        <f t="shared" si="9"/>
        <v>5</v>
      </c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G74" s="3">
        <v>0.5</v>
      </c>
      <c r="H74" s="4">
        <v>6.6E-3</v>
      </c>
      <c r="I74" s="5">
        <v>2864</v>
      </c>
      <c r="J74" s="5">
        <v>218972</v>
      </c>
      <c r="K74" s="2">
        <v>34.93</v>
      </c>
      <c r="M74" s="8">
        <v>71</v>
      </c>
      <c r="S74" s="12">
        <f t="shared" si="10"/>
        <v>0</v>
      </c>
      <c r="T74" s="12">
        <f t="shared" si="11"/>
        <v>0</v>
      </c>
      <c r="U74" s="12">
        <f t="shared" si="12"/>
        <v>0</v>
      </c>
      <c r="V74" s="12">
        <f t="shared" si="13"/>
        <v>0</v>
      </c>
    </row>
    <row r="75" spans="1:22">
      <c r="A75" s="9">
        <f t="shared" si="9"/>
        <v>4</v>
      </c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G75" s="3">
        <v>-2.2000000000000002</v>
      </c>
      <c r="H75" s="4">
        <v>-2.8400000000000002E-2</v>
      </c>
      <c r="I75" s="5">
        <v>5536</v>
      </c>
      <c r="J75" s="5">
        <v>417961</v>
      </c>
      <c r="K75" s="2">
        <v>34.700000000000003</v>
      </c>
      <c r="M75" s="8">
        <v>72</v>
      </c>
      <c r="S75" s="12">
        <f t="shared" si="10"/>
        <v>0</v>
      </c>
      <c r="T75" s="12">
        <f t="shared" si="11"/>
        <v>0</v>
      </c>
      <c r="U75" s="12">
        <f t="shared" si="12"/>
        <v>0</v>
      </c>
      <c r="V75" s="12">
        <f t="shared" si="13"/>
        <v>0</v>
      </c>
    </row>
    <row r="76" spans="1:22">
      <c r="A76" s="9">
        <f t="shared" si="9"/>
        <v>3</v>
      </c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G76" s="3">
        <v>-1.8</v>
      </c>
      <c r="H76" s="4">
        <v>-2.2700000000000001E-2</v>
      </c>
      <c r="I76" s="5">
        <v>3731</v>
      </c>
      <c r="J76" s="5">
        <v>293289</v>
      </c>
      <c r="K76" s="2">
        <v>35.71</v>
      </c>
      <c r="S76" s="12">
        <f t="shared" si="10"/>
        <v>0</v>
      </c>
      <c r="T76" s="12">
        <f t="shared" si="11"/>
        <v>0</v>
      </c>
      <c r="U76" s="12">
        <f t="shared" si="12"/>
        <v>0</v>
      </c>
      <c r="V76" s="12">
        <f t="shared" si="13"/>
        <v>0</v>
      </c>
    </row>
    <row r="77" spans="1:22">
      <c r="A77" s="9">
        <f t="shared" si="9"/>
        <v>6</v>
      </c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G77" s="3">
        <v>0.3</v>
      </c>
      <c r="H77" s="4">
        <v>3.8E-3</v>
      </c>
      <c r="I77" s="5">
        <v>4863</v>
      </c>
      <c r="J77" s="5">
        <v>384260</v>
      </c>
      <c r="K77" s="2">
        <v>36.54</v>
      </c>
      <c r="S77" s="12">
        <f t="shared" si="10"/>
        <v>0</v>
      </c>
      <c r="T77" s="12">
        <f t="shared" si="11"/>
        <v>0</v>
      </c>
      <c r="U77" s="12">
        <f t="shared" si="12"/>
        <v>0</v>
      </c>
      <c r="V77" s="12">
        <f t="shared" si="13"/>
        <v>0</v>
      </c>
    </row>
    <row r="78" spans="1:22">
      <c r="A78" s="9">
        <f t="shared" si="9"/>
        <v>5</v>
      </c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G78" s="3">
        <v>-3.7</v>
      </c>
      <c r="H78" s="4">
        <v>-4.4699999999999997E-2</v>
      </c>
      <c r="I78" s="5">
        <v>21036</v>
      </c>
      <c r="J78" s="5">
        <v>1720330</v>
      </c>
      <c r="K78" s="2">
        <v>36.409999999999997</v>
      </c>
      <c r="S78" s="12">
        <f t="shared" si="10"/>
        <v>0</v>
      </c>
      <c r="T78" s="12">
        <f t="shared" si="11"/>
        <v>0</v>
      </c>
      <c r="U78" s="12">
        <f t="shared" si="12"/>
        <v>0</v>
      </c>
      <c r="V78" s="12">
        <f t="shared" si="13"/>
        <v>0</v>
      </c>
    </row>
    <row r="79" spans="1:22">
      <c r="A79" s="9">
        <f t="shared" si="9"/>
        <v>4</v>
      </c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G79" s="3">
        <v>5</v>
      </c>
      <c r="H79" s="4">
        <v>6.4399999999999999E-2</v>
      </c>
      <c r="I79" s="5">
        <v>24740</v>
      </c>
      <c r="J79" s="5">
        <v>2026923</v>
      </c>
      <c r="K79" s="2">
        <v>38.11</v>
      </c>
      <c r="S79" s="12">
        <f t="shared" si="10"/>
        <v>0</v>
      </c>
      <c r="T79" s="12">
        <f t="shared" si="11"/>
        <v>0</v>
      </c>
      <c r="U79" s="12">
        <f t="shared" si="12"/>
        <v>0</v>
      </c>
      <c r="V79" s="12">
        <f t="shared" si="13"/>
        <v>0</v>
      </c>
    </row>
    <row r="80" spans="1:22">
      <c r="A80" s="9">
        <f t="shared" si="9"/>
        <v>3</v>
      </c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G80" s="2">
        <v>0</v>
      </c>
      <c r="H80" s="6">
        <v>0</v>
      </c>
      <c r="I80" s="5">
        <v>4188</v>
      </c>
      <c r="J80" s="5">
        <v>327663</v>
      </c>
      <c r="K80" s="2">
        <v>35.81</v>
      </c>
      <c r="S80" s="12">
        <f t="shared" si="10"/>
        <v>0</v>
      </c>
      <c r="T80" s="12">
        <f t="shared" si="11"/>
        <v>0</v>
      </c>
      <c r="U80" s="12">
        <f t="shared" si="12"/>
        <v>0</v>
      </c>
      <c r="V80" s="12">
        <f t="shared" si="13"/>
        <v>0</v>
      </c>
    </row>
    <row r="81" spans="1:22">
      <c r="A81" s="9">
        <f t="shared" si="9"/>
        <v>2</v>
      </c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G81" s="3">
        <v>-1.6</v>
      </c>
      <c r="H81" s="4">
        <v>-2.0199999999999999E-2</v>
      </c>
      <c r="I81" s="5">
        <v>7578</v>
      </c>
      <c r="J81" s="5">
        <v>591294</v>
      </c>
      <c r="K81" s="2">
        <v>35.81</v>
      </c>
      <c r="S81" s="12">
        <f t="shared" si="10"/>
        <v>0</v>
      </c>
      <c r="T81" s="12">
        <f t="shared" si="11"/>
        <v>0</v>
      </c>
      <c r="U81" s="12">
        <f t="shared" si="12"/>
        <v>0</v>
      </c>
      <c r="V81" s="12">
        <f t="shared" si="13"/>
        <v>0</v>
      </c>
    </row>
    <row r="82" spans="1:22">
      <c r="A82" s="9">
        <f t="shared" si="9"/>
        <v>6</v>
      </c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G82" s="3">
        <v>0.3</v>
      </c>
      <c r="H82" s="4">
        <v>3.8E-3</v>
      </c>
      <c r="I82" s="5">
        <v>5237</v>
      </c>
      <c r="J82" s="5">
        <v>416895</v>
      </c>
      <c r="K82" s="2">
        <v>36.54</v>
      </c>
      <c r="S82" s="12">
        <f t="shared" si="10"/>
        <v>0</v>
      </c>
      <c r="T82" s="12">
        <f t="shared" si="11"/>
        <v>0</v>
      </c>
      <c r="U82" s="12">
        <f t="shared" si="12"/>
        <v>0</v>
      </c>
      <c r="V82" s="12">
        <f t="shared" si="13"/>
        <v>0</v>
      </c>
    </row>
    <row r="83" spans="1:22">
      <c r="A83" s="9">
        <f t="shared" si="9"/>
        <v>5</v>
      </c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G83" s="3">
        <v>-2</v>
      </c>
      <c r="H83" s="4">
        <v>-2.47E-2</v>
      </c>
      <c r="I83" s="5">
        <v>6366</v>
      </c>
      <c r="J83" s="5">
        <v>508803</v>
      </c>
      <c r="K83" s="2">
        <v>36.409999999999997</v>
      </c>
      <c r="S83" s="12">
        <f t="shared" si="10"/>
        <v>0</v>
      </c>
      <c r="T83" s="12">
        <f t="shared" si="11"/>
        <v>0</v>
      </c>
      <c r="U83" s="12">
        <f t="shared" si="12"/>
        <v>0</v>
      </c>
      <c r="V83" s="12">
        <f t="shared" si="13"/>
        <v>0</v>
      </c>
    </row>
    <row r="84" spans="1:22">
      <c r="A84" s="9">
        <f t="shared" si="9"/>
        <v>4</v>
      </c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G84" s="3">
        <v>3.8</v>
      </c>
      <c r="H84" s="4">
        <v>4.9200000000000001E-2</v>
      </c>
      <c r="I84" s="5">
        <v>9623</v>
      </c>
      <c r="J84" s="5">
        <v>765981</v>
      </c>
      <c r="K84" s="2">
        <v>37.33</v>
      </c>
      <c r="S84" s="12">
        <f t="shared" si="10"/>
        <v>0</v>
      </c>
      <c r="T84" s="12">
        <f t="shared" si="11"/>
        <v>0</v>
      </c>
      <c r="U84" s="12">
        <f t="shared" si="12"/>
        <v>0</v>
      </c>
      <c r="V84" s="12">
        <f t="shared" si="13"/>
        <v>0</v>
      </c>
    </row>
    <row r="85" spans="1:22">
      <c r="A85" s="9">
        <f t="shared" si="9"/>
        <v>3</v>
      </c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G85" s="3">
        <v>-0.7</v>
      </c>
      <c r="H85" s="4">
        <v>-8.9999999999999993E-3</v>
      </c>
      <c r="I85" s="5">
        <v>3917</v>
      </c>
      <c r="J85" s="5">
        <v>304374</v>
      </c>
      <c r="K85" s="2">
        <v>35.58</v>
      </c>
      <c r="S85" s="12">
        <f t="shared" si="10"/>
        <v>0</v>
      </c>
      <c r="T85" s="12">
        <f t="shared" si="11"/>
        <v>0</v>
      </c>
      <c r="U85" s="12">
        <f t="shared" si="12"/>
        <v>0</v>
      </c>
      <c r="V85" s="12">
        <f t="shared" si="13"/>
        <v>0</v>
      </c>
    </row>
    <row r="86" spans="1:22">
      <c r="A86" s="9">
        <f t="shared" si="9"/>
        <v>2</v>
      </c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G86" s="3">
        <v>0.4</v>
      </c>
      <c r="H86" s="4">
        <v>5.1999999999999998E-3</v>
      </c>
      <c r="I86" s="5">
        <v>5672</v>
      </c>
      <c r="J86" s="5">
        <v>446238</v>
      </c>
      <c r="K86" s="2">
        <v>35.9</v>
      </c>
      <c r="S86" s="12">
        <f t="shared" si="10"/>
        <v>0</v>
      </c>
      <c r="T86" s="12">
        <f t="shared" si="11"/>
        <v>0</v>
      </c>
      <c r="U86" s="12">
        <f t="shared" si="12"/>
        <v>0</v>
      </c>
      <c r="V86" s="12">
        <f t="shared" si="13"/>
        <v>0</v>
      </c>
    </row>
    <row r="87" spans="1:22">
      <c r="A87" s="9">
        <f t="shared" si="9"/>
        <v>6</v>
      </c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G87" s="3">
        <v>0.9</v>
      </c>
      <c r="H87" s="4">
        <v>1.17E-2</v>
      </c>
      <c r="I87" s="5">
        <v>4131</v>
      </c>
      <c r="J87" s="5">
        <v>319140</v>
      </c>
      <c r="K87" s="2">
        <v>35.71</v>
      </c>
      <c r="S87" s="12">
        <f t="shared" si="10"/>
        <v>0</v>
      </c>
      <c r="T87" s="12">
        <f t="shared" si="11"/>
        <v>0</v>
      </c>
      <c r="U87" s="12">
        <f t="shared" si="12"/>
        <v>0</v>
      </c>
      <c r="V87" s="12">
        <f t="shared" si="13"/>
        <v>0</v>
      </c>
    </row>
    <row r="88" spans="1:22">
      <c r="A88" s="9">
        <f t="shared" si="9"/>
        <v>5</v>
      </c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G88" s="3">
        <v>-1.7</v>
      </c>
      <c r="H88" s="4">
        <v>-2.1700000000000001E-2</v>
      </c>
      <c r="I88" s="5">
        <v>9526</v>
      </c>
      <c r="J88" s="5">
        <v>747252</v>
      </c>
      <c r="K88" s="2">
        <v>35.299999999999997</v>
      </c>
      <c r="S88" s="12">
        <f t="shared" si="10"/>
        <v>0</v>
      </c>
      <c r="T88" s="12">
        <f t="shared" si="11"/>
        <v>0</v>
      </c>
      <c r="U88" s="12">
        <f t="shared" si="12"/>
        <v>0</v>
      </c>
      <c r="V88" s="12">
        <f t="shared" si="13"/>
        <v>0</v>
      </c>
    </row>
    <row r="89" spans="1:22">
      <c r="A89" s="9">
        <f t="shared" si="9"/>
        <v>4</v>
      </c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G89" s="3">
        <v>0.6</v>
      </c>
      <c r="H89" s="4">
        <v>7.7000000000000002E-3</v>
      </c>
      <c r="I89" s="5">
        <v>8361</v>
      </c>
      <c r="J89" s="5">
        <v>651271</v>
      </c>
      <c r="K89" s="2">
        <v>36.08</v>
      </c>
      <c r="S89" s="12">
        <f t="shared" si="10"/>
        <v>0</v>
      </c>
      <c r="T89" s="12">
        <f t="shared" si="11"/>
        <v>0</v>
      </c>
      <c r="U89" s="12">
        <f t="shared" si="12"/>
        <v>0</v>
      </c>
      <c r="V89" s="12">
        <f t="shared" si="13"/>
        <v>0</v>
      </c>
    </row>
    <row r="90" spans="1:22">
      <c r="A90" s="9">
        <f t="shared" si="9"/>
        <v>3</v>
      </c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G90" s="3">
        <v>-3</v>
      </c>
      <c r="H90" s="4">
        <v>-3.7199999999999997E-2</v>
      </c>
      <c r="I90" s="5">
        <v>11046</v>
      </c>
      <c r="J90" s="5">
        <v>871664</v>
      </c>
      <c r="K90" s="2">
        <v>35.81</v>
      </c>
      <c r="S90" s="12">
        <f t="shared" si="10"/>
        <v>0</v>
      </c>
      <c r="T90" s="12">
        <f t="shared" si="11"/>
        <v>0</v>
      </c>
      <c r="U90" s="12">
        <f t="shared" si="12"/>
        <v>0</v>
      </c>
      <c r="V90" s="12">
        <f t="shared" si="13"/>
        <v>0</v>
      </c>
    </row>
    <row r="91" spans="1:22">
      <c r="A91" s="9">
        <f t="shared" si="9"/>
        <v>2</v>
      </c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G91" s="3">
        <v>-1.3</v>
      </c>
      <c r="H91" s="4">
        <v>-1.5900000000000001E-2</v>
      </c>
      <c r="I91" s="5">
        <v>16794</v>
      </c>
      <c r="J91" s="5">
        <v>1387669</v>
      </c>
      <c r="K91" s="2">
        <v>37.19</v>
      </c>
      <c r="S91" s="12">
        <f t="shared" si="10"/>
        <v>0</v>
      </c>
      <c r="T91" s="12">
        <f t="shared" si="11"/>
        <v>0</v>
      </c>
      <c r="U91" s="12">
        <f t="shared" si="12"/>
        <v>0</v>
      </c>
      <c r="V91" s="12">
        <f t="shared" si="13"/>
        <v>0</v>
      </c>
    </row>
    <row r="92" spans="1:22">
      <c r="A92" s="9">
        <f t="shared" si="9"/>
        <v>6</v>
      </c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G92" s="3">
        <v>3.1</v>
      </c>
      <c r="H92" s="4">
        <v>3.9300000000000002E-2</v>
      </c>
      <c r="I92" s="5">
        <v>31286</v>
      </c>
      <c r="J92" s="5">
        <v>2585959</v>
      </c>
      <c r="K92" s="2">
        <v>37.79</v>
      </c>
      <c r="S92" s="12">
        <f t="shared" si="10"/>
        <v>0</v>
      </c>
      <c r="T92" s="12">
        <f t="shared" si="11"/>
        <v>0</v>
      </c>
      <c r="U92" s="12">
        <f t="shared" si="12"/>
        <v>0</v>
      </c>
      <c r="V92" s="12">
        <f t="shared" si="13"/>
        <v>0</v>
      </c>
    </row>
    <row r="93" spans="1:22">
      <c r="A93" s="9">
        <f t="shared" si="9"/>
        <v>5</v>
      </c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G93" s="3">
        <v>1.2</v>
      </c>
      <c r="H93" s="4">
        <v>1.54E-2</v>
      </c>
      <c r="I93" s="5">
        <v>17394</v>
      </c>
      <c r="J93" s="5">
        <v>1375490</v>
      </c>
      <c r="K93" s="2">
        <v>36.36</v>
      </c>
      <c r="S93" s="12">
        <f t="shared" si="10"/>
        <v>0</v>
      </c>
      <c r="T93" s="12">
        <f t="shared" si="11"/>
        <v>0</v>
      </c>
      <c r="U93" s="12">
        <f t="shared" si="12"/>
        <v>0</v>
      </c>
      <c r="V93" s="12">
        <f t="shared" si="13"/>
        <v>0</v>
      </c>
    </row>
    <row r="94" spans="1:22">
      <c r="A94" s="9">
        <f t="shared" si="9"/>
        <v>4</v>
      </c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G94" s="3">
        <v>-0.1</v>
      </c>
      <c r="H94" s="4">
        <v>-1.2999999999999999E-3</v>
      </c>
      <c r="I94" s="5">
        <v>7556</v>
      </c>
      <c r="J94" s="5">
        <v>584656</v>
      </c>
      <c r="K94" s="2">
        <v>35.81</v>
      </c>
      <c r="S94" s="12">
        <f t="shared" si="10"/>
        <v>0</v>
      </c>
      <c r="T94" s="12">
        <f t="shared" si="11"/>
        <v>0</v>
      </c>
      <c r="U94" s="12">
        <f t="shared" si="12"/>
        <v>0</v>
      </c>
      <c r="V94" s="12">
        <f t="shared" si="13"/>
        <v>0</v>
      </c>
    </row>
    <row r="95" spans="1:22">
      <c r="A95" s="9">
        <f t="shared" si="9"/>
        <v>3</v>
      </c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G95" s="3">
        <v>1.8</v>
      </c>
      <c r="H95" s="4">
        <v>2.3699999999999999E-2</v>
      </c>
      <c r="I95" s="5">
        <v>16578</v>
      </c>
      <c r="J95" s="5">
        <v>1288819</v>
      </c>
      <c r="K95" s="2">
        <v>35.85</v>
      </c>
      <c r="S95" s="12">
        <f t="shared" si="10"/>
        <v>0</v>
      </c>
      <c r="T95" s="12">
        <f t="shared" si="11"/>
        <v>0</v>
      </c>
      <c r="U95" s="12">
        <f t="shared" si="12"/>
        <v>0</v>
      </c>
      <c r="V95" s="12">
        <f t="shared" si="13"/>
        <v>0</v>
      </c>
    </row>
    <row r="96" spans="1:22">
      <c r="A96" s="9">
        <f t="shared" si="9"/>
        <v>2</v>
      </c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G96" s="3">
        <v>-1</v>
      </c>
      <c r="H96" s="4">
        <v>-1.2999999999999999E-2</v>
      </c>
      <c r="I96" s="5">
        <v>18979</v>
      </c>
      <c r="J96" s="5">
        <v>1485211</v>
      </c>
      <c r="K96" s="2">
        <v>35.020000000000003</v>
      </c>
      <c r="S96" s="12">
        <f t="shared" si="10"/>
        <v>0</v>
      </c>
      <c r="T96" s="12">
        <f t="shared" si="11"/>
        <v>0</v>
      </c>
      <c r="U96" s="12">
        <f t="shared" si="12"/>
        <v>0</v>
      </c>
      <c r="V96" s="12">
        <f t="shared" si="13"/>
        <v>0</v>
      </c>
    </row>
    <row r="97" spans="1:22">
      <c r="A97" s="9">
        <f t="shared" si="9"/>
        <v>6</v>
      </c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G97" s="3">
        <v>2</v>
      </c>
      <c r="H97" s="4">
        <v>2.6700000000000002E-2</v>
      </c>
      <c r="I97" s="5">
        <v>44850</v>
      </c>
      <c r="J97" s="5">
        <v>3505565</v>
      </c>
      <c r="K97" s="2">
        <v>35.479999999999997</v>
      </c>
      <c r="S97" s="12">
        <f t="shared" si="10"/>
        <v>0</v>
      </c>
      <c r="T97" s="12">
        <f t="shared" si="11"/>
        <v>0</v>
      </c>
      <c r="U97" s="12">
        <f t="shared" si="12"/>
        <v>0</v>
      </c>
      <c r="V97" s="12">
        <f t="shared" si="13"/>
        <v>0</v>
      </c>
    </row>
    <row r="98" spans="1:22">
      <c r="A98" s="9">
        <f t="shared" si="9"/>
        <v>5</v>
      </c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G98" s="3">
        <v>6.8</v>
      </c>
      <c r="H98" s="4">
        <v>9.9699999999999997E-2</v>
      </c>
      <c r="I98" s="5">
        <v>19607</v>
      </c>
      <c r="J98" s="5">
        <v>1430742</v>
      </c>
      <c r="K98" s="2">
        <v>34.56</v>
      </c>
      <c r="S98" s="12">
        <f t="shared" si="10"/>
        <v>0</v>
      </c>
      <c r="T98" s="12">
        <f t="shared" si="11"/>
        <v>0</v>
      </c>
      <c r="U98" s="12">
        <f t="shared" si="12"/>
        <v>0</v>
      </c>
      <c r="V98" s="12">
        <f t="shared" si="13"/>
        <v>0</v>
      </c>
    </row>
    <row r="99" spans="1:22">
      <c r="A99" s="9">
        <f t="shared" si="9"/>
        <v>4</v>
      </c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G99" s="3">
        <v>2.9</v>
      </c>
      <c r="H99" s="4">
        <v>4.4400000000000002E-2</v>
      </c>
      <c r="I99" s="5">
        <v>10850</v>
      </c>
      <c r="J99" s="5">
        <v>738297</v>
      </c>
      <c r="K99" s="2">
        <v>31.43</v>
      </c>
      <c r="S99" s="12">
        <f t="shared" si="10"/>
        <v>0</v>
      </c>
      <c r="T99" s="12">
        <f t="shared" si="11"/>
        <v>0</v>
      </c>
      <c r="U99" s="12">
        <f t="shared" si="12"/>
        <v>0</v>
      </c>
      <c r="V99" s="12">
        <f t="shared" si="13"/>
        <v>0</v>
      </c>
    </row>
    <row r="100" spans="1:22">
      <c r="A100" s="9">
        <f t="shared" si="9"/>
        <v>3</v>
      </c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G100" s="3">
        <v>1</v>
      </c>
      <c r="H100" s="4">
        <v>1.5599999999999999E-2</v>
      </c>
      <c r="I100" s="5">
        <v>5086</v>
      </c>
      <c r="J100" s="5">
        <v>333779</v>
      </c>
      <c r="K100" s="2">
        <v>30.09</v>
      </c>
      <c r="S100" s="12">
        <f t="shared" si="10"/>
        <v>0</v>
      </c>
      <c r="T100" s="12">
        <f t="shared" si="11"/>
        <v>0</v>
      </c>
      <c r="U100" s="12">
        <f t="shared" si="12"/>
        <v>0</v>
      </c>
      <c r="V100" s="12">
        <f t="shared" si="13"/>
        <v>0</v>
      </c>
    </row>
    <row r="101" spans="1:22">
      <c r="A101" s="9">
        <f t="shared" si="9"/>
        <v>2</v>
      </c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G101" s="3">
        <v>-1</v>
      </c>
      <c r="H101" s="4">
        <v>-1.5299999999999999E-2</v>
      </c>
      <c r="I101" s="5">
        <v>3704</v>
      </c>
      <c r="J101" s="5">
        <v>239450</v>
      </c>
      <c r="K101" s="2">
        <v>29.63</v>
      </c>
      <c r="S101" s="12">
        <f t="shared" si="10"/>
        <v>0</v>
      </c>
      <c r="T101" s="12">
        <f t="shared" si="11"/>
        <v>0</v>
      </c>
      <c r="U101" s="12">
        <f t="shared" si="12"/>
        <v>0</v>
      </c>
      <c r="V101" s="12">
        <f t="shared" si="13"/>
        <v>0</v>
      </c>
    </row>
    <row r="102" spans="1:22">
      <c r="A102" s="9">
        <f t="shared" si="9"/>
        <v>6</v>
      </c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G102" s="2">
        <v>0</v>
      </c>
      <c r="H102" s="6">
        <v>0</v>
      </c>
      <c r="I102" s="5">
        <v>4732</v>
      </c>
      <c r="J102" s="5">
        <v>311569</v>
      </c>
      <c r="K102" s="2">
        <v>384.12</v>
      </c>
      <c r="S102" s="12">
        <f t="shared" si="10"/>
        <v>0</v>
      </c>
      <c r="T102" s="12">
        <f t="shared" si="11"/>
        <v>0</v>
      </c>
      <c r="U102" s="12">
        <f t="shared" si="12"/>
        <v>0</v>
      </c>
      <c r="V102" s="12">
        <f t="shared" si="13"/>
        <v>0</v>
      </c>
    </row>
    <row r="103" spans="1:22">
      <c r="A103" s="9">
        <f t="shared" si="9"/>
        <v>5</v>
      </c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G103" s="3">
        <v>3.4</v>
      </c>
      <c r="H103" s="4">
        <v>5.4899999999999997E-2</v>
      </c>
      <c r="I103" s="5">
        <v>9186</v>
      </c>
      <c r="J103" s="5">
        <v>597534</v>
      </c>
      <c r="K103" s="2">
        <v>384.12</v>
      </c>
      <c r="S103" s="12">
        <f t="shared" si="10"/>
        <v>0</v>
      </c>
      <c r="T103" s="12">
        <f t="shared" si="11"/>
        <v>0</v>
      </c>
      <c r="U103" s="12">
        <f t="shared" si="12"/>
        <v>0</v>
      </c>
      <c r="V103" s="12">
        <f t="shared" si="13"/>
        <v>0</v>
      </c>
    </row>
    <row r="104" spans="1:22">
      <c r="A104" s="9">
        <f t="shared" si="9"/>
        <v>4</v>
      </c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G104" s="3">
        <v>0.9</v>
      </c>
      <c r="H104" s="4">
        <v>1.4800000000000001E-2</v>
      </c>
      <c r="I104" s="5">
        <v>2444</v>
      </c>
      <c r="J104" s="5">
        <v>150625</v>
      </c>
      <c r="K104" s="2">
        <v>364.12</v>
      </c>
      <c r="S104" s="12">
        <f t="shared" si="10"/>
        <v>0</v>
      </c>
      <c r="T104" s="12">
        <f t="shared" si="11"/>
        <v>0</v>
      </c>
      <c r="U104" s="12">
        <f t="shared" si="12"/>
        <v>0</v>
      </c>
      <c r="V104" s="12">
        <f t="shared" si="13"/>
        <v>0</v>
      </c>
    </row>
    <row r="105" spans="1:22">
      <c r="A105" s="9">
        <f t="shared" si="9"/>
        <v>3</v>
      </c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G105" s="3">
        <v>0.5</v>
      </c>
      <c r="H105" s="4">
        <v>8.3000000000000001E-3</v>
      </c>
      <c r="I105" s="5">
        <v>2939</v>
      </c>
      <c r="J105" s="5">
        <v>179949</v>
      </c>
      <c r="K105" s="2">
        <v>358.82</v>
      </c>
      <c r="S105" s="12">
        <f t="shared" si="10"/>
        <v>0</v>
      </c>
      <c r="T105" s="12">
        <f t="shared" si="11"/>
        <v>0</v>
      </c>
      <c r="U105" s="12">
        <f t="shared" si="12"/>
        <v>0</v>
      </c>
      <c r="V105" s="12">
        <f t="shared" si="13"/>
        <v>0</v>
      </c>
    </row>
    <row r="106" spans="1:22">
      <c r="A106" s="9">
        <f t="shared" si="9"/>
        <v>2</v>
      </c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G106" s="3">
        <v>-0.8</v>
      </c>
      <c r="H106" s="4">
        <v>-1.3100000000000001E-2</v>
      </c>
      <c r="I106" s="5">
        <v>3723</v>
      </c>
      <c r="J106" s="5">
        <v>225752</v>
      </c>
      <c r="K106" s="2">
        <v>355.88</v>
      </c>
      <c r="S106" s="12">
        <f t="shared" si="10"/>
        <v>0</v>
      </c>
      <c r="T106" s="12">
        <f t="shared" si="11"/>
        <v>0</v>
      </c>
      <c r="U106" s="12">
        <f t="shared" si="12"/>
        <v>0</v>
      </c>
      <c r="V106" s="12">
        <f t="shared" si="13"/>
        <v>0</v>
      </c>
    </row>
    <row r="107" spans="1:22">
      <c r="A107" s="9">
        <f t="shared" si="9"/>
        <v>6</v>
      </c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G107" s="3">
        <v>-1.2</v>
      </c>
      <c r="H107" s="4">
        <v>-1.9199999999999998E-2</v>
      </c>
      <c r="I107" s="5">
        <v>4931</v>
      </c>
      <c r="J107" s="5">
        <v>308500</v>
      </c>
      <c r="K107" s="2">
        <v>360.59</v>
      </c>
      <c r="S107" s="12">
        <f t="shared" si="10"/>
        <v>0</v>
      </c>
      <c r="T107" s="12">
        <f t="shared" si="11"/>
        <v>0</v>
      </c>
      <c r="U107" s="12">
        <f t="shared" si="12"/>
        <v>0</v>
      </c>
      <c r="V107" s="12">
        <f t="shared" si="13"/>
        <v>0</v>
      </c>
    </row>
    <row r="108" spans="1:22">
      <c r="A108" s="9">
        <f t="shared" si="9"/>
        <v>5</v>
      </c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G108" s="3">
        <v>-1.9</v>
      </c>
      <c r="H108" s="4">
        <v>-2.9499999999999998E-2</v>
      </c>
      <c r="I108" s="5">
        <v>10894</v>
      </c>
      <c r="J108" s="5">
        <v>700217</v>
      </c>
      <c r="K108" s="2">
        <v>367.65</v>
      </c>
      <c r="S108" s="12">
        <f t="shared" si="10"/>
        <v>0</v>
      </c>
      <c r="T108" s="12">
        <f t="shared" si="11"/>
        <v>0</v>
      </c>
      <c r="U108" s="12">
        <f t="shared" si="12"/>
        <v>0</v>
      </c>
      <c r="V108" s="12">
        <f t="shared" si="13"/>
        <v>0</v>
      </c>
    </row>
    <row r="109" spans="1:22">
      <c r="A109" s="9">
        <f t="shared" si="9"/>
        <v>4</v>
      </c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G109" s="3">
        <v>-1.2</v>
      </c>
      <c r="H109" s="4">
        <v>-1.83E-2</v>
      </c>
      <c r="I109" s="5">
        <v>5763</v>
      </c>
      <c r="J109" s="5">
        <v>378403</v>
      </c>
      <c r="K109" s="2">
        <v>378.82</v>
      </c>
      <c r="S109" s="12">
        <f t="shared" si="10"/>
        <v>0</v>
      </c>
      <c r="T109" s="12">
        <f t="shared" si="11"/>
        <v>0</v>
      </c>
      <c r="U109" s="12">
        <f t="shared" si="12"/>
        <v>0</v>
      </c>
      <c r="V109" s="12">
        <f t="shared" si="13"/>
        <v>0</v>
      </c>
    </row>
    <row r="110" spans="1:22">
      <c r="A110" s="9">
        <f t="shared" si="9"/>
        <v>2</v>
      </c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G110" s="3">
        <v>5.9</v>
      </c>
      <c r="H110" s="4">
        <v>9.8799999999999999E-2</v>
      </c>
      <c r="I110" s="5">
        <v>7381</v>
      </c>
      <c r="J110" s="5">
        <v>477411</v>
      </c>
      <c r="K110" s="2">
        <v>385.88</v>
      </c>
      <c r="S110" s="12">
        <f t="shared" si="10"/>
        <v>0</v>
      </c>
      <c r="T110" s="12">
        <f t="shared" si="11"/>
        <v>0</v>
      </c>
      <c r="U110" s="12">
        <f t="shared" si="12"/>
        <v>0</v>
      </c>
      <c r="V110" s="12">
        <f t="shared" si="13"/>
        <v>0</v>
      </c>
    </row>
    <row r="111" spans="1:22">
      <c r="A111" s="9">
        <f t="shared" si="9"/>
        <v>6</v>
      </c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G111" s="2">
        <v>0</v>
      </c>
      <c r="H111" s="6">
        <v>0</v>
      </c>
      <c r="I111" s="5">
        <v>3888</v>
      </c>
      <c r="J111" s="5">
        <v>230686</v>
      </c>
      <c r="K111" s="2">
        <v>351.18</v>
      </c>
      <c r="S111" s="12">
        <f t="shared" si="10"/>
        <v>0</v>
      </c>
      <c r="T111" s="12">
        <f t="shared" si="11"/>
        <v>0</v>
      </c>
      <c r="U111" s="12">
        <f t="shared" si="12"/>
        <v>0</v>
      </c>
      <c r="V111" s="12">
        <f t="shared" si="13"/>
        <v>0</v>
      </c>
    </row>
    <row r="112" spans="1:22">
      <c r="A112" s="9">
        <f t="shared" si="9"/>
        <v>5</v>
      </c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G112" s="3">
        <v>-2.2000000000000002</v>
      </c>
      <c r="H112" s="4">
        <v>-3.5499999999999997E-2</v>
      </c>
      <c r="I112" s="5">
        <v>2668</v>
      </c>
      <c r="J112" s="5">
        <v>163149</v>
      </c>
      <c r="K112" s="2">
        <v>351.18</v>
      </c>
      <c r="S112" s="12">
        <f t="shared" si="10"/>
        <v>0</v>
      </c>
      <c r="T112" s="12">
        <f t="shared" si="11"/>
        <v>0</v>
      </c>
      <c r="U112" s="12">
        <f t="shared" si="12"/>
        <v>0</v>
      </c>
      <c r="V112" s="12">
        <f t="shared" si="13"/>
        <v>0</v>
      </c>
    </row>
    <row r="113" spans="1:22">
      <c r="A113" s="9">
        <f t="shared" si="9"/>
        <v>4</v>
      </c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G113" s="3">
        <v>1</v>
      </c>
      <c r="H113" s="4">
        <v>1.6400000000000001E-2</v>
      </c>
      <c r="I113" s="5">
        <v>2682</v>
      </c>
      <c r="J113" s="5">
        <v>165514</v>
      </c>
      <c r="K113" s="2">
        <v>364.12</v>
      </c>
      <c r="S113" s="12">
        <f t="shared" si="10"/>
        <v>0</v>
      </c>
      <c r="T113" s="12">
        <f t="shared" si="11"/>
        <v>0</v>
      </c>
      <c r="U113" s="12">
        <f t="shared" si="12"/>
        <v>0</v>
      </c>
      <c r="V113" s="12">
        <f t="shared" si="13"/>
        <v>0</v>
      </c>
    </row>
    <row r="114" spans="1:22">
      <c r="A114" s="9">
        <f t="shared" si="9"/>
        <v>3</v>
      </c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G114" s="3">
        <v>-3.9</v>
      </c>
      <c r="H114" s="4">
        <v>-6.0199999999999997E-2</v>
      </c>
      <c r="I114" s="5">
        <v>4952</v>
      </c>
      <c r="J114" s="5">
        <v>306178</v>
      </c>
      <c r="K114" s="2">
        <v>358.24</v>
      </c>
      <c r="S114" s="12">
        <f t="shared" si="10"/>
        <v>0</v>
      </c>
      <c r="T114" s="12">
        <f t="shared" si="11"/>
        <v>0</v>
      </c>
      <c r="U114" s="12">
        <f t="shared" si="12"/>
        <v>0</v>
      </c>
      <c r="V114" s="12">
        <f t="shared" si="13"/>
        <v>0</v>
      </c>
    </row>
    <row r="115" spans="1:22">
      <c r="A115" s="9">
        <f t="shared" si="9"/>
        <v>2</v>
      </c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G115" s="3">
        <v>-1.7</v>
      </c>
      <c r="H115" s="4">
        <v>-2.5600000000000001E-2</v>
      </c>
      <c r="I115" s="5">
        <v>2347</v>
      </c>
      <c r="J115" s="5">
        <v>154076</v>
      </c>
      <c r="K115" s="2">
        <v>381.18</v>
      </c>
      <c r="S115" s="12">
        <f t="shared" si="10"/>
        <v>0</v>
      </c>
      <c r="T115" s="12">
        <f t="shared" si="11"/>
        <v>0</v>
      </c>
      <c r="U115" s="12">
        <f t="shared" si="12"/>
        <v>0</v>
      </c>
      <c r="V115" s="12">
        <f t="shared" si="13"/>
        <v>0</v>
      </c>
    </row>
    <row r="116" spans="1:22">
      <c r="A116" s="9">
        <f t="shared" si="9"/>
        <v>6</v>
      </c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G116" s="3">
        <v>1.5</v>
      </c>
      <c r="H116" s="4">
        <v>2.3099999999999999E-2</v>
      </c>
      <c r="I116" s="5">
        <v>2901</v>
      </c>
      <c r="J116" s="5">
        <v>191475</v>
      </c>
      <c r="K116" s="2">
        <v>391.18</v>
      </c>
      <c r="S116" s="12">
        <f t="shared" si="10"/>
        <v>0</v>
      </c>
      <c r="T116" s="12">
        <f t="shared" si="11"/>
        <v>0</v>
      </c>
      <c r="U116" s="12">
        <f t="shared" si="12"/>
        <v>0</v>
      </c>
      <c r="V116" s="12">
        <f t="shared" si="13"/>
        <v>0</v>
      </c>
    </row>
    <row r="117" spans="1:22">
      <c r="A117" s="9">
        <f t="shared" si="9"/>
        <v>5</v>
      </c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G117" s="3">
        <v>-0.3</v>
      </c>
      <c r="H117" s="4">
        <v>-4.5999999999999999E-3</v>
      </c>
      <c r="I117" s="5">
        <v>2509</v>
      </c>
      <c r="J117" s="5">
        <v>163311</v>
      </c>
      <c r="K117" s="2">
        <v>382.35</v>
      </c>
      <c r="S117" s="12">
        <f t="shared" si="10"/>
        <v>0</v>
      </c>
      <c r="T117" s="12">
        <f t="shared" si="11"/>
        <v>0</v>
      </c>
      <c r="U117" s="12">
        <f t="shared" si="12"/>
        <v>0</v>
      </c>
      <c r="V117" s="12">
        <f t="shared" si="13"/>
        <v>0</v>
      </c>
    </row>
    <row r="118" spans="1:22">
      <c r="A118" s="9">
        <f t="shared" si="9"/>
        <v>4</v>
      </c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G118" s="3">
        <v>2.6</v>
      </c>
      <c r="H118" s="4">
        <v>4.1500000000000002E-2</v>
      </c>
      <c r="I118" s="5">
        <v>5026</v>
      </c>
      <c r="J118" s="5">
        <v>321409</v>
      </c>
      <c r="K118" s="2">
        <v>384.12</v>
      </c>
      <c r="S118" s="12">
        <f t="shared" si="10"/>
        <v>0</v>
      </c>
      <c r="T118" s="12">
        <f t="shared" si="11"/>
        <v>0</v>
      </c>
      <c r="U118" s="12">
        <f t="shared" si="12"/>
        <v>0</v>
      </c>
      <c r="V118" s="12">
        <f t="shared" si="13"/>
        <v>0</v>
      </c>
    </row>
    <row r="119" spans="1:22">
      <c r="A119" s="9">
        <f t="shared" si="9"/>
        <v>3</v>
      </c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G119" s="3">
        <v>-5.9</v>
      </c>
      <c r="H119" s="4">
        <v>-8.5999999999999993E-2</v>
      </c>
      <c r="I119" s="5">
        <v>8716</v>
      </c>
      <c r="J119" s="5">
        <v>566244</v>
      </c>
      <c r="K119" s="2">
        <v>368.82</v>
      </c>
      <c r="S119" s="12">
        <f t="shared" si="10"/>
        <v>0</v>
      </c>
      <c r="T119" s="12">
        <f t="shared" si="11"/>
        <v>0</v>
      </c>
      <c r="U119" s="12">
        <f t="shared" si="12"/>
        <v>0</v>
      </c>
      <c r="V119" s="12">
        <f t="shared" si="13"/>
        <v>0</v>
      </c>
    </row>
    <row r="120" spans="1:22">
      <c r="A120" s="9">
        <f t="shared" si="9"/>
        <v>2</v>
      </c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G120" s="3">
        <v>-2.4</v>
      </c>
      <c r="H120" s="4">
        <v>-3.3799999999999997E-2</v>
      </c>
      <c r="I120" s="5">
        <v>5672</v>
      </c>
      <c r="J120" s="5">
        <v>391887</v>
      </c>
      <c r="K120" s="2">
        <v>403.53</v>
      </c>
      <c r="S120" s="12">
        <f t="shared" si="10"/>
        <v>0</v>
      </c>
      <c r="T120" s="12">
        <f t="shared" si="11"/>
        <v>0</v>
      </c>
      <c r="U120" s="12">
        <f t="shared" si="12"/>
        <v>0</v>
      </c>
      <c r="V120" s="12">
        <f t="shared" si="13"/>
        <v>0</v>
      </c>
    </row>
    <row r="121" spans="1:22">
      <c r="A121" s="9">
        <f t="shared" si="9"/>
        <v>6</v>
      </c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G121" s="3">
        <v>-0.2</v>
      </c>
      <c r="H121" s="4">
        <v>-2.8E-3</v>
      </c>
      <c r="I121" s="5">
        <v>2582</v>
      </c>
      <c r="J121" s="5">
        <v>183707</v>
      </c>
      <c r="K121" s="2">
        <v>417.65</v>
      </c>
      <c r="S121" s="12">
        <f t="shared" si="10"/>
        <v>0</v>
      </c>
      <c r="T121" s="12">
        <f t="shared" si="11"/>
        <v>0</v>
      </c>
      <c r="U121" s="12">
        <f t="shared" si="12"/>
        <v>0</v>
      </c>
      <c r="V121" s="12">
        <f t="shared" si="13"/>
        <v>0</v>
      </c>
    </row>
    <row r="122" spans="1:22">
      <c r="A122" s="9">
        <f t="shared" si="9"/>
        <v>5</v>
      </c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G122" s="3">
        <v>-2.2000000000000002</v>
      </c>
      <c r="H122" s="4">
        <v>-0.03</v>
      </c>
      <c r="I122" s="5">
        <v>4038</v>
      </c>
      <c r="J122" s="5">
        <v>289008</v>
      </c>
      <c r="K122" s="2">
        <v>418.82</v>
      </c>
      <c r="S122" s="12">
        <f t="shared" si="10"/>
        <v>0</v>
      </c>
      <c r="T122" s="12">
        <f t="shared" si="11"/>
        <v>0</v>
      </c>
      <c r="U122" s="12">
        <f t="shared" si="12"/>
        <v>0</v>
      </c>
      <c r="V122" s="12">
        <f t="shared" si="13"/>
        <v>0</v>
      </c>
    </row>
    <row r="123" spans="1:22">
      <c r="A123" s="9">
        <f t="shared" si="9"/>
        <v>4</v>
      </c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G123" s="3">
        <v>0.4</v>
      </c>
      <c r="H123" s="4">
        <v>5.4999999999999997E-3</v>
      </c>
      <c r="I123" s="5">
        <v>1487</v>
      </c>
      <c r="J123" s="5">
        <v>109564</v>
      </c>
      <c r="K123" s="2">
        <v>431.76</v>
      </c>
      <c r="S123" s="12">
        <f t="shared" si="10"/>
        <v>0</v>
      </c>
      <c r="T123" s="12">
        <f t="shared" si="11"/>
        <v>0</v>
      </c>
      <c r="U123" s="12">
        <f t="shared" si="12"/>
        <v>0</v>
      </c>
      <c r="V123" s="12">
        <f t="shared" si="13"/>
        <v>0</v>
      </c>
    </row>
    <row r="124" spans="1:22">
      <c r="A124" s="9">
        <f t="shared" si="9"/>
        <v>3</v>
      </c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G124" s="3">
        <v>-5.6</v>
      </c>
      <c r="H124" s="4">
        <v>-7.1199999999999999E-2</v>
      </c>
      <c r="I124" s="5">
        <v>6384</v>
      </c>
      <c r="J124" s="5">
        <v>480398</v>
      </c>
      <c r="K124" s="2">
        <v>429.41</v>
      </c>
      <c r="S124" s="12">
        <f t="shared" si="10"/>
        <v>0</v>
      </c>
      <c r="T124" s="12">
        <f t="shared" si="11"/>
        <v>0</v>
      </c>
      <c r="U124" s="12">
        <f t="shared" si="12"/>
        <v>0</v>
      </c>
      <c r="V124" s="12">
        <f t="shared" si="13"/>
        <v>0</v>
      </c>
    </row>
    <row r="125" spans="1:22">
      <c r="A125" s="9">
        <f t="shared" si="9"/>
        <v>2</v>
      </c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G125" s="3">
        <v>1</v>
      </c>
      <c r="H125" s="4">
        <v>1.29E-2</v>
      </c>
      <c r="I125" s="5">
        <v>3762</v>
      </c>
      <c r="J125" s="5">
        <v>296682</v>
      </c>
      <c r="K125" s="2">
        <v>462.35</v>
      </c>
      <c r="S125" s="12">
        <f t="shared" si="10"/>
        <v>0</v>
      </c>
      <c r="T125" s="12">
        <f t="shared" si="11"/>
        <v>0</v>
      </c>
      <c r="U125" s="12">
        <f t="shared" si="12"/>
        <v>0</v>
      </c>
      <c r="V125" s="12">
        <f t="shared" si="13"/>
        <v>0</v>
      </c>
    </row>
    <row r="126" spans="1:22">
      <c r="A126" s="9">
        <f t="shared" si="9"/>
        <v>3</v>
      </c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G126" s="3">
        <v>2.4</v>
      </c>
      <c r="H126" s="4">
        <v>3.1899999999999998E-2</v>
      </c>
      <c r="I126" s="5">
        <v>4203</v>
      </c>
      <c r="J126" s="5">
        <v>320479</v>
      </c>
      <c r="K126" s="2">
        <v>456.47</v>
      </c>
      <c r="S126" s="12">
        <f t="shared" si="10"/>
        <v>0</v>
      </c>
      <c r="T126" s="12">
        <f t="shared" si="11"/>
        <v>0</v>
      </c>
      <c r="U126" s="12">
        <f t="shared" si="12"/>
        <v>0</v>
      </c>
      <c r="V126" s="12">
        <f t="shared" si="13"/>
        <v>0</v>
      </c>
    </row>
    <row r="127" spans="1:22">
      <c r="A127" s="9">
        <f t="shared" si="9"/>
        <v>2</v>
      </c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G127" s="3">
        <v>-2.6</v>
      </c>
      <c r="H127" s="4">
        <v>-3.3399999999999999E-2</v>
      </c>
      <c r="I127" s="5">
        <v>3996</v>
      </c>
      <c r="J127" s="5">
        <v>305429</v>
      </c>
      <c r="K127" s="2">
        <v>442.35</v>
      </c>
      <c r="S127" s="12">
        <f t="shared" si="10"/>
        <v>0</v>
      </c>
      <c r="T127" s="12">
        <f t="shared" si="11"/>
        <v>0</v>
      </c>
      <c r="U127" s="12">
        <f t="shared" si="12"/>
        <v>0</v>
      </c>
      <c r="V127" s="12">
        <f t="shared" si="13"/>
        <v>0</v>
      </c>
    </row>
    <row r="128" spans="1:22">
      <c r="A128" s="9">
        <f t="shared" si="9"/>
        <v>7</v>
      </c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G128" s="3">
        <v>-0.1</v>
      </c>
      <c r="H128" s="4">
        <v>-1.2999999999999999E-3</v>
      </c>
      <c r="I128" s="5">
        <v>5442</v>
      </c>
      <c r="J128" s="5">
        <v>428296</v>
      </c>
      <c r="K128" s="2">
        <v>0</v>
      </c>
      <c r="S128" s="12">
        <f t="shared" si="10"/>
        <v>0</v>
      </c>
      <c r="T128" s="12">
        <f t="shared" si="11"/>
        <v>0</v>
      </c>
      <c r="U128" s="12">
        <f t="shared" si="12"/>
        <v>0</v>
      </c>
      <c r="V128" s="12">
        <f t="shared" si="13"/>
        <v>0</v>
      </c>
    </row>
    <row r="129" spans="1:22">
      <c r="A129" s="9">
        <f t="shared" si="9"/>
        <v>6</v>
      </c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G129" s="3">
        <v>2.5</v>
      </c>
      <c r="H129" s="4">
        <v>3.32E-2</v>
      </c>
      <c r="I129" s="5">
        <v>6342</v>
      </c>
      <c r="J129" s="5">
        <v>490579</v>
      </c>
      <c r="K129" s="2">
        <v>0</v>
      </c>
      <c r="S129" s="12">
        <f t="shared" si="10"/>
        <v>0</v>
      </c>
      <c r="T129" s="12">
        <f t="shared" si="11"/>
        <v>0</v>
      </c>
      <c r="U129" s="12">
        <f t="shared" si="12"/>
        <v>0</v>
      </c>
      <c r="V129" s="12">
        <f t="shared" si="13"/>
        <v>0</v>
      </c>
    </row>
    <row r="130" spans="1:22">
      <c r="A130" s="9">
        <f t="shared" si="9"/>
        <v>5</v>
      </c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G130" s="3">
        <v>0.1</v>
      </c>
      <c r="H130" s="4">
        <v>1.2999999999999999E-3</v>
      </c>
      <c r="I130" s="5">
        <v>2547</v>
      </c>
      <c r="J130" s="5">
        <v>192040</v>
      </c>
      <c r="K130" s="2">
        <v>0</v>
      </c>
      <c r="S130" s="12">
        <f t="shared" si="10"/>
        <v>0</v>
      </c>
      <c r="T130" s="12">
        <f t="shared" si="11"/>
        <v>0</v>
      </c>
      <c r="U130" s="12">
        <f t="shared" si="12"/>
        <v>0</v>
      </c>
      <c r="V130" s="12">
        <f t="shared" si="13"/>
        <v>0</v>
      </c>
    </row>
    <row r="131" spans="1:22">
      <c r="A131" s="9">
        <f t="shared" si="9"/>
        <v>4</v>
      </c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G131" s="3">
        <v>-0.2</v>
      </c>
      <c r="H131" s="4">
        <v>-2.5999999999999999E-3</v>
      </c>
      <c r="I131" s="5">
        <v>3276</v>
      </c>
      <c r="J131" s="5">
        <v>247510</v>
      </c>
      <c r="K131" s="2">
        <v>0</v>
      </c>
      <c r="S131" s="12">
        <f t="shared" si="10"/>
        <v>0</v>
      </c>
      <c r="T131" s="12">
        <f t="shared" si="11"/>
        <v>0</v>
      </c>
      <c r="U131" s="12">
        <f t="shared" si="12"/>
        <v>0</v>
      </c>
      <c r="V131" s="12">
        <f t="shared" si="13"/>
        <v>0</v>
      </c>
    </row>
    <row r="132" spans="1:22">
      <c r="A132" s="9">
        <f t="shared" si="9"/>
        <v>3</v>
      </c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G132" s="3">
        <v>0.1</v>
      </c>
      <c r="H132" s="4">
        <v>1.2999999999999999E-3</v>
      </c>
      <c r="I132" s="5">
        <v>3291</v>
      </c>
      <c r="J132" s="5">
        <v>250651</v>
      </c>
      <c r="K132" s="2">
        <v>0</v>
      </c>
      <c r="S132" s="12">
        <f t="shared" si="10"/>
        <v>0</v>
      </c>
      <c r="T132" s="12">
        <f t="shared" si="11"/>
        <v>0</v>
      </c>
      <c r="U132" s="12">
        <f t="shared" si="12"/>
        <v>0</v>
      </c>
      <c r="V132" s="12">
        <f t="shared" si="13"/>
        <v>0</v>
      </c>
    </row>
    <row r="133" spans="1:22">
      <c r="A133" s="9">
        <f t="shared" ref="A133:A196" si="14">WEEKDAY(B133,1)</f>
        <v>2</v>
      </c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G133" s="3">
        <v>3.2</v>
      </c>
      <c r="H133" s="4">
        <v>4.4299999999999999E-2</v>
      </c>
      <c r="I133" s="5">
        <v>3769</v>
      </c>
      <c r="J133" s="5">
        <v>280244</v>
      </c>
      <c r="K133" s="2">
        <v>0</v>
      </c>
      <c r="S133" s="12">
        <f t="shared" ref="S133:S196" si="15">SUM(Q133:Q137)/5</f>
        <v>0</v>
      </c>
      <c r="T133" s="12">
        <f t="shared" ref="T133:T196" si="16">SUM(Q133:Q142)/10</f>
        <v>0</v>
      </c>
      <c r="U133" s="12">
        <f t="shared" ref="U133:U196" si="17">SUM(Q133:Q152)/20</f>
        <v>0</v>
      </c>
      <c r="V133" s="12">
        <f t="shared" ref="V133:V196" si="18">SUM(Q133:Q192)/60</f>
        <v>0</v>
      </c>
    </row>
    <row r="134" spans="1:22">
      <c r="A134" s="9">
        <f t="shared" si="14"/>
        <v>6</v>
      </c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G134" s="3">
        <v>-1.7</v>
      </c>
      <c r="H134" s="4">
        <v>-2.3E-2</v>
      </c>
      <c r="I134" s="5">
        <v>3187</v>
      </c>
      <c r="J134" s="5">
        <v>229152</v>
      </c>
      <c r="K134" s="2">
        <v>0</v>
      </c>
      <c r="S134" s="12">
        <f t="shared" si="15"/>
        <v>0</v>
      </c>
      <c r="T134" s="12">
        <f t="shared" si="16"/>
        <v>0</v>
      </c>
      <c r="U134" s="12">
        <f t="shared" si="17"/>
        <v>0</v>
      </c>
      <c r="V134" s="12">
        <f t="shared" si="18"/>
        <v>0</v>
      </c>
    </row>
    <row r="135" spans="1:22">
      <c r="A135" s="9">
        <f t="shared" si="14"/>
        <v>5</v>
      </c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G135" s="3">
        <v>-1.1000000000000001</v>
      </c>
      <c r="H135" s="4">
        <v>-1.47E-2</v>
      </c>
      <c r="I135" s="5">
        <v>2907</v>
      </c>
      <c r="J135" s="5">
        <v>218516</v>
      </c>
      <c r="K135" s="2">
        <v>0</v>
      </c>
      <c r="S135" s="12">
        <f t="shared" si="15"/>
        <v>0</v>
      </c>
      <c r="T135" s="12">
        <f t="shared" si="16"/>
        <v>0</v>
      </c>
      <c r="U135" s="12">
        <f t="shared" si="17"/>
        <v>0</v>
      </c>
      <c r="V135" s="12">
        <f t="shared" si="18"/>
        <v>0</v>
      </c>
    </row>
    <row r="136" spans="1:22">
      <c r="A136" s="9">
        <f t="shared" si="14"/>
        <v>4</v>
      </c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G136" s="3">
        <v>-1.2</v>
      </c>
      <c r="H136" s="4">
        <v>-1.5699999999999999E-2</v>
      </c>
      <c r="I136" s="5">
        <v>3486</v>
      </c>
      <c r="J136" s="5">
        <v>263593</v>
      </c>
      <c r="K136" s="2">
        <v>0</v>
      </c>
      <c r="S136" s="12">
        <f t="shared" si="15"/>
        <v>0</v>
      </c>
      <c r="T136" s="12">
        <f t="shared" si="16"/>
        <v>0</v>
      </c>
      <c r="U136" s="12">
        <f t="shared" si="17"/>
        <v>0</v>
      </c>
      <c r="V136" s="12">
        <f t="shared" si="18"/>
        <v>0</v>
      </c>
    </row>
    <row r="137" spans="1:22">
      <c r="A137" s="9">
        <f t="shared" si="14"/>
        <v>3</v>
      </c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G137" s="3">
        <v>-1.4</v>
      </c>
      <c r="H137" s="4">
        <v>-1.7999999999999999E-2</v>
      </c>
      <c r="I137" s="5">
        <v>2626</v>
      </c>
      <c r="J137" s="5">
        <v>201135</v>
      </c>
      <c r="K137" s="2">
        <v>0</v>
      </c>
      <c r="S137" s="12">
        <f t="shared" si="15"/>
        <v>0</v>
      </c>
      <c r="T137" s="12">
        <f t="shared" si="16"/>
        <v>0</v>
      </c>
      <c r="U137" s="12">
        <f t="shared" si="17"/>
        <v>0</v>
      </c>
      <c r="V137" s="12">
        <f t="shared" si="18"/>
        <v>0</v>
      </c>
    </row>
    <row r="138" spans="1:22">
      <c r="A138" s="9">
        <f t="shared" si="14"/>
        <v>2</v>
      </c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G138" s="3">
        <v>0.5</v>
      </c>
      <c r="H138" s="4">
        <v>6.4999999999999997E-3</v>
      </c>
      <c r="I138" s="5">
        <v>4644</v>
      </c>
      <c r="J138" s="5">
        <v>361242</v>
      </c>
      <c r="K138" s="2">
        <v>0</v>
      </c>
      <c r="S138" s="12">
        <f t="shared" si="15"/>
        <v>0</v>
      </c>
      <c r="T138" s="12">
        <f t="shared" si="16"/>
        <v>0</v>
      </c>
      <c r="U138" s="12">
        <f t="shared" si="17"/>
        <v>0</v>
      </c>
      <c r="V138" s="12">
        <f t="shared" si="18"/>
        <v>0</v>
      </c>
    </row>
    <row r="139" spans="1:22">
      <c r="A139" s="9">
        <f t="shared" si="14"/>
        <v>6</v>
      </c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G139" s="3">
        <v>2.5</v>
      </c>
      <c r="H139" s="4">
        <v>3.3500000000000002E-2</v>
      </c>
      <c r="I139" s="5">
        <v>15912</v>
      </c>
      <c r="J139" s="5">
        <v>1246737</v>
      </c>
      <c r="K139" s="2">
        <v>0</v>
      </c>
      <c r="S139" s="12">
        <f t="shared" si="15"/>
        <v>0</v>
      </c>
      <c r="T139" s="12">
        <f t="shared" si="16"/>
        <v>0</v>
      </c>
      <c r="U139" s="12">
        <f t="shared" si="17"/>
        <v>0</v>
      </c>
      <c r="V139" s="12">
        <f t="shared" si="18"/>
        <v>0</v>
      </c>
    </row>
    <row r="140" spans="1:22">
      <c r="A140" s="9">
        <f t="shared" si="14"/>
        <v>5</v>
      </c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G140" s="3">
        <v>0.1</v>
      </c>
      <c r="H140" s="4">
        <v>1.2999999999999999E-3</v>
      </c>
      <c r="I140" s="5">
        <v>2920</v>
      </c>
      <c r="J140" s="5">
        <v>218752</v>
      </c>
      <c r="K140" s="2">
        <v>0</v>
      </c>
      <c r="S140" s="12">
        <f t="shared" si="15"/>
        <v>0</v>
      </c>
      <c r="T140" s="12">
        <f t="shared" si="16"/>
        <v>0</v>
      </c>
      <c r="U140" s="12">
        <f t="shared" si="17"/>
        <v>0</v>
      </c>
      <c r="V140" s="12">
        <f t="shared" si="18"/>
        <v>0</v>
      </c>
    </row>
    <row r="141" spans="1:22">
      <c r="A141" s="9">
        <f t="shared" si="14"/>
        <v>4</v>
      </c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G141" s="3">
        <v>0.5</v>
      </c>
      <c r="H141" s="4">
        <v>6.7999999999999996E-3</v>
      </c>
      <c r="I141" s="5">
        <v>5351</v>
      </c>
      <c r="J141" s="5">
        <v>400601</v>
      </c>
      <c r="K141" s="2">
        <v>0</v>
      </c>
      <c r="S141" s="12">
        <f t="shared" si="15"/>
        <v>0</v>
      </c>
      <c r="T141" s="12">
        <f t="shared" si="16"/>
        <v>0</v>
      </c>
      <c r="U141" s="12">
        <f t="shared" si="17"/>
        <v>0</v>
      </c>
      <c r="V141" s="12">
        <f t="shared" si="18"/>
        <v>0</v>
      </c>
    </row>
    <row r="142" spans="1:22">
      <c r="A142" s="9">
        <f t="shared" si="14"/>
        <v>3</v>
      </c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G142" s="3">
        <v>-0.3</v>
      </c>
      <c r="H142" s="4">
        <v>-4.0000000000000001E-3</v>
      </c>
      <c r="I142" s="5">
        <v>4831</v>
      </c>
      <c r="J142" s="5">
        <v>359633</v>
      </c>
      <c r="K142" s="2">
        <v>0</v>
      </c>
      <c r="S142" s="12">
        <f t="shared" si="15"/>
        <v>0</v>
      </c>
      <c r="T142" s="12">
        <f t="shared" si="16"/>
        <v>0</v>
      </c>
      <c r="U142" s="12">
        <f t="shared" si="17"/>
        <v>0</v>
      </c>
      <c r="V142" s="12">
        <f t="shared" si="18"/>
        <v>0</v>
      </c>
    </row>
    <row r="143" spans="1:22">
      <c r="A143" s="9">
        <f t="shared" si="14"/>
        <v>2</v>
      </c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G143" s="3">
        <v>3.2</v>
      </c>
      <c r="H143" s="4">
        <v>4.4999999999999998E-2</v>
      </c>
      <c r="I143" s="5">
        <v>13797</v>
      </c>
      <c r="J143" s="5">
        <v>1037093</v>
      </c>
      <c r="K143" s="2">
        <v>0</v>
      </c>
      <c r="S143" s="12">
        <f t="shared" si="15"/>
        <v>0</v>
      </c>
      <c r="T143" s="12">
        <f t="shared" si="16"/>
        <v>0</v>
      </c>
      <c r="U143" s="12">
        <f t="shared" si="17"/>
        <v>0</v>
      </c>
      <c r="V143" s="12">
        <f t="shared" si="18"/>
        <v>0</v>
      </c>
    </row>
    <row r="144" spans="1:22">
      <c r="A144" s="9">
        <f t="shared" si="14"/>
        <v>6</v>
      </c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G144" s="3">
        <v>0.3</v>
      </c>
      <c r="H144" s="4">
        <v>4.1999999999999997E-3</v>
      </c>
      <c r="I144" s="5">
        <v>3476</v>
      </c>
      <c r="J144" s="5">
        <v>247566</v>
      </c>
      <c r="K144" s="2">
        <v>0</v>
      </c>
      <c r="S144" s="12">
        <f t="shared" si="15"/>
        <v>0</v>
      </c>
      <c r="T144" s="12">
        <f t="shared" si="16"/>
        <v>0</v>
      </c>
      <c r="U144" s="12">
        <f t="shared" si="17"/>
        <v>0</v>
      </c>
      <c r="V144" s="12">
        <f t="shared" si="18"/>
        <v>0</v>
      </c>
    </row>
    <row r="145" spans="1:22">
      <c r="A145" s="9">
        <f t="shared" si="14"/>
        <v>5</v>
      </c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G145" s="3">
        <v>1.4</v>
      </c>
      <c r="H145" s="4">
        <v>2.0199999999999999E-2</v>
      </c>
      <c r="I145" s="5">
        <v>3557</v>
      </c>
      <c r="J145" s="5">
        <v>250209</v>
      </c>
      <c r="K145" s="2">
        <v>0</v>
      </c>
      <c r="S145" s="12">
        <f t="shared" si="15"/>
        <v>0</v>
      </c>
      <c r="T145" s="12">
        <f t="shared" si="16"/>
        <v>0</v>
      </c>
      <c r="U145" s="12">
        <f t="shared" si="17"/>
        <v>0</v>
      </c>
      <c r="V145" s="12">
        <f t="shared" si="18"/>
        <v>0</v>
      </c>
    </row>
    <row r="146" spans="1:22">
      <c r="A146" s="9">
        <f t="shared" si="14"/>
        <v>4</v>
      </c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G146" s="3">
        <v>-0.9</v>
      </c>
      <c r="H146" s="4">
        <v>-1.2800000000000001E-2</v>
      </c>
      <c r="I146" s="5">
        <v>3595</v>
      </c>
      <c r="J146" s="5">
        <v>252155</v>
      </c>
      <c r="K146" s="2">
        <v>0</v>
      </c>
      <c r="S146" s="12">
        <f t="shared" si="15"/>
        <v>0</v>
      </c>
      <c r="T146" s="12">
        <f t="shared" si="16"/>
        <v>0</v>
      </c>
      <c r="U146" s="12">
        <f t="shared" si="17"/>
        <v>0</v>
      </c>
      <c r="V146" s="12">
        <f t="shared" si="18"/>
        <v>0</v>
      </c>
    </row>
    <row r="147" spans="1:22">
      <c r="A147" s="9">
        <f t="shared" si="14"/>
        <v>3</v>
      </c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G147" s="3">
        <v>-0.4</v>
      </c>
      <c r="H147" s="4">
        <v>-5.7000000000000002E-3</v>
      </c>
      <c r="I147" s="5">
        <v>5980</v>
      </c>
      <c r="J147" s="5">
        <v>420975</v>
      </c>
      <c r="K147" s="2">
        <v>0</v>
      </c>
      <c r="S147" s="12">
        <f t="shared" si="15"/>
        <v>0</v>
      </c>
      <c r="T147" s="12">
        <f t="shared" si="16"/>
        <v>0</v>
      </c>
      <c r="U147" s="12">
        <f t="shared" si="17"/>
        <v>0</v>
      </c>
      <c r="V147" s="12">
        <f t="shared" si="18"/>
        <v>0</v>
      </c>
    </row>
    <row r="148" spans="1:22">
      <c r="A148" s="9">
        <f t="shared" si="14"/>
        <v>2</v>
      </c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G148" s="3">
        <v>-1.4</v>
      </c>
      <c r="H148" s="4">
        <v>-1.9400000000000001E-2</v>
      </c>
      <c r="I148" s="5">
        <v>4467</v>
      </c>
      <c r="J148" s="5">
        <v>317606</v>
      </c>
      <c r="K148" s="2">
        <v>0</v>
      </c>
      <c r="S148" s="12">
        <f t="shared" si="15"/>
        <v>0</v>
      </c>
      <c r="T148" s="12">
        <f t="shared" si="16"/>
        <v>0</v>
      </c>
      <c r="U148" s="12">
        <f t="shared" si="17"/>
        <v>0</v>
      </c>
      <c r="V148" s="12">
        <f t="shared" si="18"/>
        <v>0</v>
      </c>
    </row>
    <row r="149" spans="1:22">
      <c r="A149" s="9">
        <f t="shared" si="14"/>
        <v>6</v>
      </c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G149" s="3">
        <v>0.1</v>
      </c>
      <c r="H149" s="4">
        <v>1.4E-3</v>
      </c>
      <c r="I149" s="5">
        <v>7802</v>
      </c>
      <c r="J149" s="5">
        <v>568648</v>
      </c>
      <c r="K149" s="2">
        <v>0</v>
      </c>
      <c r="S149" s="12">
        <f t="shared" si="15"/>
        <v>0</v>
      </c>
      <c r="T149" s="12">
        <f t="shared" si="16"/>
        <v>0</v>
      </c>
      <c r="U149" s="12">
        <f t="shared" si="17"/>
        <v>0</v>
      </c>
      <c r="V149" s="12">
        <f t="shared" si="18"/>
        <v>0</v>
      </c>
    </row>
    <row r="150" spans="1:22">
      <c r="A150" s="9">
        <f t="shared" si="14"/>
        <v>5</v>
      </c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G150" s="3">
        <v>0.9</v>
      </c>
      <c r="H150" s="4">
        <v>1.2699999999999999E-2</v>
      </c>
      <c r="I150" s="5">
        <v>4330</v>
      </c>
      <c r="J150" s="5">
        <v>310217</v>
      </c>
      <c r="K150" s="2">
        <v>0</v>
      </c>
      <c r="S150" s="12">
        <f t="shared" si="15"/>
        <v>0</v>
      </c>
      <c r="T150" s="12">
        <f t="shared" si="16"/>
        <v>0</v>
      </c>
      <c r="U150" s="12">
        <f t="shared" si="17"/>
        <v>0</v>
      </c>
      <c r="V150" s="12">
        <f t="shared" si="18"/>
        <v>0</v>
      </c>
    </row>
    <row r="151" spans="1:22">
      <c r="A151" s="9">
        <f t="shared" si="14"/>
        <v>3</v>
      </c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G151" s="3">
        <v>-0.2</v>
      </c>
      <c r="H151" s="4">
        <v>-2.8E-3</v>
      </c>
      <c r="I151" s="5">
        <v>4422</v>
      </c>
      <c r="J151" s="5">
        <v>316850</v>
      </c>
      <c r="K151" s="2">
        <v>0</v>
      </c>
      <c r="S151" s="12">
        <f t="shared" si="15"/>
        <v>0</v>
      </c>
      <c r="T151" s="12">
        <f t="shared" si="16"/>
        <v>0</v>
      </c>
      <c r="U151" s="12">
        <f t="shared" si="17"/>
        <v>0</v>
      </c>
      <c r="V151" s="12">
        <f t="shared" si="18"/>
        <v>0</v>
      </c>
    </row>
    <row r="152" spans="1:22">
      <c r="A152" s="9">
        <f t="shared" si="14"/>
        <v>2</v>
      </c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G152" s="3">
        <v>-1</v>
      </c>
      <c r="H152" s="4">
        <v>-1.38E-2</v>
      </c>
      <c r="I152" s="5">
        <v>4639</v>
      </c>
      <c r="J152" s="5">
        <v>333852</v>
      </c>
      <c r="K152" s="2">
        <v>0</v>
      </c>
      <c r="S152" s="12">
        <f t="shared" si="15"/>
        <v>0</v>
      </c>
      <c r="T152" s="12">
        <f t="shared" si="16"/>
        <v>0</v>
      </c>
      <c r="U152" s="12">
        <f t="shared" si="17"/>
        <v>0</v>
      </c>
      <c r="V152" s="12">
        <f t="shared" si="18"/>
        <v>0</v>
      </c>
    </row>
    <row r="153" spans="1:22">
      <c r="A153" s="9">
        <f t="shared" si="14"/>
        <v>6</v>
      </c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G153" s="3">
        <v>1</v>
      </c>
      <c r="H153" s="4">
        <v>1.4E-2</v>
      </c>
      <c r="I153" s="5">
        <v>8331</v>
      </c>
      <c r="J153" s="5">
        <v>602672</v>
      </c>
      <c r="K153" s="2">
        <v>0</v>
      </c>
      <c r="S153" s="12">
        <f t="shared" si="15"/>
        <v>0</v>
      </c>
      <c r="T153" s="12">
        <f t="shared" si="16"/>
        <v>0</v>
      </c>
      <c r="U153" s="12">
        <f t="shared" si="17"/>
        <v>0</v>
      </c>
      <c r="V153" s="12">
        <f t="shared" si="18"/>
        <v>0</v>
      </c>
    </row>
    <row r="154" spans="1:22">
      <c r="A154" s="9">
        <f t="shared" si="14"/>
        <v>5</v>
      </c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G154" s="3">
        <v>0.2</v>
      </c>
      <c r="H154" s="4">
        <v>2.8E-3</v>
      </c>
      <c r="I154" s="5">
        <v>13306</v>
      </c>
      <c r="J154" s="5">
        <v>942514</v>
      </c>
      <c r="K154" s="2">
        <v>0</v>
      </c>
      <c r="S154" s="12">
        <f t="shared" si="15"/>
        <v>0</v>
      </c>
      <c r="T154" s="12">
        <f t="shared" si="16"/>
        <v>0</v>
      </c>
      <c r="U154" s="12">
        <f t="shared" si="17"/>
        <v>0</v>
      </c>
      <c r="V154" s="12">
        <f t="shared" si="18"/>
        <v>0</v>
      </c>
    </row>
    <row r="155" spans="1:22">
      <c r="A155" s="9">
        <f t="shared" si="14"/>
        <v>4</v>
      </c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G155" s="3">
        <v>-3.8</v>
      </c>
      <c r="H155" s="4">
        <v>-5.0700000000000002E-2</v>
      </c>
      <c r="I155" s="5">
        <v>25664</v>
      </c>
      <c r="J155" s="5">
        <v>1865397</v>
      </c>
      <c r="K155" s="2">
        <v>0</v>
      </c>
      <c r="S155" s="12">
        <f t="shared" si="15"/>
        <v>0</v>
      </c>
      <c r="T155" s="12">
        <f t="shared" si="16"/>
        <v>0</v>
      </c>
      <c r="U155" s="12">
        <f t="shared" si="17"/>
        <v>0</v>
      </c>
      <c r="V155" s="12">
        <f t="shared" si="18"/>
        <v>0</v>
      </c>
    </row>
    <row r="156" spans="1:22">
      <c r="A156" s="9">
        <f t="shared" si="14"/>
        <v>2</v>
      </c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G156" s="3">
        <v>-5.8</v>
      </c>
      <c r="H156" s="4">
        <v>-7.1900000000000006E-2</v>
      </c>
      <c r="I156" s="5">
        <v>17016</v>
      </c>
      <c r="J156" s="5">
        <v>1327932</v>
      </c>
      <c r="K156" s="2">
        <v>0</v>
      </c>
      <c r="S156" s="12">
        <f t="shared" si="15"/>
        <v>0</v>
      </c>
      <c r="T156" s="12">
        <f t="shared" si="16"/>
        <v>0</v>
      </c>
      <c r="U156" s="12">
        <f t="shared" si="17"/>
        <v>0</v>
      </c>
      <c r="V156" s="12">
        <f t="shared" si="18"/>
        <v>0</v>
      </c>
    </row>
    <row r="157" spans="1:22">
      <c r="A157" s="9">
        <f t="shared" si="14"/>
        <v>6</v>
      </c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G157" s="3">
        <v>0.9</v>
      </c>
      <c r="H157" s="4">
        <v>1.1299999999999999E-2</v>
      </c>
      <c r="I157" s="5">
        <v>11063</v>
      </c>
      <c r="J157" s="5">
        <v>863542</v>
      </c>
      <c r="K157" s="2">
        <v>0</v>
      </c>
      <c r="S157" s="12">
        <f t="shared" si="15"/>
        <v>0</v>
      </c>
      <c r="T157" s="12">
        <f t="shared" si="16"/>
        <v>0</v>
      </c>
      <c r="U157" s="12">
        <f t="shared" si="17"/>
        <v>0</v>
      </c>
      <c r="V157" s="12">
        <f t="shared" si="18"/>
        <v>0</v>
      </c>
    </row>
    <row r="158" spans="1:22">
      <c r="A158" s="9">
        <f t="shared" si="14"/>
        <v>5</v>
      </c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G158" s="3">
        <v>-2.2999999999999998</v>
      </c>
      <c r="H158" s="4">
        <v>-2.8000000000000001E-2</v>
      </c>
      <c r="I158" s="5">
        <v>8105</v>
      </c>
      <c r="J158" s="5">
        <v>646527</v>
      </c>
      <c r="K158" s="2">
        <v>0</v>
      </c>
      <c r="S158" s="12">
        <f t="shared" si="15"/>
        <v>0</v>
      </c>
      <c r="T158" s="12">
        <f t="shared" si="16"/>
        <v>0</v>
      </c>
      <c r="U158" s="12">
        <f t="shared" si="17"/>
        <v>0</v>
      </c>
      <c r="V158" s="12">
        <f t="shared" si="18"/>
        <v>0</v>
      </c>
    </row>
    <row r="159" spans="1:22">
      <c r="A159" s="9">
        <f t="shared" si="14"/>
        <v>4</v>
      </c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G159" s="3">
        <v>-0.5</v>
      </c>
      <c r="H159" s="4">
        <v>-6.1000000000000004E-3</v>
      </c>
      <c r="I159" s="5">
        <v>5476</v>
      </c>
      <c r="J159" s="5">
        <v>459519</v>
      </c>
      <c r="K159" s="2">
        <v>0</v>
      </c>
      <c r="S159" s="12">
        <f t="shared" si="15"/>
        <v>0</v>
      </c>
      <c r="T159" s="12">
        <f t="shared" si="16"/>
        <v>0</v>
      </c>
      <c r="U159" s="12">
        <f t="shared" si="17"/>
        <v>0</v>
      </c>
      <c r="V159" s="12">
        <f t="shared" si="18"/>
        <v>0</v>
      </c>
    </row>
    <row r="160" spans="1:22">
      <c r="A160" s="9">
        <f t="shared" si="14"/>
        <v>3</v>
      </c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G160" s="3">
        <v>-3.8</v>
      </c>
      <c r="H160" s="4">
        <v>-4.3999999999999997E-2</v>
      </c>
      <c r="I160" s="5">
        <v>13251</v>
      </c>
      <c r="J160" s="5">
        <v>1089699</v>
      </c>
      <c r="K160" s="2">
        <v>0</v>
      </c>
      <c r="S160" s="12">
        <f t="shared" si="15"/>
        <v>0</v>
      </c>
      <c r="T160" s="12">
        <f t="shared" si="16"/>
        <v>0</v>
      </c>
      <c r="U160" s="12">
        <f t="shared" si="17"/>
        <v>0</v>
      </c>
      <c r="V160" s="12">
        <f t="shared" si="18"/>
        <v>0</v>
      </c>
    </row>
    <row r="161" spans="1:22">
      <c r="A161" s="9">
        <f t="shared" si="14"/>
        <v>2</v>
      </c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G161" s="3">
        <v>2.9</v>
      </c>
      <c r="H161" s="4">
        <v>3.4700000000000002E-2</v>
      </c>
      <c r="I161" s="5">
        <v>5667</v>
      </c>
      <c r="J161" s="5">
        <v>469368</v>
      </c>
      <c r="K161" s="2">
        <v>0</v>
      </c>
      <c r="S161" s="12">
        <f t="shared" si="15"/>
        <v>0</v>
      </c>
      <c r="T161" s="12">
        <f t="shared" si="16"/>
        <v>0</v>
      </c>
      <c r="U161" s="12">
        <f t="shared" si="17"/>
        <v>0</v>
      </c>
      <c r="V161" s="12">
        <f t="shared" si="18"/>
        <v>0</v>
      </c>
    </row>
    <row r="162" spans="1:22">
      <c r="A162" s="9">
        <f t="shared" si="14"/>
        <v>6</v>
      </c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G162" s="2">
        <v>0</v>
      </c>
      <c r="H162" s="6">
        <v>0</v>
      </c>
      <c r="I162" s="5">
        <v>5202</v>
      </c>
      <c r="J162" s="5">
        <v>437221</v>
      </c>
      <c r="K162" s="2">
        <v>0</v>
      </c>
      <c r="S162" s="12">
        <f t="shared" si="15"/>
        <v>0</v>
      </c>
      <c r="T162" s="12">
        <f t="shared" si="16"/>
        <v>0</v>
      </c>
      <c r="U162" s="12">
        <f t="shared" si="17"/>
        <v>0</v>
      </c>
      <c r="V162" s="12">
        <f t="shared" si="18"/>
        <v>0</v>
      </c>
    </row>
    <row r="163" spans="1:22">
      <c r="A163" s="9">
        <f t="shared" si="14"/>
        <v>5</v>
      </c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G163" s="3">
        <v>0.4</v>
      </c>
      <c r="H163" s="4">
        <v>4.7999999999999996E-3</v>
      </c>
      <c r="I163" s="5">
        <v>4626</v>
      </c>
      <c r="J163" s="5">
        <v>387260</v>
      </c>
      <c r="K163" s="2">
        <v>0</v>
      </c>
      <c r="S163" s="12">
        <f t="shared" si="15"/>
        <v>0</v>
      </c>
      <c r="T163" s="12">
        <f t="shared" si="16"/>
        <v>0</v>
      </c>
      <c r="U163" s="12">
        <f t="shared" si="17"/>
        <v>0</v>
      </c>
      <c r="V163" s="12">
        <f t="shared" si="18"/>
        <v>0</v>
      </c>
    </row>
    <row r="164" spans="1:22">
      <c r="A164" s="9">
        <f t="shared" si="14"/>
        <v>4</v>
      </c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G164" s="3">
        <v>-0.4</v>
      </c>
      <c r="H164" s="4">
        <v>-4.7999999999999996E-3</v>
      </c>
      <c r="I164" s="5">
        <v>5086</v>
      </c>
      <c r="J164" s="5">
        <v>420950</v>
      </c>
      <c r="K164" s="2">
        <v>0</v>
      </c>
      <c r="S164" s="12">
        <f t="shared" si="15"/>
        <v>0</v>
      </c>
      <c r="T164" s="12">
        <f t="shared" si="16"/>
        <v>0</v>
      </c>
      <c r="U164" s="12">
        <f t="shared" si="17"/>
        <v>0</v>
      </c>
      <c r="V164" s="12">
        <f t="shared" si="18"/>
        <v>0</v>
      </c>
    </row>
    <row r="165" spans="1:22">
      <c r="A165" s="9">
        <f t="shared" si="14"/>
        <v>3</v>
      </c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G165" s="3">
        <v>-4.2</v>
      </c>
      <c r="H165" s="4">
        <v>-4.7899999999999998E-2</v>
      </c>
      <c r="I165" s="5">
        <v>11230</v>
      </c>
      <c r="J165" s="5">
        <v>950928</v>
      </c>
      <c r="K165" s="2">
        <v>0</v>
      </c>
      <c r="S165" s="12">
        <f t="shared" si="15"/>
        <v>0</v>
      </c>
      <c r="T165" s="12">
        <f t="shared" si="16"/>
        <v>0</v>
      </c>
      <c r="U165" s="12">
        <f t="shared" si="17"/>
        <v>0</v>
      </c>
      <c r="V165" s="12">
        <f t="shared" si="18"/>
        <v>0</v>
      </c>
    </row>
    <row r="166" spans="1:22">
      <c r="A166" s="9">
        <f t="shared" si="14"/>
        <v>2</v>
      </c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G166" s="3">
        <v>1</v>
      </c>
      <c r="H166" s="4">
        <v>1.15E-2</v>
      </c>
      <c r="I166" s="5">
        <v>5032</v>
      </c>
      <c r="J166" s="5">
        <v>438367</v>
      </c>
      <c r="K166" s="2">
        <v>0</v>
      </c>
      <c r="S166" s="12">
        <f t="shared" si="15"/>
        <v>0</v>
      </c>
      <c r="T166" s="12">
        <f t="shared" si="16"/>
        <v>0</v>
      </c>
      <c r="U166" s="12">
        <f t="shared" si="17"/>
        <v>0</v>
      </c>
      <c r="V166" s="12">
        <f t="shared" si="18"/>
        <v>0</v>
      </c>
    </row>
    <row r="167" spans="1:22">
      <c r="A167" s="9">
        <f t="shared" si="14"/>
        <v>6</v>
      </c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G167" s="2">
        <v>0</v>
      </c>
      <c r="H167" s="6">
        <v>0</v>
      </c>
      <c r="I167" s="5">
        <v>6373</v>
      </c>
      <c r="J167" s="5">
        <v>552693</v>
      </c>
      <c r="K167" s="2">
        <v>0</v>
      </c>
      <c r="S167" s="12">
        <f t="shared" si="15"/>
        <v>0</v>
      </c>
      <c r="T167" s="12">
        <f t="shared" si="16"/>
        <v>0</v>
      </c>
      <c r="U167" s="12">
        <f t="shared" si="17"/>
        <v>0</v>
      </c>
      <c r="V167" s="12">
        <f t="shared" si="18"/>
        <v>0</v>
      </c>
    </row>
    <row r="168" spans="1:22">
      <c r="A168" s="9">
        <f t="shared" si="14"/>
        <v>5</v>
      </c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G168" s="3">
        <v>-2.2999999999999998</v>
      </c>
      <c r="H168" s="4">
        <v>-2.58E-2</v>
      </c>
      <c r="I168" s="5">
        <v>16170</v>
      </c>
      <c r="J168" s="5">
        <v>1454552</v>
      </c>
      <c r="K168" s="2">
        <v>0</v>
      </c>
      <c r="S168" s="12">
        <f t="shared" si="15"/>
        <v>0</v>
      </c>
      <c r="T168" s="12">
        <f t="shared" si="16"/>
        <v>0</v>
      </c>
      <c r="U168" s="12">
        <f t="shared" si="17"/>
        <v>0</v>
      </c>
      <c r="V168" s="12">
        <f t="shared" si="18"/>
        <v>0</v>
      </c>
    </row>
    <row r="169" spans="1:22">
      <c r="A169" s="9">
        <f t="shared" si="14"/>
        <v>4</v>
      </c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G169" s="3">
        <v>1.7</v>
      </c>
      <c r="H169" s="4">
        <v>1.95E-2</v>
      </c>
      <c r="I169" s="5">
        <v>10978</v>
      </c>
      <c r="J169" s="5">
        <v>970008</v>
      </c>
      <c r="K169" s="2">
        <v>0</v>
      </c>
      <c r="S169" s="12">
        <f t="shared" si="15"/>
        <v>0</v>
      </c>
      <c r="T169" s="12">
        <f t="shared" si="16"/>
        <v>0</v>
      </c>
      <c r="U169" s="12">
        <f t="shared" si="17"/>
        <v>0</v>
      </c>
      <c r="V169" s="12">
        <f t="shared" si="18"/>
        <v>0</v>
      </c>
    </row>
    <row r="170" spans="1:22">
      <c r="A170" s="9">
        <f t="shared" si="14"/>
        <v>3</v>
      </c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G170" s="3">
        <v>0.8</v>
      </c>
      <c r="H170" s="4">
        <v>9.1999999999999998E-3</v>
      </c>
      <c r="I170" s="5">
        <v>9345</v>
      </c>
      <c r="J170" s="5">
        <v>814135</v>
      </c>
      <c r="K170" s="2">
        <v>0</v>
      </c>
      <c r="S170" s="12">
        <f t="shared" si="15"/>
        <v>0</v>
      </c>
      <c r="T170" s="12">
        <f t="shared" si="16"/>
        <v>0</v>
      </c>
      <c r="U170" s="12">
        <f t="shared" si="17"/>
        <v>0</v>
      </c>
      <c r="V170" s="12">
        <f t="shared" si="18"/>
        <v>0</v>
      </c>
    </row>
    <row r="171" spans="1:22">
      <c r="A171" s="9">
        <f t="shared" si="14"/>
        <v>2</v>
      </c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G171" s="2">
        <v>0</v>
      </c>
      <c r="H171" s="6">
        <v>0</v>
      </c>
      <c r="I171" s="5">
        <v>11840</v>
      </c>
      <c r="J171" s="5">
        <v>1033852</v>
      </c>
      <c r="K171" s="2">
        <v>0</v>
      </c>
      <c r="S171" s="12">
        <f t="shared" si="15"/>
        <v>0</v>
      </c>
      <c r="T171" s="12">
        <f t="shared" si="16"/>
        <v>0</v>
      </c>
      <c r="U171" s="12">
        <f t="shared" si="17"/>
        <v>0</v>
      </c>
      <c r="V171" s="12">
        <f t="shared" si="18"/>
        <v>0</v>
      </c>
    </row>
    <row r="172" spans="1:22">
      <c r="A172" s="9">
        <f t="shared" si="14"/>
        <v>6</v>
      </c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G172" s="3">
        <v>1.2</v>
      </c>
      <c r="H172" s="4">
        <v>1.41E-2</v>
      </c>
      <c r="I172" s="5">
        <v>14496</v>
      </c>
      <c r="J172" s="5">
        <v>1253722</v>
      </c>
      <c r="K172" s="2">
        <v>0</v>
      </c>
      <c r="S172" s="12">
        <f t="shared" si="15"/>
        <v>0</v>
      </c>
      <c r="T172" s="12">
        <f t="shared" si="16"/>
        <v>0</v>
      </c>
      <c r="U172" s="12">
        <f t="shared" si="17"/>
        <v>0</v>
      </c>
      <c r="V172" s="12">
        <f t="shared" si="18"/>
        <v>0</v>
      </c>
    </row>
    <row r="173" spans="1:22">
      <c r="A173" s="9">
        <f t="shared" si="14"/>
        <v>5</v>
      </c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G173" s="3">
        <v>3.5</v>
      </c>
      <c r="H173" s="4">
        <v>4.2799999999999998E-2</v>
      </c>
      <c r="I173" s="5">
        <v>20181</v>
      </c>
      <c r="J173" s="5">
        <v>1727545</v>
      </c>
      <c r="K173" s="2">
        <v>0</v>
      </c>
      <c r="S173" s="12">
        <f t="shared" si="15"/>
        <v>0</v>
      </c>
      <c r="T173" s="12">
        <f t="shared" si="16"/>
        <v>0</v>
      </c>
      <c r="U173" s="12">
        <f t="shared" si="17"/>
        <v>0</v>
      </c>
      <c r="V173" s="12">
        <f t="shared" si="18"/>
        <v>0</v>
      </c>
    </row>
    <row r="174" spans="1:22">
      <c r="A174" s="9">
        <f t="shared" si="14"/>
        <v>4</v>
      </c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G174" s="3">
        <v>-0.1</v>
      </c>
      <c r="H174" s="4">
        <v>-1.1999999999999999E-3</v>
      </c>
      <c r="I174" s="5">
        <v>5611</v>
      </c>
      <c r="J174" s="5">
        <v>461134</v>
      </c>
      <c r="K174" s="2">
        <v>0</v>
      </c>
      <c r="S174" s="12">
        <f t="shared" si="15"/>
        <v>0</v>
      </c>
      <c r="T174" s="12">
        <f t="shared" si="16"/>
        <v>0</v>
      </c>
      <c r="U174" s="12">
        <f t="shared" si="17"/>
        <v>0</v>
      </c>
      <c r="V174" s="12">
        <f t="shared" si="18"/>
        <v>0</v>
      </c>
    </row>
    <row r="175" spans="1:22">
      <c r="A175" s="9">
        <f t="shared" si="14"/>
        <v>3</v>
      </c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G175" s="3">
        <v>-0.9</v>
      </c>
      <c r="H175" s="4">
        <v>-1.09E-2</v>
      </c>
      <c r="I175" s="5">
        <v>12469</v>
      </c>
      <c r="J175" s="5">
        <v>1005332</v>
      </c>
      <c r="K175" s="2">
        <v>0</v>
      </c>
      <c r="S175" s="12">
        <f t="shared" si="15"/>
        <v>0</v>
      </c>
      <c r="T175" s="12">
        <f t="shared" si="16"/>
        <v>0</v>
      </c>
      <c r="U175" s="12">
        <f t="shared" si="17"/>
        <v>0</v>
      </c>
      <c r="V175" s="12">
        <f t="shared" si="18"/>
        <v>0</v>
      </c>
    </row>
    <row r="176" spans="1:22">
      <c r="A176" s="9">
        <f t="shared" si="14"/>
        <v>2</v>
      </c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G176" s="3">
        <v>0.7</v>
      </c>
      <c r="H176" s="4">
        <v>8.5000000000000006E-3</v>
      </c>
      <c r="I176" s="5">
        <v>7143</v>
      </c>
      <c r="J176" s="5">
        <v>589431</v>
      </c>
      <c r="K176" s="2">
        <v>0</v>
      </c>
      <c r="S176" s="12">
        <f t="shared" si="15"/>
        <v>0</v>
      </c>
      <c r="T176" s="12">
        <f t="shared" si="16"/>
        <v>0</v>
      </c>
      <c r="U176" s="12">
        <f t="shared" si="17"/>
        <v>0</v>
      </c>
      <c r="V176" s="12">
        <f t="shared" si="18"/>
        <v>0</v>
      </c>
    </row>
    <row r="177" spans="1:22">
      <c r="A177" s="9">
        <f t="shared" si="14"/>
        <v>6</v>
      </c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G177" s="3">
        <v>0.6</v>
      </c>
      <c r="H177" s="4">
        <v>7.4000000000000003E-3</v>
      </c>
      <c r="I177" s="5">
        <v>6694</v>
      </c>
      <c r="J177" s="5">
        <v>552254</v>
      </c>
      <c r="K177" s="2">
        <v>0</v>
      </c>
      <c r="S177" s="12">
        <f t="shared" si="15"/>
        <v>0</v>
      </c>
      <c r="T177" s="12">
        <f t="shared" si="16"/>
        <v>0</v>
      </c>
      <c r="U177" s="12">
        <f t="shared" si="17"/>
        <v>0</v>
      </c>
      <c r="V177" s="12">
        <f t="shared" si="18"/>
        <v>0</v>
      </c>
    </row>
    <row r="178" spans="1:22">
      <c r="A178" s="9">
        <f t="shared" si="14"/>
        <v>5</v>
      </c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G178" s="3">
        <v>-1.5</v>
      </c>
      <c r="H178" s="4">
        <v>-1.8100000000000002E-2</v>
      </c>
      <c r="I178" s="5">
        <v>11886</v>
      </c>
      <c r="J178" s="5">
        <v>977600</v>
      </c>
      <c r="K178" s="2">
        <v>0</v>
      </c>
      <c r="S178" s="12">
        <f t="shared" si="15"/>
        <v>0</v>
      </c>
      <c r="T178" s="12">
        <f t="shared" si="16"/>
        <v>0</v>
      </c>
      <c r="U178" s="12">
        <f t="shared" si="17"/>
        <v>0</v>
      </c>
      <c r="V178" s="12">
        <f t="shared" si="18"/>
        <v>0</v>
      </c>
    </row>
    <row r="179" spans="1:22">
      <c r="A179" s="9">
        <f t="shared" si="14"/>
        <v>4</v>
      </c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G179" s="3">
        <v>-2</v>
      </c>
      <c r="H179" s="4">
        <v>-2.35E-2</v>
      </c>
      <c r="I179" s="5">
        <v>48233</v>
      </c>
      <c r="J179" s="5">
        <v>4088346</v>
      </c>
      <c r="K179" s="2">
        <v>0</v>
      </c>
      <c r="S179" s="12">
        <f t="shared" si="15"/>
        <v>0</v>
      </c>
      <c r="T179" s="12">
        <f t="shared" si="16"/>
        <v>0</v>
      </c>
      <c r="U179" s="12">
        <f t="shared" si="17"/>
        <v>0</v>
      </c>
      <c r="V179" s="12">
        <f t="shared" si="18"/>
        <v>0</v>
      </c>
    </row>
    <row r="180" spans="1:22">
      <c r="A180" s="9">
        <f t="shared" si="14"/>
        <v>3</v>
      </c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G180" s="3">
        <v>-9.1999999999999993</v>
      </c>
      <c r="H180" s="4">
        <v>-9.7699999999999995E-2</v>
      </c>
      <c r="I180" s="5">
        <v>22555</v>
      </c>
      <c r="J180" s="5">
        <v>2003683</v>
      </c>
      <c r="K180" s="2">
        <v>0</v>
      </c>
      <c r="S180" s="12">
        <f t="shared" si="15"/>
        <v>0</v>
      </c>
      <c r="T180" s="12">
        <f t="shared" si="16"/>
        <v>0</v>
      </c>
      <c r="U180" s="12">
        <f t="shared" si="17"/>
        <v>0</v>
      </c>
      <c r="V180" s="12">
        <f t="shared" si="18"/>
        <v>0</v>
      </c>
    </row>
    <row r="181" spans="1:22">
      <c r="A181" s="9">
        <f t="shared" si="14"/>
        <v>2</v>
      </c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G181" s="3">
        <v>0.3</v>
      </c>
      <c r="H181" s="4">
        <v>3.2000000000000002E-3</v>
      </c>
      <c r="I181" s="5">
        <v>13989</v>
      </c>
      <c r="J181" s="5">
        <v>1327532</v>
      </c>
      <c r="K181" s="2">
        <v>0</v>
      </c>
      <c r="S181" s="12">
        <f t="shared" si="15"/>
        <v>0</v>
      </c>
      <c r="T181" s="12">
        <f t="shared" si="16"/>
        <v>0</v>
      </c>
      <c r="U181" s="12">
        <f t="shared" si="17"/>
        <v>0</v>
      </c>
      <c r="V181" s="12">
        <f t="shared" si="18"/>
        <v>0</v>
      </c>
    </row>
    <row r="182" spans="1:22">
      <c r="A182" s="9">
        <f t="shared" si="14"/>
        <v>6</v>
      </c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G182" s="3">
        <v>1.6</v>
      </c>
      <c r="H182" s="4">
        <v>1.7299999999999999E-2</v>
      </c>
      <c r="I182" s="5">
        <v>15451</v>
      </c>
      <c r="J182" s="5">
        <v>1449644</v>
      </c>
      <c r="K182" s="2">
        <v>0</v>
      </c>
      <c r="S182" s="12">
        <f t="shared" si="15"/>
        <v>0</v>
      </c>
      <c r="T182" s="12">
        <f t="shared" si="16"/>
        <v>0</v>
      </c>
      <c r="U182" s="12">
        <f t="shared" si="17"/>
        <v>0</v>
      </c>
      <c r="V182" s="12">
        <f t="shared" si="18"/>
        <v>0</v>
      </c>
    </row>
    <row r="183" spans="1:22">
      <c r="A183" s="9">
        <f t="shared" si="14"/>
        <v>5</v>
      </c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G183" s="3">
        <v>2.6</v>
      </c>
      <c r="H183" s="4">
        <v>2.9000000000000001E-2</v>
      </c>
      <c r="I183" s="5">
        <v>15369</v>
      </c>
      <c r="J183" s="5">
        <v>1391265</v>
      </c>
      <c r="K183" s="2">
        <v>0</v>
      </c>
      <c r="S183" s="12">
        <f t="shared" si="15"/>
        <v>0</v>
      </c>
      <c r="T183" s="12">
        <f t="shared" si="16"/>
        <v>0</v>
      </c>
      <c r="U183" s="12">
        <f t="shared" si="17"/>
        <v>0</v>
      </c>
      <c r="V183" s="12">
        <f t="shared" si="18"/>
        <v>0</v>
      </c>
    </row>
    <row r="184" spans="1:22">
      <c r="A184" s="9">
        <f t="shared" si="14"/>
        <v>4</v>
      </c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G184" s="3">
        <v>-3</v>
      </c>
      <c r="H184" s="4">
        <v>-3.2399999999999998E-2</v>
      </c>
      <c r="I184" s="5">
        <v>26198</v>
      </c>
      <c r="J184" s="5">
        <v>2446791</v>
      </c>
      <c r="K184" s="2">
        <v>0</v>
      </c>
      <c r="S184" s="12">
        <f t="shared" si="15"/>
        <v>0</v>
      </c>
      <c r="T184" s="12">
        <f t="shared" si="16"/>
        <v>0</v>
      </c>
      <c r="U184" s="12">
        <f t="shared" si="17"/>
        <v>0</v>
      </c>
      <c r="V184" s="12">
        <f t="shared" si="18"/>
        <v>0</v>
      </c>
    </row>
    <row r="185" spans="1:22">
      <c r="A185" s="9">
        <f t="shared" si="14"/>
        <v>3</v>
      </c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G185" s="3">
        <v>8.4</v>
      </c>
      <c r="H185" s="4">
        <v>9.9599999999999994E-2</v>
      </c>
      <c r="I185" s="5">
        <v>17512</v>
      </c>
      <c r="J185" s="5">
        <v>1557232</v>
      </c>
      <c r="K185" s="2">
        <v>0</v>
      </c>
      <c r="S185" s="12">
        <f t="shared" si="15"/>
        <v>0</v>
      </c>
      <c r="T185" s="12">
        <f t="shared" si="16"/>
        <v>0</v>
      </c>
      <c r="U185" s="12">
        <f t="shared" si="17"/>
        <v>0</v>
      </c>
      <c r="V185" s="12">
        <f t="shared" si="18"/>
        <v>0</v>
      </c>
    </row>
    <row r="186" spans="1:22">
      <c r="A186" s="9">
        <f t="shared" si="14"/>
        <v>6</v>
      </c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G186" s="3">
        <v>0.8</v>
      </c>
      <c r="H186" s="4">
        <v>9.5999999999999992E-3</v>
      </c>
      <c r="I186" s="5">
        <v>9371</v>
      </c>
      <c r="J186" s="5">
        <v>792712</v>
      </c>
      <c r="K186" s="2">
        <v>0</v>
      </c>
      <c r="S186" s="12">
        <f t="shared" si="15"/>
        <v>0</v>
      </c>
      <c r="T186" s="12">
        <f t="shared" si="16"/>
        <v>0</v>
      </c>
      <c r="U186" s="12">
        <f t="shared" si="17"/>
        <v>0</v>
      </c>
      <c r="V186" s="12">
        <f t="shared" si="18"/>
        <v>0</v>
      </c>
    </row>
    <row r="187" spans="1:22">
      <c r="A187" s="9">
        <f t="shared" si="14"/>
        <v>5</v>
      </c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G187" s="3">
        <v>1.9</v>
      </c>
      <c r="H187" s="4">
        <v>2.3300000000000001E-2</v>
      </c>
      <c r="I187" s="5">
        <v>9548</v>
      </c>
      <c r="J187" s="5">
        <v>798023</v>
      </c>
      <c r="K187" s="2">
        <v>0</v>
      </c>
      <c r="S187" s="12">
        <f t="shared" si="15"/>
        <v>0</v>
      </c>
      <c r="T187" s="12">
        <f t="shared" si="16"/>
        <v>0</v>
      </c>
      <c r="U187" s="12">
        <f t="shared" si="17"/>
        <v>0</v>
      </c>
      <c r="V187" s="12">
        <f t="shared" si="18"/>
        <v>0</v>
      </c>
    </row>
    <row r="188" spans="1:22">
      <c r="A188" s="9">
        <f t="shared" si="14"/>
        <v>4</v>
      </c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G188" s="3">
        <v>1.6</v>
      </c>
      <c r="H188" s="4">
        <v>0.02</v>
      </c>
      <c r="I188" s="5">
        <v>6077</v>
      </c>
      <c r="J188" s="5">
        <v>491858</v>
      </c>
      <c r="K188" s="2">
        <v>0</v>
      </c>
      <c r="S188" s="12">
        <f t="shared" si="15"/>
        <v>0</v>
      </c>
      <c r="T188" s="12">
        <f t="shared" si="16"/>
        <v>0</v>
      </c>
      <c r="U188" s="12">
        <f t="shared" si="17"/>
        <v>0</v>
      </c>
      <c r="V188" s="12">
        <f t="shared" si="18"/>
        <v>0</v>
      </c>
    </row>
    <row r="189" spans="1:22">
      <c r="A189" s="9">
        <f t="shared" si="14"/>
        <v>3</v>
      </c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G189" s="3">
        <v>-2.1</v>
      </c>
      <c r="H189" s="4">
        <v>-2.5600000000000001E-2</v>
      </c>
      <c r="I189" s="5">
        <v>11728</v>
      </c>
      <c r="J189" s="5">
        <v>936282</v>
      </c>
      <c r="K189" s="2">
        <v>0</v>
      </c>
      <c r="S189" s="12">
        <f t="shared" si="15"/>
        <v>0</v>
      </c>
      <c r="T189" s="12">
        <f t="shared" si="16"/>
        <v>0</v>
      </c>
      <c r="U189" s="12">
        <f t="shared" si="17"/>
        <v>0</v>
      </c>
      <c r="V189" s="12">
        <f t="shared" si="18"/>
        <v>0</v>
      </c>
    </row>
    <row r="190" spans="1:22">
      <c r="A190" s="9">
        <f t="shared" si="14"/>
        <v>2</v>
      </c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G190" s="3">
        <v>-1.4</v>
      </c>
      <c r="H190" s="4">
        <v>-1.6799999999999999E-2</v>
      </c>
      <c r="I190" s="5">
        <v>10388</v>
      </c>
      <c r="J190" s="5">
        <v>870081</v>
      </c>
      <c r="K190" s="2">
        <v>0</v>
      </c>
      <c r="S190" s="12">
        <f t="shared" si="15"/>
        <v>0</v>
      </c>
      <c r="T190" s="12">
        <f t="shared" si="16"/>
        <v>0</v>
      </c>
      <c r="U190" s="12">
        <f t="shared" si="17"/>
        <v>0</v>
      </c>
      <c r="V190" s="12">
        <f t="shared" si="18"/>
        <v>0</v>
      </c>
    </row>
    <row r="191" spans="1:22">
      <c r="A191" s="9">
        <f t="shared" si="14"/>
        <v>6</v>
      </c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G191" s="3">
        <v>-0.2</v>
      </c>
      <c r="H191" s="4">
        <v>-2.3999999999999998E-3</v>
      </c>
      <c r="I191" s="5">
        <v>17553</v>
      </c>
      <c r="J191" s="5">
        <v>1464900</v>
      </c>
      <c r="K191" s="2">
        <v>0</v>
      </c>
      <c r="S191" s="12">
        <f t="shared" si="15"/>
        <v>0</v>
      </c>
      <c r="T191" s="12">
        <f t="shared" si="16"/>
        <v>0</v>
      </c>
      <c r="U191" s="12">
        <f t="shared" si="17"/>
        <v>0</v>
      </c>
      <c r="V191" s="12">
        <f t="shared" si="18"/>
        <v>0</v>
      </c>
    </row>
    <row r="192" spans="1:22">
      <c r="A192" s="9">
        <f t="shared" si="14"/>
        <v>5</v>
      </c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G192" s="3">
        <v>2.8</v>
      </c>
      <c r="H192" s="4">
        <v>3.4599999999999999E-2</v>
      </c>
      <c r="I192" s="5">
        <v>21311</v>
      </c>
      <c r="J192" s="5">
        <v>1769340</v>
      </c>
      <c r="K192" s="2">
        <v>0</v>
      </c>
      <c r="S192" s="12">
        <f t="shared" si="15"/>
        <v>0</v>
      </c>
      <c r="T192" s="12">
        <f t="shared" si="16"/>
        <v>0</v>
      </c>
      <c r="U192" s="12">
        <f t="shared" si="17"/>
        <v>0</v>
      </c>
      <c r="V192" s="12">
        <f t="shared" si="18"/>
        <v>0</v>
      </c>
    </row>
    <row r="193" spans="1:22">
      <c r="A193" s="9">
        <f t="shared" si="14"/>
        <v>4</v>
      </c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G193" s="3">
        <v>-1.1000000000000001</v>
      </c>
      <c r="H193" s="4">
        <v>-1.34E-2</v>
      </c>
      <c r="I193" s="5">
        <v>16121</v>
      </c>
      <c r="J193" s="5">
        <v>1319355</v>
      </c>
      <c r="K193" s="2">
        <v>0</v>
      </c>
      <c r="S193" s="12">
        <f t="shared" si="15"/>
        <v>0</v>
      </c>
      <c r="T193" s="12">
        <f t="shared" si="16"/>
        <v>0</v>
      </c>
      <c r="U193" s="12">
        <f t="shared" si="17"/>
        <v>0</v>
      </c>
      <c r="V193" s="12">
        <f t="shared" si="18"/>
        <v>0</v>
      </c>
    </row>
    <row r="194" spans="1:22">
      <c r="A194" s="9">
        <f t="shared" si="14"/>
        <v>3</v>
      </c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G194" s="3">
        <v>4.5</v>
      </c>
      <c r="H194" s="4">
        <v>5.8099999999999999E-2</v>
      </c>
      <c r="I194" s="5">
        <v>30206</v>
      </c>
      <c r="J194" s="5">
        <v>2427282</v>
      </c>
      <c r="K194" s="2">
        <v>0</v>
      </c>
      <c r="S194" s="12">
        <f t="shared" si="15"/>
        <v>0</v>
      </c>
      <c r="T194" s="12">
        <f t="shared" si="16"/>
        <v>0</v>
      </c>
      <c r="U194" s="12">
        <f t="shared" si="17"/>
        <v>0</v>
      </c>
      <c r="V194" s="12">
        <f t="shared" si="18"/>
        <v>0</v>
      </c>
    </row>
    <row r="195" spans="1:22">
      <c r="A195" s="9">
        <f t="shared" si="14"/>
        <v>2</v>
      </c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G195" s="3">
        <v>-0.7</v>
      </c>
      <c r="H195" s="4">
        <v>-8.9999999999999993E-3</v>
      </c>
      <c r="I195" s="5">
        <v>25491</v>
      </c>
      <c r="J195" s="5">
        <v>2019221</v>
      </c>
      <c r="K195" s="2">
        <v>0</v>
      </c>
      <c r="S195" s="12">
        <f t="shared" si="15"/>
        <v>0</v>
      </c>
      <c r="T195" s="12">
        <f t="shared" si="16"/>
        <v>0</v>
      </c>
      <c r="U195" s="12">
        <f t="shared" si="17"/>
        <v>0</v>
      </c>
      <c r="V195" s="12">
        <f t="shared" si="18"/>
        <v>0</v>
      </c>
    </row>
    <row r="196" spans="1:22">
      <c r="A196" s="9">
        <f t="shared" si="14"/>
        <v>6</v>
      </c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G196" s="3">
        <v>-2.6</v>
      </c>
      <c r="H196" s="4">
        <v>-3.2199999999999999E-2</v>
      </c>
      <c r="I196" s="5">
        <v>33577</v>
      </c>
      <c r="J196" s="5">
        <v>2646890</v>
      </c>
      <c r="K196" s="2">
        <v>0</v>
      </c>
      <c r="S196" s="12">
        <f t="shared" si="15"/>
        <v>0</v>
      </c>
      <c r="T196" s="12">
        <f t="shared" si="16"/>
        <v>0</v>
      </c>
      <c r="U196" s="12">
        <f t="shared" si="17"/>
        <v>0</v>
      </c>
      <c r="V196" s="12">
        <f t="shared" si="18"/>
        <v>0</v>
      </c>
    </row>
    <row r="197" spans="1:22">
      <c r="A197" s="9">
        <f t="shared" ref="A197:A260" si="19">WEEKDAY(B197,1)</f>
        <v>5</v>
      </c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G197" s="3">
        <v>-8.9</v>
      </c>
      <c r="H197" s="4">
        <v>-9.9199999999999997E-2</v>
      </c>
      <c r="I197" s="5">
        <v>27716</v>
      </c>
      <c r="J197" s="5">
        <v>2400823</v>
      </c>
      <c r="K197" s="2">
        <v>0</v>
      </c>
      <c r="S197" s="12">
        <f t="shared" ref="S197:S260" si="20">SUM(Q197:Q201)/5</f>
        <v>0</v>
      </c>
      <c r="T197" s="12">
        <f t="shared" ref="T197:T260" si="21">SUM(Q197:Q206)/10</f>
        <v>0</v>
      </c>
      <c r="U197" s="12">
        <f t="shared" ref="U197:U260" si="22">SUM(Q197:Q216)/20</f>
        <v>0</v>
      </c>
      <c r="V197" s="12">
        <f t="shared" ref="V197:V260" si="23">SUM(Q197:Q256)/60</f>
        <v>0</v>
      </c>
    </row>
    <row r="198" spans="1:22">
      <c r="A198" s="9">
        <f t="shared" si="19"/>
        <v>4</v>
      </c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G198" s="3">
        <v>0.6</v>
      </c>
      <c r="H198" s="4">
        <v>6.7000000000000002E-3</v>
      </c>
      <c r="I198" s="5">
        <v>36838</v>
      </c>
      <c r="J198" s="5">
        <v>3226221</v>
      </c>
      <c r="K198" s="2">
        <v>0</v>
      </c>
      <c r="S198" s="12">
        <f t="shared" si="20"/>
        <v>0</v>
      </c>
      <c r="T198" s="12">
        <f t="shared" si="21"/>
        <v>0</v>
      </c>
      <c r="U198" s="12">
        <f t="shared" si="22"/>
        <v>0</v>
      </c>
      <c r="V198" s="12">
        <f t="shared" si="23"/>
        <v>0</v>
      </c>
    </row>
    <row r="199" spans="1:22">
      <c r="A199" s="9">
        <f t="shared" si="19"/>
        <v>3</v>
      </c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G199" s="3">
        <v>-9.9</v>
      </c>
      <c r="H199" s="4">
        <v>-0.1</v>
      </c>
      <c r="I199" s="5">
        <v>32854</v>
      </c>
      <c r="J199" s="5">
        <v>3009838</v>
      </c>
      <c r="K199" s="2">
        <v>0</v>
      </c>
      <c r="S199" s="12">
        <f t="shared" si="20"/>
        <v>0</v>
      </c>
      <c r="T199" s="12">
        <f t="shared" si="21"/>
        <v>0</v>
      </c>
      <c r="U199" s="12">
        <f t="shared" si="22"/>
        <v>0</v>
      </c>
      <c r="V199" s="12">
        <f t="shared" si="23"/>
        <v>0</v>
      </c>
    </row>
    <row r="200" spans="1:22">
      <c r="A200" s="9">
        <f t="shared" si="19"/>
        <v>2</v>
      </c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G200" s="3">
        <v>-2</v>
      </c>
      <c r="H200" s="4">
        <v>-1.9800000000000002E-2</v>
      </c>
      <c r="I200" s="5">
        <v>25292</v>
      </c>
      <c r="J200" s="5">
        <v>2596574</v>
      </c>
      <c r="K200" s="2">
        <v>0</v>
      </c>
      <c r="S200" s="12">
        <f t="shared" si="20"/>
        <v>0</v>
      </c>
      <c r="T200" s="12">
        <f t="shared" si="21"/>
        <v>0</v>
      </c>
      <c r="U200" s="12">
        <f t="shared" si="22"/>
        <v>0</v>
      </c>
      <c r="V200" s="12">
        <f t="shared" si="23"/>
        <v>0</v>
      </c>
    </row>
    <row r="201" spans="1:22">
      <c r="A201" s="9">
        <f t="shared" si="19"/>
        <v>6</v>
      </c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G201" s="3">
        <v>8.9</v>
      </c>
      <c r="H201" s="4">
        <v>9.6600000000000005E-2</v>
      </c>
      <c r="I201" s="5">
        <v>23202</v>
      </c>
      <c r="J201" s="5">
        <v>2253649</v>
      </c>
      <c r="K201" s="2">
        <v>0</v>
      </c>
      <c r="S201" s="12">
        <f t="shared" si="20"/>
        <v>0</v>
      </c>
      <c r="T201" s="12">
        <f t="shared" si="21"/>
        <v>0</v>
      </c>
      <c r="U201" s="12">
        <f t="shared" si="22"/>
        <v>0</v>
      </c>
      <c r="V201" s="12">
        <f t="shared" si="23"/>
        <v>0</v>
      </c>
    </row>
    <row r="202" spans="1:22">
      <c r="A202" s="9">
        <f t="shared" si="19"/>
        <v>5</v>
      </c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G202" s="3">
        <v>-9.9</v>
      </c>
      <c r="H202" s="4">
        <v>-9.7100000000000006E-2</v>
      </c>
      <c r="I202" s="5">
        <v>21283</v>
      </c>
      <c r="J202" s="5">
        <v>2026191</v>
      </c>
      <c r="K202" s="2">
        <v>0</v>
      </c>
      <c r="S202" s="12">
        <f t="shared" si="20"/>
        <v>0</v>
      </c>
      <c r="T202" s="12">
        <f t="shared" si="21"/>
        <v>0</v>
      </c>
      <c r="U202" s="12">
        <f t="shared" si="22"/>
        <v>0</v>
      </c>
      <c r="V202" s="12">
        <f t="shared" si="23"/>
        <v>0</v>
      </c>
    </row>
    <row r="203" spans="1:22">
      <c r="A203" s="9">
        <f t="shared" si="19"/>
        <v>4</v>
      </c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G203" s="3">
        <v>-11</v>
      </c>
      <c r="H203" s="4">
        <v>-9.7299999999999998E-2</v>
      </c>
      <c r="I203" s="5">
        <v>19884</v>
      </c>
      <c r="J203" s="5">
        <v>2074470</v>
      </c>
      <c r="K203" s="2">
        <v>0</v>
      </c>
      <c r="S203" s="12">
        <f t="shared" si="20"/>
        <v>0</v>
      </c>
      <c r="T203" s="12">
        <f t="shared" si="21"/>
        <v>0</v>
      </c>
      <c r="U203" s="12">
        <f t="shared" si="22"/>
        <v>0</v>
      </c>
      <c r="V203" s="12">
        <f t="shared" si="23"/>
        <v>0</v>
      </c>
    </row>
    <row r="204" spans="1:22">
      <c r="A204" s="9">
        <f t="shared" si="19"/>
        <v>3</v>
      </c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G204" s="3">
        <v>0.5</v>
      </c>
      <c r="H204" s="4">
        <v>4.4000000000000003E-3</v>
      </c>
      <c r="I204" s="5">
        <v>5217</v>
      </c>
      <c r="J204" s="5">
        <v>590778</v>
      </c>
      <c r="K204" s="2">
        <v>0</v>
      </c>
      <c r="S204" s="12">
        <f t="shared" si="20"/>
        <v>0</v>
      </c>
      <c r="T204" s="12">
        <f t="shared" si="21"/>
        <v>0</v>
      </c>
      <c r="U204" s="12">
        <f t="shared" si="22"/>
        <v>0</v>
      </c>
      <c r="V204" s="12">
        <f t="shared" si="23"/>
        <v>0</v>
      </c>
    </row>
    <row r="205" spans="1:22">
      <c r="A205" s="9">
        <f t="shared" si="19"/>
        <v>2</v>
      </c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G205" s="3">
        <v>-3</v>
      </c>
      <c r="H205" s="4">
        <v>-2.5999999999999999E-2</v>
      </c>
      <c r="I205" s="5">
        <v>3483</v>
      </c>
      <c r="J205" s="5">
        <v>394499</v>
      </c>
      <c r="K205" s="2">
        <v>0</v>
      </c>
      <c r="S205" s="12">
        <f t="shared" si="20"/>
        <v>0</v>
      </c>
      <c r="T205" s="12">
        <f t="shared" si="21"/>
        <v>0</v>
      </c>
      <c r="U205" s="12">
        <f t="shared" si="22"/>
        <v>0</v>
      </c>
      <c r="V205" s="12">
        <f t="shared" si="23"/>
        <v>0</v>
      </c>
    </row>
    <row r="206" spans="1:22">
      <c r="A206" s="9">
        <f t="shared" si="19"/>
        <v>6</v>
      </c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G206" s="3">
        <v>1</v>
      </c>
      <c r="H206" s="4">
        <v>8.6999999999999994E-3</v>
      </c>
      <c r="I206" s="5">
        <v>4033</v>
      </c>
      <c r="J206" s="5">
        <v>465793</v>
      </c>
      <c r="K206" s="2">
        <v>0</v>
      </c>
      <c r="S206" s="12">
        <f t="shared" si="20"/>
        <v>0</v>
      </c>
      <c r="T206" s="12">
        <f t="shared" si="21"/>
        <v>0</v>
      </c>
      <c r="U206" s="12">
        <f t="shared" si="22"/>
        <v>0</v>
      </c>
      <c r="V206" s="12">
        <f t="shared" si="23"/>
        <v>0</v>
      </c>
    </row>
    <row r="207" spans="1:22">
      <c r="A207" s="9">
        <f t="shared" si="19"/>
        <v>5</v>
      </c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G207" s="3">
        <v>-1</v>
      </c>
      <c r="H207" s="4">
        <v>-8.6999999999999994E-3</v>
      </c>
      <c r="I207" s="5">
        <v>3571</v>
      </c>
      <c r="J207" s="5">
        <v>406865</v>
      </c>
      <c r="K207" s="2">
        <v>0</v>
      </c>
      <c r="S207" s="12">
        <f t="shared" si="20"/>
        <v>0</v>
      </c>
      <c r="T207" s="12">
        <f t="shared" si="21"/>
        <v>0</v>
      </c>
      <c r="U207" s="12">
        <f t="shared" si="22"/>
        <v>0</v>
      </c>
      <c r="V207" s="12">
        <f t="shared" si="23"/>
        <v>0</v>
      </c>
    </row>
    <row r="208" spans="1:22">
      <c r="A208" s="9">
        <f t="shared" si="19"/>
        <v>4</v>
      </c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G208" s="3">
        <v>-2</v>
      </c>
      <c r="H208" s="4">
        <v>-1.7000000000000001E-2</v>
      </c>
      <c r="I208" s="5">
        <v>7250</v>
      </c>
      <c r="J208" s="5">
        <v>829001</v>
      </c>
      <c r="K208" s="2">
        <v>0</v>
      </c>
      <c r="S208" s="12">
        <f t="shared" si="20"/>
        <v>0</v>
      </c>
      <c r="T208" s="12">
        <f t="shared" si="21"/>
        <v>0</v>
      </c>
      <c r="U208" s="12">
        <f t="shared" si="22"/>
        <v>0</v>
      </c>
      <c r="V208" s="12">
        <f t="shared" si="23"/>
        <v>0</v>
      </c>
    </row>
    <row r="209" spans="1:22">
      <c r="A209" s="9">
        <f t="shared" si="19"/>
        <v>3</v>
      </c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G209" s="3">
        <v>4.5</v>
      </c>
      <c r="H209" s="4">
        <v>3.9800000000000002E-2</v>
      </c>
      <c r="I209" s="5">
        <v>5779</v>
      </c>
      <c r="J209" s="5">
        <v>670718</v>
      </c>
      <c r="K209" s="2">
        <v>0</v>
      </c>
      <c r="S209" s="12">
        <f t="shared" si="20"/>
        <v>0</v>
      </c>
      <c r="T209" s="12">
        <f t="shared" si="21"/>
        <v>0</v>
      </c>
      <c r="U209" s="12">
        <f t="shared" si="22"/>
        <v>0</v>
      </c>
      <c r="V209" s="12">
        <f t="shared" si="23"/>
        <v>0</v>
      </c>
    </row>
    <row r="210" spans="1:22">
      <c r="A210" s="9">
        <f t="shared" si="19"/>
        <v>2</v>
      </c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G210" s="3">
        <v>5.5</v>
      </c>
      <c r="H210" s="4">
        <v>5.1200000000000002E-2</v>
      </c>
      <c r="I210" s="5">
        <v>5410</v>
      </c>
      <c r="J210" s="5">
        <v>599475</v>
      </c>
      <c r="K210" s="2">
        <v>0</v>
      </c>
      <c r="S210" s="12">
        <f t="shared" si="20"/>
        <v>0</v>
      </c>
      <c r="T210" s="12">
        <f t="shared" si="21"/>
        <v>0</v>
      </c>
      <c r="U210" s="12">
        <f t="shared" si="22"/>
        <v>0</v>
      </c>
      <c r="V210" s="12">
        <f t="shared" si="23"/>
        <v>0</v>
      </c>
    </row>
    <row r="211" spans="1:22">
      <c r="A211" s="9">
        <f t="shared" si="19"/>
        <v>6</v>
      </c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G211" s="2">
        <v>0</v>
      </c>
      <c r="H211" s="6">
        <v>0</v>
      </c>
      <c r="I211" s="5">
        <v>3501</v>
      </c>
      <c r="J211" s="5">
        <v>375944</v>
      </c>
      <c r="K211" s="2">
        <v>0</v>
      </c>
      <c r="S211" s="12">
        <f t="shared" si="20"/>
        <v>0</v>
      </c>
      <c r="T211" s="12">
        <f t="shared" si="21"/>
        <v>0</v>
      </c>
      <c r="U211" s="12">
        <f t="shared" si="22"/>
        <v>0</v>
      </c>
      <c r="V211" s="12">
        <f t="shared" si="23"/>
        <v>0</v>
      </c>
    </row>
    <row r="212" spans="1:22">
      <c r="A212" s="9">
        <f t="shared" si="19"/>
        <v>5</v>
      </c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G212" s="3">
        <v>3.5</v>
      </c>
      <c r="H212" s="4">
        <v>3.3700000000000001E-2</v>
      </c>
      <c r="I212" s="5">
        <v>6564</v>
      </c>
      <c r="J212" s="5">
        <v>706739</v>
      </c>
      <c r="K212" s="2">
        <v>0</v>
      </c>
      <c r="S212" s="12">
        <f t="shared" si="20"/>
        <v>0</v>
      </c>
      <c r="T212" s="12">
        <f t="shared" si="21"/>
        <v>0</v>
      </c>
      <c r="U212" s="12">
        <f t="shared" si="22"/>
        <v>0</v>
      </c>
      <c r="V212" s="12">
        <f t="shared" si="23"/>
        <v>0</v>
      </c>
    </row>
    <row r="213" spans="1:22">
      <c r="A213" s="9">
        <f t="shared" si="19"/>
        <v>4</v>
      </c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G213" s="3">
        <v>-3.5</v>
      </c>
      <c r="H213" s="4">
        <v>-3.2599999999999997E-2</v>
      </c>
      <c r="I213" s="5">
        <v>8519</v>
      </c>
      <c r="J213" s="5">
        <v>883415</v>
      </c>
      <c r="K213" s="2">
        <v>0</v>
      </c>
      <c r="S213" s="12">
        <f t="shared" si="20"/>
        <v>0</v>
      </c>
      <c r="T213" s="12">
        <f t="shared" si="21"/>
        <v>0</v>
      </c>
      <c r="U213" s="12">
        <f t="shared" si="22"/>
        <v>0</v>
      </c>
      <c r="V213" s="12">
        <f t="shared" si="23"/>
        <v>0</v>
      </c>
    </row>
    <row r="214" spans="1:22">
      <c r="A214" s="9">
        <f t="shared" si="19"/>
        <v>3</v>
      </c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G214" s="3">
        <v>9</v>
      </c>
      <c r="H214" s="4">
        <v>9.1399999999999995E-2</v>
      </c>
      <c r="I214" s="5">
        <v>26800</v>
      </c>
      <c r="J214" s="5">
        <v>2755987</v>
      </c>
      <c r="K214" s="2">
        <v>0</v>
      </c>
      <c r="S214" s="12">
        <f t="shared" si="20"/>
        <v>0</v>
      </c>
      <c r="T214" s="12">
        <f t="shared" si="21"/>
        <v>0</v>
      </c>
      <c r="U214" s="12">
        <f t="shared" si="22"/>
        <v>0</v>
      </c>
      <c r="V214" s="12">
        <f t="shared" si="23"/>
        <v>0</v>
      </c>
    </row>
    <row r="215" spans="1:22">
      <c r="A215" s="9">
        <f t="shared" si="19"/>
        <v>2</v>
      </c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G215" s="3">
        <v>4.5</v>
      </c>
      <c r="H215" s="4">
        <v>4.7899999999999998E-2</v>
      </c>
      <c r="I215" s="5">
        <v>16949</v>
      </c>
      <c r="J215" s="5">
        <v>1632560</v>
      </c>
      <c r="K215" s="2">
        <v>0</v>
      </c>
      <c r="S215" s="12">
        <f t="shared" si="20"/>
        <v>0</v>
      </c>
      <c r="T215" s="12">
        <f t="shared" si="21"/>
        <v>0</v>
      </c>
      <c r="U215" s="12">
        <f t="shared" si="22"/>
        <v>0</v>
      </c>
      <c r="V215" s="12">
        <f t="shared" si="23"/>
        <v>0</v>
      </c>
    </row>
    <row r="216" spans="1:22">
      <c r="A216" s="9">
        <f t="shared" si="19"/>
        <v>6</v>
      </c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G216" s="3">
        <v>1.7</v>
      </c>
      <c r="H216" s="4">
        <v>1.84E-2</v>
      </c>
      <c r="I216" s="5">
        <v>9062</v>
      </c>
      <c r="J216" s="5">
        <v>846671</v>
      </c>
      <c r="K216" s="2">
        <v>0</v>
      </c>
      <c r="S216" s="12">
        <f t="shared" si="20"/>
        <v>0</v>
      </c>
      <c r="T216" s="12">
        <f t="shared" si="21"/>
        <v>0</v>
      </c>
      <c r="U216" s="12">
        <f t="shared" si="22"/>
        <v>0</v>
      </c>
      <c r="V216" s="12">
        <f t="shared" si="23"/>
        <v>0</v>
      </c>
    </row>
    <row r="217" spans="1:22">
      <c r="A217" s="9">
        <f t="shared" si="19"/>
        <v>5</v>
      </c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G217" s="3">
        <v>-2.2000000000000002</v>
      </c>
      <c r="H217" s="4">
        <v>-2.3300000000000001E-2</v>
      </c>
      <c r="I217" s="5">
        <v>11474</v>
      </c>
      <c r="J217" s="5">
        <v>1079786</v>
      </c>
      <c r="K217" s="2">
        <v>0</v>
      </c>
      <c r="S217" s="12">
        <f t="shared" si="20"/>
        <v>0</v>
      </c>
      <c r="T217" s="12">
        <f t="shared" si="21"/>
        <v>0</v>
      </c>
      <c r="U217" s="12">
        <f t="shared" si="22"/>
        <v>0</v>
      </c>
      <c r="V217" s="12">
        <f t="shared" si="23"/>
        <v>0</v>
      </c>
    </row>
    <row r="218" spans="1:22">
      <c r="A218" s="9">
        <f t="shared" si="19"/>
        <v>4</v>
      </c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G218" s="3">
        <v>3.5</v>
      </c>
      <c r="H218" s="4">
        <v>3.85E-2</v>
      </c>
      <c r="I218" s="5">
        <v>21130</v>
      </c>
      <c r="J218" s="5">
        <v>1987414</v>
      </c>
      <c r="K218" s="2">
        <v>0</v>
      </c>
      <c r="S218" s="12">
        <f t="shared" si="20"/>
        <v>0</v>
      </c>
      <c r="T218" s="12">
        <f t="shared" si="21"/>
        <v>0</v>
      </c>
      <c r="U218" s="12">
        <f t="shared" si="22"/>
        <v>0</v>
      </c>
      <c r="V218" s="12">
        <f t="shared" si="23"/>
        <v>0</v>
      </c>
    </row>
    <row r="219" spans="1:22">
      <c r="A219" s="9">
        <f t="shared" si="19"/>
        <v>3</v>
      </c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G219" s="2">
        <v>0</v>
      </c>
      <c r="H219" s="6">
        <v>0</v>
      </c>
      <c r="I219" s="5">
        <v>12023</v>
      </c>
      <c r="J219" s="5">
        <v>1089297</v>
      </c>
      <c r="K219" s="2">
        <v>0</v>
      </c>
      <c r="S219" s="12">
        <f t="shared" si="20"/>
        <v>0</v>
      </c>
      <c r="T219" s="12">
        <f t="shared" si="21"/>
        <v>0</v>
      </c>
      <c r="U219" s="12">
        <f t="shared" si="22"/>
        <v>0</v>
      </c>
      <c r="V219" s="12">
        <f t="shared" si="23"/>
        <v>0</v>
      </c>
    </row>
    <row r="220" spans="1:22">
      <c r="A220" s="9">
        <f t="shared" si="19"/>
        <v>2</v>
      </c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G220" s="3">
        <v>-1.1000000000000001</v>
      </c>
      <c r="H220" s="4">
        <v>-1.1900000000000001E-2</v>
      </c>
      <c r="I220" s="5">
        <v>22804</v>
      </c>
      <c r="J220" s="5">
        <v>2145228</v>
      </c>
      <c r="K220" s="2">
        <v>0</v>
      </c>
      <c r="S220" s="12">
        <f t="shared" si="20"/>
        <v>0</v>
      </c>
      <c r="T220" s="12">
        <f t="shared" si="21"/>
        <v>0</v>
      </c>
      <c r="U220" s="12">
        <f t="shared" si="22"/>
        <v>0</v>
      </c>
      <c r="V220" s="12">
        <f t="shared" si="23"/>
        <v>0</v>
      </c>
    </row>
    <row r="221" spans="1:22">
      <c r="A221" s="9">
        <f t="shared" si="19"/>
        <v>6</v>
      </c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G221" s="3">
        <v>6.2</v>
      </c>
      <c r="H221" s="4">
        <v>7.22E-2</v>
      </c>
      <c r="I221" s="5">
        <v>26197</v>
      </c>
      <c r="J221" s="5">
        <v>2358788</v>
      </c>
      <c r="K221" s="2">
        <v>0</v>
      </c>
      <c r="S221" s="12">
        <f t="shared" si="20"/>
        <v>0</v>
      </c>
      <c r="T221" s="12">
        <f t="shared" si="21"/>
        <v>0</v>
      </c>
      <c r="U221" s="12">
        <f t="shared" si="22"/>
        <v>0</v>
      </c>
      <c r="V221" s="12">
        <f t="shared" si="23"/>
        <v>0</v>
      </c>
    </row>
    <row r="222" spans="1:22">
      <c r="A222" s="9">
        <f t="shared" si="19"/>
        <v>5</v>
      </c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G222" s="3">
        <v>-6.1</v>
      </c>
      <c r="H222" s="4">
        <v>-6.6299999999999998E-2</v>
      </c>
      <c r="I222" s="5">
        <v>39917</v>
      </c>
      <c r="J222" s="5">
        <v>3640414</v>
      </c>
      <c r="K222" s="2">
        <v>0</v>
      </c>
      <c r="S222" s="12">
        <f t="shared" si="20"/>
        <v>0</v>
      </c>
      <c r="T222" s="12">
        <f t="shared" si="21"/>
        <v>0</v>
      </c>
      <c r="U222" s="12">
        <f t="shared" si="22"/>
        <v>0</v>
      </c>
      <c r="V222" s="12">
        <f t="shared" si="23"/>
        <v>0</v>
      </c>
    </row>
    <row r="223" spans="1:22">
      <c r="A223" s="9">
        <f t="shared" si="19"/>
        <v>4</v>
      </c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G223" s="3">
        <v>8.3000000000000007</v>
      </c>
      <c r="H223" s="4">
        <v>9.9199999999999997E-2</v>
      </c>
      <c r="I223" s="5">
        <v>25336</v>
      </c>
      <c r="J223" s="5">
        <v>2260965</v>
      </c>
      <c r="K223" s="2">
        <v>0</v>
      </c>
      <c r="S223" s="12">
        <f t="shared" si="20"/>
        <v>0</v>
      </c>
      <c r="T223" s="12">
        <f t="shared" si="21"/>
        <v>0</v>
      </c>
      <c r="U223" s="12">
        <f t="shared" si="22"/>
        <v>0</v>
      </c>
      <c r="V223" s="12">
        <f t="shared" si="23"/>
        <v>0</v>
      </c>
    </row>
    <row r="224" spans="1:22">
      <c r="A224" s="9">
        <f t="shared" si="19"/>
        <v>3</v>
      </c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G224" s="3">
        <v>4.4000000000000004</v>
      </c>
      <c r="H224" s="4">
        <v>5.5500000000000001E-2</v>
      </c>
      <c r="I224" s="5">
        <v>17205</v>
      </c>
      <c r="J224" s="5">
        <v>1413144</v>
      </c>
      <c r="K224" s="2">
        <v>0</v>
      </c>
      <c r="S224" s="12">
        <f t="shared" si="20"/>
        <v>0</v>
      </c>
      <c r="T224" s="12">
        <f t="shared" si="21"/>
        <v>0</v>
      </c>
      <c r="U224" s="12">
        <f t="shared" si="22"/>
        <v>0</v>
      </c>
      <c r="V224" s="12">
        <f t="shared" si="23"/>
        <v>0</v>
      </c>
    </row>
    <row r="225" spans="1:22">
      <c r="A225" s="9">
        <f t="shared" si="19"/>
        <v>2</v>
      </c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G225" s="3">
        <v>2.2999999999999998</v>
      </c>
      <c r="H225" s="4">
        <v>2.9899999999999999E-2</v>
      </c>
      <c r="I225" s="5">
        <v>2881</v>
      </c>
      <c r="J225" s="5">
        <v>225190</v>
      </c>
      <c r="K225" s="2">
        <v>0</v>
      </c>
      <c r="S225" s="12">
        <f t="shared" si="20"/>
        <v>0</v>
      </c>
      <c r="T225" s="12">
        <f t="shared" si="21"/>
        <v>0</v>
      </c>
      <c r="U225" s="12">
        <f t="shared" si="22"/>
        <v>0</v>
      </c>
      <c r="V225" s="12">
        <f t="shared" si="23"/>
        <v>0</v>
      </c>
    </row>
    <row r="226" spans="1:22">
      <c r="A226" s="9">
        <f t="shared" si="19"/>
        <v>6</v>
      </c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G226" s="3">
        <v>0.5</v>
      </c>
      <c r="H226" s="4">
        <v>6.4999999999999997E-3</v>
      </c>
      <c r="I226" s="5">
        <v>5861</v>
      </c>
      <c r="J226" s="5">
        <v>456850</v>
      </c>
      <c r="K226" s="2">
        <v>0</v>
      </c>
      <c r="S226" s="12">
        <f t="shared" si="20"/>
        <v>0</v>
      </c>
      <c r="T226" s="12">
        <f t="shared" si="21"/>
        <v>0</v>
      </c>
      <c r="U226" s="12">
        <f t="shared" si="22"/>
        <v>0</v>
      </c>
      <c r="V226" s="12">
        <f t="shared" si="23"/>
        <v>0</v>
      </c>
    </row>
    <row r="227" spans="1:22">
      <c r="A227" s="9">
        <f t="shared" si="19"/>
        <v>5</v>
      </c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G227" s="3">
        <v>2.9</v>
      </c>
      <c r="H227" s="4">
        <v>3.9399999999999998E-2</v>
      </c>
      <c r="I227" s="5">
        <v>20227</v>
      </c>
      <c r="J227" s="5">
        <v>1593772</v>
      </c>
      <c r="K227" s="2">
        <v>0</v>
      </c>
      <c r="S227" s="12">
        <f t="shared" si="20"/>
        <v>0</v>
      </c>
      <c r="T227" s="12">
        <f t="shared" si="21"/>
        <v>0</v>
      </c>
      <c r="U227" s="12">
        <f t="shared" si="22"/>
        <v>0</v>
      </c>
      <c r="V227" s="12">
        <f t="shared" si="23"/>
        <v>0</v>
      </c>
    </row>
    <row r="228" spans="1:22">
      <c r="A228" s="9">
        <f t="shared" si="19"/>
        <v>4</v>
      </c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G228" s="3">
        <v>-0.2</v>
      </c>
      <c r="H228" s="4">
        <v>-2.7000000000000001E-3</v>
      </c>
      <c r="I228" s="5">
        <v>2935</v>
      </c>
      <c r="J228" s="5">
        <v>217336</v>
      </c>
      <c r="K228" s="2">
        <v>0</v>
      </c>
      <c r="S228" s="12">
        <f t="shared" si="20"/>
        <v>0</v>
      </c>
      <c r="T228" s="12">
        <f t="shared" si="21"/>
        <v>0</v>
      </c>
      <c r="U228" s="12">
        <f t="shared" si="22"/>
        <v>0</v>
      </c>
      <c r="V228" s="12">
        <f t="shared" si="23"/>
        <v>0</v>
      </c>
    </row>
    <row r="229" spans="1:22">
      <c r="A229" s="9">
        <f t="shared" si="19"/>
        <v>3</v>
      </c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G229" s="3">
        <v>-0.7</v>
      </c>
      <c r="H229" s="4">
        <v>-9.4000000000000004E-3</v>
      </c>
      <c r="I229" s="5">
        <v>5129</v>
      </c>
      <c r="J229" s="5">
        <v>371093</v>
      </c>
      <c r="K229" s="2">
        <v>0</v>
      </c>
      <c r="S229" s="12">
        <f t="shared" si="20"/>
        <v>0</v>
      </c>
      <c r="T229" s="12">
        <f t="shared" si="21"/>
        <v>0</v>
      </c>
      <c r="U229" s="12">
        <f t="shared" si="22"/>
        <v>0</v>
      </c>
      <c r="V229" s="12">
        <f t="shared" si="23"/>
        <v>0</v>
      </c>
    </row>
    <row r="230" spans="1:22">
      <c r="A230" s="9">
        <f t="shared" si="19"/>
        <v>2</v>
      </c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G230" s="3">
        <v>0.9</v>
      </c>
      <c r="H230" s="4">
        <v>1.2200000000000001E-2</v>
      </c>
      <c r="I230" s="5">
        <v>2380</v>
      </c>
      <c r="J230" s="5">
        <v>176359</v>
      </c>
      <c r="K230" s="2">
        <v>0</v>
      </c>
      <c r="S230" s="12">
        <f t="shared" si="20"/>
        <v>0</v>
      </c>
      <c r="T230" s="12">
        <f t="shared" si="21"/>
        <v>0</v>
      </c>
      <c r="U230" s="12">
        <f t="shared" si="22"/>
        <v>0</v>
      </c>
      <c r="V230" s="12">
        <f t="shared" si="23"/>
        <v>0</v>
      </c>
    </row>
    <row r="231" spans="1:22">
      <c r="A231" s="9">
        <f t="shared" si="19"/>
        <v>6</v>
      </c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G231" s="3">
        <v>-1.2</v>
      </c>
      <c r="H231" s="4">
        <v>-1.6E-2</v>
      </c>
      <c r="I231" s="5">
        <v>3107</v>
      </c>
      <c r="J231" s="5">
        <v>231657</v>
      </c>
      <c r="K231" s="2">
        <v>0</v>
      </c>
      <c r="S231" s="12">
        <f t="shared" si="20"/>
        <v>0</v>
      </c>
      <c r="T231" s="12">
        <f t="shared" si="21"/>
        <v>0</v>
      </c>
      <c r="U231" s="12">
        <f t="shared" si="22"/>
        <v>0</v>
      </c>
      <c r="V231" s="12">
        <f t="shared" si="23"/>
        <v>0</v>
      </c>
    </row>
    <row r="232" spans="1:22">
      <c r="A232" s="9">
        <f t="shared" si="19"/>
        <v>5</v>
      </c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G232" s="3">
        <v>1.7</v>
      </c>
      <c r="H232" s="4">
        <v>2.3300000000000001E-2</v>
      </c>
      <c r="I232" s="5">
        <v>6211</v>
      </c>
      <c r="J232" s="5">
        <v>468395</v>
      </c>
      <c r="K232" s="2">
        <v>0</v>
      </c>
      <c r="S232" s="12">
        <f t="shared" si="20"/>
        <v>0</v>
      </c>
      <c r="T232" s="12">
        <f t="shared" si="21"/>
        <v>0</v>
      </c>
      <c r="U232" s="12">
        <f t="shared" si="22"/>
        <v>0</v>
      </c>
      <c r="V232" s="12">
        <f t="shared" si="23"/>
        <v>0</v>
      </c>
    </row>
    <row r="233" spans="1:22">
      <c r="A233" s="9">
        <f t="shared" si="19"/>
        <v>4</v>
      </c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G233" s="3">
        <v>-2</v>
      </c>
      <c r="H233" s="4">
        <v>-2.6599999999999999E-2</v>
      </c>
      <c r="I233" s="5">
        <v>4555</v>
      </c>
      <c r="J233" s="5">
        <v>339831</v>
      </c>
      <c r="K233" s="2">
        <v>0</v>
      </c>
      <c r="S233" s="12">
        <f t="shared" si="20"/>
        <v>0</v>
      </c>
      <c r="T233" s="12">
        <f t="shared" si="21"/>
        <v>0</v>
      </c>
      <c r="U233" s="12">
        <f t="shared" si="22"/>
        <v>0</v>
      </c>
      <c r="V233" s="12">
        <f t="shared" si="23"/>
        <v>0</v>
      </c>
    </row>
    <row r="234" spans="1:22">
      <c r="A234" s="9">
        <f t="shared" si="19"/>
        <v>3</v>
      </c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G234" s="3">
        <v>3.4</v>
      </c>
      <c r="H234" s="4">
        <v>4.7399999999999998E-2</v>
      </c>
      <c r="I234" s="5">
        <v>8916</v>
      </c>
      <c r="J234" s="5">
        <v>670659</v>
      </c>
      <c r="K234" s="2">
        <v>0</v>
      </c>
      <c r="S234" s="12">
        <f t="shared" si="20"/>
        <v>0</v>
      </c>
      <c r="T234" s="12">
        <f t="shared" si="21"/>
        <v>0</v>
      </c>
      <c r="U234" s="12">
        <f t="shared" si="22"/>
        <v>0</v>
      </c>
      <c r="V234" s="12">
        <f t="shared" si="23"/>
        <v>0</v>
      </c>
    </row>
    <row r="235" spans="1:22">
      <c r="A235" s="9">
        <f t="shared" si="19"/>
        <v>2</v>
      </c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G235" s="3">
        <v>-1.2</v>
      </c>
      <c r="H235" s="4">
        <v>-1.6500000000000001E-2</v>
      </c>
      <c r="I235" s="5">
        <v>10107</v>
      </c>
      <c r="J235" s="5">
        <v>710536</v>
      </c>
      <c r="K235" s="2">
        <v>0</v>
      </c>
      <c r="S235" s="12">
        <f t="shared" si="20"/>
        <v>0</v>
      </c>
      <c r="T235" s="12">
        <f t="shared" si="21"/>
        <v>0</v>
      </c>
      <c r="U235" s="12">
        <f t="shared" si="22"/>
        <v>0</v>
      </c>
      <c r="V235" s="12">
        <f t="shared" si="23"/>
        <v>0</v>
      </c>
    </row>
    <row r="236" spans="1:22">
      <c r="A236" s="9">
        <f t="shared" si="19"/>
        <v>6</v>
      </c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G236" s="3">
        <v>-3</v>
      </c>
      <c r="H236" s="4">
        <v>-3.95E-2</v>
      </c>
      <c r="I236" s="5">
        <v>5309</v>
      </c>
      <c r="J236" s="5">
        <v>392084</v>
      </c>
      <c r="K236" s="2">
        <v>0</v>
      </c>
      <c r="S236" s="12">
        <f t="shared" si="20"/>
        <v>0</v>
      </c>
      <c r="T236" s="12">
        <f t="shared" si="21"/>
        <v>0</v>
      </c>
      <c r="U236" s="12">
        <f t="shared" si="22"/>
        <v>0</v>
      </c>
      <c r="V236" s="12">
        <f t="shared" si="23"/>
        <v>0</v>
      </c>
    </row>
    <row r="237" spans="1:22">
      <c r="A237" s="9">
        <f t="shared" si="19"/>
        <v>5</v>
      </c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G237" s="3">
        <v>-0.3</v>
      </c>
      <c r="H237" s="4">
        <v>-3.8999999999999998E-3</v>
      </c>
      <c r="I237" s="5">
        <v>8127</v>
      </c>
      <c r="J237" s="5">
        <v>607984</v>
      </c>
      <c r="K237" s="2">
        <v>0</v>
      </c>
      <c r="S237" s="12">
        <f t="shared" si="20"/>
        <v>0</v>
      </c>
      <c r="T237" s="12">
        <f t="shared" si="21"/>
        <v>0</v>
      </c>
      <c r="U237" s="12">
        <f t="shared" si="22"/>
        <v>0</v>
      </c>
      <c r="V237" s="12">
        <f t="shared" si="23"/>
        <v>0</v>
      </c>
    </row>
    <row r="238" spans="1:22">
      <c r="A238" s="9">
        <f t="shared" si="19"/>
        <v>4</v>
      </c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G238" s="3">
        <v>-3.6</v>
      </c>
      <c r="H238" s="4">
        <v>-4.5100000000000001E-2</v>
      </c>
      <c r="I238" s="5">
        <v>7956</v>
      </c>
      <c r="J238" s="5">
        <v>615828</v>
      </c>
      <c r="K238" s="2">
        <v>0</v>
      </c>
      <c r="S238" s="12">
        <f t="shared" si="20"/>
        <v>0</v>
      </c>
      <c r="T238" s="12">
        <f t="shared" si="21"/>
        <v>0</v>
      </c>
      <c r="U238" s="12">
        <f t="shared" si="22"/>
        <v>0</v>
      </c>
      <c r="V238" s="12">
        <f t="shared" si="23"/>
        <v>0</v>
      </c>
    </row>
    <row r="239" spans="1:22">
      <c r="A239" s="9">
        <f t="shared" si="19"/>
        <v>3</v>
      </c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G239" s="3">
        <v>-1.5</v>
      </c>
      <c r="H239" s="4">
        <v>-1.8499999999999999E-2</v>
      </c>
      <c r="I239" s="5">
        <v>3075</v>
      </c>
      <c r="J239" s="5">
        <v>246216</v>
      </c>
      <c r="K239" s="2">
        <v>0</v>
      </c>
      <c r="S239" s="12">
        <f t="shared" si="20"/>
        <v>0</v>
      </c>
      <c r="T239" s="12">
        <f t="shared" si="21"/>
        <v>0</v>
      </c>
      <c r="U239" s="12">
        <f t="shared" si="22"/>
        <v>0</v>
      </c>
      <c r="V239" s="12">
        <f t="shared" si="23"/>
        <v>0</v>
      </c>
    </row>
    <row r="240" spans="1:22">
      <c r="A240" s="9">
        <f t="shared" si="19"/>
        <v>2</v>
      </c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G240" s="3">
        <v>0.2</v>
      </c>
      <c r="H240" s="4">
        <v>2.5000000000000001E-3</v>
      </c>
      <c r="I240" s="5">
        <v>3102</v>
      </c>
      <c r="J240" s="5">
        <v>252637</v>
      </c>
      <c r="K240" s="2">
        <v>0</v>
      </c>
      <c r="S240" s="12">
        <f t="shared" si="20"/>
        <v>0</v>
      </c>
      <c r="T240" s="12">
        <f t="shared" si="21"/>
        <v>0</v>
      </c>
      <c r="U240" s="12">
        <f t="shared" si="22"/>
        <v>0</v>
      </c>
      <c r="V240" s="12">
        <f t="shared" si="23"/>
        <v>0</v>
      </c>
    </row>
    <row r="241" spans="1:22">
      <c r="A241" s="9">
        <f t="shared" si="19"/>
        <v>6</v>
      </c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G241" s="3">
        <v>-1.2</v>
      </c>
      <c r="H241" s="4">
        <v>-1.46E-2</v>
      </c>
      <c r="I241" s="5">
        <v>7391</v>
      </c>
      <c r="J241" s="5">
        <v>608878</v>
      </c>
      <c r="K241" s="2">
        <v>0</v>
      </c>
      <c r="S241" s="12">
        <f t="shared" si="20"/>
        <v>0</v>
      </c>
      <c r="T241" s="12">
        <f t="shared" si="21"/>
        <v>0</v>
      </c>
      <c r="U241" s="12">
        <f t="shared" si="22"/>
        <v>0</v>
      </c>
      <c r="V241" s="12">
        <f t="shared" si="23"/>
        <v>0</v>
      </c>
    </row>
    <row r="242" spans="1:22">
      <c r="A242" s="9">
        <f t="shared" si="19"/>
        <v>5</v>
      </c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G242" s="3">
        <v>3.3</v>
      </c>
      <c r="H242" s="4">
        <v>4.1799999999999997E-2</v>
      </c>
      <c r="I242" s="5">
        <v>7295</v>
      </c>
      <c r="J242" s="5">
        <v>586364</v>
      </c>
      <c r="K242" s="2">
        <v>0</v>
      </c>
      <c r="S242" s="12">
        <f t="shared" si="20"/>
        <v>0</v>
      </c>
      <c r="T242" s="12">
        <f t="shared" si="21"/>
        <v>0</v>
      </c>
      <c r="U242" s="12">
        <f t="shared" si="22"/>
        <v>0</v>
      </c>
      <c r="V242" s="12">
        <f t="shared" si="23"/>
        <v>0</v>
      </c>
    </row>
    <row r="243" spans="1:22">
      <c r="A243" s="9">
        <f t="shared" si="19"/>
        <v>4</v>
      </c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G243" s="3">
        <v>-3.3</v>
      </c>
      <c r="H243" s="4">
        <v>-4.0099999999999997E-2</v>
      </c>
      <c r="I243" s="5">
        <v>8848</v>
      </c>
      <c r="J243" s="5">
        <v>714199</v>
      </c>
      <c r="K243" s="2">
        <v>0</v>
      </c>
      <c r="S243" s="12">
        <f t="shared" si="20"/>
        <v>0</v>
      </c>
      <c r="T243" s="12">
        <f t="shared" si="21"/>
        <v>0</v>
      </c>
      <c r="U243" s="12">
        <f t="shared" si="22"/>
        <v>0</v>
      </c>
      <c r="V243" s="12">
        <f t="shared" si="23"/>
        <v>0</v>
      </c>
    </row>
    <row r="244" spans="1:22">
      <c r="A244" s="9">
        <f t="shared" si="19"/>
        <v>6</v>
      </c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G244" s="3">
        <v>0.8</v>
      </c>
      <c r="H244" s="4">
        <v>9.7999999999999997E-3</v>
      </c>
      <c r="I244" s="5">
        <v>9372</v>
      </c>
      <c r="J244" s="5">
        <v>778669</v>
      </c>
      <c r="K244" s="2">
        <v>0</v>
      </c>
      <c r="S244" s="12">
        <f t="shared" si="20"/>
        <v>0</v>
      </c>
      <c r="T244" s="12">
        <f t="shared" si="21"/>
        <v>0</v>
      </c>
      <c r="U244" s="12">
        <f t="shared" si="22"/>
        <v>0</v>
      </c>
      <c r="V244" s="12">
        <f t="shared" si="23"/>
        <v>0</v>
      </c>
    </row>
    <row r="245" spans="1:22">
      <c r="A245" s="9">
        <f t="shared" si="19"/>
        <v>5</v>
      </c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G245" s="3">
        <v>-0.9</v>
      </c>
      <c r="H245" s="4">
        <v>-1.09E-2</v>
      </c>
      <c r="I245" s="5">
        <v>8350</v>
      </c>
      <c r="J245" s="5">
        <v>670029</v>
      </c>
      <c r="K245" s="2">
        <v>0</v>
      </c>
      <c r="S245" s="12">
        <f t="shared" si="20"/>
        <v>0</v>
      </c>
      <c r="T245" s="12">
        <f t="shared" si="21"/>
        <v>0</v>
      </c>
      <c r="U245" s="12">
        <f t="shared" si="22"/>
        <v>0</v>
      </c>
      <c r="V245" s="12">
        <f t="shared" si="23"/>
        <v>0</v>
      </c>
    </row>
    <row r="246" spans="1:22">
      <c r="A246" s="9">
        <f t="shared" si="19"/>
        <v>3</v>
      </c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G246" s="3">
        <v>-1.3</v>
      </c>
      <c r="H246" s="4">
        <v>-1.55E-2</v>
      </c>
      <c r="I246" s="5">
        <v>8874</v>
      </c>
      <c r="J246" s="5">
        <v>728850</v>
      </c>
      <c r="K246" s="2">
        <v>0</v>
      </c>
      <c r="S246" s="12">
        <f t="shared" si="20"/>
        <v>0</v>
      </c>
      <c r="T246" s="12">
        <f t="shared" si="21"/>
        <v>0</v>
      </c>
      <c r="U246" s="12">
        <f t="shared" si="22"/>
        <v>0</v>
      </c>
      <c r="V246" s="12">
        <f t="shared" si="23"/>
        <v>0</v>
      </c>
    </row>
    <row r="247" spans="1:22">
      <c r="A247" s="9">
        <f t="shared" si="19"/>
        <v>2</v>
      </c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G247" s="3">
        <v>4.5</v>
      </c>
      <c r="H247" s="4">
        <v>5.6800000000000003E-2</v>
      </c>
      <c r="I247" s="5">
        <v>9708</v>
      </c>
      <c r="J247" s="5">
        <v>792154</v>
      </c>
      <c r="K247" s="2">
        <v>0</v>
      </c>
      <c r="S247" s="12">
        <f t="shared" si="20"/>
        <v>0</v>
      </c>
      <c r="T247" s="12">
        <f t="shared" si="21"/>
        <v>0</v>
      </c>
      <c r="U247" s="12">
        <f t="shared" si="22"/>
        <v>0</v>
      </c>
      <c r="V247" s="12">
        <f t="shared" si="23"/>
        <v>0</v>
      </c>
    </row>
    <row r="248" spans="1:22">
      <c r="A248" s="9">
        <f t="shared" si="19"/>
        <v>7</v>
      </c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G248" s="3">
        <v>2.2999999999999998</v>
      </c>
      <c r="H248" s="4">
        <v>2.9899999999999999E-2</v>
      </c>
      <c r="I248" s="5">
        <v>6054</v>
      </c>
      <c r="J248" s="5">
        <v>479161</v>
      </c>
      <c r="K248" s="2">
        <v>0</v>
      </c>
      <c r="S248" s="12">
        <f t="shared" si="20"/>
        <v>0</v>
      </c>
      <c r="T248" s="12">
        <f t="shared" si="21"/>
        <v>0</v>
      </c>
      <c r="U248" s="12">
        <f t="shared" si="22"/>
        <v>0</v>
      </c>
      <c r="V248" s="12">
        <f t="shared" si="23"/>
        <v>0</v>
      </c>
    </row>
    <row r="249" spans="1:22">
      <c r="A249" s="9">
        <f t="shared" si="19"/>
        <v>6</v>
      </c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G249" s="3">
        <v>-3.1</v>
      </c>
      <c r="H249" s="4">
        <v>-3.8699999999999998E-2</v>
      </c>
      <c r="I249" s="5">
        <v>9445</v>
      </c>
      <c r="J249" s="5">
        <v>719996</v>
      </c>
      <c r="K249" s="2">
        <v>0</v>
      </c>
      <c r="S249" s="12">
        <f t="shared" si="20"/>
        <v>0</v>
      </c>
      <c r="T249" s="12">
        <f t="shared" si="21"/>
        <v>0</v>
      </c>
      <c r="U249" s="12">
        <f t="shared" si="22"/>
        <v>0</v>
      </c>
      <c r="V249" s="12">
        <f t="shared" si="23"/>
        <v>0</v>
      </c>
    </row>
    <row r="250" spans="1:22">
      <c r="A250" s="9">
        <f t="shared" si="19"/>
        <v>5</v>
      </c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G250" s="3">
        <v>3.7</v>
      </c>
      <c r="H250" s="4">
        <v>4.8500000000000001E-2</v>
      </c>
      <c r="I250" s="5">
        <v>14094</v>
      </c>
      <c r="J250" s="5">
        <v>1126935</v>
      </c>
      <c r="K250" s="2">
        <v>0</v>
      </c>
      <c r="S250" s="12">
        <f t="shared" si="20"/>
        <v>0</v>
      </c>
      <c r="T250" s="12">
        <f t="shared" si="21"/>
        <v>0</v>
      </c>
      <c r="U250" s="12">
        <f t="shared" si="22"/>
        <v>0</v>
      </c>
      <c r="V250" s="12">
        <f t="shared" si="23"/>
        <v>0</v>
      </c>
    </row>
    <row r="251" spans="1:22">
      <c r="A251" s="9">
        <f t="shared" si="19"/>
        <v>4</v>
      </c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G251" s="3">
        <v>6.9</v>
      </c>
      <c r="H251" s="4">
        <v>9.9400000000000002E-2</v>
      </c>
      <c r="I251" s="5">
        <v>3023</v>
      </c>
      <c r="J251" s="5">
        <v>229723</v>
      </c>
      <c r="K251" s="2">
        <v>0</v>
      </c>
      <c r="S251" s="12">
        <f t="shared" si="20"/>
        <v>0</v>
      </c>
      <c r="T251" s="12">
        <f t="shared" si="21"/>
        <v>0</v>
      </c>
      <c r="U251" s="12">
        <f t="shared" si="22"/>
        <v>0</v>
      </c>
      <c r="V251" s="12">
        <f t="shared" si="23"/>
        <v>0</v>
      </c>
    </row>
    <row r="252" spans="1:22">
      <c r="A252" s="9">
        <f t="shared" si="19"/>
        <v>3</v>
      </c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G252" s="3">
        <v>-2.7</v>
      </c>
      <c r="H252" s="4">
        <v>-3.7400000000000003E-2</v>
      </c>
      <c r="I252" s="5">
        <v>11480</v>
      </c>
      <c r="J252" s="5">
        <v>820887</v>
      </c>
      <c r="K252" s="2">
        <v>0</v>
      </c>
      <c r="S252" s="12">
        <f t="shared" si="20"/>
        <v>0</v>
      </c>
      <c r="T252" s="12">
        <f t="shared" si="21"/>
        <v>0</v>
      </c>
      <c r="U252" s="12">
        <f t="shared" si="22"/>
        <v>0</v>
      </c>
      <c r="V252" s="12">
        <f t="shared" si="23"/>
        <v>0</v>
      </c>
    </row>
    <row r="253" spans="1:22">
      <c r="A253" s="9">
        <f t="shared" si="19"/>
        <v>2</v>
      </c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G253" s="3">
        <v>-8</v>
      </c>
      <c r="H253" s="4">
        <v>-9.9900000000000003E-2</v>
      </c>
      <c r="I253" s="5">
        <v>10256</v>
      </c>
      <c r="J253" s="5">
        <v>760746</v>
      </c>
      <c r="K253" s="2">
        <v>0</v>
      </c>
      <c r="S253" s="12">
        <f t="shared" si="20"/>
        <v>0</v>
      </c>
      <c r="T253" s="12">
        <f t="shared" si="21"/>
        <v>0</v>
      </c>
      <c r="U253" s="12">
        <f t="shared" si="22"/>
        <v>0</v>
      </c>
      <c r="V253" s="12">
        <f t="shared" si="23"/>
        <v>0</v>
      </c>
    </row>
    <row r="254" spans="1:22">
      <c r="A254" s="9">
        <f t="shared" si="19"/>
        <v>6</v>
      </c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G254" s="3">
        <v>-2.8</v>
      </c>
      <c r="H254" s="4">
        <v>-3.3799999999999997E-2</v>
      </c>
      <c r="I254" s="5">
        <v>8670</v>
      </c>
      <c r="J254" s="5">
        <v>704718</v>
      </c>
      <c r="K254" s="2">
        <v>0</v>
      </c>
      <c r="S254" s="12">
        <f t="shared" si="20"/>
        <v>0</v>
      </c>
      <c r="T254" s="12">
        <f t="shared" si="21"/>
        <v>0</v>
      </c>
      <c r="U254" s="12">
        <f t="shared" si="22"/>
        <v>0</v>
      </c>
      <c r="V254" s="12">
        <f t="shared" si="23"/>
        <v>0</v>
      </c>
    </row>
    <row r="255" spans="1:22">
      <c r="A255" s="9">
        <f t="shared" si="19"/>
        <v>5</v>
      </c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G255" s="3">
        <v>6.9</v>
      </c>
      <c r="H255" s="4">
        <v>9.0800000000000006E-2</v>
      </c>
      <c r="I255" s="5">
        <v>19466</v>
      </c>
      <c r="J255" s="5">
        <v>1560260</v>
      </c>
      <c r="K255" s="2">
        <v>0</v>
      </c>
      <c r="S255" s="12">
        <f t="shared" si="20"/>
        <v>0</v>
      </c>
      <c r="T255" s="12">
        <f t="shared" si="21"/>
        <v>0</v>
      </c>
      <c r="U255" s="12">
        <f t="shared" si="22"/>
        <v>0</v>
      </c>
      <c r="V255" s="12">
        <f t="shared" si="23"/>
        <v>0</v>
      </c>
    </row>
    <row r="256" spans="1:22">
      <c r="A256" s="9">
        <f t="shared" si="19"/>
        <v>4</v>
      </c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G256" s="3">
        <v>1.2</v>
      </c>
      <c r="H256" s="4">
        <v>1.6E-2</v>
      </c>
      <c r="I256" s="5">
        <v>1967</v>
      </c>
      <c r="J256" s="5">
        <v>150271</v>
      </c>
      <c r="K256" s="2">
        <v>0</v>
      </c>
      <c r="S256" s="12">
        <f t="shared" si="20"/>
        <v>0</v>
      </c>
      <c r="T256" s="12">
        <f t="shared" si="21"/>
        <v>0</v>
      </c>
      <c r="U256" s="12">
        <f t="shared" si="22"/>
        <v>0</v>
      </c>
      <c r="V256" s="12">
        <f t="shared" si="23"/>
        <v>0</v>
      </c>
    </row>
    <row r="257" spans="1:22">
      <c r="A257" s="9">
        <f t="shared" si="19"/>
        <v>3</v>
      </c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G257" s="3">
        <v>0.8</v>
      </c>
      <c r="H257" s="4">
        <v>1.0800000000000001E-2</v>
      </c>
      <c r="I257" s="5">
        <v>2367</v>
      </c>
      <c r="J257" s="5">
        <v>176109</v>
      </c>
      <c r="K257" s="2">
        <v>0</v>
      </c>
      <c r="S257" s="12">
        <f t="shared" si="20"/>
        <v>0</v>
      </c>
      <c r="T257" s="12">
        <f t="shared" si="21"/>
        <v>0</v>
      </c>
      <c r="U257" s="12">
        <f t="shared" si="22"/>
        <v>0</v>
      </c>
      <c r="V257" s="12">
        <f t="shared" si="23"/>
        <v>0</v>
      </c>
    </row>
    <row r="258" spans="1:22">
      <c r="A258" s="9">
        <f t="shared" si="19"/>
        <v>2</v>
      </c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G258" s="3">
        <v>6.7</v>
      </c>
      <c r="H258" s="4">
        <v>9.9599999999999994E-2</v>
      </c>
      <c r="I258" s="5">
        <v>2285</v>
      </c>
      <c r="J258" s="5">
        <v>160619</v>
      </c>
      <c r="K258" s="2">
        <v>0</v>
      </c>
      <c r="S258" s="12">
        <f t="shared" si="20"/>
        <v>0</v>
      </c>
      <c r="T258" s="12">
        <f t="shared" si="21"/>
        <v>0</v>
      </c>
      <c r="U258" s="12">
        <f t="shared" si="22"/>
        <v>0</v>
      </c>
      <c r="V258" s="12">
        <f t="shared" si="23"/>
        <v>0</v>
      </c>
    </row>
    <row r="259" spans="1:22">
      <c r="A259" s="9">
        <f t="shared" si="19"/>
        <v>6</v>
      </c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G259" s="3">
        <v>0.7</v>
      </c>
      <c r="H259" s="4">
        <v>1.0500000000000001E-2</v>
      </c>
      <c r="I259" s="5">
        <v>2736</v>
      </c>
      <c r="J259" s="5">
        <v>189284</v>
      </c>
      <c r="K259" s="2">
        <v>0</v>
      </c>
      <c r="S259" s="12">
        <f t="shared" si="20"/>
        <v>0</v>
      </c>
      <c r="T259" s="12">
        <f t="shared" si="21"/>
        <v>0</v>
      </c>
      <c r="U259" s="12">
        <f t="shared" si="22"/>
        <v>0</v>
      </c>
      <c r="V259" s="12">
        <f t="shared" si="23"/>
        <v>0</v>
      </c>
    </row>
    <row r="260" spans="1:22">
      <c r="A260" s="9">
        <f t="shared" si="19"/>
        <v>5</v>
      </c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G260" s="3">
        <v>2.6</v>
      </c>
      <c r="H260" s="4">
        <v>4.0599999999999997E-2</v>
      </c>
      <c r="I260" s="5">
        <v>2457</v>
      </c>
      <c r="J260" s="5">
        <v>161961</v>
      </c>
      <c r="K260" s="2">
        <v>0</v>
      </c>
      <c r="S260" s="12">
        <f t="shared" si="20"/>
        <v>0</v>
      </c>
      <c r="T260" s="12">
        <f t="shared" si="21"/>
        <v>0</v>
      </c>
      <c r="U260" s="12">
        <f t="shared" si="22"/>
        <v>0</v>
      </c>
      <c r="V260" s="12">
        <f t="shared" si="23"/>
        <v>0</v>
      </c>
    </row>
    <row r="261" spans="1:22">
      <c r="A261" s="9">
        <f t="shared" ref="A261:A324" si="24">WEEKDAY(B261,1)</f>
        <v>4</v>
      </c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G261" s="3">
        <v>1</v>
      </c>
      <c r="H261" s="4">
        <v>1.5900000000000001E-2</v>
      </c>
      <c r="I261" s="5">
        <v>1535</v>
      </c>
      <c r="J261" s="5">
        <v>96441</v>
      </c>
      <c r="K261" s="2">
        <v>0</v>
      </c>
      <c r="S261" s="12">
        <f t="shared" ref="S261:S324" si="25">SUM(Q261:Q265)/5</f>
        <v>0</v>
      </c>
      <c r="T261" s="12">
        <f t="shared" ref="T261:T324" si="26">SUM(Q261:Q270)/10</f>
        <v>0</v>
      </c>
      <c r="U261" s="12">
        <f t="shared" ref="U261:U324" si="27">SUM(Q261:Q280)/20</f>
        <v>0</v>
      </c>
      <c r="V261" s="12">
        <f t="shared" ref="V261:V324" si="28">SUM(Q261:Q320)/60</f>
        <v>0</v>
      </c>
    </row>
    <row r="262" spans="1:22">
      <c r="A262" s="9">
        <f t="shared" si="24"/>
        <v>3</v>
      </c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G262" s="3">
        <v>-0.5</v>
      </c>
      <c r="H262" s="4">
        <v>-7.9000000000000008E-3</v>
      </c>
      <c r="I262" s="5">
        <v>1482</v>
      </c>
      <c r="J262" s="5">
        <v>93486</v>
      </c>
      <c r="K262" s="2">
        <v>0</v>
      </c>
      <c r="S262" s="12">
        <f t="shared" si="25"/>
        <v>0</v>
      </c>
      <c r="T262" s="12">
        <f t="shared" si="26"/>
        <v>0</v>
      </c>
      <c r="U262" s="12">
        <f t="shared" si="27"/>
        <v>0</v>
      </c>
      <c r="V262" s="12">
        <f t="shared" si="28"/>
        <v>0</v>
      </c>
    </row>
    <row r="263" spans="1:22">
      <c r="A263" s="9">
        <f t="shared" si="24"/>
        <v>2</v>
      </c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G263" s="3">
        <v>-1</v>
      </c>
      <c r="H263" s="4">
        <v>-1.55E-2</v>
      </c>
      <c r="I263" s="5">
        <v>1873</v>
      </c>
      <c r="J263" s="5">
        <v>119607</v>
      </c>
      <c r="K263" s="2">
        <v>0</v>
      </c>
      <c r="S263" s="12">
        <f t="shared" si="25"/>
        <v>0</v>
      </c>
      <c r="T263" s="12">
        <f t="shared" si="26"/>
        <v>0</v>
      </c>
      <c r="U263" s="12">
        <f t="shared" si="27"/>
        <v>0</v>
      </c>
      <c r="V263" s="12">
        <f t="shared" si="28"/>
        <v>0</v>
      </c>
    </row>
    <row r="264" spans="1:22">
      <c r="A264" s="9">
        <f t="shared" si="24"/>
        <v>6</v>
      </c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G264" s="3">
        <v>1.5</v>
      </c>
      <c r="H264" s="4">
        <v>2.3800000000000002E-2</v>
      </c>
      <c r="I264" s="5">
        <v>3355</v>
      </c>
      <c r="J264" s="5">
        <v>210652</v>
      </c>
      <c r="K264" s="2">
        <v>0</v>
      </c>
      <c r="S264" s="12">
        <f t="shared" si="25"/>
        <v>0</v>
      </c>
      <c r="T264" s="12">
        <f t="shared" si="26"/>
        <v>0</v>
      </c>
      <c r="U264" s="12">
        <f t="shared" si="27"/>
        <v>0</v>
      </c>
      <c r="V264" s="12">
        <f t="shared" si="28"/>
        <v>0</v>
      </c>
    </row>
    <row r="265" spans="1:22">
      <c r="A265" s="9">
        <f t="shared" si="24"/>
        <v>5</v>
      </c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G265" s="3">
        <v>-5</v>
      </c>
      <c r="H265" s="4">
        <v>-7.3499999999999996E-2</v>
      </c>
      <c r="I265" s="5">
        <v>3900</v>
      </c>
      <c r="J265" s="5">
        <v>253320</v>
      </c>
      <c r="K265" s="2">
        <v>0</v>
      </c>
      <c r="S265" s="12">
        <f t="shared" si="25"/>
        <v>0</v>
      </c>
      <c r="T265" s="12">
        <f t="shared" si="26"/>
        <v>0</v>
      </c>
      <c r="U265" s="12">
        <f t="shared" si="27"/>
        <v>0</v>
      </c>
      <c r="V265" s="12">
        <f t="shared" si="28"/>
        <v>0</v>
      </c>
    </row>
    <row r="266" spans="1:22">
      <c r="A266" s="9">
        <f t="shared" si="24"/>
        <v>4</v>
      </c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G266" s="3">
        <v>1.2</v>
      </c>
      <c r="H266" s="4">
        <v>1.7999999999999999E-2</v>
      </c>
      <c r="I266" s="5">
        <v>18473</v>
      </c>
      <c r="J266" s="5">
        <v>1251312</v>
      </c>
      <c r="K266" s="2">
        <v>0</v>
      </c>
      <c r="S266" s="12">
        <f t="shared" si="25"/>
        <v>0</v>
      </c>
      <c r="T266" s="12">
        <f t="shared" si="26"/>
        <v>0</v>
      </c>
      <c r="U266" s="12">
        <f t="shared" si="27"/>
        <v>0</v>
      </c>
      <c r="V266" s="12">
        <f t="shared" si="28"/>
        <v>0</v>
      </c>
    </row>
    <row r="267" spans="1:22">
      <c r="A267" s="9">
        <f t="shared" si="24"/>
        <v>3</v>
      </c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G267" s="3">
        <v>6</v>
      </c>
      <c r="H267" s="4">
        <v>9.8699999999999996E-2</v>
      </c>
      <c r="I267" s="5">
        <v>2405</v>
      </c>
      <c r="J267" s="5">
        <v>160650</v>
      </c>
      <c r="K267" s="2">
        <v>0</v>
      </c>
      <c r="S267" s="12">
        <f t="shared" si="25"/>
        <v>0</v>
      </c>
      <c r="T267" s="12">
        <f t="shared" si="26"/>
        <v>0</v>
      </c>
      <c r="U267" s="12">
        <f t="shared" si="27"/>
        <v>0</v>
      </c>
      <c r="V267" s="12">
        <f t="shared" si="28"/>
        <v>0</v>
      </c>
    </row>
    <row r="268" spans="1:22">
      <c r="A268" s="9">
        <f t="shared" si="24"/>
        <v>2</v>
      </c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G268" s="3">
        <v>5.5</v>
      </c>
      <c r="H268" s="4">
        <v>9.9500000000000005E-2</v>
      </c>
      <c r="I268" s="5">
        <v>4804</v>
      </c>
      <c r="J268" s="5">
        <v>288853</v>
      </c>
      <c r="K268" s="2">
        <v>0</v>
      </c>
      <c r="S268" s="12">
        <f t="shared" si="25"/>
        <v>0</v>
      </c>
      <c r="T268" s="12">
        <f t="shared" si="26"/>
        <v>0</v>
      </c>
      <c r="U268" s="12">
        <f t="shared" si="27"/>
        <v>0</v>
      </c>
      <c r="V268" s="12">
        <f t="shared" si="28"/>
        <v>0</v>
      </c>
    </row>
    <row r="269" spans="1:22">
      <c r="A269" s="9">
        <f t="shared" si="24"/>
        <v>6</v>
      </c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G269" s="3">
        <v>5</v>
      </c>
      <c r="H269" s="4">
        <v>9.9400000000000002E-2</v>
      </c>
      <c r="I269" s="5">
        <v>5436</v>
      </c>
      <c r="J269" s="5">
        <v>293614</v>
      </c>
      <c r="K269" s="2">
        <v>0</v>
      </c>
      <c r="S269" s="12">
        <f t="shared" si="25"/>
        <v>0</v>
      </c>
      <c r="T269" s="12">
        <f t="shared" si="26"/>
        <v>0</v>
      </c>
      <c r="U269" s="12">
        <f t="shared" si="27"/>
        <v>0</v>
      </c>
      <c r="V269" s="12">
        <f t="shared" si="28"/>
        <v>0</v>
      </c>
    </row>
    <row r="270" spans="1:22">
      <c r="A270" s="9">
        <f t="shared" si="24"/>
        <v>5</v>
      </c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G270" s="3">
        <v>-1</v>
      </c>
      <c r="H270" s="4">
        <v>-1.95E-2</v>
      </c>
      <c r="I270" s="5">
        <v>6174</v>
      </c>
      <c r="J270" s="5">
        <v>313822</v>
      </c>
      <c r="K270" s="2">
        <v>0</v>
      </c>
      <c r="S270" s="12">
        <f t="shared" si="25"/>
        <v>0</v>
      </c>
      <c r="T270" s="12">
        <f t="shared" si="26"/>
        <v>0</v>
      </c>
      <c r="U270" s="12">
        <f t="shared" si="27"/>
        <v>0</v>
      </c>
      <c r="V270" s="12">
        <f t="shared" si="28"/>
        <v>0</v>
      </c>
    </row>
    <row r="271" spans="1:22">
      <c r="A271" s="9">
        <f t="shared" si="24"/>
        <v>4</v>
      </c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G271" s="3">
        <v>1.8</v>
      </c>
      <c r="H271" s="4">
        <v>3.6400000000000002E-2</v>
      </c>
      <c r="I271" s="5">
        <v>9804</v>
      </c>
      <c r="J271" s="5">
        <v>499763</v>
      </c>
      <c r="K271" s="2">
        <v>0</v>
      </c>
      <c r="S271" s="12">
        <f t="shared" si="25"/>
        <v>0</v>
      </c>
      <c r="T271" s="12">
        <f t="shared" si="26"/>
        <v>0</v>
      </c>
      <c r="U271" s="12">
        <f t="shared" si="27"/>
        <v>0</v>
      </c>
      <c r="V271" s="12">
        <f t="shared" si="28"/>
        <v>0</v>
      </c>
    </row>
    <row r="272" spans="1:22">
      <c r="A272" s="9">
        <f t="shared" si="24"/>
        <v>3</v>
      </c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G272" s="3">
        <v>0.55000000000000004</v>
      </c>
      <c r="H272" s="4">
        <v>1.12E-2</v>
      </c>
      <c r="I272" s="5">
        <v>12747</v>
      </c>
      <c r="J272" s="5">
        <v>630398</v>
      </c>
      <c r="K272" s="2">
        <v>0</v>
      </c>
      <c r="S272" s="12">
        <f t="shared" si="25"/>
        <v>0</v>
      </c>
      <c r="T272" s="12">
        <f t="shared" si="26"/>
        <v>0</v>
      </c>
      <c r="U272" s="12">
        <f t="shared" si="27"/>
        <v>0</v>
      </c>
      <c r="V272" s="12">
        <f t="shared" si="28"/>
        <v>0</v>
      </c>
    </row>
    <row r="273" spans="1:22">
      <c r="A273" s="9">
        <f t="shared" si="24"/>
        <v>2</v>
      </c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G273" s="3">
        <v>4.45</v>
      </c>
      <c r="H273" s="4">
        <v>0.1</v>
      </c>
      <c r="I273" s="5">
        <v>12030</v>
      </c>
      <c r="J273" s="5">
        <v>584637</v>
      </c>
      <c r="K273" s="2">
        <v>0</v>
      </c>
      <c r="S273" s="12">
        <f t="shared" si="25"/>
        <v>0</v>
      </c>
      <c r="T273" s="12">
        <f t="shared" si="26"/>
        <v>0</v>
      </c>
      <c r="U273" s="12">
        <f t="shared" si="27"/>
        <v>0</v>
      </c>
      <c r="V273" s="12">
        <f t="shared" si="28"/>
        <v>0</v>
      </c>
    </row>
    <row r="274" spans="1:22">
      <c r="A274" s="9">
        <f t="shared" si="24"/>
        <v>6</v>
      </c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G274" s="3">
        <v>2.7</v>
      </c>
      <c r="H274" s="4">
        <v>6.4600000000000005E-2</v>
      </c>
      <c r="I274" s="5">
        <v>8683</v>
      </c>
      <c r="J274" s="5">
        <v>377294</v>
      </c>
      <c r="K274" s="2">
        <v>0</v>
      </c>
      <c r="S274" s="12">
        <f t="shared" si="25"/>
        <v>0</v>
      </c>
      <c r="T274" s="12">
        <f t="shared" si="26"/>
        <v>0</v>
      </c>
      <c r="U274" s="12">
        <f t="shared" si="27"/>
        <v>0</v>
      </c>
      <c r="V274" s="12">
        <f t="shared" si="28"/>
        <v>0</v>
      </c>
    </row>
    <row r="275" spans="1:22">
      <c r="A275" s="9">
        <f t="shared" si="24"/>
        <v>5</v>
      </c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G275" s="3">
        <v>2.5</v>
      </c>
      <c r="H275" s="4">
        <v>6.3600000000000004E-2</v>
      </c>
      <c r="I275" s="5">
        <v>8448</v>
      </c>
      <c r="J275" s="5">
        <v>351667</v>
      </c>
      <c r="K275" s="2">
        <v>0</v>
      </c>
      <c r="S275" s="12">
        <f t="shared" si="25"/>
        <v>0</v>
      </c>
      <c r="T275" s="12">
        <f t="shared" si="26"/>
        <v>0</v>
      </c>
      <c r="U275" s="12">
        <f t="shared" si="27"/>
        <v>0</v>
      </c>
      <c r="V275" s="12">
        <f t="shared" si="28"/>
        <v>0</v>
      </c>
    </row>
    <row r="276" spans="1:22">
      <c r="A276" s="9">
        <f t="shared" si="24"/>
        <v>4</v>
      </c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G276" s="3">
        <v>3.5</v>
      </c>
      <c r="H276" s="4">
        <v>9.7799999999999998E-2</v>
      </c>
      <c r="I276" s="5">
        <v>6032</v>
      </c>
      <c r="J276" s="5">
        <v>232499</v>
      </c>
      <c r="K276" s="2">
        <v>0</v>
      </c>
      <c r="S276" s="12">
        <f t="shared" si="25"/>
        <v>0</v>
      </c>
      <c r="T276" s="12">
        <f t="shared" si="26"/>
        <v>0</v>
      </c>
      <c r="U276" s="12">
        <f t="shared" si="27"/>
        <v>0</v>
      </c>
      <c r="V276" s="12">
        <f t="shared" si="28"/>
        <v>0</v>
      </c>
    </row>
    <row r="277" spans="1:22">
      <c r="A277" s="9">
        <f t="shared" si="24"/>
        <v>3</v>
      </c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G277" s="3">
        <v>-0.1</v>
      </c>
      <c r="H277" s="4">
        <v>-2.8E-3</v>
      </c>
      <c r="I277" s="2">
        <v>477</v>
      </c>
      <c r="J277" s="5">
        <v>17083</v>
      </c>
      <c r="K277" s="2">
        <v>0</v>
      </c>
      <c r="S277" s="12">
        <f t="shared" si="25"/>
        <v>0</v>
      </c>
      <c r="T277" s="12">
        <f t="shared" si="26"/>
        <v>0</v>
      </c>
      <c r="U277" s="12">
        <f t="shared" si="27"/>
        <v>0</v>
      </c>
      <c r="V277" s="12">
        <f t="shared" si="28"/>
        <v>0</v>
      </c>
    </row>
    <row r="278" spans="1:22">
      <c r="A278" s="9">
        <f t="shared" si="24"/>
        <v>2</v>
      </c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G278" s="3">
        <v>-0.4</v>
      </c>
      <c r="H278" s="4">
        <v>-1.0999999999999999E-2</v>
      </c>
      <c r="I278" s="2">
        <v>609</v>
      </c>
      <c r="J278" s="5">
        <v>21828</v>
      </c>
      <c r="K278" s="2">
        <v>0</v>
      </c>
      <c r="S278" s="12">
        <f t="shared" si="25"/>
        <v>0</v>
      </c>
      <c r="T278" s="12">
        <f t="shared" si="26"/>
        <v>0</v>
      </c>
      <c r="U278" s="12">
        <f t="shared" si="27"/>
        <v>0</v>
      </c>
      <c r="V278" s="12">
        <f t="shared" si="28"/>
        <v>0</v>
      </c>
    </row>
    <row r="279" spans="1:22">
      <c r="A279" s="9">
        <f t="shared" si="24"/>
        <v>6</v>
      </c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G279" s="2">
        <v>0</v>
      </c>
      <c r="H279" s="6">
        <v>0</v>
      </c>
      <c r="I279" s="2">
        <v>665</v>
      </c>
      <c r="J279" s="5">
        <v>23856</v>
      </c>
      <c r="K279" s="2">
        <v>0</v>
      </c>
      <c r="S279" s="12">
        <f t="shared" si="25"/>
        <v>0</v>
      </c>
      <c r="T279" s="12">
        <f t="shared" si="26"/>
        <v>0</v>
      </c>
      <c r="U279" s="12">
        <f t="shared" si="27"/>
        <v>0</v>
      </c>
      <c r="V279" s="12">
        <f t="shared" si="28"/>
        <v>0</v>
      </c>
    </row>
    <row r="280" spans="1:22">
      <c r="A280" s="9">
        <f t="shared" si="24"/>
        <v>5</v>
      </c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G280" s="3">
        <v>-0.3</v>
      </c>
      <c r="H280" s="4">
        <v>-8.2000000000000007E-3</v>
      </c>
      <c r="I280" s="2">
        <v>648</v>
      </c>
      <c r="J280" s="5">
        <v>23739</v>
      </c>
      <c r="K280" s="2">
        <v>0</v>
      </c>
      <c r="S280" s="12">
        <f t="shared" si="25"/>
        <v>0</v>
      </c>
      <c r="T280" s="12">
        <f t="shared" si="26"/>
        <v>0</v>
      </c>
      <c r="U280" s="12">
        <f t="shared" si="27"/>
        <v>0</v>
      </c>
      <c r="V280" s="12">
        <f t="shared" si="28"/>
        <v>0</v>
      </c>
    </row>
    <row r="281" spans="1:22">
      <c r="A281" s="9">
        <f t="shared" si="24"/>
        <v>4</v>
      </c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G281" s="3">
        <v>0.85</v>
      </c>
      <c r="H281" s="4">
        <v>2.3800000000000002E-2</v>
      </c>
      <c r="I281" s="2">
        <v>970</v>
      </c>
      <c r="J281" s="5">
        <v>35207</v>
      </c>
      <c r="K281" s="2">
        <v>0</v>
      </c>
      <c r="S281" s="12">
        <f t="shared" si="25"/>
        <v>0</v>
      </c>
      <c r="T281" s="12">
        <f t="shared" si="26"/>
        <v>0</v>
      </c>
      <c r="U281" s="12">
        <f t="shared" si="27"/>
        <v>0</v>
      </c>
      <c r="V281" s="12">
        <f t="shared" si="28"/>
        <v>0</v>
      </c>
    </row>
    <row r="282" spans="1:22">
      <c r="A282" s="9">
        <f t="shared" si="24"/>
        <v>3</v>
      </c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G282" s="3">
        <v>0.25</v>
      </c>
      <c r="H282" s="4">
        <v>7.0000000000000001E-3</v>
      </c>
      <c r="I282" s="2">
        <v>837</v>
      </c>
      <c r="J282" s="5">
        <v>29764</v>
      </c>
      <c r="K282" s="2">
        <v>0</v>
      </c>
      <c r="S282" s="12">
        <f t="shared" si="25"/>
        <v>0</v>
      </c>
      <c r="T282" s="12">
        <f t="shared" si="26"/>
        <v>0</v>
      </c>
      <c r="U282" s="12">
        <f t="shared" si="27"/>
        <v>0</v>
      </c>
      <c r="V282" s="12">
        <f t="shared" si="28"/>
        <v>0</v>
      </c>
    </row>
    <row r="283" spans="1:22">
      <c r="A283" s="9">
        <f t="shared" si="24"/>
        <v>2</v>
      </c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G283" s="3">
        <v>-0.3</v>
      </c>
      <c r="H283" s="4">
        <v>-8.3999999999999995E-3</v>
      </c>
      <c r="I283" s="2">
        <v>594</v>
      </c>
      <c r="J283" s="5">
        <v>21137</v>
      </c>
      <c r="K283" s="2">
        <v>0</v>
      </c>
      <c r="S283" s="12">
        <f t="shared" si="25"/>
        <v>0</v>
      </c>
      <c r="T283" s="12">
        <f t="shared" si="26"/>
        <v>0</v>
      </c>
      <c r="U283" s="12">
        <f t="shared" si="27"/>
        <v>0</v>
      </c>
      <c r="V283" s="12">
        <f t="shared" si="28"/>
        <v>0</v>
      </c>
    </row>
    <row r="284" spans="1:22">
      <c r="A284" s="9">
        <f t="shared" si="24"/>
        <v>6</v>
      </c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G284" s="3">
        <v>-0.4</v>
      </c>
      <c r="H284" s="4">
        <v>-1.0999999999999999E-2</v>
      </c>
      <c r="I284" s="2">
        <v>756</v>
      </c>
      <c r="J284" s="5">
        <v>26965</v>
      </c>
      <c r="K284" s="2">
        <v>0</v>
      </c>
      <c r="S284" s="12">
        <f t="shared" si="25"/>
        <v>0</v>
      </c>
      <c r="T284" s="12">
        <f t="shared" si="26"/>
        <v>0</v>
      </c>
      <c r="U284" s="12">
        <f t="shared" si="27"/>
        <v>0</v>
      </c>
      <c r="V284" s="12">
        <f t="shared" si="28"/>
        <v>0</v>
      </c>
    </row>
    <row r="285" spans="1:22">
      <c r="A285" s="9">
        <f t="shared" si="24"/>
        <v>5</v>
      </c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G285" s="3">
        <v>-0.05</v>
      </c>
      <c r="H285" s="4">
        <v>-1.4E-3</v>
      </c>
      <c r="I285" s="5">
        <v>1292</v>
      </c>
      <c r="J285" s="5">
        <v>46242</v>
      </c>
      <c r="K285" s="2">
        <v>0</v>
      </c>
      <c r="S285" s="12">
        <f t="shared" si="25"/>
        <v>0</v>
      </c>
      <c r="T285" s="12">
        <f t="shared" si="26"/>
        <v>0</v>
      </c>
      <c r="U285" s="12">
        <f t="shared" si="27"/>
        <v>0</v>
      </c>
      <c r="V285" s="12">
        <f t="shared" si="28"/>
        <v>0</v>
      </c>
    </row>
    <row r="286" spans="1:22">
      <c r="A286" s="9">
        <f t="shared" si="24"/>
        <v>4</v>
      </c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G286" s="3">
        <v>-0.7</v>
      </c>
      <c r="H286" s="4">
        <v>-1.89E-2</v>
      </c>
      <c r="I286" s="2">
        <v>912</v>
      </c>
      <c r="J286" s="5">
        <v>33174</v>
      </c>
      <c r="K286" s="2">
        <v>0</v>
      </c>
      <c r="S286" s="12">
        <f t="shared" si="25"/>
        <v>0</v>
      </c>
      <c r="T286" s="12">
        <f t="shared" si="26"/>
        <v>0</v>
      </c>
      <c r="U286" s="12">
        <f t="shared" si="27"/>
        <v>0</v>
      </c>
      <c r="V286" s="12">
        <f t="shared" si="28"/>
        <v>0</v>
      </c>
    </row>
    <row r="287" spans="1:22">
      <c r="A287" s="9">
        <f t="shared" si="24"/>
        <v>3</v>
      </c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G287" s="3">
        <v>0.2</v>
      </c>
      <c r="H287" s="4">
        <v>5.4000000000000003E-3</v>
      </c>
      <c r="I287" s="2">
        <v>632</v>
      </c>
      <c r="J287" s="5">
        <v>23142</v>
      </c>
      <c r="K287" s="2">
        <v>0</v>
      </c>
      <c r="S287" s="12">
        <f t="shared" si="25"/>
        <v>0</v>
      </c>
      <c r="T287" s="12">
        <f t="shared" si="26"/>
        <v>0</v>
      </c>
      <c r="U287" s="12">
        <f t="shared" si="27"/>
        <v>0</v>
      </c>
      <c r="V287" s="12">
        <f t="shared" si="28"/>
        <v>0</v>
      </c>
    </row>
    <row r="288" spans="1:22">
      <c r="A288" s="9">
        <f t="shared" si="24"/>
        <v>2</v>
      </c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G288" s="3">
        <v>-0.25</v>
      </c>
      <c r="H288" s="4">
        <v>-6.7999999999999996E-3</v>
      </c>
      <c r="I288" s="2">
        <v>756</v>
      </c>
      <c r="J288" s="5">
        <v>27897</v>
      </c>
      <c r="K288" s="2">
        <v>0</v>
      </c>
      <c r="S288" s="12">
        <f t="shared" si="25"/>
        <v>0</v>
      </c>
      <c r="T288" s="12">
        <f t="shared" si="26"/>
        <v>0</v>
      </c>
      <c r="U288" s="12">
        <f t="shared" si="27"/>
        <v>0</v>
      </c>
      <c r="V288" s="12">
        <f t="shared" si="28"/>
        <v>0</v>
      </c>
    </row>
    <row r="289" spans="1:22">
      <c r="A289" s="9">
        <f t="shared" si="24"/>
        <v>6</v>
      </c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G289" s="3">
        <v>0.2</v>
      </c>
      <c r="H289" s="4">
        <v>5.4000000000000003E-3</v>
      </c>
      <c r="I289" s="2">
        <v>688</v>
      </c>
      <c r="J289" s="5">
        <v>25336</v>
      </c>
      <c r="K289" s="2">
        <v>0</v>
      </c>
      <c r="S289" s="12">
        <f t="shared" si="25"/>
        <v>0</v>
      </c>
      <c r="T289" s="12">
        <f t="shared" si="26"/>
        <v>0</v>
      </c>
      <c r="U289" s="12">
        <f t="shared" si="27"/>
        <v>0</v>
      </c>
      <c r="V289" s="12">
        <f t="shared" si="28"/>
        <v>0</v>
      </c>
    </row>
    <row r="290" spans="1:22">
      <c r="A290" s="9">
        <f t="shared" si="24"/>
        <v>5</v>
      </c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G290" s="3">
        <v>-0.35</v>
      </c>
      <c r="H290" s="4">
        <v>-9.4000000000000004E-3</v>
      </c>
      <c r="I290" s="2">
        <v>521</v>
      </c>
      <c r="J290" s="5">
        <v>19240</v>
      </c>
      <c r="K290" s="2">
        <v>0</v>
      </c>
      <c r="S290" s="12">
        <f t="shared" si="25"/>
        <v>0</v>
      </c>
      <c r="T290" s="12">
        <f t="shared" si="26"/>
        <v>0</v>
      </c>
      <c r="U290" s="12">
        <f t="shared" si="27"/>
        <v>0</v>
      </c>
      <c r="V290" s="12">
        <f t="shared" si="28"/>
        <v>0</v>
      </c>
    </row>
    <row r="291" spans="1:22">
      <c r="A291" s="9">
        <f t="shared" si="24"/>
        <v>4</v>
      </c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G291" s="3">
        <v>-0.35</v>
      </c>
      <c r="H291" s="4">
        <v>-9.2999999999999992E-3</v>
      </c>
      <c r="I291" s="2">
        <v>655</v>
      </c>
      <c r="J291" s="5">
        <v>24324</v>
      </c>
      <c r="K291" s="2">
        <v>0</v>
      </c>
      <c r="S291" s="12">
        <f t="shared" si="25"/>
        <v>0</v>
      </c>
      <c r="T291" s="12">
        <f t="shared" si="26"/>
        <v>0</v>
      </c>
      <c r="U291" s="12">
        <f t="shared" si="27"/>
        <v>0</v>
      </c>
      <c r="V291" s="12">
        <f t="shared" si="28"/>
        <v>0</v>
      </c>
    </row>
    <row r="292" spans="1:22">
      <c r="A292" s="9">
        <f t="shared" si="24"/>
        <v>3</v>
      </c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G292" s="3">
        <v>1.05</v>
      </c>
      <c r="H292" s="4">
        <v>2.8799999999999999E-2</v>
      </c>
      <c r="I292" s="5">
        <v>1695</v>
      </c>
      <c r="J292" s="5">
        <v>63347</v>
      </c>
      <c r="K292" s="2">
        <v>0</v>
      </c>
      <c r="S292" s="12">
        <f t="shared" si="25"/>
        <v>0</v>
      </c>
      <c r="T292" s="12">
        <f t="shared" si="26"/>
        <v>0</v>
      </c>
      <c r="U292" s="12">
        <f t="shared" si="27"/>
        <v>0</v>
      </c>
      <c r="V292" s="12">
        <f t="shared" si="28"/>
        <v>0</v>
      </c>
    </row>
    <row r="293" spans="1:22">
      <c r="A293" s="9">
        <f t="shared" si="24"/>
        <v>2</v>
      </c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G293" s="3">
        <v>0.6</v>
      </c>
      <c r="H293" s="4">
        <v>1.67E-2</v>
      </c>
      <c r="I293" s="2">
        <v>483</v>
      </c>
      <c r="J293" s="5">
        <v>17489</v>
      </c>
      <c r="K293" s="2">
        <v>0</v>
      </c>
      <c r="S293" s="12">
        <f t="shared" si="25"/>
        <v>0</v>
      </c>
      <c r="T293" s="12">
        <f t="shared" si="26"/>
        <v>0</v>
      </c>
      <c r="U293" s="12">
        <f t="shared" si="27"/>
        <v>0</v>
      </c>
      <c r="V293" s="12">
        <f t="shared" si="28"/>
        <v>0</v>
      </c>
    </row>
    <row r="294" spans="1:22">
      <c r="A294" s="9">
        <f t="shared" si="24"/>
        <v>6</v>
      </c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G294" s="3">
        <v>-0.35</v>
      </c>
      <c r="H294" s="4">
        <v>-9.7000000000000003E-3</v>
      </c>
      <c r="I294" s="2">
        <v>641</v>
      </c>
      <c r="J294" s="5">
        <v>23053</v>
      </c>
      <c r="K294" s="2">
        <v>0</v>
      </c>
      <c r="S294" s="12">
        <f t="shared" si="25"/>
        <v>0</v>
      </c>
      <c r="T294" s="12">
        <f t="shared" si="26"/>
        <v>0</v>
      </c>
      <c r="U294" s="12">
        <f t="shared" si="27"/>
        <v>0</v>
      </c>
      <c r="V294" s="12">
        <f t="shared" si="28"/>
        <v>0</v>
      </c>
    </row>
    <row r="295" spans="1:22">
      <c r="A295" s="9">
        <f t="shared" si="24"/>
        <v>5</v>
      </c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G295" s="2">
        <v>0</v>
      </c>
      <c r="H295" s="6">
        <v>0</v>
      </c>
      <c r="I295" s="2">
        <v>580</v>
      </c>
      <c r="J295" s="5">
        <v>20941</v>
      </c>
      <c r="K295" s="2">
        <v>0</v>
      </c>
      <c r="S295" s="12">
        <f t="shared" si="25"/>
        <v>0</v>
      </c>
      <c r="T295" s="12">
        <f t="shared" si="26"/>
        <v>0</v>
      </c>
      <c r="U295" s="12">
        <f t="shared" si="27"/>
        <v>0</v>
      </c>
      <c r="V295" s="12">
        <f t="shared" si="28"/>
        <v>0</v>
      </c>
    </row>
    <row r="296" spans="1:22">
      <c r="A296" s="9">
        <f t="shared" si="24"/>
        <v>4</v>
      </c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G296" s="3">
        <v>-0.35</v>
      </c>
      <c r="H296" s="4">
        <v>-9.5999999999999992E-3</v>
      </c>
      <c r="I296" s="2">
        <v>673</v>
      </c>
      <c r="J296" s="5">
        <v>24498</v>
      </c>
      <c r="K296" s="2">
        <v>0</v>
      </c>
      <c r="S296" s="12">
        <f t="shared" si="25"/>
        <v>0</v>
      </c>
      <c r="T296" s="12">
        <f t="shared" si="26"/>
        <v>0</v>
      </c>
      <c r="U296" s="12">
        <f t="shared" si="27"/>
        <v>0</v>
      </c>
      <c r="V296" s="12">
        <f t="shared" si="28"/>
        <v>0</v>
      </c>
    </row>
    <row r="297" spans="1:22">
      <c r="A297" s="9">
        <f t="shared" si="24"/>
        <v>3</v>
      </c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G297" s="3">
        <v>-0.55000000000000004</v>
      </c>
      <c r="H297" s="4">
        <v>-1.4800000000000001E-2</v>
      </c>
      <c r="I297" s="2">
        <v>601</v>
      </c>
      <c r="J297" s="5">
        <v>22068</v>
      </c>
      <c r="K297" s="2">
        <v>0</v>
      </c>
      <c r="S297" s="12">
        <f t="shared" si="25"/>
        <v>0</v>
      </c>
      <c r="T297" s="12">
        <f t="shared" si="26"/>
        <v>0</v>
      </c>
      <c r="U297" s="12">
        <f t="shared" si="27"/>
        <v>0</v>
      </c>
      <c r="V297" s="12">
        <f t="shared" si="28"/>
        <v>0</v>
      </c>
    </row>
    <row r="298" spans="1:22">
      <c r="A298" s="9">
        <f t="shared" si="24"/>
        <v>2</v>
      </c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G298" s="3">
        <v>-0.1</v>
      </c>
      <c r="H298" s="4">
        <v>-2.7000000000000001E-3</v>
      </c>
      <c r="I298" s="2">
        <v>612</v>
      </c>
      <c r="J298" s="5">
        <v>22711</v>
      </c>
      <c r="K298" s="2">
        <v>0</v>
      </c>
      <c r="S298" s="12">
        <f t="shared" si="25"/>
        <v>0</v>
      </c>
      <c r="T298" s="12">
        <f t="shared" si="26"/>
        <v>0</v>
      </c>
      <c r="U298" s="12">
        <f t="shared" si="27"/>
        <v>0</v>
      </c>
      <c r="V298" s="12">
        <f t="shared" si="28"/>
        <v>0</v>
      </c>
    </row>
    <row r="299" spans="1:22">
      <c r="A299" s="9">
        <f t="shared" si="24"/>
        <v>6</v>
      </c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G299" s="3">
        <v>-0.25</v>
      </c>
      <c r="H299" s="4">
        <v>-6.7000000000000002E-3</v>
      </c>
      <c r="I299" s="2">
        <v>655</v>
      </c>
      <c r="J299" s="5">
        <v>24337</v>
      </c>
      <c r="K299" s="2">
        <v>0</v>
      </c>
      <c r="S299" s="12">
        <f t="shared" si="25"/>
        <v>0</v>
      </c>
      <c r="T299" s="12">
        <f t="shared" si="26"/>
        <v>0</v>
      </c>
      <c r="U299" s="12">
        <f t="shared" si="27"/>
        <v>0</v>
      </c>
      <c r="V299" s="12">
        <f t="shared" si="28"/>
        <v>0</v>
      </c>
    </row>
    <row r="300" spans="1:22">
      <c r="A300" s="9">
        <f t="shared" si="24"/>
        <v>5</v>
      </c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G300" s="3">
        <v>0.45</v>
      </c>
      <c r="H300" s="4">
        <v>1.2200000000000001E-2</v>
      </c>
      <c r="I300" s="2">
        <v>639</v>
      </c>
      <c r="J300" s="5">
        <v>23810</v>
      </c>
      <c r="K300" s="2">
        <v>0</v>
      </c>
      <c r="S300" s="12">
        <f t="shared" si="25"/>
        <v>0</v>
      </c>
      <c r="T300" s="12">
        <f t="shared" si="26"/>
        <v>0</v>
      </c>
      <c r="U300" s="12">
        <f t="shared" si="27"/>
        <v>0</v>
      </c>
      <c r="V300" s="12">
        <f t="shared" si="28"/>
        <v>0</v>
      </c>
    </row>
    <row r="301" spans="1:22">
      <c r="A301" s="9">
        <f t="shared" si="24"/>
        <v>4</v>
      </c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G301" s="3">
        <v>-0.25</v>
      </c>
      <c r="H301" s="4">
        <v>-6.7000000000000002E-3</v>
      </c>
      <c r="I301" s="5">
        <v>1939</v>
      </c>
      <c r="J301" s="5">
        <v>72785</v>
      </c>
      <c r="K301" s="2">
        <v>0</v>
      </c>
      <c r="S301" s="12">
        <f t="shared" si="25"/>
        <v>0</v>
      </c>
      <c r="T301" s="12">
        <f t="shared" si="26"/>
        <v>0</v>
      </c>
      <c r="U301" s="12">
        <f t="shared" si="27"/>
        <v>0</v>
      </c>
      <c r="V301" s="12">
        <f t="shared" si="28"/>
        <v>0</v>
      </c>
    </row>
    <row r="302" spans="1:22">
      <c r="A302" s="9">
        <f t="shared" si="24"/>
        <v>3</v>
      </c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G302" s="3">
        <v>0.55000000000000004</v>
      </c>
      <c r="H302" s="4">
        <v>1.4999999999999999E-2</v>
      </c>
      <c r="I302" s="5">
        <v>1098</v>
      </c>
      <c r="J302" s="5">
        <v>40622</v>
      </c>
      <c r="K302" s="2">
        <v>0</v>
      </c>
      <c r="S302" s="12">
        <f t="shared" si="25"/>
        <v>0</v>
      </c>
      <c r="T302" s="12">
        <f t="shared" si="26"/>
        <v>0</v>
      </c>
      <c r="U302" s="12">
        <f t="shared" si="27"/>
        <v>0</v>
      </c>
      <c r="V302" s="12">
        <f t="shared" si="28"/>
        <v>0</v>
      </c>
    </row>
    <row r="303" spans="1:22">
      <c r="A303" s="9">
        <f t="shared" si="24"/>
        <v>2</v>
      </c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G303" s="3">
        <v>0.9</v>
      </c>
      <c r="H303" s="4">
        <v>2.5100000000000001E-2</v>
      </c>
      <c r="I303" s="5">
        <v>1187</v>
      </c>
      <c r="J303" s="5">
        <v>43490</v>
      </c>
      <c r="K303" s="2">
        <v>0</v>
      </c>
      <c r="S303" s="12">
        <f t="shared" si="25"/>
        <v>0</v>
      </c>
      <c r="T303" s="12">
        <f t="shared" si="26"/>
        <v>0</v>
      </c>
      <c r="U303" s="12">
        <f t="shared" si="27"/>
        <v>0</v>
      </c>
      <c r="V303" s="12">
        <f t="shared" si="28"/>
        <v>0</v>
      </c>
    </row>
    <row r="304" spans="1:22">
      <c r="A304" s="9">
        <f t="shared" si="24"/>
        <v>6</v>
      </c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G304" s="3">
        <v>0.15</v>
      </c>
      <c r="H304" s="4">
        <v>4.1999999999999997E-3</v>
      </c>
      <c r="I304" s="2">
        <v>398</v>
      </c>
      <c r="J304" s="5">
        <v>14242</v>
      </c>
      <c r="K304" s="2">
        <v>0</v>
      </c>
      <c r="S304" s="12">
        <f t="shared" si="25"/>
        <v>0</v>
      </c>
      <c r="T304" s="12">
        <f t="shared" si="26"/>
        <v>0</v>
      </c>
      <c r="U304" s="12">
        <f t="shared" si="27"/>
        <v>0</v>
      </c>
      <c r="V304" s="12">
        <f t="shared" si="28"/>
        <v>0</v>
      </c>
    </row>
    <row r="305" spans="1:22">
      <c r="A305" s="9">
        <f t="shared" si="24"/>
        <v>5</v>
      </c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G305" s="3">
        <v>-0.05</v>
      </c>
      <c r="H305" s="4">
        <v>-1.4E-3</v>
      </c>
      <c r="I305" s="2">
        <v>543</v>
      </c>
      <c r="J305" s="5">
        <v>19380</v>
      </c>
      <c r="K305" s="2">
        <v>0</v>
      </c>
      <c r="S305" s="12">
        <f t="shared" si="25"/>
        <v>0</v>
      </c>
      <c r="T305" s="12">
        <f t="shared" si="26"/>
        <v>0</v>
      </c>
      <c r="U305" s="12">
        <f t="shared" si="27"/>
        <v>0</v>
      </c>
      <c r="V305" s="12">
        <f t="shared" si="28"/>
        <v>0</v>
      </c>
    </row>
    <row r="306" spans="1:22">
      <c r="A306" s="9">
        <f t="shared" si="24"/>
        <v>4</v>
      </c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G306" s="3">
        <v>0.1</v>
      </c>
      <c r="H306" s="4">
        <v>2.8E-3</v>
      </c>
      <c r="I306" s="2">
        <v>643</v>
      </c>
      <c r="J306" s="5">
        <v>22965</v>
      </c>
      <c r="K306" s="2">
        <v>0</v>
      </c>
      <c r="S306" s="12">
        <f t="shared" si="25"/>
        <v>0</v>
      </c>
      <c r="T306" s="12">
        <f t="shared" si="26"/>
        <v>0</v>
      </c>
      <c r="U306" s="12">
        <f t="shared" si="27"/>
        <v>0</v>
      </c>
      <c r="V306" s="12">
        <f t="shared" si="28"/>
        <v>0</v>
      </c>
    </row>
    <row r="307" spans="1:22">
      <c r="A307" s="9">
        <f t="shared" si="24"/>
        <v>3</v>
      </c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G307" s="3">
        <v>-0.2</v>
      </c>
      <c r="H307" s="4">
        <v>-5.5999999999999999E-3</v>
      </c>
      <c r="I307" s="2">
        <v>677</v>
      </c>
      <c r="J307" s="5">
        <v>24351</v>
      </c>
      <c r="K307" s="2">
        <v>0</v>
      </c>
      <c r="S307" s="12">
        <f t="shared" si="25"/>
        <v>0</v>
      </c>
      <c r="T307" s="12">
        <f t="shared" si="26"/>
        <v>0</v>
      </c>
      <c r="U307" s="12">
        <f t="shared" si="27"/>
        <v>0</v>
      </c>
      <c r="V307" s="12">
        <f t="shared" si="28"/>
        <v>0</v>
      </c>
    </row>
    <row r="308" spans="1:22">
      <c r="A308" s="9">
        <f t="shared" si="24"/>
        <v>2</v>
      </c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G308" s="3">
        <v>-0.3</v>
      </c>
      <c r="H308" s="4">
        <v>-8.3000000000000001E-3</v>
      </c>
      <c r="I308" s="2">
        <v>884</v>
      </c>
      <c r="J308" s="5">
        <v>31577</v>
      </c>
      <c r="K308" s="2">
        <v>0</v>
      </c>
      <c r="S308" s="12">
        <f t="shared" si="25"/>
        <v>0</v>
      </c>
      <c r="T308" s="12">
        <f t="shared" si="26"/>
        <v>0</v>
      </c>
      <c r="U308" s="12">
        <f t="shared" si="27"/>
        <v>0</v>
      </c>
      <c r="V308" s="12">
        <f t="shared" si="28"/>
        <v>0</v>
      </c>
    </row>
    <row r="309" spans="1:22">
      <c r="A309" s="9">
        <f t="shared" si="24"/>
        <v>6</v>
      </c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G309" s="3">
        <v>-0.9</v>
      </c>
      <c r="H309" s="4">
        <v>-2.4299999999999999E-2</v>
      </c>
      <c r="I309" s="2">
        <v>972</v>
      </c>
      <c r="J309" s="5">
        <v>35429</v>
      </c>
      <c r="K309" s="2">
        <v>0</v>
      </c>
      <c r="S309" s="12">
        <f t="shared" si="25"/>
        <v>0</v>
      </c>
      <c r="T309" s="12">
        <f t="shared" si="26"/>
        <v>0</v>
      </c>
      <c r="U309" s="12">
        <f t="shared" si="27"/>
        <v>0</v>
      </c>
      <c r="V309" s="12">
        <f t="shared" si="28"/>
        <v>0</v>
      </c>
    </row>
    <row r="310" spans="1:22">
      <c r="A310" s="9">
        <f t="shared" si="24"/>
        <v>5</v>
      </c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G310" s="3">
        <v>0.1</v>
      </c>
      <c r="H310" s="4">
        <v>2.7000000000000001E-3</v>
      </c>
      <c r="I310" s="2">
        <v>537</v>
      </c>
      <c r="J310" s="5">
        <v>19897</v>
      </c>
      <c r="K310" s="2">
        <v>0</v>
      </c>
      <c r="S310" s="12">
        <f t="shared" si="25"/>
        <v>0</v>
      </c>
      <c r="T310" s="12">
        <f t="shared" si="26"/>
        <v>0</v>
      </c>
      <c r="U310" s="12">
        <f t="shared" si="27"/>
        <v>0</v>
      </c>
      <c r="V310" s="12">
        <f t="shared" si="28"/>
        <v>0</v>
      </c>
    </row>
    <row r="311" spans="1:22">
      <c r="A311" s="9">
        <f t="shared" si="24"/>
        <v>4</v>
      </c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G311" s="3">
        <v>-0.15</v>
      </c>
      <c r="H311" s="4">
        <v>-4.0000000000000001E-3</v>
      </c>
      <c r="I311" s="2">
        <v>725</v>
      </c>
      <c r="J311" s="5">
        <v>26753</v>
      </c>
      <c r="K311" s="2">
        <v>0</v>
      </c>
      <c r="S311" s="12">
        <f t="shared" si="25"/>
        <v>0</v>
      </c>
      <c r="T311" s="12">
        <f t="shared" si="26"/>
        <v>0</v>
      </c>
      <c r="U311" s="12">
        <f t="shared" si="27"/>
        <v>0</v>
      </c>
      <c r="V311" s="12">
        <f t="shared" si="28"/>
        <v>0</v>
      </c>
    </row>
    <row r="312" spans="1:22">
      <c r="A312" s="9">
        <f t="shared" si="24"/>
        <v>3</v>
      </c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G312" s="3">
        <v>-0.25</v>
      </c>
      <c r="H312" s="4">
        <v>-6.7000000000000002E-3</v>
      </c>
      <c r="I312" s="2">
        <v>977</v>
      </c>
      <c r="J312" s="5">
        <v>36316</v>
      </c>
      <c r="K312" s="2">
        <v>0</v>
      </c>
      <c r="S312" s="12">
        <f t="shared" si="25"/>
        <v>0</v>
      </c>
      <c r="T312" s="12">
        <f t="shared" si="26"/>
        <v>0</v>
      </c>
      <c r="U312" s="12">
        <f t="shared" si="27"/>
        <v>0</v>
      </c>
      <c r="V312" s="12">
        <f t="shared" si="28"/>
        <v>0</v>
      </c>
    </row>
    <row r="313" spans="1:22">
      <c r="A313" s="9">
        <f t="shared" si="24"/>
        <v>2</v>
      </c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G313" s="3">
        <v>0.9</v>
      </c>
      <c r="H313" s="4">
        <v>2.47E-2</v>
      </c>
      <c r="I313" s="5">
        <v>1987</v>
      </c>
      <c r="J313" s="5">
        <v>73492</v>
      </c>
      <c r="K313" s="2">
        <v>0</v>
      </c>
      <c r="S313" s="12">
        <f t="shared" si="25"/>
        <v>0</v>
      </c>
      <c r="T313" s="12">
        <f t="shared" si="26"/>
        <v>0</v>
      </c>
      <c r="U313" s="12">
        <f t="shared" si="27"/>
        <v>0</v>
      </c>
      <c r="V313" s="12">
        <f t="shared" si="28"/>
        <v>0</v>
      </c>
    </row>
    <row r="314" spans="1:22">
      <c r="A314" s="9">
        <f t="shared" si="24"/>
        <v>6</v>
      </c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G314" s="3">
        <v>0.8</v>
      </c>
      <c r="H314" s="4">
        <v>2.2499999999999999E-2</v>
      </c>
      <c r="I314" s="5">
        <v>1810</v>
      </c>
      <c r="J314" s="5">
        <v>64752</v>
      </c>
      <c r="K314" s="2">
        <v>0</v>
      </c>
      <c r="S314" s="12">
        <f t="shared" si="25"/>
        <v>0</v>
      </c>
      <c r="T314" s="12">
        <f t="shared" si="26"/>
        <v>0</v>
      </c>
      <c r="U314" s="12">
        <f t="shared" si="27"/>
        <v>0</v>
      </c>
      <c r="V314" s="12">
        <f t="shared" si="28"/>
        <v>0</v>
      </c>
    </row>
    <row r="315" spans="1:22">
      <c r="A315" s="9">
        <f t="shared" si="24"/>
        <v>5</v>
      </c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G315" s="3">
        <v>-1.2</v>
      </c>
      <c r="H315" s="4">
        <v>-3.2599999999999997E-2</v>
      </c>
      <c r="I315" s="5">
        <v>1912</v>
      </c>
      <c r="J315" s="5">
        <v>69305</v>
      </c>
      <c r="K315" s="2">
        <v>0</v>
      </c>
      <c r="S315" s="12">
        <f t="shared" si="25"/>
        <v>0</v>
      </c>
      <c r="T315" s="12">
        <f t="shared" si="26"/>
        <v>0</v>
      </c>
      <c r="U315" s="12">
        <f t="shared" si="27"/>
        <v>0</v>
      </c>
      <c r="V315" s="12">
        <f t="shared" si="28"/>
        <v>0</v>
      </c>
    </row>
    <row r="316" spans="1:22">
      <c r="A316" s="9">
        <f t="shared" si="24"/>
        <v>4</v>
      </c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G316" s="3">
        <v>-0.35</v>
      </c>
      <c r="H316" s="4">
        <v>-9.4000000000000004E-3</v>
      </c>
      <c r="I316" s="5">
        <v>1522</v>
      </c>
      <c r="J316" s="5">
        <v>55891</v>
      </c>
      <c r="K316" s="2">
        <v>0</v>
      </c>
      <c r="S316" s="12">
        <f t="shared" si="25"/>
        <v>0</v>
      </c>
      <c r="T316" s="12">
        <f t="shared" si="26"/>
        <v>0</v>
      </c>
      <c r="U316" s="12">
        <f t="shared" si="27"/>
        <v>0</v>
      </c>
      <c r="V316" s="12">
        <f t="shared" si="28"/>
        <v>0</v>
      </c>
    </row>
    <row r="317" spans="1:22">
      <c r="A317" s="9">
        <f t="shared" si="24"/>
        <v>3</v>
      </c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G317" s="3">
        <v>-1.1499999999999999</v>
      </c>
      <c r="H317" s="4">
        <v>-0.03</v>
      </c>
      <c r="I317" s="5">
        <v>2569</v>
      </c>
      <c r="J317" s="5">
        <v>96168</v>
      </c>
      <c r="K317" s="2">
        <v>0</v>
      </c>
      <c r="S317" s="12">
        <f t="shared" si="25"/>
        <v>0</v>
      </c>
      <c r="T317" s="12">
        <f t="shared" si="26"/>
        <v>0</v>
      </c>
      <c r="U317" s="12">
        <f t="shared" si="27"/>
        <v>0</v>
      </c>
      <c r="V317" s="12">
        <f t="shared" si="28"/>
        <v>0</v>
      </c>
    </row>
    <row r="318" spans="1:22">
      <c r="A318" s="9">
        <f t="shared" si="24"/>
        <v>2</v>
      </c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G318" s="3">
        <v>0.1</v>
      </c>
      <c r="H318" s="4">
        <v>2.5999999999999999E-3</v>
      </c>
      <c r="I318" s="5">
        <v>1401</v>
      </c>
      <c r="J318" s="5">
        <v>53563</v>
      </c>
      <c r="K318" s="2">
        <v>0</v>
      </c>
      <c r="S318" s="12">
        <f t="shared" si="25"/>
        <v>0</v>
      </c>
      <c r="T318" s="12">
        <f t="shared" si="26"/>
        <v>0</v>
      </c>
      <c r="U318" s="12">
        <f t="shared" si="27"/>
        <v>0</v>
      </c>
      <c r="V318" s="12">
        <f t="shared" si="28"/>
        <v>0</v>
      </c>
    </row>
    <row r="319" spans="1:22">
      <c r="A319" s="9">
        <f t="shared" si="24"/>
        <v>6</v>
      </c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G319" s="3">
        <v>-0.1</v>
      </c>
      <c r="H319" s="4">
        <v>-2.5999999999999999E-3</v>
      </c>
      <c r="I319" s="5">
        <v>2700</v>
      </c>
      <c r="J319" s="5">
        <v>104722</v>
      </c>
      <c r="K319" s="2">
        <v>0</v>
      </c>
      <c r="S319" s="12">
        <f t="shared" si="25"/>
        <v>0</v>
      </c>
      <c r="T319" s="12">
        <f t="shared" si="26"/>
        <v>0</v>
      </c>
      <c r="U319" s="12">
        <f t="shared" si="27"/>
        <v>0</v>
      </c>
      <c r="V319" s="12">
        <f t="shared" si="28"/>
        <v>0</v>
      </c>
    </row>
    <row r="320" spans="1:22">
      <c r="A320" s="9">
        <f t="shared" si="24"/>
        <v>5</v>
      </c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G320" s="3">
        <v>-0.7</v>
      </c>
      <c r="H320" s="4">
        <v>-1.7899999999999999E-2</v>
      </c>
      <c r="I320" s="5">
        <v>1506</v>
      </c>
      <c r="J320" s="5">
        <v>57864</v>
      </c>
      <c r="K320" s="2">
        <v>0</v>
      </c>
      <c r="S320" s="12">
        <f t="shared" si="25"/>
        <v>0</v>
      </c>
      <c r="T320" s="12">
        <f t="shared" si="26"/>
        <v>0</v>
      </c>
      <c r="U320" s="12">
        <f t="shared" si="27"/>
        <v>0</v>
      </c>
      <c r="V320" s="12">
        <f t="shared" si="28"/>
        <v>0</v>
      </c>
    </row>
    <row r="321" spans="1:22">
      <c r="A321" s="9">
        <f t="shared" si="24"/>
        <v>4</v>
      </c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G321" s="3">
        <v>0.35</v>
      </c>
      <c r="H321" s="4">
        <v>9.1000000000000004E-3</v>
      </c>
      <c r="I321" s="5">
        <v>4000</v>
      </c>
      <c r="J321" s="5">
        <v>156716</v>
      </c>
      <c r="K321" s="2">
        <v>0</v>
      </c>
      <c r="S321" s="12">
        <f t="shared" si="25"/>
        <v>0</v>
      </c>
      <c r="T321" s="12">
        <f t="shared" si="26"/>
        <v>0</v>
      </c>
      <c r="U321" s="12">
        <f t="shared" si="27"/>
        <v>0</v>
      </c>
      <c r="V321" s="12">
        <f t="shared" si="28"/>
        <v>0</v>
      </c>
    </row>
    <row r="322" spans="1:22">
      <c r="A322" s="9">
        <f t="shared" si="24"/>
        <v>3</v>
      </c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G322" s="3">
        <v>0.25</v>
      </c>
      <c r="H322" s="4">
        <v>6.4999999999999997E-3</v>
      </c>
      <c r="I322" s="5">
        <v>2078</v>
      </c>
      <c r="J322" s="5">
        <v>80676</v>
      </c>
      <c r="K322" s="2">
        <v>0</v>
      </c>
      <c r="S322" s="12">
        <f t="shared" si="25"/>
        <v>0</v>
      </c>
      <c r="T322" s="12">
        <f t="shared" si="26"/>
        <v>0</v>
      </c>
      <c r="U322" s="12">
        <f t="shared" si="27"/>
        <v>0</v>
      </c>
      <c r="V322" s="12">
        <f t="shared" si="28"/>
        <v>0</v>
      </c>
    </row>
    <row r="323" spans="1:22">
      <c r="A323" s="9">
        <f t="shared" si="24"/>
        <v>2</v>
      </c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G323" s="3">
        <v>0.4</v>
      </c>
      <c r="H323" s="4">
        <v>1.0500000000000001E-2</v>
      </c>
      <c r="I323" s="5">
        <v>1233</v>
      </c>
      <c r="J323" s="5">
        <v>47138</v>
      </c>
      <c r="K323" s="2">
        <v>0</v>
      </c>
      <c r="S323" s="12">
        <f t="shared" si="25"/>
        <v>0</v>
      </c>
      <c r="T323" s="12">
        <f t="shared" si="26"/>
        <v>0</v>
      </c>
      <c r="U323" s="12">
        <f t="shared" si="27"/>
        <v>0</v>
      </c>
      <c r="V323" s="12">
        <f t="shared" si="28"/>
        <v>0</v>
      </c>
    </row>
    <row r="324" spans="1:22">
      <c r="A324" s="9">
        <f t="shared" si="24"/>
        <v>6</v>
      </c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G324" s="3">
        <v>-0.4</v>
      </c>
      <c r="H324" s="4">
        <v>-1.04E-2</v>
      </c>
      <c r="I324" s="5">
        <v>1237</v>
      </c>
      <c r="J324" s="5">
        <v>47500</v>
      </c>
      <c r="K324" s="2">
        <v>0</v>
      </c>
      <c r="S324" s="12">
        <f t="shared" si="25"/>
        <v>0</v>
      </c>
      <c r="T324" s="12">
        <f t="shared" si="26"/>
        <v>0</v>
      </c>
      <c r="U324" s="12">
        <f t="shared" si="27"/>
        <v>0</v>
      </c>
      <c r="V324" s="12">
        <f t="shared" si="28"/>
        <v>0</v>
      </c>
    </row>
    <row r="325" spans="1:22">
      <c r="A325" s="9">
        <f t="shared" ref="A325:A388" si="29">WEEKDAY(B325,1)</f>
        <v>5</v>
      </c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G325" s="3">
        <v>0.85</v>
      </c>
      <c r="H325" s="4">
        <v>2.2599999999999999E-2</v>
      </c>
      <c r="I325" s="5">
        <v>1734</v>
      </c>
      <c r="J325" s="5">
        <v>65955</v>
      </c>
      <c r="K325" s="2">
        <v>0</v>
      </c>
      <c r="S325" s="12">
        <f t="shared" ref="S325:S388" si="30">SUM(Q325:Q329)/5</f>
        <v>0</v>
      </c>
      <c r="T325" s="12">
        <f t="shared" ref="T325:T388" si="31">SUM(Q325:Q334)/10</f>
        <v>0</v>
      </c>
      <c r="U325" s="12">
        <f t="shared" ref="U325:U388" si="32">SUM(Q325:Q344)/20</f>
        <v>0</v>
      </c>
      <c r="V325" s="12">
        <f t="shared" ref="V325:V388" si="33">SUM(Q325:Q384)/60</f>
        <v>0</v>
      </c>
    </row>
    <row r="326" spans="1:22">
      <c r="A326" s="9">
        <f t="shared" si="29"/>
        <v>4</v>
      </c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G326" s="3">
        <v>-1.75</v>
      </c>
      <c r="H326" s="4">
        <v>-4.4499999999999998E-2</v>
      </c>
      <c r="I326" s="5">
        <v>3935</v>
      </c>
      <c r="J326" s="5">
        <v>150012</v>
      </c>
      <c r="K326" s="2">
        <v>0</v>
      </c>
      <c r="S326" s="12">
        <f t="shared" si="30"/>
        <v>0</v>
      </c>
      <c r="T326" s="12">
        <f t="shared" si="31"/>
        <v>0</v>
      </c>
      <c r="U326" s="12">
        <f t="shared" si="32"/>
        <v>0</v>
      </c>
      <c r="V326" s="12">
        <f t="shared" si="33"/>
        <v>0</v>
      </c>
    </row>
    <row r="327" spans="1:22">
      <c r="A327" s="9">
        <f t="shared" si="29"/>
        <v>3</v>
      </c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G327" s="3">
        <v>-0.85</v>
      </c>
      <c r="H327" s="4">
        <v>-2.12E-2</v>
      </c>
      <c r="I327" s="5">
        <v>2838</v>
      </c>
      <c r="J327" s="5">
        <v>112567</v>
      </c>
      <c r="K327" s="2">
        <v>0</v>
      </c>
      <c r="S327" s="12">
        <f t="shared" si="30"/>
        <v>0</v>
      </c>
      <c r="T327" s="12">
        <f t="shared" si="31"/>
        <v>0</v>
      </c>
      <c r="U327" s="12">
        <f t="shared" si="32"/>
        <v>0</v>
      </c>
      <c r="V327" s="12">
        <f t="shared" si="33"/>
        <v>0</v>
      </c>
    </row>
    <row r="328" spans="1:22">
      <c r="A328" s="9">
        <f t="shared" si="29"/>
        <v>2</v>
      </c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G328" s="3">
        <v>0.75</v>
      </c>
      <c r="H328" s="4">
        <v>1.9E-2</v>
      </c>
      <c r="I328" s="5">
        <v>4097</v>
      </c>
      <c r="J328" s="5">
        <v>163670</v>
      </c>
      <c r="K328" s="2">
        <v>0</v>
      </c>
      <c r="S328" s="12">
        <f t="shared" si="30"/>
        <v>0</v>
      </c>
      <c r="T328" s="12">
        <f t="shared" si="31"/>
        <v>0</v>
      </c>
      <c r="U328" s="12">
        <f t="shared" si="32"/>
        <v>0</v>
      </c>
      <c r="V328" s="12">
        <f t="shared" si="33"/>
        <v>0</v>
      </c>
    </row>
    <row r="329" spans="1:22">
      <c r="A329" s="9">
        <f t="shared" si="29"/>
        <v>6</v>
      </c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G329" s="3">
        <v>0.7</v>
      </c>
      <c r="H329" s="4">
        <v>1.8100000000000002E-2</v>
      </c>
      <c r="I329" s="5">
        <v>3028</v>
      </c>
      <c r="J329" s="5">
        <v>118658</v>
      </c>
      <c r="K329" s="2">
        <v>0</v>
      </c>
      <c r="S329" s="12">
        <f t="shared" si="30"/>
        <v>0</v>
      </c>
      <c r="T329" s="12">
        <f t="shared" si="31"/>
        <v>0</v>
      </c>
      <c r="U329" s="12">
        <f t="shared" si="32"/>
        <v>0</v>
      </c>
      <c r="V329" s="12">
        <f t="shared" si="33"/>
        <v>0</v>
      </c>
    </row>
    <row r="330" spans="1:22">
      <c r="A330" s="9">
        <f t="shared" si="29"/>
        <v>5</v>
      </c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G330" s="3">
        <v>0.1</v>
      </c>
      <c r="H330" s="4">
        <v>2.5999999999999999E-3</v>
      </c>
      <c r="I330" s="5">
        <v>2295</v>
      </c>
      <c r="J330" s="5">
        <v>89145</v>
      </c>
      <c r="K330" s="2">
        <v>0</v>
      </c>
      <c r="S330" s="12">
        <f t="shared" si="30"/>
        <v>0</v>
      </c>
      <c r="T330" s="12">
        <f t="shared" si="31"/>
        <v>0</v>
      </c>
      <c r="U330" s="12">
        <f t="shared" si="32"/>
        <v>0</v>
      </c>
      <c r="V330" s="12">
        <f t="shared" si="33"/>
        <v>0</v>
      </c>
    </row>
    <row r="331" spans="1:22">
      <c r="A331" s="9">
        <f t="shared" si="29"/>
        <v>4</v>
      </c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G331" s="3">
        <v>0.4</v>
      </c>
      <c r="H331" s="4">
        <v>1.0500000000000001E-2</v>
      </c>
      <c r="I331" s="5">
        <v>3984</v>
      </c>
      <c r="J331" s="5">
        <v>154381</v>
      </c>
      <c r="K331" s="2">
        <v>0</v>
      </c>
      <c r="S331" s="12">
        <f t="shared" si="30"/>
        <v>0</v>
      </c>
      <c r="T331" s="12">
        <f t="shared" si="31"/>
        <v>0</v>
      </c>
      <c r="U331" s="12">
        <f t="shared" si="32"/>
        <v>0</v>
      </c>
      <c r="V331" s="12">
        <f t="shared" si="33"/>
        <v>0</v>
      </c>
    </row>
    <row r="332" spans="1:22">
      <c r="A332" s="9">
        <f t="shared" si="29"/>
        <v>3</v>
      </c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G332" s="3">
        <v>0.1</v>
      </c>
      <c r="H332" s="4">
        <v>2.5999999999999999E-3</v>
      </c>
      <c r="I332" s="5">
        <v>2991</v>
      </c>
      <c r="J332" s="5">
        <v>115352</v>
      </c>
      <c r="K332" s="2">
        <v>0</v>
      </c>
      <c r="S332" s="12">
        <f t="shared" si="30"/>
        <v>0</v>
      </c>
      <c r="T332" s="12">
        <f t="shared" si="31"/>
        <v>0</v>
      </c>
      <c r="U332" s="12">
        <f t="shared" si="32"/>
        <v>0</v>
      </c>
      <c r="V332" s="12">
        <f t="shared" si="33"/>
        <v>0</v>
      </c>
    </row>
    <row r="333" spans="1:22">
      <c r="A333" s="9">
        <f t="shared" si="29"/>
        <v>2</v>
      </c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G333" s="3">
        <v>0.95</v>
      </c>
      <c r="H333" s="4">
        <v>2.5600000000000001E-2</v>
      </c>
      <c r="I333" s="5">
        <v>2042</v>
      </c>
      <c r="J333" s="5">
        <v>77021</v>
      </c>
      <c r="K333" s="2">
        <v>0</v>
      </c>
      <c r="S333" s="12">
        <f t="shared" si="30"/>
        <v>0</v>
      </c>
      <c r="T333" s="12">
        <f t="shared" si="31"/>
        <v>0</v>
      </c>
      <c r="U333" s="12">
        <f t="shared" si="32"/>
        <v>0</v>
      </c>
      <c r="V333" s="12">
        <f t="shared" si="33"/>
        <v>0</v>
      </c>
    </row>
    <row r="334" spans="1:22">
      <c r="A334" s="9">
        <f t="shared" si="29"/>
        <v>7</v>
      </c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G334" s="3">
        <v>-0.3</v>
      </c>
      <c r="H334" s="4">
        <v>-8.0000000000000002E-3</v>
      </c>
      <c r="I334" s="5">
        <v>1998</v>
      </c>
      <c r="J334" s="5">
        <v>73749</v>
      </c>
      <c r="K334" s="2">
        <v>0</v>
      </c>
      <c r="S334" s="12">
        <f t="shared" si="30"/>
        <v>0</v>
      </c>
      <c r="T334" s="12">
        <f t="shared" si="31"/>
        <v>0</v>
      </c>
      <c r="U334" s="12">
        <f t="shared" si="32"/>
        <v>0</v>
      </c>
      <c r="V334" s="12">
        <f t="shared" si="33"/>
        <v>0</v>
      </c>
    </row>
    <row r="335" spans="1:22">
      <c r="A335" s="9">
        <f t="shared" si="29"/>
        <v>6</v>
      </c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G335" s="3">
        <v>-0.85</v>
      </c>
      <c r="H335" s="4">
        <v>-2.2200000000000001E-2</v>
      </c>
      <c r="I335" s="5">
        <v>2327</v>
      </c>
      <c r="J335" s="5">
        <v>87964</v>
      </c>
      <c r="K335" s="2">
        <v>0</v>
      </c>
      <c r="S335" s="12">
        <f t="shared" si="30"/>
        <v>0</v>
      </c>
      <c r="T335" s="12">
        <f t="shared" si="31"/>
        <v>0</v>
      </c>
      <c r="U335" s="12">
        <f t="shared" si="32"/>
        <v>0</v>
      </c>
      <c r="V335" s="12">
        <f t="shared" si="33"/>
        <v>0</v>
      </c>
    </row>
    <row r="336" spans="1:22">
      <c r="A336" s="9">
        <f t="shared" si="29"/>
        <v>5</v>
      </c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G336" s="3">
        <v>0.1</v>
      </c>
      <c r="H336" s="4">
        <v>2.5999999999999999E-3</v>
      </c>
      <c r="I336" s="5">
        <v>2899</v>
      </c>
      <c r="J336" s="5">
        <v>110469</v>
      </c>
      <c r="K336" s="2">
        <v>0</v>
      </c>
      <c r="S336" s="12">
        <f t="shared" si="30"/>
        <v>0</v>
      </c>
      <c r="T336" s="12">
        <f t="shared" si="31"/>
        <v>0</v>
      </c>
      <c r="U336" s="12">
        <f t="shared" si="32"/>
        <v>0</v>
      </c>
      <c r="V336" s="12">
        <f t="shared" si="33"/>
        <v>0</v>
      </c>
    </row>
    <row r="337" spans="1:22">
      <c r="A337" s="9">
        <f t="shared" si="29"/>
        <v>4</v>
      </c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G337" s="3">
        <v>0.2</v>
      </c>
      <c r="H337" s="4">
        <v>5.3E-3</v>
      </c>
      <c r="I337" s="5">
        <v>4832</v>
      </c>
      <c r="J337" s="5">
        <v>185706</v>
      </c>
      <c r="K337" s="2">
        <v>0</v>
      </c>
      <c r="S337" s="12">
        <f t="shared" si="30"/>
        <v>0</v>
      </c>
      <c r="T337" s="12">
        <f t="shared" si="31"/>
        <v>0</v>
      </c>
      <c r="U337" s="12">
        <f t="shared" si="32"/>
        <v>0</v>
      </c>
      <c r="V337" s="12">
        <f t="shared" si="33"/>
        <v>0</v>
      </c>
    </row>
    <row r="338" spans="1:22">
      <c r="A338" s="9">
        <f t="shared" si="29"/>
        <v>6</v>
      </c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G338" s="3">
        <v>1.1499999999999999</v>
      </c>
      <c r="H338" s="4">
        <v>3.1199999999999999E-2</v>
      </c>
      <c r="I338" s="5">
        <v>6436</v>
      </c>
      <c r="J338" s="5">
        <v>242503</v>
      </c>
      <c r="K338" s="2">
        <v>0</v>
      </c>
      <c r="S338" s="12">
        <f t="shared" si="30"/>
        <v>0</v>
      </c>
      <c r="T338" s="12">
        <f t="shared" si="31"/>
        <v>0</v>
      </c>
      <c r="U338" s="12">
        <f t="shared" si="32"/>
        <v>0</v>
      </c>
      <c r="V338" s="12">
        <f t="shared" si="33"/>
        <v>0</v>
      </c>
    </row>
    <row r="339" spans="1:22">
      <c r="A339" s="9">
        <f t="shared" si="29"/>
        <v>5</v>
      </c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G339" s="2">
        <v>0</v>
      </c>
      <c r="H339" s="6">
        <v>0</v>
      </c>
      <c r="I339" s="5">
        <v>10271</v>
      </c>
      <c r="J339" s="5">
        <v>388500</v>
      </c>
      <c r="K339" s="2">
        <v>0</v>
      </c>
      <c r="S339" s="12">
        <f t="shared" si="30"/>
        <v>0</v>
      </c>
      <c r="T339" s="12">
        <f t="shared" si="31"/>
        <v>0</v>
      </c>
      <c r="U339" s="12">
        <f t="shared" si="32"/>
        <v>0</v>
      </c>
      <c r="V339" s="12">
        <f t="shared" si="33"/>
        <v>0</v>
      </c>
    </row>
    <row r="340" spans="1:22">
      <c r="A340" s="9">
        <f t="shared" si="29"/>
        <v>4</v>
      </c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G340" s="3">
        <v>0.9</v>
      </c>
      <c r="H340" s="4">
        <v>2.5000000000000001E-2</v>
      </c>
      <c r="I340" s="5">
        <v>4274</v>
      </c>
      <c r="J340" s="5">
        <v>156033</v>
      </c>
      <c r="K340" s="2">
        <v>0</v>
      </c>
      <c r="S340" s="12">
        <f t="shared" si="30"/>
        <v>0</v>
      </c>
      <c r="T340" s="12">
        <f t="shared" si="31"/>
        <v>0</v>
      </c>
      <c r="U340" s="12">
        <f t="shared" si="32"/>
        <v>0</v>
      </c>
      <c r="V340" s="12">
        <f t="shared" si="33"/>
        <v>0</v>
      </c>
    </row>
    <row r="341" spans="1:22">
      <c r="A341" s="9">
        <f t="shared" si="29"/>
        <v>3</v>
      </c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G341" s="2">
        <v>0</v>
      </c>
      <c r="H341" s="6">
        <v>0</v>
      </c>
      <c r="I341" s="5">
        <v>5602</v>
      </c>
      <c r="J341" s="5">
        <v>204616</v>
      </c>
      <c r="K341" s="2">
        <v>0</v>
      </c>
      <c r="S341" s="12">
        <f t="shared" si="30"/>
        <v>0</v>
      </c>
      <c r="T341" s="12">
        <f t="shared" si="31"/>
        <v>0</v>
      </c>
      <c r="U341" s="12">
        <f t="shared" si="32"/>
        <v>0</v>
      </c>
      <c r="V341" s="12">
        <f t="shared" si="33"/>
        <v>0</v>
      </c>
    </row>
    <row r="342" spans="1:22">
      <c r="A342" s="9">
        <f t="shared" si="29"/>
        <v>2</v>
      </c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G342" s="3">
        <v>1.55</v>
      </c>
      <c r="H342" s="4">
        <v>4.5100000000000001E-2</v>
      </c>
      <c r="I342" s="5">
        <v>3948</v>
      </c>
      <c r="J342" s="5">
        <v>139672</v>
      </c>
      <c r="K342" s="2">
        <v>0</v>
      </c>
      <c r="S342" s="12">
        <f t="shared" si="30"/>
        <v>0</v>
      </c>
      <c r="T342" s="12">
        <f t="shared" si="31"/>
        <v>0</v>
      </c>
      <c r="U342" s="12">
        <f t="shared" si="32"/>
        <v>0</v>
      </c>
      <c r="V342" s="12">
        <f t="shared" si="33"/>
        <v>0</v>
      </c>
    </row>
    <row r="343" spans="1:22">
      <c r="A343" s="9">
        <f t="shared" si="29"/>
        <v>6</v>
      </c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G343" s="3">
        <v>0.85</v>
      </c>
      <c r="H343" s="4">
        <v>2.53E-2</v>
      </c>
      <c r="I343" s="5">
        <v>3097</v>
      </c>
      <c r="J343" s="5">
        <v>106059</v>
      </c>
      <c r="K343" s="2">
        <v>0</v>
      </c>
      <c r="S343" s="12">
        <f t="shared" si="30"/>
        <v>0</v>
      </c>
      <c r="T343" s="12">
        <f t="shared" si="31"/>
        <v>0</v>
      </c>
      <c r="U343" s="12">
        <f t="shared" si="32"/>
        <v>0</v>
      </c>
      <c r="V343" s="12">
        <f t="shared" si="33"/>
        <v>0</v>
      </c>
    </row>
    <row r="344" spans="1:22">
      <c r="A344" s="9">
        <f t="shared" si="29"/>
        <v>5</v>
      </c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G344" s="3">
        <v>0.15</v>
      </c>
      <c r="H344" s="4">
        <v>4.4999999999999997E-3</v>
      </c>
      <c r="I344" s="5">
        <v>3637</v>
      </c>
      <c r="J344" s="5">
        <v>122632</v>
      </c>
      <c r="K344" s="2">
        <v>0</v>
      </c>
      <c r="S344" s="12">
        <f t="shared" si="30"/>
        <v>0</v>
      </c>
      <c r="T344" s="12">
        <f t="shared" si="31"/>
        <v>0</v>
      </c>
      <c r="U344" s="12">
        <f t="shared" si="32"/>
        <v>0</v>
      </c>
      <c r="V344" s="12">
        <f t="shared" si="33"/>
        <v>0</v>
      </c>
    </row>
    <row r="345" spans="1:22">
      <c r="A345" s="9">
        <f t="shared" si="29"/>
        <v>4</v>
      </c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G345" s="3">
        <v>1.35</v>
      </c>
      <c r="H345" s="4">
        <v>4.2099999999999999E-2</v>
      </c>
      <c r="I345" s="5">
        <v>3609</v>
      </c>
      <c r="J345" s="5">
        <v>118888</v>
      </c>
      <c r="K345" s="2">
        <v>0</v>
      </c>
      <c r="S345" s="12">
        <f t="shared" si="30"/>
        <v>0</v>
      </c>
      <c r="T345" s="12">
        <f t="shared" si="31"/>
        <v>0</v>
      </c>
      <c r="U345" s="12">
        <f t="shared" si="32"/>
        <v>0</v>
      </c>
      <c r="V345" s="12">
        <f t="shared" si="33"/>
        <v>0</v>
      </c>
    </row>
    <row r="346" spans="1:22">
      <c r="A346" s="9">
        <f t="shared" si="29"/>
        <v>3</v>
      </c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G346" s="3">
        <v>-0.25</v>
      </c>
      <c r="H346" s="4">
        <v>-7.7000000000000002E-3</v>
      </c>
      <c r="I346" s="2">
        <v>707</v>
      </c>
      <c r="J346" s="5">
        <v>22660</v>
      </c>
      <c r="K346" s="2">
        <v>0</v>
      </c>
      <c r="S346" s="12">
        <f t="shared" si="30"/>
        <v>0</v>
      </c>
      <c r="T346" s="12">
        <f t="shared" si="31"/>
        <v>0</v>
      </c>
      <c r="U346" s="12">
        <f t="shared" si="32"/>
        <v>0</v>
      </c>
      <c r="V346" s="12">
        <f t="shared" si="33"/>
        <v>0</v>
      </c>
    </row>
    <row r="347" spans="1:22">
      <c r="A347" s="9">
        <f t="shared" si="29"/>
        <v>2</v>
      </c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G347" s="3">
        <v>0.7</v>
      </c>
      <c r="H347" s="4">
        <v>2.2200000000000001E-2</v>
      </c>
      <c r="I347" s="5">
        <v>1250</v>
      </c>
      <c r="J347" s="5">
        <v>40143</v>
      </c>
      <c r="K347" s="2">
        <v>0</v>
      </c>
      <c r="S347" s="12">
        <f t="shared" si="30"/>
        <v>0</v>
      </c>
      <c r="T347" s="12">
        <f t="shared" si="31"/>
        <v>0</v>
      </c>
      <c r="U347" s="12">
        <f t="shared" si="32"/>
        <v>0</v>
      </c>
      <c r="V347" s="12">
        <f t="shared" si="33"/>
        <v>0</v>
      </c>
    </row>
    <row r="348" spans="1:22">
      <c r="A348" s="9">
        <f t="shared" si="29"/>
        <v>6</v>
      </c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G348" s="3">
        <v>-0.1</v>
      </c>
      <c r="H348" s="4">
        <v>-3.2000000000000002E-3</v>
      </c>
      <c r="I348" s="2">
        <v>527</v>
      </c>
      <c r="J348" s="5">
        <v>16650</v>
      </c>
      <c r="K348" s="2">
        <v>0</v>
      </c>
      <c r="S348" s="12">
        <f t="shared" si="30"/>
        <v>0</v>
      </c>
      <c r="T348" s="12">
        <f t="shared" si="31"/>
        <v>0</v>
      </c>
      <c r="U348" s="12">
        <f t="shared" si="32"/>
        <v>0</v>
      </c>
      <c r="V348" s="12">
        <f t="shared" si="33"/>
        <v>0</v>
      </c>
    </row>
    <row r="349" spans="1:22">
      <c r="A349" s="9">
        <f t="shared" si="29"/>
        <v>5</v>
      </c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G349" s="3">
        <v>0.25</v>
      </c>
      <c r="H349" s="4">
        <v>7.9000000000000008E-3</v>
      </c>
      <c r="I349" s="2">
        <v>577</v>
      </c>
      <c r="J349" s="5">
        <v>18251</v>
      </c>
      <c r="K349" s="2">
        <v>0</v>
      </c>
      <c r="S349" s="12">
        <f t="shared" si="30"/>
        <v>0</v>
      </c>
      <c r="T349" s="12">
        <f t="shared" si="31"/>
        <v>0</v>
      </c>
      <c r="U349" s="12">
        <f t="shared" si="32"/>
        <v>0</v>
      </c>
      <c r="V349" s="12">
        <f t="shared" si="33"/>
        <v>0</v>
      </c>
    </row>
    <row r="350" spans="1:22">
      <c r="A350" s="9">
        <f t="shared" si="29"/>
        <v>4</v>
      </c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G350" s="3">
        <v>0.8</v>
      </c>
      <c r="H350" s="4">
        <v>2.6100000000000002E-2</v>
      </c>
      <c r="I350" s="2">
        <v>528</v>
      </c>
      <c r="J350" s="5">
        <v>16519</v>
      </c>
      <c r="K350" s="2">
        <v>0</v>
      </c>
      <c r="S350" s="12">
        <f t="shared" si="30"/>
        <v>0</v>
      </c>
      <c r="T350" s="12">
        <f t="shared" si="31"/>
        <v>0</v>
      </c>
      <c r="U350" s="12">
        <f t="shared" si="32"/>
        <v>0</v>
      </c>
      <c r="V350" s="12">
        <f t="shared" si="33"/>
        <v>0</v>
      </c>
    </row>
    <row r="351" spans="1:22">
      <c r="A351" s="9">
        <f t="shared" si="29"/>
        <v>3</v>
      </c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G351" s="3">
        <v>-1.2</v>
      </c>
      <c r="H351" s="4">
        <v>-3.7699999999999997E-2</v>
      </c>
      <c r="I351" s="5">
        <v>1081</v>
      </c>
      <c r="J351" s="5">
        <v>33670</v>
      </c>
      <c r="K351" s="2">
        <v>0</v>
      </c>
      <c r="S351" s="12">
        <f t="shared" si="30"/>
        <v>0</v>
      </c>
      <c r="T351" s="12">
        <f t="shared" si="31"/>
        <v>0</v>
      </c>
      <c r="U351" s="12">
        <f t="shared" si="32"/>
        <v>0</v>
      </c>
      <c r="V351" s="12">
        <f t="shared" si="33"/>
        <v>0</v>
      </c>
    </row>
    <row r="352" spans="1:22">
      <c r="A352" s="9">
        <f t="shared" si="29"/>
        <v>2</v>
      </c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G352" s="3">
        <v>0.1</v>
      </c>
      <c r="H352" s="4">
        <v>3.0999999999999999E-3</v>
      </c>
      <c r="I352" s="5">
        <v>1241</v>
      </c>
      <c r="J352" s="5">
        <v>39840</v>
      </c>
      <c r="K352" s="2">
        <v>0</v>
      </c>
      <c r="S352" s="12">
        <f t="shared" si="30"/>
        <v>0</v>
      </c>
      <c r="T352" s="12">
        <f t="shared" si="31"/>
        <v>0</v>
      </c>
      <c r="U352" s="12">
        <f t="shared" si="32"/>
        <v>0</v>
      </c>
      <c r="V352" s="12">
        <f t="shared" si="33"/>
        <v>0</v>
      </c>
    </row>
    <row r="353" spans="1:22">
      <c r="A353" s="9">
        <f t="shared" si="29"/>
        <v>6</v>
      </c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G353" s="3">
        <v>0.2</v>
      </c>
      <c r="H353" s="4">
        <v>6.3E-3</v>
      </c>
      <c r="I353" s="2">
        <v>883</v>
      </c>
      <c r="J353" s="5">
        <v>28191</v>
      </c>
      <c r="K353" s="2">
        <v>0</v>
      </c>
      <c r="S353" s="12">
        <f t="shared" si="30"/>
        <v>0</v>
      </c>
      <c r="T353" s="12">
        <f t="shared" si="31"/>
        <v>0</v>
      </c>
      <c r="U353" s="12">
        <f t="shared" si="32"/>
        <v>0</v>
      </c>
      <c r="V353" s="12">
        <f t="shared" si="33"/>
        <v>0</v>
      </c>
    </row>
    <row r="354" spans="1:22">
      <c r="A354" s="9">
        <f t="shared" si="29"/>
        <v>5</v>
      </c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G354" s="3">
        <v>-0.3</v>
      </c>
      <c r="H354" s="4">
        <v>-9.4000000000000004E-3</v>
      </c>
      <c r="I354" s="2">
        <v>472</v>
      </c>
      <c r="J354" s="5">
        <v>14923</v>
      </c>
      <c r="K354" s="2">
        <v>0</v>
      </c>
      <c r="S354" s="12">
        <f t="shared" si="30"/>
        <v>0</v>
      </c>
      <c r="T354" s="12">
        <f t="shared" si="31"/>
        <v>0</v>
      </c>
      <c r="U354" s="12">
        <f t="shared" si="32"/>
        <v>0</v>
      </c>
      <c r="V354" s="12">
        <f t="shared" si="33"/>
        <v>0</v>
      </c>
    </row>
    <row r="355" spans="1:22">
      <c r="A355" s="9">
        <f t="shared" si="29"/>
        <v>4</v>
      </c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G355" s="3">
        <v>0.05</v>
      </c>
      <c r="H355" s="4">
        <v>1.6000000000000001E-3</v>
      </c>
      <c r="I355" s="5">
        <v>1017</v>
      </c>
      <c r="J355" s="5">
        <v>32551</v>
      </c>
      <c r="K355" s="2">
        <v>0</v>
      </c>
      <c r="S355" s="12">
        <f t="shared" si="30"/>
        <v>0</v>
      </c>
      <c r="T355" s="12">
        <f t="shared" si="31"/>
        <v>0</v>
      </c>
      <c r="U355" s="12">
        <f t="shared" si="32"/>
        <v>0</v>
      </c>
      <c r="V355" s="12">
        <f t="shared" si="33"/>
        <v>0</v>
      </c>
    </row>
    <row r="356" spans="1:22">
      <c r="A356" s="9">
        <f t="shared" si="29"/>
        <v>3</v>
      </c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G356" s="3">
        <v>0.55000000000000004</v>
      </c>
      <c r="H356" s="4">
        <v>1.7600000000000001E-2</v>
      </c>
      <c r="I356" s="2">
        <v>794</v>
      </c>
      <c r="J356" s="5">
        <v>25214</v>
      </c>
      <c r="K356" s="2">
        <v>0</v>
      </c>
      <c r="S356" s="12">
        <f t="shared" si="30"/>
        <v>0</v>
      </c>
      <c r="T356" s="12">
        <f t="shared" si="31"/>
        <v>0</v>
      </c>
      <c r="U356" s="12">
        <f t="shared" si="32"/>
        <v>0</v>
      </c>
      <c r="V356" s="12">
        <f t="shared" si="33"/>
        <v>0</v>
      </c>
    </row>
    <row r="357" spans="1:22">
      <c r="A357" s="9">
        <f t="shared" si="29"/>
        <v>6</v>
      </c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G357" s="2">
        <v>0</v>
      </c>
      <c r="H357" s="6">
        <v>0</v>
      </c>
      <c r="I357" s="5">
        <v>1714</v>
      </c>
      <c r="J357" s="5">
        <v>54553</v>
      </c>
      <c r="K357" s="2">
        <v>0</v>
      </c>
      <c r="S357" s="12">
        <f t="shared" si="30"/>
        <v>0</v>
      </c>
      <c r="T357" s="12">
        <f t="shared" si="31"/>
        <v>0</v>
      </c>
      <c r="U357" s="12">
        <f t="shared" si="32"/>
        <v>0</v>
      </c>
      <c r="V357" s="12">
        <f t="shared" si="33"/>
        <v>0</v>
      </c>
    </row>
    <row r="358" spans="1:22">
      <c r="A358" s="9">
        <f t="shared" si="29"/>
        <v>5</v>
      </c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G358" s="3">
        <v>0.85</v>
      </c>
      <c r="H358" s="4">
        <v>2.8000000000000001E-2</v>
      </c>
      <c r="I358" s="2">
        <v>603</v>
      </c>
      <c r="J358" s="5">
        <v>18660</v>
      </c>
      <c r="K358" s="2">
        <v>0</v>
      </c>
      <c r="S358" s="12">
        <f t="shared" si="30"/>
        <v>0</v>
      </c>
      <c r="T358" s="12">
        <f t="shared" si="31"/>
        <v>0</v>
      </c>
      <c r="U358" s="12">
        <f t="shared" si="32"/>
        <v>0</v>
      </c>
      <c r="V358" s="12">
        <f t="shared" si="33"/>
        <v>0</v>
      </c>
    </row>
    <row r="359" spans="1:22">
      <c r="A359" s="9">
        <f t="shared" si="29"/>
        <v>4</v>
      </c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G359" s="3">
        <v>0.05</v>
      </c>
      <c r="H359" s="4">
        <v>1.6000000000000001E-3</v>
      </c>
      <c r="I359" s="2">
        <v>186</v>
      </c>
      <c r="J359" s="5">
        <v>5670</v>
      </c>
      <c r="K359" s="2">
        <v>0</v>
      </c>
      <c r="S359" s="12">
        <f t="shared" si="30"/>
        <v>0</v>
      </c>
      <c r="T359" s="12">
        <f t="shared" si="31"/>
        <v>0</v>
      </c>
      <c r="U359" s="12">
        <f t="shared" si="32"/>
        <v>0</v>
      </c>
      <c r="V359" s="12">
        <f t="shared" si="33"/>
        <v>0</v>
      </c>
    </row>
    <row r="360" spans="1:22">
      <c r="A360" s="9">
        <f t="shared" si="29"/>
        <v>3</v>
      </c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G360" s="3">
        <v>0.05</v>
      </c>
      <c r="H360" s="4">
        <v>1.6999999999999999E-3</v>
      </c>
      <c r="I360" s="2">
        <v>146</v>
      </c>
      <c r="J360" s="5">
        <v>4442</v>
      </c>
      <c r="K360" s="2">
        <v>0</v>
      </c>
      <c r="S360" s="12">
        <f t="shared" si="30"/>
        <v>0</v>
      </c>
      <c r="T360" s="12">
        <f t="shared" si="31"/>
        <v>0</v>
      </c>
      <c r="U360" s="12">
        <f t="shared" si="32"/>
        <v>0</v>
      </c>
      <c r="V360" s="12">
        <f t="shared" si="33"/>
        <v>0</v>
      </c>
    </row>
    <row r="361" spans="1:22">
      <c r="A361" s="9">
        <f t="shared" si="29"/>
        <v>2</v>
      </c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G361" s="3">
        <v>-0.1</v>
      </c>
      <c r="H361" s="4">
        <v>-3.3E-3</v>
      </c>
      <c r="I361" s="2">
        <v>133</v>
      </c>
      <c r="J361" s="5">
        <v>4058</v>
      </c>
      <c r="K361" s="2">
        <v>0</v>
      </c>
      <c r="S361" s="12">
        <f t="shared" si="30"/>
        <v>0</v>
      </c>
      <c r="T361" s="12">
        <f t="shared" si="31"/>
        <v>0</v>
      </c>
      <c r="U361" s="12">
        <f t="shared" si="32"/>
        <v>0</v>
      </c>
      <c r="V361" s="12">
        <f t="shared" si="33"/>
        <v>0</v>
      </c>
    </row>
    <row r="362" spans="1:22">
      <c r="A362" s="9">
        <f t="shared" si="29"/>
        <v>6</v>
      </c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G362" s="3">
        <v>0.25</v>
      </c>
      <c r="H362" s="4">
        <v>8.3000000000000001E-3</v>
      </c>
      <c r="I362" s="2">
        <v>194</v>
      </c>
      <c r="J362" s="5">
        <v>5897</v>
      </c>
      <c r="K362" s="2">
        <v>0</v>
      </c>
      <c r="S362" s="12">
        <f t="shared" si="30"/>
        <v>0</v>
      </c>
      <c r="T362" s="12">
        <f t="shared" si="31"/>
        <v>0</v>
      </c>
      <c r="U362" s="12">
        <f t="shared" si="32"/>
        <v>0</v>
      </c>
      <c r="V362" s="12">
        <f t="shared" si="33"/>
        <v>0</v>
      </c>
    </row>
    <row r="363" spans="1:22">
      <c r="A363" s="9">
        <f t="shared" si="29"/>
        <v>5</v>
      </c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G363" s="3">
        <v>0.05</v>
      </c>
      <c r="H363" s="4">
        <v>1.6999999999999999E-3</v>
      </c>
      <c r="I363" s="2">
        <v>397</v>
      </c>
      <c r="J363" s="5">
        <v>12083</v>
      </c>
      <c r="K363" s="2">
        <v>0</v>
      </c>
      <c r="S363" s="12">
        <f t="shared" si="30"/>
        <v>0</v>
      </c>
      <c r="T363" s="12">
        <f t="shared" si="31"/>
        <v>0</v>
      </c>
      <c r="U363" s="12">
        <f t="shared" si="32"/>
        <v>0</v>
      </c>
      <c r="V363" s="12">
        <f t="shared" si="33"/>
        <v>0</v>
      </c>
    </row>
    <row r="364" spans="1:22">
      <c r="A364" s="9">
        <f t="shared" si="29"/>
        <v>4</v>
      </c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G364" s="3">
        <v>-0.2</v>
      </c>
      <c r="H364" s="4">
        <v>-6.6E-3</v>
      </c>
      <c r="I364" s="2">
        <v>303</v>
      </c>
      <c r="J364" s="5">
        <v>9118</v>
      </c>
      <c r="K364" s="2">
        <v>0</v>
      </c>
      <c r="S364" s="12">
        <f t="shared" si="30"/>
        <v>0</v>
      </c>
      <c r="T364" s="12">
        <f t="shared" si="31"/>
        <v>0</v>
      </c>
      <c r="U364" s="12">
        <f t="shared" si="32"/>
        <v>0</v>
      </c>
      <c r="V364" s="12">
        <f t="shared" si="33"/>
        <v>0</v>
      </c>
    </row>
    <row r="365" spans="1:22">
      <c r="A365" s="9">
        <f t="shared" si="29"/>
        <v>3</v>
      </c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G365" s="3">
        <v>0.55000000000000004</v>
      </c>
      <c r="H365" s="4">
        <v>1.8499999999999999E-2</v>
      </c>
      <c r="I365" s="2">
        <v>639</v>
      </c>
      <c r="J365" s="5">
        <v>19413</v>
      </c>
      <c r="K365" s="2">
        <v>0</v>
      </c>
      <c r="S365" s="12">
        <f t="shared" si="30"/>
        <v>0</v>
      </c>
      <c r="T365" s="12">
        <f t="shared" si="31"/>
        <v>0</v>
      </c>
      <c r="U365" s="12">
        <f t="shared" si="32"/>
        <v>0</v>
      </c>
      <c r="V365" s="12">
        <f t="shared" si="33"/>
        <v>0</v>
      </c>
    </row>
    <row r="366" spans="1:22">
      <c r="A366" s="9">
        <f t="shared" si="29"/>
        <v>2</v>
      </c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G366" s="3">
        <v>-1.05</v>
      </c>
      <c r="H366" s="4">
        <v>-3.4099999999999998E-2</v>
      </c>
      <c r="I366" s="5">
        <v>1146</v>
      </c>
      <c r="J366" s="5">
        <v>34043</v>
      </c>
      <c r="K366" s="2">
        <v>0</v>
      </c>
      <c r="S366" s="12">
        <f t="shared" si="30"/>
        <v>0</v>
      </c>
      <c r="T366" s="12">
        <f t="shared" si="31"/>
        <v>0</v>
      </c>
      <c r="U366" s="12">
        <f t="shared" si="32"/>
        <v>0</v>
      </c>
      <c r="V366" s="12">
        <f t="shared" si="33"/>
        <v>0</v>
      </c>
    </row>
    <row r="367" spans="1:22">
      <c r="A367" s="9">
        <f t="shared" si="29"/>
        <v>6</v>
      </c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G367" s="3">
        <v>-1.2</v>
      </c>
      <c r="H367" s="4">
        <v>-3.7499999999999999E-2</v>
      </c>
      <c r="I367" s="5">
        <v>1037</v>
      </c>
      <c r="J367" s="5">
        <v>32279</v>
      </c>
      <c r="K367" s="2">
        <v>0</v>
      </c>
      <c r="S367" s="12">
        <f t="shared" si="30"/>
        <v>0</v>
      </c>
      <c r="T367" s="12">
        <f t="shared" si="31"/>
        <v>0</v>
      </c>
      <c r="U367" s="12">
        <f t="shared" si="32"/>
        <v>0</v>
      </c>
      <c r="V367" s="12">
        <f t="shared" si="33"/>
        <v>0</v>
      </c>
    </row>
    <row r="368" spans="1:22">
      <c r="A368" s="9">
        <f t="shared" si="29"/>
        <v>5</v>
      </c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G368" s="3">
        <v>-0.4</v>
      </c>
      <c r="H368" s="4">
        <v>-1.23E-2</v>
      </c>
      <c r="I368" s="2">
        <v>895</v>
      </c>
      <c r="J368" s="5">
        <v>28815</v>
      </c>
      <c r="K368" s="2">
        <v>0</v>
      </c>
      <c r="S368" s="12">
        <f t="shared" si="30"/>
        <v>0</v>
      </c>
      <c r="T368" s="12">
        <f t="shared" si="31"/>
        <v>0</v>
      </c>
      <c r="U368" s="12">
        <f t="shared" si="32"/>
        <v>0</v>
      </c>
      <c r="V368" s="12">
        <f t="shared" si="33"/>
        <v>0</v>
      </c>
    </row>
    <row r="369" spans="1:22">
      <c r="A369" s="9">
        <f t="shared" si="29"/>
        <v>4</v>
      </c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G369" s="3">
        <v>0.9</v>
      </c>
      <c r="H369" s="4">
        <v>2.86E-2</v>
      </c>
      <c r="I369" s="5">
        <v>2555</v>
      </c>
      <c r="J369" s="5">
        <v>82616</v>
      </c>
      <c r="K369" s="2">
        <v>0</v>
      </c>
      <c r="S369" s="12">
        <f t="shared" si="30"/>
        <v>0</v>
      </c>
      <c r="T369" s="12">
        <f t="shared" si="31"/>
        <v>0</v>
      </c>
      <c r="U369" s="12">
        <f t="shared" si="32"/>
        <v>0</v>
      </c>
      <c r="V369" s="12">
        <f t="shared" si="33"/>
        <v>0</v>
      </c>
    </row>
    <row r="370" spans="1:22">
      <c r="A370" s="9">
        <f t="shared" si="29"/>
        <v>3</v>
      </c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G370" s="3">
        <v>-0.7</v>
      </c>
      <c r="H370" s="4">
        <v>-2.1700000000000001E-2</v>
      </c>
      <c r="I370" s="5">
        <v>1285</v>
      </c>
      <c r="J370" s="5">
        <v>41266</v>
      </c>
      <c r="K370" s="2">
        <v>0</v>
      </c>
      <c r="S370" s="12">
        <f t="shared" si="30"/>
        <v>0</v>
      </c>
      <c r="T370" s="12">
        <f t="shared" si="31"/>
        <v>0</v>
      </c>
      <c r="U370" s="12">
        <f t="shared" si="32"/>
        <v>0</v>
      </c>
      <c r="V370" s="12">
        <f t="shared" si="33"/>
        <v>0</v>
      </c>
    </row>
    <row r="371" spans="1:22">
      <c r="A371" s="9">
        <f t="shared" si="29"/>
        <v>2</v>
      </c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G371" s="3">
        <v>1</v>
      </c>
      <c r="H371" s="4">
        <v>3.2099999999999997E-2</v>
      </c>
      <c r="I371" s="5">
        <v>1328</v>
      </c>
      <c r="J371" s="5">
        <v>42147</v>
      </c>
      <c r="K371" s="2">
        <v>0</v>
      </c>
      <c r="S371" s="12">
        <f t="shared" si="30"/>
        <v>0</v>
      </c>
      <c r="T371" s="12">
        <f t="shared" si="31"/>
        <v>0</v>
      </c>
      <c r="U371" s="12">
        <f t="shared" si="32"/>
        <v>0</v>
      </c>
      <c r="V371" s="12">
        <f t="shared" si="33"/>
        <v>0</v>
      </c>
    </row>
    <row r="372" spans="1:22">
      <c r="A372" s="9">
        <f t="shared" si="29"/>
        <v>6</v>
      </c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G372" s="3">
        <v>0.35</v>
      </c>
      <c r="H372" s="4">
        <v>1.1299999999999999E-2</v>
      </c>
      <c r="I372" s="2">
        <v>681</v>
      </c>
      <c r="J372" s="5">
        <v>21112</v>
      </c>
      <c r="K372" s="2">
        <v>0</v>
      </c>
      <c r="S372" s="12">
        <f t="shared" si="30"/>
        <v>0</v>
      </c>
      <c r="T372" s="12">
        <f t="shared" si="31"/>
        <v>0</v>
      </c>
      <c r="U372" s="12">
        <f t="shared" si="32"/>
        <v>0</v>
      </c>
      <c r="V372" s="12">
        <f t="shared" si="33"/>
        <v>0</v>
      </c>
    </row>
    <row r="373" spans="1:22">
      <c r="A373" s="9">
        <f t="shared" si="29"/>
        <v>5</v>
      </c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G373" s="3">
        <v>0.05</v>
      </c>
      <c r="H373" s="4">
        <v>1.6000000000000001E-3</v>
      </c>
      <c r="I373" s="2">
        <v>370</v>
      </c>
      <c r="J373" s="5">
        <v>11375</v>
      </c>
      <c r="K373" s="2">
        <v>0</v>
      </c>
      <c r="S373" s="12">
        <f t="shared" si="30"/>
        <v>0</v>
      </c>
      <c r="T373" s="12">
        <f t="shared" si="31"/>
        <v>0</v>
      </c>
      <c r="U373" s="12">
        <f t="shared" si="32"/>
        <v>0</v>
      </c>
      <c r="V373" s="12">
        <f t="shared" si="33"/>
        <v>0</v>
      </c>
    </row>
    <row r="374" spans="1:22">
      <c r="A374" s="9">
        <f t="shared" si="29"/>
        <v>4</v>
      </c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G374" s="3">
        <v>-0.1</v>
      </c>
      <c r="H374" s="4">
        <v>-3.2000000000000002E-3</v>
      </c>
      <c r="I374" s="2">
        <v>494</v>
      </c>
      <c r="J374" s="5">
        <v>15304</v>
      </c>
      <c r="K374" s="2">
        <v>0</v>
      </c>
      <c r="S374" s="12">
        <f t="shared" si="30"/>
        <v>0</v>
      </c>
      <c r="T374" s="12">
        <f t="shared" si="31"/>
        <v>0</v>
      </c>
      <c r="U374" s="12">
        <f t="shared" si="32"/>
        <v>0</v>
      </c>
      <c r="V374" s="12">
        <f t="shared" si="33"/>
        <v>0</v>
      </c>
    </row>
    <row r="375" spans="1:22">
      <c r="A375" s="9">
        <f t="shared" si="29"/>
        <v>6</v>
      </c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G375" s="3">
        <v>0.2</v>
      </c>
      <c r="H375" s="4">
        <v>6.4999999999999997E-3</v>
      </c>
      <c r="I375" s="2">
        <v>517</v>
      </c>
      <c r="J375" s="5">
        <v>16032</v>
      </c>
      <c r="K375" s="2">
        <v>0</v>
      </c>
      <c r="S375" s="12">
        <f t="shared" si="30"/>
        <v>0</v>
      </c>
      <c r="T375" s="12">
        <f t="shared" si="31"/>
        <v>0</v>
      </c>
      <c r="U375" s="12">
        <f t="shared" si="32"/>
        <v>0</v>
      </c>
      <c r="V375" s="12">
        <f t="shared" si="33"/>
        <v>0</v>
      </c>
    </row>
    <row r="376" spans="1:22">
      <c r="A376" s="9">
        <f t="shared" si="29"/>
        <v>5</v>
      </c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G376" s="3">
        <v>-0.25</v>
      </c>
      <c r="H376" s="4">
        <v>-8.0999999999999996E-3</v>
      </c>
      <c r="I376" s="2">
        <v>737</v>
      </c>
      <c r="J376" s="5">
        <v>22762</v>
      </c>
      <c r="K376" s="2">
        <v>0</v>
      </c>
      <c r="S376" s="12">
        <f t="shared" si="30"/>
        <v>0</v>
      </c>
      <c r="T376" s="12">
        <f t="shared" si="31"/>
        <v>0</v>
      </c>
      <c r="U376" s="12">
        <f t="shared" si="32"/>
        <v>0</v>
      </c>
      <c r="V376" s="12">
        <f t="shared" si="33"/>
        <v>0</v>
      </c>
    </row>
    <row r="377" spans="1:22">
      <c r="A377" s="9">
        <f t="shared" si="29"/>
        <v>4</v>
      </c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G377" s="3">
        <v>0.35</v>
      </c>
      <c r="H377" s="4">
        <v>1.14E-2</v>
      </c>
      <c r="I377" s="2">
        <v>527</v>
      </c>
      <c r="J377" s="5">
        <v>16281</v>
      </c>
      <c r="K377" s="2">
        <v>0</v>
      </c>
      <c r="S377" s="12">
        <f t="shared" si="30"/>
        <v>0</v>
      </c>
      <c r="T377" s="12">
        <f t="shared" si="31"/>
        <v>0</v>
      </c>
      <c r="U377" s="12">
        <f t="shared" si="32"/>
        <v>0</v>
      </c>
      <c r="V377" s="12">
        <f t="shared" si="33"/>
        <v>0</v>
      </c>
    </row>
    <row r="378" spans="1:22">
      <c r="A378" s="9">
        <f t="shared" si="29"/>
        <v>3</v>
      </c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G378" s="3">
        <v>-0.55000000000000004</v>
      </c>
      <c r="H378" s="4">
        <v>-1.77E-2</v>
      </c>
      <c r="I378" s="5">
        <v>1107</v>
      </c>
      <c r="J378" s="5">
        <v>34165</v>
      </c>
      <c r="K378" s="2">
        <v>0</v>
      </c>
      <c r="S378" s="12">
        <f t="shared" si="30"/>
        <v>0</v>
      </c>
      <c r="T378" s="12">
        <f t="shared" si="31"/>
        <v>0</v>
      </c>
      <c r="U378" s="12">
        <f t="shared" si="32"/>
        <v>0</v>
      </c>
      <c r="V378" s="12">
        <f t="shared" si="33"/>
        <v>0</v>
      </c>
    </row>
    <row r="379" spans="1:22">
      <c r="A379" s="9">
        <f t="shared" si="29"/>
        <v>2</v>
      </c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G379" s="3">
        <v>-0.65</v>
      </c>
      <c r="H379" s="4">
        <v>-2.0400000000000001E-2</v>
      </c>
      <c r="I379" s="5">
        <v>4338</v>
      </c>
      <c r="J379" s="5">
        <v>136053</v>
      </c>
      <c r="K379" s="2">
        <v>0</v>
      </c>
      <c r="S379" s="12">
        <f t="shared" si="30"/>
        <v>0</v>
      </c>
      <c r="T379" s="12">
        <f t="shared" si="31"/>
        <v>0</v>
      </c>
      <c r="U379" s="12">
        <f t="shared" si="32"/>
        <v>0</v>
      </c>
      <c r="V379" s="12">
        <f t="shared" si="33"/>
        <v>0</v>
      </c>
    </row>
    <row r="380" spans="1:22">
      <c r="A380" s="9">
        <f t="shared" si="29"/>
        <v>6</v>
      </c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G380" s="3">
        <v>2.4</v>
      </c>
      <c r="H380" s="4">
        <v>8.1600000000000006E-2</v>
      </c>
      <c r="I380" s="5">
        <v>6068</v>
      </c>
      <c r="J380" s="5">
        <v>189002</v>
      </c>
      <c r="K380" s="2">
        <v>0</v>
      </c>
      <c r="S380" s="12">
        <f t="shared" si="30"/>
        <v>0</v>
      </c>
      <c r="T380" s="12">
        <f t="shared" si="31"/>
        <v>0</v>
      </c>
      <c r="U380" s="12">
        <f t="shared" si="32"/>
        <v>0</v>
      </c>
      <c r="V380" s="12">
        <f t="shared" si="33"/>
        <v>0</v>
      </c>
    </row>
    <row r="381" spans="1:22">
      <c r="A381" s="9">
        <f t="shared" si="29"/>
        <v>5</v>
      </c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G381" s="3">
        <v>0.15</v>
      </c>
      <c r="H381" s="4">
        <v>5.1000000000000004E-3</v>
      </c>
      <c r="I381" s="2">
        <v>552</v>
      </c>
      <c r="J381" s="5">
        <v>16209</v>
      </c>
      <c r="K381" s="2">
        <v>0</v>
      </c>
      <c r="S381" s="12">
        <f t="shared" si="30"/>
        <v>0</v>
      </c>
      <c r="T381" s="12">
        <f t="shared" si="31"/>
        <v>0</v>
      </c>
      <c r="U381" s="12">
        <f t="shared" si="32"/>
        <v>0</v>
      </c>
      <c r="V381" s="12">
        <f t="shared" si="33"/>
        <v>0</v>
      </c>
    </row>
    <row r="382" spans="1:22">
      <c r="A382" s="9">
        <f t="shared" si="29"/>
        <v>4</v>
      </c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G382" s="3">
        <v>0.05</v>
      </c>
      <c r="H382" s="4">
        <v>1.6999999999999999E-3</v>
      </c>
      <c r="I382" s="2">
        <v>294</v>
      </c>
      <c r="J382" s="5">
        <v>8587</v>
      </c>
      <c r="K382" s="2">
        <v>0</v>
      </c>
      <c r="S382" s="12">
        <f t="shared" si="30"/>
        <v>0</v>
      </c>
      <c r="T382" s="12">
        <f t="shared" si="31"/>
        <v>0</v>
      </c>
      <c r="U382" s="12">
        <f t="shared" si="32"/>
        <v>0</v>
      </c>
      <c r="V382" s="12">
        <f t="shared" si="33"/>
        <v>0</v>
      </c>
    </row>
    <row r="383" spans="1:22">
      <c r="A383" s="9">
        <f t="shared" si="29"/>
        <v>3</v>
      </c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G383" s="3">
        <v>0.2</v>
      </c>
      <c r="H383" s="4">
        <v>6.8999999999999999E-3</v>
      </c>
      <c r="I383" s="2">
        <v>369</v>
      </c>
      <c r="J383" s="5">
        <v>10768</v>
      </c>
      <c r="K383" s="2">
        <v>0</v>
      </c>
      <c r="S383" s="12">
        <f t="shared" si="30"/>
        <v>0</v>
      </c>
      <c r="T383" s="12">
        <f t="shared" si="31"/>
        <v>0</v>
      </c>
      <c r="U383" s="12">
        <f t="shared" si="32"/>
        <v>0</v>
      </c>
      <c r="V383" s="12">
        <f t="shared" si="33"/>
        <v>0</v>
      </c>
    </row>
    <row r="384" spans="1:22">
      <c r="A384" s="9">
        <f t="shared" si="29"/>
        <v>2</v>
      </c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G384" s="2">
        <v>0</v>
      </c>
      <c r="H384" s="6">
        <v>0</v>
      </c>
      <c r="I384" s="2">
        <v>310</v>
      </c>
      <c r="J384" s="5">
        <v>8999</v>
      </c>
      <c r="K384" s="2">
        <v>0</v>
      </c>
      <c r="S384" s="12">
        <f t="shared" si="30"/>
        <v>0</v>
      </c>
      <c r="T384" s="12">
        <f t="shared" si="31"/>
        <v>0</v>
      </c>
      <c r="U384" s="12">
        <f t="shared" si="32"/>
        <v>0</v>
      </c>
      <c r="V384" s="12">
        <f t="shared" si="33"/>
        <v>0</v>
      </c>
    </row>
    <row r="385" spans="1:22">
      <c r="A385" s="9">
        <f t="shared" si="29"/>
        <v>6</v>
      </c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G385" s="3">
        <v>-0.5</v>
      </c>
      <c r="H385" s="4">
        <v>-1.6899999999999998E-2</v>
      </c>
      <c r="I385" s="2">
        <v>566</v>
      </c>
      <c r="J385" s="5">
        <v>16369</v>
      </c>
      <c r="K385" s="2">
        <v>0</v>
      </c>
      <c r="S385" s="12">
        <f t="shared" si="30"/>
        <v>0</v>
      </c>
      <c r="T385" s="12">
        <f t="shared" si="31"/>
        <v>0</v>
      </c>
      <c r="U385" s="12">
        <f t="shared" si="32"/>
        <v>0</v>
      </c>
      <c r="V385" s="12">
        <f t="shared" si="33"/>
        <v>0</v>
      </c>
    </row>
    <row r="386" spans="1:22">
      <c r="A386" s="9">
        <f t="shared" si="29"/>
        <v>5</v>
      </c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G386" s="2">
        <v>0</v>
      </c>
      <c r="H386" s="6">
        <v>0</v>
      </c>
      <c r="I386" s="2">
        <v>258</v>
      </c>
      <c r="J386" s="5">
        <v>7621</v>
      </c>
      <c r="K386" s="2">
        <v>0</v>
      </c>
      <c r="S386" s="12">
        <f t="shared" si="30"/>
        <v>0</v>
      </c>
      <c r="T386" s="12">
        <f t="shared" si="31"/>
        <v>0</v>
      </c>
      <c r="U386" s="12">
        <f t="shared" si="32"/>
        <v>0</v>
      </c>
      <c r="V386" s="12">
        <f t="shared" si="33"/>
        <v>0</v>
      </c>
    </row>
    <row r="387" spans="1:22">
      <c r="A387" s="9">
        <f t="shared" si="29"/>
        <v>4</v>
      </c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G387" s="3">
        <v>0.15</v>
      </c>
      <c r="H387" s="4">
        <v>5.1000000000000004E-3</v>
      </c>
      <c r="I387" s="2">
        <v>433</v>
      </c>
      <c r="J387" s="5">
        <v>12762</v>
      </c>
      <c r="K387" s="2">
        <v>0</v>
      </c>
      <c r="S387" s="12">
        <f t="shared" si="30"/>
        <v>0</v>
      </c>
      <c r="T387" s="12">
        <f t="shared" si="31"/>
        <v>0</v>
      </c>
      <c r="U387" s="12">
        <f t="shared" si="32"/>
        <v>0</v>
      </c>
      <c r="V387" s="12">
        <f t="shared" si="33"/>
        <v>0</v>
      </c>
    </row>
    <row r="388" spans="1:22">
      <c r="A388" s="9">
        <f t="shared" si="29"/>
        <v>3</v>
      </c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G388" s="3">
        <v>0.45</v>
      </c>
      <c r="H388" s="4">
        <v>1.5599999999999999E-2</v>
      </c>
      <c r="I388" s="2">
        <v>552</v>
      </c>
      <c r="J388" s="5">
        <v>16196</v>
      </c>
      <c r="K388" s="2">
        <v>0</v>
      </c>
      <c r="S388" s="12">
        <f t="shared" si="30"/>
        <v>0</v>
      </c>
      <c r="T388" s="12">
        <f t="shared" si="31"/>
        <v>0</v>
      </c>
      <c r="U388" s="12">
        <f t="shared" si="32"/>
        <v>0</v>
      </c>
      <c r="V388" s="12">
        <f t="shared" si="33"/>
        <v>0</v>
      </c>
    </row>
    <row r="389" spans="1:22">
      <c r="A389" s="9">
        <f t="shared" ref="A389:A412" si="34">WEEKDAY(B389,1)</f>
        <v>2</v>
      </c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G389" s="3">
        <v>-0.3</v>
      </c>
      <c r="H389" s="4">
        <v>-1.03E-2</v>
      </c>
      <c r="I389" s="2">
        <v>272</v>
      </c>
      <c r="J389" s="5">
        <v>7873</v>
      </c>
      <c r="K389" s="2">
        <v>0</v>
      </c>
      <c r="S389" s="12">
        <f t="shared" ref="S389:S408" si="35">SUM(Q389:Q393)/5</f>
        <v>0</v>
      </c>
      <c r="T389" s="12">
        <f t="shared" ref="T389:T408" si="36">SUM(Q389:Q398)/10</f>
        <v>0</v>
      </c>
      <c r="U389" s="12">
        <f t="shared" ref="U389:U408" si="37">SUM(Q389:Q408)/20</f>
        <v>0</v>
      </c>
      <c r="V389" s="12">
        <f t="shared" ref="V389:V408" si="38">SUM(Q389:Q448)/60</f>
        <v>0</v>
      </c>
    </row>
    <row r="390" spans="1:22">
      <c r="A390" s="9">
        <f t="shared" si="34"/>
        <v>6</v>
      </c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G390" s="2">
        <v>0</v>
      </c>
      <c r="H390" s="6">
        <v>0</v>
      </c>
      <c r="I390" s="2">
        <v>239</v>
      </c>
      <c r="J390" s="5">
        <v>6954</v>
      </c>
      <c r="K390" s="2">
        <v>0</v>
      </c>
      <c r="S390" s="12">
        <f t="shared" si="35"/>
        <v>0</v>
      </c>
      <c r="T390" s="12">
        <f t="shared" si="36"/>
        <v>0</v>
      </c>
      <c r="U390" s="12">
        <f t="shared" si="37"/>
        <v>0</v>
      </c>
      <c r="V390" s="12">
        <f t="shared" si="38"/>
        <v>0</v>
      </c>
    </row>
    <row r="391" spans="1:22">
      <c r="A391" s="9">
        <f t="shared" si="34"/>
        <v>5</v>
      </c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G391" s="3">
        <v>0.05</v>
      </c>
      <c r="H391" s="4">
        <v>1.6999999999999999E-3</v>
      </c>
      <c r="I391" s="2">
        <v>190</v>
      </c>
      <c r="J391" s="5">
        <v>5541</v>
      </c>
      <c r="K391" s="2">
        <v>0</v>
      </c>
      <c r="S391" s="12">
        <f t="shared" si="35"/>
        <v>0</v>
      </c>
      <c r="T391" s="12">
        <f t="shared" si="36"/>
        <v>0</v>
      </c>
      <c r="U391" s="12">
        <f t="shared" si="37"/>
        <v>0</v>
      </c>
      <c r="V391" s="12">
        <f t="shared" si="38"/>
        <v>0</v>
      </c>
    </row>
    <row r="392" spans="1:22">
      <c r="A392" s="9">
        <f t="shared" si="34"/>
        <v>4</v>
      </c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G392" s="3">
        <v>-0.15</v>
      </c>
      <c r="H392" s="4">
        <v>-5.1000000000000004E-3</v>
      </c>
      <c r="I392" s="2">
        <v>237</v>
      </c>
      <c r="J392" s="5">
        <v>6908</v>
      </c>
      <c r="K392" s="2">
        <v>0</v>
      </c>
      <c r="S392" s="12">
        <f t="shared" si="35"/>
        <v>0</v>
      </c>
      <c r="T392" s="12">
        <f t="shared" si="36"/>
        <v>0</v>
      </c>
      <c r="U392" s="12">
        <f t="shared" si="37"/>
        <v>0</v>
      </c>
      <c r="V392" s="12">
        <f t="shared" si="38"/>
        <v>0</v>
      </c>
    </row>
    <row r="393" spans="1:22">
      <c r="A393" s="9">
        <f t="shared" si="34"/>
        <v>3</v>
      </c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G393" s="3">
        <v>0.4</v>
      </c>
      <c r="H393" s="4">
        <v>1.38E-2</v>
      </c>
      <c r="I393" s="2">
        <v>230</v>
      </c>
      <c r="J393" s="5">
        <v>6689</v>
      </c>
      <c r="K393" s="2">
        <v>0</v>
      </c>
      <c r="S393" s="12">
        <f t="shared" si="35"/>
        <v>0</v>
      </c>
      <c r="T393" s="12">
        <f t="shared" si="36"/>
        <v>0</v>
      </c>
      <c r="U393" s="12">
        <f t="shared" si="37"/>
        <v>0</v>
      </c>
      <c r="V393" s="12">
        <f t="shared" si="38"/>
        <v>0</v>
      </c>
    </row>
    <row r="394" spans="1:22">
      <c r="A394" s="9">
        <f t="shared" si="34"/>
        <v>2</v>
      </c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G394" s="2">
        <v>0</v>
      </c>
      <c r="H394" s="6">
        <v>0</v>
      </c>
      <c r="I394" s="2">
        <v>163</v>
      </c>
      <c r="J394" s="5">
        <v>4706</v>
      </c>
      <c r="K394" s="2">
        <v>0</v>
      </c>
      <c r="S394" s="12">
        <f t="shared" si="35"/>
        <v>0</v>
      </c>
      <c r="T394" s="12">
        <f t="shared" si="36"/>
        <v>0</v>
      </c>
      <c r="U394" s="12">
        <f t="shared" si="37"/>
        <v>0</v>
      </c>
      <c r="V394" s="12">
        <f t="shared" si="38"/>
        <v>0</v>
      </c>
    </row>
    <row r="395" spans="1:22">
      <c r="A395" s="9">
        <f t="shared" si="34"/>
        <v>6</v>
      </c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G395" s="3">
        <v>0.1</v>
      </c>
      <c r="H395" s="4">
        <v>3.5000000000000001E-3</v>
      </c>
      <c r="I395" s="2">
        <v>162</v>
      </c>
      <c r="J395" s="5">
        <v>4681</v>
      </c>
      <c r="K395" s="2">
        <v>0</v>
      </c>
      <c r="S395" s="12">
        <f t="shared" si="35"/>
        <v>0</v>
      </c>
      <c r="T395" s="12">
        <f t="shared" si="36"/>
        <v>0</v>
      </c>
      <c r="U395" s="12">
        <f t="shared" si="37"/>
        <v>0</v>
      </c>
      <c r="V395" s="12">
        <f t="shared" si="38"/>
        <v>0</v>
      </c>
    </row>
    <row r="396" spans="1:22">
      <c r="A396" s="9">
        <f t="shared" si="34"/>
        <v>5</v>
      </c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G396" s="3">
        <v>-0.05</v>
      </c>
      <c r="H396" s="4">
        <v>-1.6999999999999999E-3</v>
      </c>
      <c r="I396" s="2">
        <v>272</v>
      </c>
      <c r="J396" s="5">
        <v>7847</v>
      </c>
      <c r="K396" s="2">
        <v>0</v>
      </c>
      <c r="S396" s="12">
        <f t="shared" si="35"/>
        <v>0</v>
      </c>
      <c r="T396" s="12">
        <f t="shared" si="36"/>
        <v>0</v>
      </c>
      <c r="U396" s="12">
        <f t="shared" si="37"/>
        <v>0</v>
      </c>
      <c r="V396" s="12">
        <f t="shared" si="38"/>
        <v>0</v>
      </c>
    </row>
    <row r="397" spans="1:22">
      <c r="A397" s="9">
        <f t="shared" si="34"/>
        <v>4</v>
      </c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G397" s="3">
        <v>-0.35</v>
      </c>
      <c r="H397" s="4">
        <v>-1.2E-2</v>
      </c>
      <c r="I397" s="2">
        <v>228</v>
      </c>
      <c r="J397" s="5">
        <v>6629</v>
      </c>
      <c r="K397" s="2">
        <v>0</v>
      </c>
      <c r="S397" s="12">
        <f t="shared" si="35"/>
        <v>0</v>
      </c>
      <c r="T397" s="12">
        <f t="shared" si="36"/>
        <v>0</v>
      </c>
      <c r="U397" s="12">
        <f t="shared" si="37"/>
        <v>0</v>
      </c>
      <c r="V397" s="12">
        <f t="shared" si="38"/>
        <v>0</v>
      </c>
    </row>
    <row r="398" spans="1:22">
      <c r="A398" s="9">
        <f t="shared" si="34"/>
        <v>6</v>
      </c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G398" s="2">
        <v>0</v>
      </c>
      <c r="H398" s="6">
        <v>0</v>
      </c>
      <c r="I398" s="2">
        <v>193</v>
      </c>
      <c r="J398" s="5">
        <v>5655</v>
      </c>
      <c r="K398" s="2">
        <v>0</v>
      </c>
      <c r="S398" s="12">
        <f t="shared" si="35"/>
        <v>0</v>
      </c>
      <c r="T398" s="12">
        <f t="shared" si="36"/>
        <v>0</v>
      </c>
      <c r="U398" s="12">
        <f t="shared" si="37"/>
        <v>0</v>
      </c>
      <c r="V398" s="12">
        <f t="shared" si="38"/>
        <v>0</v>
      </c>
    </row>
    <row r="399" spans="1:22">
      <c r="A399" s="9">
        <f t="shared" si="34"/>
        <v>5</v>
      </c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G399" s="3">
        <v>-0.3</v>
      </c>
      <c r="H399" s="4">
        <v>-1.0200000000000001E-2</v>
      </c>
      <c r="I399" s="2">
        <v>341</v>
      </c>
      <c r="J399" s="5">
        <v>9993</v>
      </c>
      <c r="K399" s="2">
        <v>0</v>
      </c>
      <c r="S399" s="12">
        <f t="shared" si="35"/>
        <v>0</v>
      </c>
      <c r="T399" s="12">
        <f t="shared" si="36"/>
        <v>0</v>
      </c>
      <c r="U399" s="12">
        <f t="shared" si="37"/>
        <v>0</v>
      </c>
      <c r="V399" s="12">
        <f t="shared" si="38"/>
        <v>0</v>
      </c>
    </row>
    <row r="400" spans="1:22">
      <c r="A400" s="9">
        <f t="shared" si="34"/>
        <v>4</v>
      </c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G400" s="3">
        <v>-0.05</v>
      </c>
      <c r="H400" s="4">
        <v>-1.6999999999999999E-3</v>
      </c>
      <c r="I400" s="2">
        <v>394</v>
      </c>
      <c r="J400" s="5">
        <v>11661</v>
      </c>
      <c r="K400" s="2">
        <v>0</v>
      </c>
      <c r="S400" s="12">
        <f t="shared" si="35"/>
        <v>0</v>
      </c>
      <c r="T400" s="12">
        <f t="shared" si="36"/>
        <v>0</v>
      </c>
      <c r="U400" s="12">
        <f t="shared" si="37"/>
        <v>0</v>
      </c>
      <c r="V400" s="12">
        <f t="shared" si="38"/>
        <v>0</v>
      </c>
    </row>
    <row r="401" spans="1:22">
      <c r="A401" s="9">
        <f t="shared" si="34"/>
        <v>3</v>
      </c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G401" s="3">
        <v>0.45</v>
      </c>
      <c r="H401" s="4">
        <v>1.55E-2</v>
      </c>
      <c r="I401" s="5">
        <v>2046</v>
      </c>
      <c r="J401" s="5">
        <v>61042</v>
      </c>
      <c r="K401" s="2">
        <v>0</v>
      </c>
      <c r="S401" s="12">
        <f t="shared" si="35"/>
        <v>0</v>
      </c>
      <c r="T401" s="12">
        <f t="shared" si="36"/>
        <v>0</v>
      </c>
      <c r="U401" s="12">
        <f t="shared" si="37"/>
        <v>0</v>
      </c>
      <c r="V401" s="12">
        <f t="shared" si="38"/>
        <v>0</v>
      </c>
    </row>
    <row r="402" spans="1:22">
      <c r="A402" s="9">
        <f t="shared" si="34"/>
        <v>2</v>
      </c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G402" s="3">
        <v>0.3</v>
      </c>
      <c r="H402" s="4">
        <v>1.04E-2</v>
      </c>
      <c r="I402" s="2">
        <v>593</v>
      </c>
      <c r="J402" s="5">
        <v>17230</v>
      </c>
      <c r="K402" s="2">
        <v>0</v>
      </c>
      <c r="S402" s="12">
        <f t="shared" si="35"/>
        <v>0</v>
      </c>
      <c r="T402" s="12">
        <f t="shared" si="36"/>
        <v>0</v>
      </c>
      <c r="U402" s="12">
        <f t="shared" si="37"/>
        <v>0</v>
      </c>
      <c r="V402" s="12">
        <f t="shared" si="38"/>
        <v>0</v>
      </c>
    </row>
    <row r="403" spans="1:22">
      <c r="A403" s="9">
        <f t="shared" si="34"/>
        <v>7</v>
      </c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G403" s="2">
        <v>0</v>
      </c>
      <c r="H403" s="6">
        <v>0</v>
      </c>
      <c r="I403" s="2">
        <v>195</v>
      </c>
      <c r="J403" s="5">
        <v>5606</v>
      </c>
      <c r="K403" s="2">
        <v>0</v>
      </c>
      <c r="S403" s="12">
        <f t="shared" si="35"/>
        <v>0</v>
      </c>
      <c r="T403" s="12">
        <f t="shared" si="36"/>
        <v>0</v>
      </c>
      <c r="U403" s="12">
        <f t="shared" si="37"/>
        <v>0</v>
      </c>
      <c r="V403" s="12">
        <f t="shared" si="38"/>
        <v>0</v>
      </c>
    </row>
    <row r="404" spans="1:22">
      <c r="A404" s="9">
        <f t="shared" si="34"/>
        <v>6</v>
      </c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G404" s="3">
        <v>0.1</v>
      </c>
      <c r="H404" s="4">
        <v>3.5000000000000001E-3</v>
      </c>
      <c r="I404" s="2">
        <v>240</v>
      </c>
      <c r="J404" s="5">
        <v>6902</v>
      </c>
      <c r="K404" s="2">
        <v>0</v>
      </c>
      <c r="S404" s="12">
        <f t="shared" si="35"/>
        <v>0</v>
      </c>
      <c r="T404" s="12">
        <f t="shared" si="36"/>
        <v>0</v>
      </c>
      <c r="U404" s="12">
        <f t="shared" si="37"/>
        <v>0</v>
      </c>
      <c r="V404" s="12">
        <f t="shared" si="38"/>
        <v>0</v>
      </c>
    </row>
    <row r="405" spans="1:22">
      <c r="A405" s="9">
        <f t="shared" si="34"/>
        <v>5</v>
      </c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G405" s="3">
        <v>-0.1</v>
      </c>
      <c r="H405" s="4">
        <v>-3.5000000000000001E-3</v>
      </c>
      <c r="I405" s="2">
        <v>296</v>
      </c>
      <c r="J405" s="5">
        <v>8515</v>
      </c>
      <c r="K405" s="2">
        <v>0</v>
      </c>
      <c r="S405" s="12">
        <f t="shared" si="35"/>
        <v>0</v>
      </c>
      <c r="T405" s="12">
        <f t="shared" si="36"/>
        <v>0</v>
      </c>
      <c r="U405" s="12">
        <f t="shared" si="37"/>
        <v>0</v>
      </c>
      <c r="V405" s="12">
        <f t="shared" si="38"/>
        <v>0</v>
      </c>
    </row>
    <row r="406" spans="1:22">
      <c r="A406" s="9">
        <f t="shared" si="34"/>
        <v>4</v>
      </c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G406" s="3">
        <v>-0.2</v>
      </c>
      <c r="H406" s="4">
        <v>-6.8999999999999999E-3</v>
      </c>
      <c r="I406" s="2">
        <v>255</v>
      </c>
      <c r="J406" s="5">
        <v>7365</v>
      </c>
      <c r="K406" s="2">
        <v>0</v>
      </c>
      <c r="S406" s="12">
        <f t="shared" si="35"/>
        <v>0</v>
      </c>
      <c r="T406" s="12">
        <f t="shared" si="36"/>
        <v>0</v>
      </c>
      <c r="U406" s="12">
        <f t="shared" si="37"/>
        <v>0</v>
      </c>
      <c r="V406" s="12">
        <f t="shared" si="38"/>
        <v>0</v>
      </c>
    </row>
    <row r="407" spans="1:22">
      <c r="A407" s="9">
        <f t="shared" si="34"/>
        <v>3</v>
      </c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G407" s="3">
        <v>-0.1</v>
      </c>
      <c r="H407" s="4">
        <v>-3.3999999999999998E-3</v>
      </c>
      <c r="I407" s="2">
        <v>244</v>
      </c>
      <c r="J407" s="5">
        <v>7077</v>
      </c>
      <c r="K407" s="2">
        <v>0</v>
      </c>
      <c r="S407" s="12">
        <f t="shared" si="35"/>
        <v>0</v>
      </c>
      <c r="T407" s="12">
        <f t="shared" si="36"/>
        <v>0</v>
      </c>
      <c r="U407" s="12">
        <f t="shared" si="37"/>
        <v>0</v>
      </c>
      <c r="V407" s="12">
        <f t="shared" si="38"/>
        <v>0</v>
      </c>
    </row>
    <row r="408" spans="1:22">
      <c r="A408" s="9">
        <f t="shared" si="34"/>
        <v>2</v>
      </c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G408" s="3">
        <v>0.1</v>
      </c>
      <c r="H408" s="4">
        <v>3.3999999999999998E-3</v>
      </c>
      <c r="I408" s="2">
        <v>262</v>
      </c>
      <c r="J408" s="5">
        <v>7610</v>
      </c>
      <c r="K408" s="2">
        <v>0</v>
      </c>
      <c r="S408" s="12">
        <f t="shared" si="35"/>
        <v>0</v>
      </c>
      <c r="T408" s="12">
        <f t="shared" si="36"/>
        <v>0</v>
      </c>
      <c r="U408" s="12">
        <f t="shared" si="37"/>
        <v>0</v>
      </c>
      <c r="V408" s="12">
        <f t="shared" si="38"/>
        <v>0</v>
      </c>
    </row>
    <row r="409" spans="1:22">
      <c r="A409" s="9">
        <f t="shared" si="34"/>
        <v>6</v>
      </c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G409" s="3">
        <v>0.1</v>
      </c>
      <c r="H409" s="4">
        <v>3.5000000000000001E-3</v>
      </c>
      <c r="I409" s="2">
        <v>638</v>
      </c>
      <c r="J409" s="5">
        <v>18720</v>
      </c>
      <c r="K409" s="2">
        <v>0</v>
      </c>
      <c r="S409" s="12"/>
      <c r="T409" s="12"/>
      <c r="U409" s="12"/>
      <c r="V409" s="12"/>
    </row>
    <row r="410" spans="1:22">
      <c r="A410" s="9">
        <f t="shared" si="34"/>
        <v>5</v>
      </c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G410" s="3">
        <v>0.2</v>
      </c>
      <c r="H410" s="4">
        <v>7.0000000000000001E-3</v>
      </c>
      <c r="I410" s="2">
        <v>265</v>
      </c>
      <c r="J410" s="5">
        <v>7628</v>
      </c>
      <c r="K410" s="2">
        <v>0</v>
      </c>
      <c r="S410" s="12"/>
      <c r="T410" s="12"/>
      <c r="U410" s="12"/>
      <c r="V410" s="12"/>
    </row>
    <row r="411" spans="1:22">
      <c r="A411" s="9">
        <f t="shared" si="34"/>
        <v>4</v>
      </c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G411" s="3">
        <v>-0.05</v>
      </c>
      <c r="H411" s="4">
        <v>-1.6999999999999999E-3</v>
      </c>
      <c r="I411" s="2">
        <v>261</v>
      </c>
      <c r="J411" s="5">
        <v>7503</v>
      </c>
      <c r="K411" s="2">
        <v>0</v>
      </c>
      <c r="S411" s="12"/>
      <c r="T411" s="12"/>
      <c r="U411" s="12"/>
      <c r="V411" s="12"/>
    </row>
    <row r="412" spans="1:22">
      <c r="A412" s="9">
        <f t="shared" si="34"/>
        <v>3</v>
      </c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G412" s="3">
        <v>-0.3</v>
      </c>
      <c r="H412" s="4">
        <v>-1.03E-2</v>
      </c>
      <c r="I412" s="2">
        <v>181</v>
      </c>
      <c r="J412" s="5">
        <v>5231</v>
      </c>
      <c r="K412" s="2">
        <v>0</v>
      </c>
      <c r="S412" s="12"/>
      <c r="T412" s="12"/>
      <c r="U412" s="12"/>
      <c r="V412" s="12"/>
    </row>
    <row r="413" spans="1:22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G413" s="3">
        <v>0.35</v>
      </c>
      <c r="H413" s="4">
        <v>1.2200000000000001E-2</v>
      </c>
      <c r="I413" s="2">
        <v>315</v>
      </c>
      <c r="J413" s="5">
        <v>9144</v>
      </c>
      <c r="K413" s="2">
        <v>0</v>
      </c>
    </row>
    <row r="414" spans="1:22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G414" s="3">
        <v>0.2</v>
      </c>
      <c r="H414" s="4">
        <v>7.0000000000000001E-3</v>
      </c>
      <c r="I414" s="2">
        <v>230</v>
      </c>
      <c r="J414" s="5">
        <v>6610</v>
      </c>
      <c r="K414" s="2">
        <v>0</v>
      </c>
    </row>
    <row r="415" spans="1:22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G415" s="3">
        <v>-0.25</v>
      </c>
      <c r="H415" s="4">
        <v>-8.6999999999999994E-3</v>
      </c>
      <c r="I415" s="2">
        <v>379</v>
      </c>
      <c r="J415" s="5">
        <v>10843</v>
      </c>
      <c r="K415" s="2">
        <v>0</v>
      </c>
    </row>
    <row r="416" spans="1:22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G416" s="3">
        <v>-0.3</v>
      </c>
      <c r="H416" s="4">
        <v>-1.03E-2</v>
      </c>
      <c r="I416" s="2">
        <v>361</v>
      </c>
      <c r="J416" s="5">
        <v>10420</v>
      </c>
      <c r="K416" s="2">
        <v>0</v>
      </c>
    </row>
    <row r="417" spans="2:11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G417" s="3">
        <v>-0.1</v>
      </c>
      <c r="H417" s="4">
        <v>-3.3999999999999998E-3</v>
      </c>
      <c r="I417" s="2">
        <v>298</v>
      </c>
      <c r="J417" s="5">
        <v>8689</v>
      </c>
      <c r="K417" s="2">
        <v>0</v>
      </c>
    </row>
    <row r="418" spans="2:11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G418" s="2">
        <v>0</v>
      </c>
      <c r="H418" s="6">
        <v>0</v>
      </c>
      <c r="I418" s="2">
        <v>216</v>
      </c>
      <c r="J418" s="5">
        <v>6303</v>
      </c>
      <c r="K418" s="2">
        <v>0</v>
      </c>
    </row>
    <row r="419" spans="2:11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G419" s="3">
        <v>-0.4</v>
      </c>
      <c r="H419" s="4">
        <v>-1.35E-2</v>
      </c>
      <c r="I419" s="2">
        <v>285</v>
      </c>
      <c r="J419" s="5">
        <v>8353</v>
      </c>
      <c r="K419" s="2">
        <v>0</v>
      </c>
    </row>
    <row r="420" spans="2:11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G420" s="3">
        <v>0.35</v>
      </c>
      <c r="H420" s="4">
        <v>1.2E-2</v>
      </c>
      <c r="I420" s="2">
        <v>946</v>
      </c>
      <c r="J420" s="5">
        <v>28123</v>
      </c>
      <c r="K420" s="2">
        <v>0</v>
      </c>
    </row>
    <row r="421" spans="2:11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G421" s="3">
        <v>-0.05</v>
      </c>
      <c r="H421" s="4">
        <v>-1.6999999999999999E-3</v>
      </c>
      <c r="I421" s="2">
        <v>201</v>
      </c>
      <c r="J421" s="5">
        <v>5872</v>
      </c>
      <c r="K421" s="2">
        <v>0</v>
      </c>
    </row>
    <row r="422" spans="2:11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G422" s="3">
        <v>-0.1</v>
      </c>
      <c r="H422" s="4">
        <v>-3.3999999999999998E-3</v>
      </c>
      <c r="I422" s="2">
        <v>218</v>
      </c>
      <c r="J422" s="5">
        <v>6404</v>
      </c>
      <c r="K422" s="2">
        <v>0</v>
      </c>
    </row>
    <row r="423" spans="2:11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G423" s="3">
        <v>-0.2</v>
      </c>
      <c r="H423" s="4">
        <v>-6.7999999999999996E-3</v>
      </c>
      <c r="I423" s="2">
        <v>433</v>
      </c>
      <c r="J423" s="5">
        <v>12807</v>
      </c>
      <c r="K423" s="2">
        <v>0</v>
      </c>
    </row>
    <row r="424" spans="2:11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G424" s="3">
        <v>0.4</v>
      </c>
      <c r="H424" s="4">
        <v>1.37E-2</v>
      </c>
      <c r="I424" s="2">
        <v>477</v>
      </c>
      <c r="J424" s="5">
        <v>14045</v>
      </c>
      <c r="K424" s="2">
        <v>0</v>
      </c>
    </row>
    <row r="425" spans="2:11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G425" s="2">
        <v>0</v>
      </c>
      <c r="H425" s="6">
        <v>0</v>
      </c>
      <c r="I425" s="2">
        <v>184</v>
      </c>
      <c r="J425" s="5">
        <v>5375</v>
      </c>
      <c r="K425" s="2">
        <v>0</v>
      </c>
    </row>
    <row r="426" spans="2:11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G426" s="3">
        <v>-0.2</v>
      </c>
      <c r="H426" s="4">
        <v>-6.7999999999999996E-3</v>
      </c>
      <c r="I426" s="2">
        <v>192</v>
      </c>
      <c r="J426" s="5">
        <v>5599</v>
      </c>
      <c r="K426" s="2">
        <v>0</v>
      </c>
    </row>
    <row r="427" spans="2:11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G427" s="3">
        <v>-0.15</v>
      </c>
      <c r="H427" s="4">
        <v>-5.1000000000000004E-3</v>
      </c>
      <c r="I427" s="2">
        <v>336</v>
      </c>
      <c r="J427" s="5">
        <v>9915</v>
      </c>
      <c r="K427" s="2">
        <v>0</v>
      </c>
    </row>
    <row r="428" spans="2:11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G428" s="3">
        <v>0.15</v>
      </c>
      <c r="H428" s="4">
        <v>5.1000000000000004E-3</v>
      </c>
      <c r="I428" s="2">
        <v>165</v>
      </c>
      <c r="J428" s="5">
        <v>4863</v>
      </c>
      <c r="K428" s="2">
        <v>0</v>
      </c>
    </row>
    <row r="429" spans="2:11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G429" s="2">
        <v>0</v>
      </c>
      <c r="H429" s="6">
        <v>0</v>
      </c>
      <c r="I429" s="2">
        <v>224</v>
      </c>
      <c r="J429" s="5">
        <v>6589</v>
      </c>
      <c r="K429" s="2">
        <v>0</v>
      </c>
    </row>
    <row r="430" spans="2:11">
      <c r="B430" s="1">
        <v>42739</v>
      </c>
      <c r="C430" s="2">
        <v>29.6</v>
      </c>
      <c r="D430" s="2">
        <v>29.65</v>
      </c>
      <c r="E430" s="2">
        <v>29.25</v>
      </c>
      <c r="F430" s="3">
        <v>29.35</v>
      </c>
      <c r="G430" s="3">
        <v>-0.15</v>
      </c>
      <c r="H430" s="4">
        <v>-5.1000000000000004E-3</v>
      </c>
      <c r="I430" s="2">
        <v>233</v>
      </c>
      <c r="J430" s="5">
        <v>6846</v>
      </c>
      <c r="K430" s="2">
        <v>0</v>
      </c>
    </row>
  </sheetData>
  <mergeCells count="2">
    <mergeCell ref="M2:V2"/>
    <mergeCell ref="X2:AG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2"/>
  <sheetViews>
    <sheetView workbookViewId="0">
      <selection activeCell="B3" sqref="B3:F442"/>
    </sheetView>
  </sheetViews>
  <sheetFormatPr defaultRowHeight="16.5"/>
  <cols>
    <col min="7" max="7" width="5.625" customWidth="1"/>
    <col min="13" max="17" width="10.625" customWidth="1"/>
  </cols>
  <sheetData>
    <row r="1" spans="2:17">
      <c r="B1" s="16">
        <v>6180</v>
      </c>
      <c r="C1" s="7" t="s">
        <v>32</v>
      </c>
    </row>
    <row r="2" spans="2:17" ht="17.25" thickBot="1">
      <c r="B2" s="16" t="s">
        <v>43</v>
      </c>
      <c r="H2" s="34" t="s">
        <v>46</v>
      </c>
      <c r="I2" s="34"/>
      <c r="J2" s="34"/>
      <c r="K2" s="34"/>
      <c r="M2" s="33" t="s">
        <v>42</v>
      </c>
      <c r="N2" s="33"/>
      <c r="O2" s="33"/>
      <c r="P2" s="33"/>
      <c r="Q2" s="33"/>
    </row>
    <row r="3" spans="2:17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9" t="s">
        <v>33</v>
      </c>
      <c r="I3" s="19" t="s">
        <v>34</v>
      </c>
      <c r="J3" s="20" t="s">
        <v>35</v>
      </c>
      <c r="K3" s="20" t="s">
        <v>36</v>
      </c>
      <c r="M3" s="15" t="s">
        <v>37</v>
      </c>
      <c r="N3" s="15" t="s">
        <v>38</v>
      </c>
      <c r="O3" s="15" t="s">
        <v>39</v>
      </c>
      <c r="P3" s="15" t="s">
        <v>40</v>
      </c>
      <c r="Q3" s="15" t="s">
        <v>41</v>
      </c>
    </row>
    <row r="4" spans="2:17"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H4" s="16">
        <f>IF(F4&gt;=F5,1,-1)</f>
        <v>1</v>
      </c>
      <c r="I4" s="16">
        <f>IF(OR(AND(I5&gt;=0,F4&gt;=MIN(E5:E7)),AND(I5=-1,F4&gt;=MAX(D5:D7))),1,-1)</f>
        <v>-1</v>
      </c>
      <c r="J4" s="16">
        <f t="shared" ref="J4:J67" si="0">IF(OR(AND(I5=1,H4=-1,F4&lt;P4,J5&gt;K5),AND(I5=-1,H4=1,F4&gt;O4,J5&lt;K5)),J5,K5)</f>
        <v>55.7</v>
      </c>
      <c r="K4">
        <f>F4</f>
        <v>56.7</v>
      </c>
      <c r="M4" s="18">
        <f>B4</f>
        <v>43390</v>
      </c>
      <c r="N4">
        <f t="shared" ref="N4:N67" si="1">IF(OR(AND(I4=1,K4&lt;J4),AND(I4=-1,K4&gt;J4)),K4,J4)</f>
        <v>56.7</v>
      </c>
      <c r="O4" s="21">
        <f>MAX(D5:D7)</f>
        <v>56.9</v>
      </c>
      <c r="P4">
        <f>MIN(E5:E7)</f>
        <v>52</v>
      </c>
      <c r="Q4">
        <f t="shared" ref="Q4:Q67" si="2">IF(N4=K4,J4,K4)</f>
        <v>55.7</v>
      </c>
    </row>
    <row r="5" spans="2:17"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H5" s="16">
        <f t="shared" ref="H5:H68" si="3">IF(F5&gt;=F6,1,-1)</f>
        <v>1</v>
      </c>
      <c r="I5" s="16">
        <f t="shared" ref="I5:I68" si="4">IF(OR(AND(I6&gt;=0,F5&gt;=MIN(E6:E8)),AND(I6=-1,F5&gt;=MAX(D6:D8))),1,-1)</f>
        <v>-1</v>
      </c>
      <c r="J5" s="16">
        <f t="shared" si="0"/>
        <v>54.5</v>
      </c>
      <c r="K5">
        <f t="shared" ref="K5:K68" si="5">F5</f>
        <v>55.7</v>
      </c>
      <c r="M5" s="18">
        <f t="shared" ref="M5:M68" si="6">B5</f>
        <v>43389</v>
      </c>
      <c r="N5">
        <f t="shared" si="1"/>
        <v>55.7</v>
      </c>
      <c r="O5" s="21">
        <f t="shared" ref="O5:O68" si="7">MAX(D6:D8)</f>
        <v>58.9</v>
      </c>
      <c r="P5">
        <f t="shared" ref="P5:P68" si="8">MIN(E6:E8)</f>
        <v>52</v>
      </c>
      <c r="Q5">
        <f t="shared" si="2"/>
        <v>54.5</v>
      </c>
    </row>
    <row r="6" spans="2:17"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H6" s="16">
        <f t="shared" si="3"/>
        <v>1</v>
      </c>
      <c r="I6" s="16">
        <f t="shared" si="4"/>
        <v>-1</v>
      </c>
      <c r="J6" s="16">
        <f t="shared" si="0"/>
        <v>54.2</v>
      </c>
      <c r="K6">
        <f t="shared" si="5"/>
        <v>54.5</v>
      </c>
      <c r="M6" s="18">
        <f t="shared" si="6"/>
        <v>43388</v>
      </c>
      <c r="N6">
        <f t="shared" si="1"/>
        <v>54.5</v>
      </c>
      <c r="O6" s="21">
        <f t="shared" si="7"/>
        <v>65.3</v>
      </c>
      <c r="P6">
        <f t="shared" si="8"/>
        <v>52</v>
      </c>
      <c r="Q6">
        <f t="shared" si="2"/>
        <v>54.2</v>
      </c>
    </row>
    <row r="7" spans="2:17"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H7" s="16">
        <f t="shared" si="3"/>
        <v>-1</v>
      </c>
      <c r="I7" s="16">
        <f t="shared" si="4"/>
        <v>-1</v>
      </c>
      <c r="J7" s="16">
        <f t="shared" si="0"/>
        <v>57.7</v>
      </c>
      <c r="K7">
        <f t="shared" si="5"/>
        <v>54.2</v>
      </c>
      <c r="M7" s="18">
        <f t="shared" si="6"/>
        <v>43385</v>
      </c>
      <c r="N7">
        <f t="shared" si="1"/>
        <v>57.7</v>
      </c>
      <c r="O7" s="21">
        <f t="shared" si="7"/>
        <v>65.3</v>
      </c>
      <c r="P7">
        <f t="shared" si="8"/>
        <v>57.7</v>
      </c>
      <c r="Q7">
        <f t="shared" si="2"/>
        <v>54.2</v>
      </c>
    </row>
    <row r="8" spans="2:17"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H8" s="16">
        <f t="shared" si="3"/>
        <v>-1</v>
      </c>
      <c r="I8" s="16">
        <f t="shared" si="4"/>
        <v>-1</v>
      </c>
      <c r="J8" s="16">
        <f t="shared" si="0"/>
        <v>64.099999999999994</v>
      </c>
      <c r="K8">
        <f t="shared" si="5"/>
        <v>57.7</v>
      </c>
      <c r="M8" s="18">
        <f t="shared" si="6"/>
        <v>43384</v>
      </c>
      <c r="N8">
        <f t="shared" si="1"/>
        <v>64.099999999999994</v>
      </c>
      <c r="O8" s="21">
        <f t="shared" si="7"/>
        <v>67</v>
      </c>
      <c r="P8">
        <f t="shared" si="8"/>
        <v>61</v>
      </c>
      <c r="Q8">
        <f t="shared" si="2"/>
        <v>57.7</v>
      </c>
    </row>
    <row r="9" spans="2:17"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H9" s="16">
        <f t="shared" si="3"/>
        <v>1</v>
      </c>
      <c r="I9" s="16">
        <f t="shared" si="4"/>
        <v>-1</v>
      </c>
      <c r="J9" s="16">
        <f t="shared" si="0"/>
        <v>62.8</v>
      </c>
      <c r="K9">
        <f t="shared" si="5"/>
        <v>64.099999999999994</v>
      </c>
      <c r="M9" s="18">
        <f t="shared" si="6"/>
        <v>43382</v>
      </c>
      <c r="N9">
        <f t="shared" si="1"/>
        <v>64.099999999999994</v>
      </c>
      <c r="O9" s="21">
        <f t="shared" si="7"/>
        <v>68.5</v>
      </c>
      <c r="P9">
        <f t="shared" si="8"/>
        <v>61</v>
      </c>
      <c r="Q9">
        <f t="shared" si="2"/>
        <v>62.8</v>
      </c>
    </row>
    <row r="10" spans="2:17"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H10" s="16">
        <f t="shared" si="3"/>
        <v>1</v>
      </c>
      <c r="I10" s="16">
        <f t="shared" si="4"/>
        <v>-1</v>
      </c>
      <c r="J10" s="16">
        <f t="shared" si="0"/>
        <v>62.8</v>
      </c>
      <c r="K10">
        <f t="shared" si="5"/>
        <v>62.8</v>
      </c>
      <c r="M10" s="18">
        <f t="shared" si="6"/>
        <v>43381</v>
      </c>
      <c r="N10">
        <f t="shared" si="1"/>
        <v>62.8</v>
      </c>
      <c r="O10" s="21">
        <f t="shared" si="7"/>
        <v>69.099999999999994</v>
      </c>
      <c r="P10">
        <f t="shared" si="8"/>
        <v>62</v>
      </c>
      <c r="Q10">
        <f t="shared" si="2"/>
        <v>62.8</v>
      </c>
    </row>
    <row r="11" spans="2:17"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H11" s="16">
        <f t="shared" si="3"/>
        <v>-1</v>
      </c>
      <c r="I11" s="16">
        <f t="shared" si="4"/>
        <v>-1</v>
      </c>
      <c r="J11" s="16">
        <f t="shared" si="0"/>
        <v>67</v>
      </c>
      <c r="K11">
        <f t="shared" si="5"/>
        <v>62.8</v>
      </c>
      <c r="M11" s="18">
        <f t="shared" si="6"/>
        <v>43378</v>
      </c>
      <c r="N11">
        <f t="shared" si="1"/>
        <v>67</v>
      </c>
      <c r="O11" s="21">
        <f t="shared" si="7"/>
        <v>69.8</v>
      </c>
      <c r="P11">
        <f t="shared" si="8"/>
        <v>66.8</v>
      </c>
      <c r="Q11">
        <f t="shared" si="2"/>
        <v>62.8</v>
      </c>
    </row>
    <row r="12" spans="2:17"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H12" s="16">
        <f t="shared" si="3"/>
        <v>-1</v>
      </c>
      <c r="I12" s="16">
        <f t="shared" si="4"/>
        <v>-1</v>
      </c>
      <c r="J12" s="16">
        <f t="shared" si="0"/>
        <v>67.900000000000006</v>
      </c>
      <c r="K12">
        <f t="shared" si="5"/>
        <v>67</v>
      </c>
      <c r="M12" s="18">
        <f t="shared" si="6"/>
        <v>43377</v>
      </c>
      <c r="N12">
        <f t="shared" si="1"/>
        <v>67.900000000000006</v>
      </c>
      <c r="O12" s="21">
        <f t="shared" si="7"/>
        <v>69.8</v>
      </c>
      <c r="P12">
        <f t="shared" si="8"/>
        <v>67.8</v>
      </c>
      <c r="Q12">
        <f t="shared" si="2"/>
        <v>67</v>
      </c>
    </row>
    <row r="13" spans="2:17"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H13" s="16">
        <f t="shared" si="3"/>
        <v>-1</v>
      </c>
      <c r="I13" s="16">
        <f t="shared" si="4"/>
        <v>-1</v>
      </c>
      <c r="J13" s="16">
        <f t="shared" si="0"/>
        <v>68.5</v>
      </c>
      <c r="K13">
        <f t="shared" si="5"/>
        <v>67.900000000000006</v>
      </c>
      <c r="M13" s="18">
        <f t="shared" si="6"/>
        <v>43376</v>
      </c>
      <c r="N13">
        <f t="shared" si="1"/>
        <v>68.5</v>
      </c>
      <c r="O13" s="21">
        <f t="shared" si="7"/>
        <v>71</v>
      </c>
      <c r="P13">
        <f t="shared" si="8"/>
        <v>68.5</v>
      </c>
      <c r="Q13">
        <f t="shared" si="2"/>
        <v>67.900000000000006</v>
      </c>
    </row>
    <row r="14" spans="2:17"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H14" s="16">
        <f t="shared" si="3"/>
        <v>-1</v>
      </c>
      <c r="I14" s="16">
        <f t="shared" si="4"/>
        <v>-1</v>
      </c>
      <c r="J14" s="16">
        <f t="shared" si="0"/>
        <v>69.099999999999994</v>
      </c>
      <c r="K14">
        <f t="shared" si="5"/>
        <v>68.5</v>
      </c>
      <c r="M14" s="18">
        <f t="shared" si="6"/>
        <v>43375</v>
      </c>
      <c r="N14">
        <f t="shared" si="1"/>
        <v>69.099999999999994</v>
      </c>
      <c r="O14" s="21">
        <f t="shared" si="7"/>
        <v>71.599999999999994</v>
      </c>
      <c r="P14">
        <f t="shared" si="8"/>
        <v>68.900000000000006</v>
      </c>
      <c r="Q14">
        <f t="shared" si="2"/>
        <v>68.5</v>
      </c>
    </row>
    <row r="15" spans="2:17"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H15" s="16">
        <f t="shared" si="3"/>
        <v>-1</v>
      </c>
      <c r="I15" s="16">
        <f t="shared" si="4"/>
        <v>-1</v>
      </c>
      <c r="J15" s="16">
        <f t="shared" si="0"/>
        <v>69.400000000000006</v>
      </c>
      <c r="K15">
        <f t="shared" si="5"/>
        <v>69.099999999999994</v>
      </c>
      <c r="M15" s="18">
        <f t="shared" si="6"/>
        <v>43374</v>
      </c>
      <c r="N15">
        <f t="shared" si="1"/>
        <v>69.400000000000006</v>
      </c>
      <c r="O15" s="21">
        <f t="shared" si="7"/>
        <v>71.599999999999994</v>
      </c>
      <c r="P15">
        <f t="shared" si="8"/>
        <v>67.400000000000006</v>
      </c>
      <c r="Q15">
        <f t="shared" si="2"/>
        <v>69.099999999999994</v>
      </c>
    </row>
    <row r="16" spans="2:17"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H16" s="16">
        <f t="shared" si="3"/>
        <v>-1</v>
      </c>
      <c r="I16" s="16">
        <f t="shared" si="4"/>
        <v>-1</v>
      </c>
      <c r="J16" s="16">
        <f t="shared" si="0"/>
        <v>69.8</v>
      </c>
      <c r="K16">
        <f t="shared" si="5"/>
        <v>69.400000000000006</v>
      </c>
      <c r="M16" s="18">
        <f t="shared" si="6"/>
        <v>43371</v>
      </c>
      <c r="N16">
        <f t="shared" si="1"/>
        <v>69.8</v>
      </c>
      <c r="O16" s="21">
        <f t="shared" si="7"/>
        <v>71.599999999999994</v>
      </c>
      <c r="P16">
        <f t="shared" si="8"/>
        <v>67</v>
      </c>
      <c r="Q16">
        <f t="shared" si="2"/>
        <v>69.400000000000006</v>
      </c>
    </row>
    <row r="17" spans="2:17"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H17" s="16">
        <f t="shared" si="3"/>
        <v>1</v>
      </c>
      <c r="I17" s="16">
        <f t="shared" si="4"/>
        <v>-1</v>
      </c>
      <c r="J17" s="16">
        <f t="shared" si="0"/>
        <v>69</v>
      </c>
      <c r="K17">
        <f t="shared" si="5"/>
        <v>69.8</v>
      </c>
      <c r="M17" s="18">
        <f t="shared" si="6"/>
        <v>43370</v>
      </c>
      <c r="N17">
        <f t="shared" si="1"/>
        <v>69.8</v>
      </c>
      <c r="O17" s="21">
        <f t="shared" si="7"/>
        <v>69.900000000000006</v>
      </c>
      <c r="P17">
        <f t="shared" si="8"/>
        <v>67</v>
      </c>
      <c r="Q17">
        <f t="shared" si="2"/>
        <v>69</v>
      </c>
    </row>
    <row r="18" spans="2:17"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H18" s="16">
        <f t="shared" si="3"/>
        <v>1</v>
      </c>
      <c r="I18" s="16">
        <f t="shared" si="4"/>
        <v>-1</v>
      </c>
      <c r="J18" s="16">
        <f t="shared" si="0"/>
        <v>68</v>
      </c>
      <c r="K18">
        <f t="shared" si="5"/>
        <v>69</v>
      </c>
      <c r="M18" s="18">
        <f t="shared" si="6"/>
        <v>43369</v>
      </c>
      <c r="N18">
        <f t="shared" si="1"/>
        <v>69</v>
      </c>
      <c r="O18" s="21">
        <f t="shared" si="7"/>
        <v>69.900000000000006</v>
      </c>
      <c r="P18">
        <f t="shared" si="8"/>
        <v>67</v>
      </c>
      <c r="Q18">
        <f t="shared" si="2"/>
        <v>68</v>
      </c>
    </row>
    <row r="19" spans="2:17"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H19" s="16">
        <f t="shared" si="3"/>
        <v>1</v>
      </c>
      <c r="I19" s="16">
        <f t="shared" si="4"/>
        <v>-1</v>
      </c>
      <c r="J19" s="16">
        <f t="shared" si="0"/>
        <v>67.5</v>
      </c>
      <c r="K19">
        <f t="shared" si="5"/>
        <v>68</v>
      </c>
      <c r="M19" s="18">
        <f t="shared" si="6"/>
        <v>43368</v>
      </c>
      <c r="N19">
        <f t="shared" si="1"/>
        <v>68</v>
      </c>
      <c r="O19" s="21">
        <f t="shared" si="7"/>
        <v>69.599999999999994</v>
      </c>
      <c r="P19">
        <f t="shared" si="8"/>
        <v>67</v>
      </c>
      <c r="Q19">
        <f t="shared" si="2"/>
        <v>67.5</v>
      </c>
    </row>
    <row r="20" spans="2:17"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H20" s="16">
        <f t="shared" si="3"/>
        <v>1</v>
      </c>
      <c r="I20" s="16">
        <f t="shared" si="4"/>
        <v>-1</v>
      </c>
      <c r="J20" s="16">
        <f t="shared" si="0"/>
        <v>67.3</v>
      </c>
      <c r="K20">
        <f t="shared" si="5"/>
        <v>67.5</v>
      </c>
      <c r="M20" s="18">
        <f t="shared" si="6"/>
        <v>43364</v>
      </c>
      <c r="N20">
        <f t="shared" si="1"/>
        <v>67.5</v>
      </c>
      <c r="O20" s="21">
        <f t="shared" si="7"/>
        <v>69.599999999999994</v>
      </c>
      <c r="P20">
        <f t="shared" si="8"/>
        <v>67</v>
      </c>
      <c r="Q20">
        <f t="shared" si="2"/>
        <v>67.3</v>
      </c>
    </row>
    <row r="21" spans="2:17"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H21" s="16">
        <f t="shared" si="3"/>
        <v>-1</v>
      </c>
      <c r="I21" s="16">
        <f t="shared" si="4"/>
        <v>-1</v>
      </c>
      <c r="J21" s="16">
        <f t="shared" si="0"/>
        <v>69</v>
      </c>
      <c r="K21">
        <f t="shared" si="5"/>
        <v>67.3</v>
      </c>
      <c r="M21" s="18">
        <f t="shared" si="6"/>
        <v>43363</v>
      </c>
      <c r="N21">
        <f t="shared" si="1"/>
        <v>69</v>
      </c>
      <c r="O21" s="21">
        <f t="shared" si="7"/>
        <v>70.5</v>
      </c>
      <c r="P21">
        <f t="shared" si="8"/>
        <v>67.599999999999994</v>
      </c>
      <c r="Q21">
        <f t="shared" si="2"/>
        <v>67.3</v>
      </c>
    </row>
    <row r="22" spans="2:17"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H22" s="16">
        <f t="shared" si="3"/>
        <v>1</v>
      </c>
      <c r="I22" s="16">
        <f t="shared" si="4"/>
        <v>1</v>
      </c>
      <c r="J22" s="16">
        <f t="shared" si="0"/>
        <v>68.2</v>
      </c>
      <c r="K22">
        <f t="shared" si="5"/>
        <v>69</v>
      </c>
      <c r="M22" s="18">
        <f t="shared" si="6"/>
        <v>43362</v>
      </c>
      <c r="N22">
        <f t="shared" si="1"/>
        <v>68.2</v>
      </c>
      <c r="O22" s="21">
        <f t="shared" si="7"/>
        <v>70.5</v>
      </c>
      <c r="P22">
        <f t="shared" si="8"/>
        <v>66</v>
      </c>
      <c r="Q22">
        <f t="shared" si="2"/>
        <v>69</v>
      </c>
    </row>
    <row r="23" spans="2:17"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H23" s="16">
        <f t="shared" si="3"/>
        <v>-1</v>
      </c>
      <c r="I23" s="16">
        <f t="shared" si="4"/>
        <v>1</v>
      </c>
      <c r="J23" s="16">
        <f t="shared" si="0"/>
        <v>68.8</v>
      </c>
      <c r="K23">
        <f t="shared" si="5"/>
        <v>68.2</v>
      </c>
      <c r="M23" s="18">
        <f t="shared" si="6"/>
        <v>43361</v>
      </c>
      <c r="N23">
        <f t="shared" si="1"/>
        <v>68.2</v>
      </c>
      <c r="O23" s="21">
        <f t="shared" si="7"/>
        <v>70.5</v>
      </c>
      <c r="P23">
        <f t="shared" si="8"/>
        <v>65.3</v>
      </c>
      <c r="Q23">
        <f t="shared" si="2"/>
        <v>68.8</v>
      </c>
    </row>
    <row r="24" spans="2:17"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H24" s="16">
        <f t="shared" si="3"/>
        <v>1</v>
      </c>
      <c r="I24" s="16">
        <f t="shared" si="4"/>
        <v>1</v>
      </c>
      <c r="J24" s="16">
        <f t="shared" si="0"/>
        <v>68.7</v>
      </c>
      <c r="K24">
        <f t="shared" si="5"/>
        <v>68.8</v>
      </c>
      <c r="M24" s="18">
        <f t="shared" si="6"/>
        <v>43360</v>
      </c>
      <c r="N24">
        <f t="shared" si="1"/>
        <v>68.7</v>
      </c>
      <c r="O24" s="21">
        <f t="shared" si="7"/>
        <v>69.3</v>
      </c>
      <c r="P24">
        <f t="shared" si="8"/>
        <v>64</v>
      </c>
      <c r="Q24">
        <f t="shared" si="2"/>
        <v>68.8</v>
      </c>
    </row>
    <row r="25" spans="2:17"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H25" s="16">
        <f t="shared" si="3"/>
        <v>1</v>
      </c>
      <c r="I25" s="16">
        <f t="shared" si="4"/>
        <v>1</v>
      </c>
      <c r="J25" s="16">
        <f t="shared" si="0"/>
        <v>65.5</v>
      </c>
      <c r="K25">
        <f t="shared" si="5"/>
        <v>68.7</v>
      </c>
      <c r="M25" s="18">
        <f t="shared" si="6"/>
        <v>43357</v>
      </c>
      <c r="N25">
        <f t="shared" si="1"/>
        <v>65.5</v>
      </c>
      <c r="O25" s="21">
        <f t="shared" si="7"/>
        <v>66.8</v>
      </c>
      <c r="P25">
        <f t="shared" si="8"/>
        <v>64</v>
      </c>
      <c r="Q25">
        <f t="shared" si="2"/>
        <v>68.7</v>
      </c>
    </row>
    <row r="26" spans="2:17"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H26" s="16">
        <f t="shared" si="3"/>
        <v>-1</v>
      </c>
      <c r="I26" s="16">
        <f t="shared" si="4"/>
        <v>-1</v>
      </c>
      <c r="J26" s="16">
        <f t="shared" si="0"/>
        <v>66</v>
      </c>
      <c r="K26">
        <f t="shared" si="5"/>
        <v>65.5</v>
      </c>
      <c r="M26" s="18">
        <f t="shared" si="6"/>
        <v>43356</v>
      </c>
      <c r="N26">
        <f t="shared" si="1"/>
        <v>66</v>
      </c>
      <c r="O26" s="21">
        <f t="shared" si="7"/>
        <v>68.099999999999994</v>
      </c>
      <c r="P26">
        <f t="shared" si="8"/>
        <v>64</v>
      </c>
      <c r="Q26">
        <f t="shared" si="2"/>
        <v>65.5</v>
      </c>
    </row>
    <row r="27" spans="2:17"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H27" s="16">
        <f t="shared" si="3"/>
        <v>-1</v>
      </c>
      <c r="I27" s="16">
        <f t="shared" si="4"/>
        <v>-1</v>
      </c>
      <c r="J27" s="16">
        <f t="shared" si="0"/>
        <v>66.8</v>
      </c>
      <c r="K27">
        <f t="shared" si="5"/>
        <v>66</v>
      </c>
      <c r="M27" s="18">
        <f t="shared" si="6"/>
        <v>43355</v>
      </c>
      <c r="N27">
        <f t="shared" si="1"/>
        <v>66.8</v>
      </c>
      <c r="O27" s="21">
        <f t="shared" si="7"/>
        <v>68.099999999999994</v>
      </c>
      <c r="P27">
        <f t="shared" si="8"/>
        <v>64.5</v>
      </c>
      <c r="Q27">
        <f t="shared" si="2"/>
        <v>66</v>
      </c>
    </row>
    <row r="28" spans="2:17"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H28" s="16">
        <f t="shared" si="3"/>
        <v>1</v>
      </c>
      <c r="I28" s="16">
        <f t="shared" si="4"/>
        <v>-1</v>
      </c>
      <c r="J28" s="16">
        <f t="shared" si="0"/>
        <v>65</v>
      </c>
      <c r="K28">
        <f t="shared" si="5"/>
        <v>66.8</v>
      </c>
      <c r="M28" s="18">
        <f t="shared" si="6"/>
        <v>43354</v>
      </c>
      <c r="N28">
        <f t="shared" si="1"/>
        <v>66.8</v>
      </c>
      <c r="O28" s="21">
        <f t="shared" si="7"/>
        <v>68.599999999999994</v>
      </c>
      <c r="P28">
        <f t="shared" si="8"/>
        <v>64.5</v>
      </c>
      <c r="Q28">
        <f t="shared" si="2"/>
        <v>65</v>
      </c>
    </row>
    <row r="29" spans="2:17"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H29" s="16">
        <f t="shared" si="3"/>
        <v>-1</v>
      </c>
      <c r="I29" s="16">
        <f t="shared" si="4"/>
        <v>-1</v>
      </c>
      <c r="J29" s="16">
        <f t="shared" si="0"/>
        <v>66.599999999999994</v>
      </c>
      <c r="K29">
        <f t="shared" si="5"/>
        <v>65</v>
      </c>
      <c r="M29" s="18">
        <f t="shared" si="6"/>
        <v>43353</v>
      </c>
      <c r="N29">
        <f t="shared" si="1"/>
        <v>66.599999999999994</v>
      </c>
      <c r="O29" s="21">
        <f t="shared" si="7"/>
        <v>68.7</v>
      </c>
      <c r="P29">
        <f t="shared" si="8"/>
        <v>65.599999999999994</v>
      </c>
      <c r="Q29">
        <f t="shared" si="2"/>
        <v>65</v>
      </c>
    </row>
    <row r="30" spans="2:17"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H30" s="16">
        <f t="shared" si="3"/>
        <v>-1</v>
      </c>
      <c r="I30" s="16">
        <f t="shared" si="4"/>
        <v>-1</v>
      </c>
      <c r="J30" s="16">
        <f t="shared" si="0"/>
        <v>68.099999999999994</v>
      </c>
      <c r="K30">
        <f t="shared" si="5"/>
        <v>66.599999999999994</v>
      </c>
      <c r="M30" s="18">
        <f t="shared" si="6"/>
        <v>43350</v>
      </c>
      <c r="N30">
        <f t="shared" si="1"/>
        <v>68.099999999999994</v>
      </c>
      <c r="O30" s="21">
        <f t="shared" si="7"/>
        <v>69.3</v>
      </c>
      <c r="P30">
        <f t="shared" si="8"/>
        <v>67.3</v>
      </c>
      <c r="Q30">
        <f t="shared" si="2"/>
        <v>66.599999999999994</v>
      </c>
    </row>
    <row r="31" spans="2:17"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H31" s="16">
        <f t="shared" si="3"/>
        <v>1</v>
      </c>
      <c r="I31" s="16">
        <f t="shared" si="4"/>
        <v>-1</v>
      </c>
      <c r="J31" s="16">
        <f t="shared" si="0"/>
        <v>67.599999999999994</v>
      </c>
      <c r="K31">
        <f t="shared" si="5"/>
        <v>68.099999999999994</v>
      </c>
      <c r="M31" s="18">
        <f t="shared" si="6"/>
        <v>43349</v>
      </c>
      <c r="N31">
        <f t="shared" si="1"/>
        <v>68.099999999999994</v>
      </c>
      <c r="O31" s="21">
        <f t="shared" si="7"/>
        <v>69.5</v>
      </c>
      <c r="P31">
        <f t="shared" si="8"/>
        <v>67.5</v>
      </c>
      <c r="Q31">
        <f t="shared" si="2"/>
        <v>67.599999999999994</v>
      </c>
    </row>
    <row r="32" spans="2:17"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H32" s="16">
        <f t="shared" si="3"/>
        <v>-1</v>
      </c>
      <c r="I32" s="16">
        <f t="shared" si="4"/>
        <v>-1</v>
      </c>
      <c r="J32" s="16">
        <f t="shared" si="0"/>
        <v>68.900000000000006</v>
      </c>
      <c r="K32">
        <f t="shared" si="5"/>
        <v>67.599999999999994</v>
      </c>
      <c r="M32" s="18">
        <f t="shared" si="6"/>
        <v>43348</v>
      </c>
      <c r="N32">
        <f t="shared" si="1"/>
        <v>68.900000000000006</v>
      </c>
      <c r="O32" s="21">
        <f t="shared" si="7"/>
        <v>70.5</v>
      </c>
      <c r="P32">
        <f t="shared" si="8"/>
        <v>67.5</v>
      </c>
      <c r="Q32">
        <f t="shared" si="2"/>
        <v>67.599999999999994</v>
      </c>
    </row>
    <row r="33" spans="2:17"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H33" s="16">
        <f t="shared" si="3"/>
        <v>1</v>
      </c>
      <c r="I33" s="16">
        <f t="shared" si="4"/>
        <v>-1</v>
      </c>
      <c r="J33" s="16">
        <f t="shared" si="0"/>
        <v>68</v>
      </c>
      <c r="K33">
        <f t="shared" si="5"/>
        <v>68.900000000000006</v>
      </c>
      <c r="M33" s="18">
        <f t="shared" si="6"/>
        <v>43347</v>
      </c>
      <c r="N33">
        <f t="shared" si="1"/>
        <v>68.900000000000006</v>
      </c>
      <c r="O33" s="21">
        <f t="shared" si="7"/>
        <v>70.7</v>
      </c>
      <c r="P33">
        <f t="shared" si="8"/>
        <v>67.5</v>
      </c>
      <c r="Q33">
        <f t="shared" si="2"/>
        <v>68</v>
      </c>
    </row>
    <row r="34" spans="2:17"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H34" s="16">
        <f t="shared" si="3"/>
        <v>-1</v>
      </c>
      <c r="I34" s="16">
        <f t="shared" si="4"/>
        <v>-1</v>
      </c>
      <c r="J34" s="16">
        <f t="shared" si="0"/>
        <v>70</v>
      </c>
      <c r="K34">
        <f t="shared" si="5"/>
        <v>68</v>
      </c>
      <c r="M34" s="18">
        <f t="shared" si="6"/>
        <v>43346</v>
      </c>
      <c r="N34">
        <f t="shared" si="1"/>
        <v>70</v>
      </c>
      <c r="O34" s="21">
        <f t="shared" si="7"/>
        <v>72</v>
      </c>
      <c r="P34">
        <f t="shared" si="8"/>
        <v>67</v>
      </c>
      <c r="Q34">
        <f t="shared" si="2"/>
        <v>68</v>
      </c>
    </row>
    <row r="35" spans="2:17"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H35" s="16">
        <f t="shared" si="3"/>
        <v>1</v>
      </c>
      <c r="I35" s="16">
        <f t="shared" si="4"/>
        <v>-1</v>
      </c>
      <c r="J35" s="16">
        <f t="shared" si="0"/>
        <v>69.400000000000006</v>
      </c>
      <c r="K35">
        <f t="shared" si="5"/>
        <v>70</v>
      </c>
      <c r="M35" s="18">
        <f t="shared" si="6"/>
        <v>43343</v>
      </c>
      <c r="N35">
        <f t="shared" si="1"/>
        <v>70</v>
      </c>
      <c r="O35" s="21">
        <f t="shared" si="7"/>
        <v>73.8</v>
      </c>
      <c r="P35">
        <f t="shared" si="8"/>
        <v>67</v>
      </c>
      <c r="Q35">
        <f t="shared" si="2"/>
        <v>69.400000000000006</v>
      </c>
    </row>
    <row r="36" spans="2:17"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H36" s="16">
        <f t="shared" si="3"/>
        <v>1</v>
      </c>
      <c r="I36" s="16">
        <f t="shared" si="4"/>
        <v>-1</v>
      </c>
      <c r="J36" s="16">
        <f t="shared" si="0"/>
        <v>69.2</v>
      </c>
      <c r="K36">
        <f t="shared" si="5"/>
        <v>69.400000000000006</v>
      </c>
      <c r="M36" s="18">
        <f t="shared" si="6"/>
        <v>43342</v>
      </c>
      <c r="N36">
        <f t="shared" si="1"/>
        <v>69.400000000000006</v>
      </c>
      <c r="O36" s="21">
        <f t="shared" si="7"/>
        <v>73.8</v>
      </c>
      <c r="P36">
        <f t="shared" si="8"/>
        <v>67</v>
      </c>
      <c r="Q36">
        <f t="shared" si="2"/>
        <v>69.2</v>
      </c>
    </row>
    <row r="37" spans="2:17"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H37" s="16">
        <f t="shared" si="3"/>
        <v>-1</v>
      </c>
      <c r="I37" s="16">
        <f t="shared" si="4"/>
        <v>-1</v>
      </c>
      <c r="J37" s="16">
        <f t="shared" si="0"/>
        <v>71.7</v>
      </c>
      <c r="K37">
        <f t="shared" si="5"/>
        <v>69.2</v>
      </c>
      <c r="M37" s="18">
        <f t="shared" si="6"/>
        <v>43341</v>
      </c>
      <c r="N37">
        <f t="shared" si="1"/>
        <v>71.7</v>
      </c>
      <c r="O37" s="21">
        <f t="shared" si="7"/>
        <v>74</v>
      </c>
      <c r="P37">
        <f t="shared" si="8"/>
        <v>71.7</v>
      </c>
      <c r="Q37">
        <f t="shared" si="2"/>
        <v>69.2</v>
      </c>
    </row>
    <row r="38" spans="2:17"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H38" s="16">
        <f t="shared" si="3"/>
        <v>-1</v>
      </c>
      <c r="I38" s="16">
        <f t="shared" si="4"/>
        <v>-1</v>
      </c>
      <c r="J38" s="16">
        <f t="shared" si="0"/>
        <v>73</v>
      </c>
      <c r="K38">
        <f t="shared" si="5"/>
        <v>71.7</v>
      </c>
      <c r="M38" s="18">
        <f t="shared" si="6"/>
        <v>43340</v>
      </c>
      <c r="N38">
        <f t="shared" si="1"/>
        <v>73</v>
      </c>
      <c r="O38" s="21">
        <f t="shared" si="7"/>
        <v>75</v>
      </c>
      <c r="P38">
        <f t="shared" si="8"/>
        <v>72</v>
      </c>
      <c r="Q38">
        <f t="shared" si="2"/>
        <v>71.7</v>
      </c>
    </row>
    <row r="39" spans="2:17"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H39" s="16">
        <f t="shared" si="3"/>
        <v>1</v>
      </c>
      <c r="I39" s="16">
        <f t="shared" si="4"/>
        <v>-1</v>
      </c>
      <c r="J39" s="16">
        <f t="shared" si="0"/>
        <v>72.599999999999994</v>
      </c>
      <c r="K39">
        <f t="shared" si="5"/>
        <v>73</v>
      </c>
      <c r="M39" s="18">
        <f t="shared" si="6"/>
        <v>43339</v>
      </c>
      <c r="N39">
        <f t="shared" si="1"/>
        <v>73</v>
      </c>
      <c r="O39" s="21">
        <f t="shared" si="7"/>
        <v>77.2</v>
      </c>
      <c r="P39">
        <f t="shared" si="8"/>
        <v>72.5</v>
      </c>
      <c r="Q39">
        <f t="shared" si="2"/>
        <v>72.599999999999994</v>
      </c>
    </row>
    <row r="40" spans="2:17"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H40" s="16">
        <f t="shared" si="3"/>
        <v>-1</v>
      </c>
      <c r="I40" s="16">
        <f t="shared" si="4"/>
        <v>-1</v>
      </c>
      <c r="J40" s="16">
        <f t="shared" si="0"/>
        <v>72.7</v>
      </c>
      <c r="K40">
        <f t="shared" si="5"/>
        <v>72.599999999999994</v>
      </c>
      <c r="M40" s="18">
        <f t="shared" si="6"/>
        <v>43336</v>
      </c>
      <c r="N40">
        <f t="shared" si="1"/>
        <v>72.7</v>
      </c>
      <c r="O40" s="21">
        <f t="shared" si="7"/>
        <v>77.2</v>
      </c>
      <c r="P40">
        <f t="shared" si="8"/>
        <v>72.5</v>
      </c>
      <c r="Q40">
        <f t="shared" si="2"/>
        <v>72.599999999999994</v>
      </c>
    </row>
    <row r="41" spans="2:17"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H41" s="16">
        <f t="shared" si="3"/>
        <v>-1</v>
      </c>
      <c r="I41" s="16">
        <f t="shared" si="4"/>
        <v>-1</v>
      </c>
      <c r="J41" s="16">
        <f t="shared" si="0"/>
        <v>76.5</v>
      </c>
      <c r="K41">
        <f t="shared" si="5"/>
        <v>72.7</v>
      </c>
      <c r="M41" s="18">
        <f t="shared" si="6"/>
        <v>43335</v>
      </c>
      <c r="N41">
        <f t="shared" si="1"/>
        <v>76.5</v>
      </c>
      <c r="O41" s="21">
        <f t="shared" si="7"/>
        <v>77.2</v>
      </c>
      <c r="P41">
        <f t="shared" si="8"/>
        <v>73.7</v>
      </c>
      <c r="Q41">
        <f t="shared" si="2"/>
        <v>72.7</v>
      </c>
    </row>
    <row r="42" spans="2:17"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H42" s="16">
        <f t="shared" si="3"/>
        <v>-1</v>
      </c>
      <c r="I42" s="16">
        <f t="shared" si="4"/>
        <v>1</v>
      </c>
      <c r="J42" s="16">
        <f t="shared" si="0"/>
        <v>76.5</v>
      </c>
      <c r="K42">
        <f t="shared" si="5"/>
        <v>74</v>
      </c>
      <c r="M42" s="18">
        <f t="shared" si="6"/>
        <v>43334</v>
      </c>
      <c r="N42">
        <f t="shared" si="1"/>
        <v>74</v>
      </c>
      <c r="O42" s="21">
        <f t="shared" si="7"/>
        <v>77.2</v>
      </c>
      <c r="P42">
        <f t="shared" si="8"/>
        <v>73.7</v>
      </c>
      <c r="Q42">
        <f t="shared" si="2"/>
        <v>76.5</v>
      </c>
    </row>
    <row r="43" spans="2:17"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H43" s="16">
        <f t="shared" si="3"/>
        <v>1</v>
      </c>
      <c r="I43" s="16">
        <f t="shared" si="4"/>
        <v>1</v>
      </c>
      <c r="J43" s="16">
        <f t="shared" si="0"/>
        <v>75.599999999999994</v>
      </c>
      <c r="K43">
        <f t="shared" si="5"/>
        <v>76.5</v>
      </c>
      <c r="M43" s="18">
        <f t="shared" si="6"/>
        <v>43333</v>
      </c>
      <c r="N43">
        <f t="shared" si="1"/>
        <v>75.599999999999994</v>
      </c>
      <c r="O43" s="21">
        <f t="shared" si="7"/>
        <v>77.2</v>
      </c>
      <c r="P43">
        <f t="shared" si="8"/>
        <v>73.2</v>
      </c>
      <c r="Q43">
        <f t="shared" si="2"/>
        <v>76.5</v>
      </c>
    </row>
    <row r="44" spans="2:17"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H44" s="16">
        <f t="shared" si="3"/>
        <v>1</v>
      </c>
      <c r="I44" s="16">
        <f t="shared" si="4"/>
        <v>1</v>
      </c>
      <c r="J44" s="16">
        <f t="shared" si="0"/>
        <v>74.7</v>
      </c>
      <c r="K44">
        <f t="shared" si="5"/>
        <v>75.599999999999994</v>
      </c>
      <c r="M44" s="18">
        <f t="shared" si="6"/>
        <v>43332</v>
      </c>
      <c r="N44">
        <f t="shared" si="1"/>
        <v>74.7</v>
      </c>
      <c r="O44" s="21">
        <f t="shared" si="7"/>
        <v>77.2</v>
      </c>
      <c r="P44">
        <f t="shared" si="8"/>
        <v>73.2</v>
      </c>
      <c r="Q44">
        <f t="shared" si="2"/>
        <v>75.599999999999994</v>
      </c>
    </row>
    <row r="45" spans="2:17"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H45" s="16">
        <f t="shared" si="3"/>
        <v>1</v>
      </c>
      <c r="I45" s="16">
        <f t="shared" si="4"/>
        <v>1</v>
      </c>
      <c r="J45" s="16">
        <f t="shared" si="0"/>
        <v>74.7</v>
      </c>
      <c r="K45">
        <f t="shared" si="5"/>
        <v>74.7</v>
      </c>
      <c r="M45" s="18">
        <f t="shared" si="6"/>
        <v>43329</v>
      </c>
      <c r="N45">
        <f t="shared" si="1"/>
        <v>74.7</v>
      </c>
      <c r="O45" s="21">
        <f t="shared" si="7"/>
        <v>76.400000000000006</v>
      </c>
      <c r="P45">
        <f t="shared" si="8"/>
        <v>73.2</v>
      </c>
      <c r="Q45">
        <f t="shared" si="2"/>
        <v>74.7</v>
      </c>
    </row>
    <row r="46" spans="2:17"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H46" s="16">
        <f t="shared" si="3"/>
        <v>-1</v>
      </c>
      <c r="I46" s="16">
        <f t="shared" si="4"/>
        <v>1</v>
      </c>
      <c r="J46" s="16">
        <f t="shared" si="0"/>
        <v>75.3</v>
      </c>
      <c r="K46">
        <f t="shared" si="5"/>
        <v>74.7</v>
      </c>
      <c r="M46" s="18">
        <f t="shared" si="6"/>
        <v>43328</v>
      </c>
      <c r="N46">
        <f t="shared" si="1"/>
        <v>74.7</v>
      </c>
      <c r="O46" s="21">
        <f t="shared" si="7"/>
        <v>76.400000000000006</v>
      </c>
      <c r="P46">
        <f t="shared" si="8"/>
        <v>71.2</v>
      </c>
      <c r="Q46">
        <f t="shared" si="2"/>
        <v>75.3</v>
      </c>
    </row>
    <row r="47" spans="2:17"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H47" s="16">
        <f t="shared" si="3"/>
        <v>1</v>
      </c>
      <c r="I47" s="16">
        <f t="shared" si="4"/>
        <v>1</v>
      </c>
      <c r="J47" s="16">
        <f t="shared" si="0"/>
        <v>75.3</v>
      </c>
      <c r="K47">
        <f t="shared" si="5"/>
        <v>75.3</v>
      </c>
      <c r="M47" s="18">
        <f t="shared" si="6"/>
        <v>43327</v>
      </c>
      <c r="N47">
        <f t="shared" si="1"/>
        <v>75.3</v>
      </c>
      <c r="O47" s="21">
        <f t="shared" si="7"/>
        <v>78.400000000000006</v>
      </c>
      <c r="P47">
        <f t="shared" si="8"/>
        <v>71.2</v>
      </c>
      <c r="Q47">
        <f t="shared" si="2"/>
        <v>75.3</v>
      </c>
    </row>
    <row r="48" spans="2:17"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H48" s="16">
        <f t="shared" si="3"/>
        <v>1</v>
      </c>
      <c r="I48" s="16">
        <f t="shared" si="4"/>
        <v>1</v>
      </c>
      <c r="J48" s="16">
        <f t="shared" si="0"/>
        <v>74.2</v>
      </c>
      <c r="K48">
        <f t="shared" si="5"/>
        <v>75.3</v>
      </c>
      <c r="M48" s="18">
        <f t="shared" si="6"/>
        <v>43326</v>
      </c>
      <c r="N48">
        <f t="shared" si="1"/>
        <v>74.2</v>
      </c>
      <c r="O48" s="21">
        <f t="shared" si="7"/>
        <v>78.400000000000006</v>
      </c>
      <c r="P48">
        <f t="shared" si="8"/>
        <v>71.2</v>
      </c>
      <c r="Q48">
        <f t="shared" si="2"/>
        <v>75.3</v>
      </c>
    </row>
    <row r="49" spans="2:17"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H49" s="16">
        <f t="shared" si="3"/>
        <v>1</v>
      </c>
      <c r="I49" s="16">
        <f t="shared" si="4"/>
        <v>1</v>
      </c>
      <c r="J49" s="16">
        <f t="shared" si="0"/>
        <v>72.099999999999994</v>
      </c>
      <c r="K49">
        <f t="shared" si="5"/>
        <v>74.2</v>
      </c>
      <c r="M49" s="18">
        <f t="shared" si="6"/>
        <v>43325</v>
      </c>
      <c r="N49">
        <f t="shared" si="1"/>
        <v>72.099999999999994</v>
      </c>
      <c r="O49" s="21">
        <f t="shared" si="7"/>
        <v>78.400000000000006</v>
      </c>
      <c r="P49">
        <f t="shared" si="8"/>
        <v>72.099999999999994</v>
      </c>
      <c r="Q49">
        <f t="shared" si="2"/>
        <v>74.2</v>
      </c>
    </row>
    <row r="50" spans="2:17"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H50" s="16">
        <f t="shared" si="3"/>
        <v>-1</v>
      </c>
      <c r="I50" s="16">
        <f t="shared" si="4"/>
        <v>1</v>
      </c>
      <c r="J50" s="16">
        <f t="shared" si="0"/>
        <v>75.7</v>
      </c>
      <c r="K50">
        <f t="shared" si="5"/>
        <v>72.099999999999994</v>
      </c>
      <c r="M50" s="18">
        <f t="shared" si="6"/>
        <v>43322</v>
      </c>
      <c r="N50">
        <f t="shared" si="1"/>
        <v>72.099999999999994</v>
      </c>
      <c r="O50" s="21">
        <f t="shared" si="7"/>
        <v>76</v>
      </c>
      <c r="P50">
        <f t="shared" si="8"/>
        <v>71.5</v>
      </c>
      <c r="Q50">
        <f t="shared" si="2"/>
        <v>75.7</v>
      </c>
    </row>
    <row r="51" spans="2:17"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H51" s="16">
        <f t="shared" si="3"/>
        <v>1</v>
      </c>
      <c r="I51" s="16">
        <f t="shared" si="4"/>
        <v>1</v>
      </c>
      <c r="J51" s="16">
        <f t="shared" si="0"/>
        <v>74.5</v>
      </c>
      <c r="K51">
        <f t="shared" si="5"/>
        <v>75.7</v>
      </c>
      <c r="M51" s="18">
        <f t="shared" si="6"/>
        <v>43321</v>
      </c>
      <c r="N51">
        <f t="shared" si="1"/>
        <v>74.5</v>
      </c>
      <c r="O51" s="21">
        <f t="shared" si="7"/>
        <v>76</v>
      </c>
      <c r="P51">
        <f t="shared" si="8"/>
        <v>70.599999999999994</v>
      </c>
      <c r="Q51">
        <f t="shared" si="2"/>
        <v>75.7</v>
      </c>
    </row>
    <row r="52" spans="2:17"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H52" s="16">
        <f t="shared" si="3"/>
        <v>1</v>
      </c>
      <c r="I52" s="16">
        <f t="shared" si="4"/>
        <v>1</v>
      </c>
      <c r="J52" s="16">
        <f t="shared" si="0"/>
        <v>73.900000000000006</v>
      </c>
      <c r="K52">
        <f t="shared" si="5"/>
        <v>74.5</v>
      </c>
      <c r="M52" s="18">
        <f t="shared" si="6"/>
        <v>43320</v>
      </c>
      <c r="N52">
        <f t="shared" si="1"/>
        <v>73.900000000000006</v>
      </c>
      <c r="O52" s="21">
        <f t="shared" si="7"/>
        <v>75.099999999999994</v>
      </c>
      <c r="P52">
        <f t="shared" si="8"/>
        <v>68.900000000000006</v>
      </c>
      <c r="Q52">
        <f t="shared" si="2"/>
        <v>74.5</v>
      </c>
    </row>
    <row r="53" spans="2:17"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H53" s="16">
        <f t="shared" si="3"/>
        <v>1</v>
      </c>
      <c r="I53" s="16">
        <f t="shared" si="4"/>
        <v>1</v>
      </c>
      <c r="J53" s="16">
        <f t="shared" si="0"/>
        <v>72</v>
      </c>
      <c r="K53">
        <f t="shared" si="5"/>
        <v>73.900000000000006</v>
      </c>
      <c r="M53" s="18">
        <f t="shared" si="6"/>
        <v>43319</v>
      </c>
      <c r="N53">
        <f t="shared" si="1"/>
        <v>72</v>
      </c>
      <c r="O53" s="21">
        <f t="shared" si="7"/>
        <v>72.099999999999994</v>
      </c>
      <c r="P53">
        <f t="shared" si="8"/>
        <v>68.8</v>
      </c>
      <c r="Q53">
        <f t="shared" si="2"/>
        <v>73.900000000000006</v>
      </c>
    </row>
    <row r="54" spans="2:17"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H54" s="16">
        <f t="shared" si="3"/>
        <v>1</v>
      </c>
      <c r="I54" s="16">
        <f t="shared" si="4"/>
        <v>1</v>
      </c>
      <c r="J54" s="16">
        <f t="shared" si="0"/>
        <v>71.599999999999994</v>
      </c>
      <c r="K54">
        <f t="shared" si="5"/>
        <v>72</v>
      </c>
      <c r="M54" s="18">
        <f t="shared" si="6"/>
        <v>43318</v>
      </c>
      <c r="N54">
        <f t="shared" si="1"/>
        <v>71.599999999999994</v>
      </c>
      <c r="O54" s="21">
        <f t="shared" si="7"/>
        <v>72</v>
      </c>
      <c r="P54">
        <f t="shared" si="8"/>
        <v>68.8</v>
      </c>
      <c r="Q54">
        <f t="shared" si="2"/>
        <v>72</v>
      </c>
    </row>
    <row r="55" spans="2:17"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H55" s="16">
        <f t="shared" si="3"/>
        <v>1</v>
      </c>
      <c r="I55" s="16">
        <f t="shared" si="4"/>
        <v>-1</v>
      </c>
      <c r="J55" s="16">
        <f t="shared" si="0"/>
        <v>68.900000000000006</v>
      </c>
      <c r="K55">
        <f t="shared" si="5"/>
        <v>71.599999999999994</v>
      </c>
      <c r="M55" s="18">
        <f t="shared" si="6"/>
        <v>43315</v>
      </c>
      <c r="N55">
        <f t="shared" si="1"/>
        <v>71.599999999999994</v>
      </c>
      <c r="O55" s="21">
        <f t="shared" si="7"/>
        <v>72</v>
      </c>
      <c r="P55">
        <f t="shared" si="8"/>
        <v>68.8</v>
      </c>
      <c r="Q55">
        <f t="shared" si="2"/>
        <v>68.900000000000006</v>
      </c>
    </row>
    <row r="56" spans="2:17"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H56" s="16">
        <f t="shared" si="3"/>
        <v>-1</v>
      </c>
      <c r="I56" s="16">
        <f t="shared" si="4"/>
        <v>-1</v>
      </c>
      <c r="J56" s="16">
        <f t="shared" si="0"/>
        <v>71</v>
      </c>
      <c r="K56">
        <f t="shared" si="5"/>
        <v>68.900000000000006</v>
      </c>
      <c r="M56" s="18">
        <f t="shared" si="6"/>
        <v>43314</v>
      </c>
      <c r="N56">
        <f t="shared" si="1"/>
        <v>71</v>
      </c>
      <c r="O56" s="21">
        <f t="shared" si="7"/>
        <v>72</v>
      </c>
      <c r="P56">
        <f t="shared" si="8"/>
        <v>70.099999999999994</v>
      </c>
      <c r="Q56">
        <f t="shared" si="2"/>
        <v>68.900000000000006</v>
      </c>
    </row>
    <row r="57" spans="2:17"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H57" s="16">
        <f t="shared" si="3"/>
        <v>-1</v>
      </c>
      <c r="I57" s="16">
        <f t="shared" si="4"/>
        <v>-1</v>
      </c>
      <c r="J57" s="16">
        <f t="shared" si="0"/>
        <v>71.400000000000006</v>
      </c>
      <c r="K57">
        <f t="shared" si="5"/>
        <v>71</v>
      </c>
      <c r="M57" s="18">
        <f t="shared" si="6"/>
        <v>43313</v>
      </c>
      <c r="N57">
        <f t="shared" si="1"/>
        <v>71.400000000000006</v>
      </c>
      <c r="O57" s="21">
        <f t="shared" si="7"/>
        <v>72</v>
      </c>
      <c r="P57">
        <f t="shared" si="8"/>
        <v>70.099999999999994</v>
      </c>
      <c r="Q57">
        <f t="shared" si="2"/>
        <v>71</v>
      </c>
    </row>
    <row r="58" spans="2:17"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H58" s="16">
        <f t="shared" si="3"/>
        <v>1</v>
      </c>
      <c r="I58" s="16">
        <f t="shared" si="4"/>
        <v>-1</v>
      </c>
      <c r="J58" s="16">
        <f t="shared" si="0"/>
        <v>70.400000000000006</v>
      </c>
      <c r="K58">
        <f t="shared" si="5"/>
        <v>71.400000000000006</v>
      </c>
      <c r="M58" s="18">
        <f t="shared" si="6"/>
        <v>43312</v>
      </c>
      <c r="N58">
        <f t="shared" si="1"/>
        <v>71.400000000000006</v>
      </c>
      <c r="O58" s="21">
        <f t="shared" si="7"/>
        <v>71.900000000000006</v>
      </c>
      <c r="P58">
        <f t="shared" si="8"/>
        <v>69.3</v>
      </c>
      <c r="Q58">
        <f t="shared" si="2"/>
        <v>70.400000000000006</v>
      </c>
    </row>
    <row r="59" spans="2:17"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H59" s="16">
        <f t="shared" si="3"/>
        <v>1</v>
      </c>
      <c r="I59" s="16">
        <f t="shared" si="4"/>
        <v>-1</v>
      </c>
      <c r="J59" s="16">
        <f t="shared" si="0"/>
        <v>70.3</v>
      </c>
      <c r="K59">
        <f t="shared" si="5"/>
        <v>70.400000000000006</v>
      </c>
      <c r="M59" s="18">
        <f t="shared" si="6"/>
        <v>43311</v>
      </c>
      <c r="N59">
        <f t="shared" si="1"/>
        <v>70.400000000000006</v>
      </c>
      <c r="O59" s="21">
        <f t="shared" si="7"/>
        <v>71.099999999999994</v>
      </c>
      <c r="P59">
        <f t="shared" si="8"/>
        <v>68.599999999999994</v>
      </c>
      <c r="Q59">
        <f t="shared" si="2"/>
        <v>70.3</v>
      </c>
    </row>
    <row r="60" spans="2:17"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H60" s="16">
        <f t="shared" si="3"/>
        <v>1</v>
      </c>
      <c r="I60" s="16">
        <f t="shared" si="4"/>
        <v>-1</v>
      </c>
      <c r="J60" s="16">
        <f t="shared" si="0"/>
        <v>70.2</v>
      </c>
      <c r="K60">
        <f t="shared" si="5"/>
        <v>70.3</v>
      </c>
      <c r="M60" s="18">
        <f t="shared" si="6"/>
        <v>43308</v>
      </c>
      <c r="N60">
        <f t="shared" si="1"/>
        <v>70.3</v>
      </c>
      <c r="O60" s="21">
        <f t="shared" si="7"/>
        <v>70.7</v>
      </c>
      <c r="P60">
        <f t="shared" si="8"/>
        <v>66.599999999999994</v>
      </c>
      <c r="Q60">
        <f t="shared" si="2"/>
        <v>70.2</v>
      </c>
    </row>
    <row r="61" spans="2:17"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H61" s="16">
        <f t="shared" si="3"/>
        <v>1</v>
      </c>
      <c r="I61" s="16">
        <f t="shared" si="4"/>
        <v>-1</v>
      </c>
      <c r="J61" s="16">
        <f t="shared" si="0"/>
        <v>69.400000000000006</v>
      </c>
      <c r="K61">
        <f t="shared" si="5"/>
        <v>70.2</v>
      </c>
      <c r="M61" s="18">
        <f t="shared" si="6"/>
        <v>43307</v>
      </c>
      <c r="N61">
        <f t="shared" si="1"/>
        <v>70.2</v>
      </c>
      <c r="O61" s="21">
        <f t="shared" si="7"/>
        <v>70.7</v>
      </c>
      <c r="P61">
        <f t="shared" si="8"/>
        <v>65.900000000000006</v>
      </c>
      <c r="Q61">
        <f t="shared" si="2"/>
        <v>69.400000000000006</v>
      </c>
    </row>
    <row r="62" spans="2:17"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H62" s="16">
        <f t="shared" si="3"/>
        <v>1</v>
      </c>
      <c r="I62" s="16">
        <f t="shared" si="4"/>
        <v>-1</v>
      </c>
      <c r="J62" s="16">
        <f t="shared" si="0"/>
        <v>68.900000000000006</v>
      </c>
      <c r="K62">
        <f t="shared" si="5"/>
        <v>69.400000000000006</v>
      </c>
      <c r="M62" s="18">
        <f t="shared" si="6"/>
        <v>43306</v>
      </c>
      <c r="N62">
        <f t="shared" si="1"/>
        <v>69.400000000000006</v>
      </c>
      <c r="O62" s="21">
        <f t="shared" si="7"/>
        <v>69.8</v>
      </c>
      <c r="P62">
        <f t="shared" si="8"/>
        <v>65.900000000000006</v>
      </c>
      <c r="Q62">
        <f t="shared" si="2"/>
        <v>68.900000000000006</v>
      </c>
    </row>
    <row r="63" spans="2:17"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H63" s="16">
        <f t="shared" si="3"/>
        <v>1</v>
      </c>
      <c r="I63" s="16">
        <f t="shared" si="4"/>
        <v>-1</v>
      </c>
      <c r="J63" s="16">
        <f t="shared" si="0"/>
        <v>66.5</v>
      </c>
      <c r="K63">
        <f t="shared" si="5"/>
        <v>68.900000000000006</v>
      </c>
      <c r="M63" s="18">
        <f t="shared" si="6"/>
        <v>43305</v>
      </c>
      <c r="N63">
        <f t="shared" si="1"/>
        <v>68.900000000000006</v>
      </c>
      <c r="O63" s="21">
        <f t="shared" si="7"/>
        <v>69.8</v>
      </c>
      <c r="P63">
        <f t="shared" si="8"/>
        <v>65.900000000000006</v>
      </c>
      <c r="Q63">
        <f t="shared" si="2"/>
        <v>66.5</v>
      </c>
    </row>
    <row r="64" spans="2:17"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H64" s="16">
        <f t="shared" si="3"/>
        <v>-1</v>
      </c>
      <c r="I64" s="16">
        <f t="shared" si="4"/>
        <v>-1</v>
      </c>
      <c r="J64" s="16">
        <f t="shared" si="0"/>
        <v>68.099999999999994</v>
      </c>
      <c r="K64">
        <f t="shared" si="5"/>
        <v>66.5</v>
      </c>
      <c r="M64" s="18">
        <f t="shared" si="6"/>
        <v>43304</v>
      </c>
      <c r="N64">
        <f t="shared" si="1"/>
        <v>68.099999999999994</v>
      </c>
      <c r="O64" s="21">
        <f t="shared" si="7"/>
        <v>70.3</v>
      </c>
      <c r="P64">
        <f t="shared" si="8"/>
        <v>68</v>
      </c>
      <c r="Q64">
        <f t="shared" si="2"/>
        <v>66.5</v>
      </c>
    </row>
    <row r="65" spans="2:17"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H65" s="16">
        <f t="shared" si="3"/>
        <v>-1</v>
      </c>
      <c r="I65" s="16">
        <f t="shared" si="4"/>
        <v>-1</v>
      </c>
      <c r="J65" s="16">
        <f t="shared" si="0"/>
        <v>69.099999999999994</v>
      </c>
      <c r="K65">
        <f t="shared" si="5"/>
        <v>68.099999999999994</v>
      </c>
      <c r="M65" s="18">
        <f t="shared" si="6"/>
        <v>43301</v>
      </c>
      <c r="N65">
        <f t="shared" si="1"/>
        <v>69.099999999999994</v>
      </c>
      <c r="O65" s="21">
        <f t="shared" si="7"/>
        <v>71.099999999999994</v>
      </c>
      <c r="P65">
        <f t="shared" si="8"/>
        <v>68.3</v>
      </c>
      <c r="Q65">
        <f t="shared" si="2"/>
        <v>68.099999999999994</v>
      </c>
    </row>
    <row r="66" spans="2:17"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H66" s="16">
        <f t="shared" si="3"/>
        <v>1</v>
      </c>
      <c r="I66" s="16">
        <f t="shared" si="4"/>
        <v>-1</v>
      </c>
      <c r="J66" s="16">
        <f t="shared" si="0"/>
        <v>68.7</v>
      </c>
      <c r="K66">
        <f t="shared" si="5"/>
        <v>69.099999999999994</v>
      </c>
      <c r="M66" s="18">
        <f t="shared" si="6"/>
        <v>43300</v>
      </c>
      <c r="N66">
        <f t="shared" si="1"/>
        <v>69.099999999999994</v>
      </c>
      <c r="O66" s="21">
        <f t="shared" si="7"/>
        <v>71.599999999999994</v>
      </c>
      <c r="P66">
        <f t="shared" si="8"/>
        <v>68.3</v>
      </c>
      <c r="Q66">
        <f t="shared" si="2"/>
        <v>68.7</v>
      </c>
    </row>
    <row r="67" spans="2:17"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H67" s="16">
        <f t="shared" si="3"/>
        <v>-1</v>
      </c>
      <c r="I67" s="16">
        <f t="shared" si="4"/>
        <v>-1</v>
      </c>
      <c r="J67" s="16">
        <f t="shared" si="0"/>
        <v>69.5</v>
      </c>
      <c r="K67">
        <f t="shared" si="5"/>
        <v>68.7</v>
      </c>
      <c r="M67" s="18">
        <f t="shared" si="6"/>
        <v>43299</v>
      </c>
      <c r="N67">
        <f t="shared" si="1"/>
        <v>69.5</v>
      </c>
      <c r="O67" s="21">
        <f t="shared" si="7"/>
        <v>72</v>
      </c>
      <c r="P67">
        <f t="shared" si="8"/>
        <v>69.5</v>
      </c>
      <c r="Q67">
        <f t="shared" si="2"/>
        <v>68.7</v>
      </c>
    </row>
    <row r="68" spans="2:17"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H68" s="16">
        <f t="shared" si="3"/>
        <v>-1</v>
      </c>
      <c r="I68" s="16">
        <f t="shared" si="4"/>
        <v>-1</v>
      </c>
      <c r="J68" s="16">
        <f t="shared" ref="J68:J131" si="9">IF(OR(AND(I69=1,H68=-1,F68&lt;P68,J69&gt;K69),AND(I69=-1,H68=1,F68&gt;O68,J69&lt;K69)),J69,K69)</f>
        <v>70.5</v>
      </c>
      <c r="K68">
        <f t="shared" si="5"/>
        <v>69.5</v>
      </c>
      <c r="M68" s="18">
        <f t="shared" si="6"/>
        <v>43298</v>
      </c>
      <c r="N68">
        <f t="shared" ref="N68:N131" si="10">IF(OR(AND(I68=1,K68&lt;J68),AND(I68=-1,K68&gt;J68)),K68,J68)</f>
        <v>70.5</v>
      </c>
      <c r="O68" s="21">
        <f t="shared" si="7"/>
        <v>72</v>
      </c>
      <c r="P68">
        <f t="shared" si="8"/>
        <v>69.2</v>
      </c>
      <c r="Q68">
        <f t="shared" ref="Q68:Q131" si="11">IF(N68=K68,J68,K68)</f>
        <v>69.5</v>
      </c>
    </row>
    <row r="69" spans="2:17"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H69" s="16">
        <f t="shared" ref="H69:H132" si="12">IF(F69&gt;=F70,1,-1)</f>
        <v>-1</v>
      </c>
      <c r="I69" s="16">
        <f t="shared" ref="I69:I132" si="13">IF(OR(AND(I70&gt;=0,F69&gt;=MIN(E70:E72)),AND(I70=-1,F69&gt;=MAX(D70:D72))),1,-1)</f>
        <v>-1</v>
      </c>
      <c r="J69" s="16">
        <f t="shared" si="9"/>
        <v>70.900000000000006</v>
      </c>
      <c r="K69">
        <f t="shared" ref="K69:K132" si="14">F69</f>
        <v>70.5</v>
      </c>
      <c r="M69" s="18">
        <f t="shared" ref="M69:M132" si="15">B69</f>
        <v>43297</v>
      </c>
      <c r="N69">
        <f t="shared" si="10"/>
        <v>70.900000000000006</v>
      </c>
      <c r="O69" s="21">
        <f t="shared" ref="O69:O132" si="16">MAX(D70:D72)</f>
        <v>72</v>
      </c>
      <c r="P69">
        <f t="shared" ref="P69:P132" si="17">MIN(E70:E72)</f>
        <v>69.099999999999994</v>
      </c>
      <c r="Q69">
        <f t="shared" si="11"/>
        <v>70.5</v>
      </c>
    </row>
    <row r="70" spans="2:17"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H70" s="16">
        <f t="shared" si="12"/>
        <v>1</v>
      </c>
      <c r="I70" s="16">
        <f t="shared" si="13"/>
        <v>-1</v>
      </c>
      <c r="J70" s="16">
        <f t="shared" si="9"/>
        <v>69.599999999999994</v>
      </c>
      <c r="K70">
        <f t="shared" si="14"/>
        <v>70.900000000000006</v>
      </c>
      <c r="M70" s="18">
        <f t="shared" si="15"/>
        <v>43294</v>
      </c>
      <c r="N70">
        <f t="shared" si="10"/>
        <v>70.900000000000006</v>
      </c>
      <c r="O70" s="21">
        <f t="shared" si="16"/>
        <v>71.3</v>
      </c>
      <c r="P70">
        <f t="shared" si="17"/>
        <v>68.5</v>
      </c>
      <c r="Q70">
        <f t="shared" si="11"/>
        <v>69.599999999999994</v>
      </c>
    </row>
    <row r="71" spans="2:17"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H71" s="16">
        <f t="shared" si="12"/>
        <v>1</v>
      </c>
      <c r="I71" s="16">
        <f t="shared" si="13"/>
        <v>-1</v>
      </c>
      <c r="J71" s="16">
        <f t="shared" si="9"/>
        <v>69.3</v>
      </c>
      <c r="K71">
        <f t="shared" si="14"/>
        <v>69.599999999999994</v>
      </c>
      <c r="M71" s="18">
        <f t="shared" si="15"/>
        <v>43293</v>
      </c>
      <c r="N71">
        <f t="shared" si="10"/>
        <v>69.599999999999994</v>
      </c>
      <c r="O71" s="21">
        <f t="shared" si="16"/>
        <v>71.3</v>
      </c>
      <c r="P71">
        <f t="shared" si="17"/>
        <v>67.2</v>
      </c>
      <c r="Q71">
        <f t="shared" si="11"/>
        <v>69.3</v>
      </c>
    </row>
    <row r="72" spans="2:17"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H72" s="16">
        <f t="shared" si="12"/>
        <v>-1</v>
      </c>
      <c r="I72" s="16">
        <f t="shared" si="13"/>
        <v>-1</v>
      </c>
      <c r="J72" s="16">
        <f t="shared" si="9"/>
        <v>70.2</v>
      </c>
      <c r="K72">
        <f t="shared" si="14"/>
        <v>69.3</v>
      </c>
      <c r="M72" s="18">
        <f t="shared" si="15"/>
        <v>43292</v>
      </c>
      <c r="N72">
        <f t="shared" si="10"/>
        <v>70.2</v>
      </c>
      <c r="O72" s="21">
        <f t="shared" si="16"/>
        <v>71.3</v>
      </c>
      <c r="P72">
        <f t="shared" si="17"/>
        <v>66</v>
      </c>
      <c r="Q72">
        <f t="shared" si="11"/>
        <v>69.3</v>
      </c>
    </row>
    <row r="73" spans="2:17"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H73" s="16">
        <f t="shared" si="12"/>
        <v>1</v>
      </c>
      <c r="I73" s="16">
        <f t="shared" si="13"/>
        <v>-1</v>
      </c>
      <c r="J73" s="16">
        <f t="shared" si="9"/>
        <v>70</v>
      </c>
      <c r="K73">
        <f t="shared" si="14"/>
        <v>70.2</v>
      </c>
      <c r="M73" s="18">
        <f t="shared" si="15"/>
        <v>43291</v>
      </c>
      <c r="N73">
        <f t="shared" si="10"/>
        <v>70.2</v>
      </c>
      <c r="O73" s="21">
        <f t="shared" si="16"/>
        <v>70.599999999999994</v>
      </c>
      <c r="P73">
        <f t="shared" si="17"/>
        <v>66</v>
      </c>
      <c r="Q73">
        <f t="shared" si="11"/>
        <v>70</v>
      </c>
    </row>
    <row r="74" spans="2:17"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H74" s="16">
        <f t="shared" si="12"/>
        <v>1</v>
      </c>
      <c r="I74" s="16">
        <f t="shared" si="13"/>
        <v>-1</v>
      </c>
      <c r="J74" s="16">
        <f t="shared" si="9"/>
        <v>68.5</v>
      </c>
      <c r="K74">
        <f t="shared" si="14"/>
        <v>70</v>
      </c>
      <c r="M74" s="18">
        <f t="shared" si="15"/>
        <v>43290</v>
      </c>
      <c r="N74">
        <f t="shared" si="10"/>
        <v>70</v>
      </c>
      <c r="O74" s="21">
        <f t="shared" si="16"/>
        <v>73.900000000000006</v>
      </c>
      <c r="P74">
        <f t="shared" si="17"/>
        <v>66</v>
      </c>
      <c r="Q74">
        <f t="shared" si="11"/>
        <v>68.5</v>
      </c>
    </row>
    <row r="75" spans="2:17"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H75" s="16">
        <f t="shared" si="12"/>
        <v>1</v>
      </c>
      <c r="I75" s="16">
        <f t="shared" si="13"/>
        <v>-1</v>
      </c>
      <c r="J75" s="16">
        <f t="shared" si="9"/>
        <v>66.099999999999994</v>
      </c>
      <c r="K75">
        <f t="shared" si="14"/>
        <v>68.5</v>
      </c>
      <c r="M75" s="18">
        <f t="shared" si="15"/>
        <v>43287</v>
      </c>
      <c r="N75">
        <f t="shared" si="10"/>
        <v>68.5</v>
      </c>
      <c r="O75" s="21">
        <f t="shared" si="16"/>
        <v>76</v>
      </c>
      <c r="P75">
        <f t="shared" si="17"/>
        <v>66</v>
      </c>
      <c r="Q75">
        <f t="shared" si="11"/>
        <v>66.099999999999994</v>
      </c>
    </row>
    <row r="76" spans="2:17"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H76" s="16">
        <f t="shared" si="12"/>
        <v>-1</v>
      </c>
      <c r="I76" s="16">
        <f t="shared" si="13"/>
        <v>-1</v>
      </c>
      <c r="J76" s="16">
        <f t="shared" si="9"/>
        <v>70.400000000000006</v>
      </c>
      <c r="K76">
        <f t="shared" si="14"/>
        <v>66.099999999999994</v>
      </c>
      <c r="M76" s="18">
        <f t="shared" si="15"/>
        <v>43286</v>
      </c>
      <c r="N76">
        <f t="shared" si="10"/>
        <v>70.400000000000006</v>
      </c>
      <c r="O76" s="21">
        <f t="shared" si="16"/>
        <v>77.8</v>
      </c>
      <c r="P76">
        <f t="shared" si="17"/>
        <v>70.2</v>
      </c>
      <c r="Q76">
        <f t="shared" si="11"/>
        <v>66.099999999999994</v>
      </c>
    </row>
    <row r="77" spans="2:17"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H77" s="16">
        <f t="shared" si="12"/>
        <v>-1</v>
      </c>
      <c r="I77" s="16">
        <f t="shared" si="13"/>
        <v>-1</v>
      </c>
      <c r="J77" s="16">
        <f t="shared" si="9"/>
        <v>72.400000000000006</v>
      </c>
      <c r="K77">
        <f t="shared" si="14"/>
        <v>70.400000000000006</v>
      </c>
      <c r="M77" s="18">
        <f t="shared" si="15"/>
        <v>43285</v>
      </c>
      <c r="N77">
        <f t="shared" si="10"/>
        <v>72.400000000000006</v>
      </c>
      <c r="O77" s="21">
        <f t="shared" si="16"/>
        <v>77.8</v>
      </c>
      <c r="P77">
        <f t="shared" si="17"/>
        <v>72</v>
      </c>
      <c r="Q77">
        <f t="shared" si="11"/>
        <v>70.400000000000006</v>
      </c>
    </row>
    <row r="78" spans="2:17"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H78" s="16">
        <f t="shared" si="12"/>
        <v>-1</v>
      </c>
      <c r="I78" s="16">
        <f t="shared" si="13"/>
        <v>-1</v>
      </c>
      <c r="J78" s="16">
        <f t="shared" si="9"/>
        <v>75</v>
      </c>
      <c r="K78">
        <f t="shared" si="14"/>
        <v>72.400000000000006</v>
      </c>
      <c r="M78" s="18">
        <f t="shared" si="15"/>
        <v>43284</v>
      </c>
      <c r="N78">
        <f t="shared" si="10"/>
        <v>75</v>
      </c>
      <c r="O78" s="21">
        <f t="shared" si="16"/>
        <v>77.8</v>
      </c>
      <c r="P78">
        <f t="shared" si="17"/>
        <v>74.8</v>
      </c>
      <c r="Q78">
        <f t="shared" si="11"/>
        <v>72.400000000000006</v>
      </c>
    </row>
    <row r="79" spans="2:17"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H79" s="16">
        <f t="shared" si="12"/>
        <v>-1</v>
      </c>
      <c r="I79" s="16">
        <f t="shared" si="13"/>
        <v>-1</v>
      </c>
      <c r="J79" s="16">
        <f t="shared" si="9"/>
        <v>77.3</v>
      </c>
      <c r="K79">
        <f t="shared" si="14"/>
        <v>75</v>
      </c>
      <c r="M79" s="18">
        <f t="shared" si="15"/>
        <v>43283</v>
      </c>
      <c r="N79">
        <f t="shared" si="10"/>
        <v>77.3</v>
      </c>
      <c r="O79" s="21">
        <f t="shared" si="16"/>
        <v>79</v>
      </c>
      <c r="P79">
        <f t="shared" si="17"/>
        <v>75.099999999999994</v>
      </c>
      <c r="Q79">
        <f t="shared" si="11"/>
        <v>75</v>
      </c>
    </row>
    <row r="80" spans="2:17"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H80" s="16">
        <f t="shared" si="12"/>
        <v>1</v>
      </c>
      <c r="I80" s="16">
        <f t="shared" si="13"/>
        <v>-1</v>
      </c>
      <c r="J80" s="16">
        <f t="shared" si="9"/>
        <v>75.2</v>
      </c>
      <c r="K80">
        <f t="shared" si="14"/>
        <v>77.3</v>
      </c>
      <c r="M80" s="18">
        <f t="shared" si="15"/>
        <v>43280</v>
      </c>
      <c r="N80">
        <f t="shared" si="10"/>
        <v>77.3</v>
      </c>
      <c r="O80" s="21">
        <f t="shared" si="16"/>
        <v>79</v>
      </c>
      <c r="P80">
        <f t="shared" si="17"/>
        <v>74.7</v>
      </c>
      <c r="Q80">
        <f t="shared" si="11"/>
        <v>75.2</v>
      </c>
    </row>
    <row r="81" spans="2:17"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H81" s="16">
        <f t="shared" si="12"/>
        <v>-1</v>
      </c>
      <c r="I81" s="16">
        <f t="shared" si="13"/>
        <v>-1</v>
      </c>
      <c r="J81" s="16">
        <f t="shared" si="9"/>
        <v>76.3</v>
      </c>
      <c r="K81">
        <f t="shared" si="14"/>
        <v>75.2</v>
      </c>
      <c r="M81" s="18">
        <f t="shared" si="15"/>
        <v>43279</v>
      </c>
      <c r="N81">
        <f t="shared" si="10"/>
        <v>76.3</v>
      </c>
      <c r="O81" s="21">
        <f t="shared" si="16"/>
        <v>79</v>
      </c>
      <c r="P81">
        <f t="shared" si="17"/>
        <v>74.7</v>
      </c>
      <c r="Q81">
        <f t="shared" si="11"/>
        <v>75.2</v>
      </c>
    </row>
    <row r="82" spans="2:17"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H82" s="16">
        <f t="shared" si="12"/>
        <v>-1</v>
      </c>
      <c r="I82" s="16">
        <f t="shared" si="13"/>
        <v>-1</v>
      </c>
      <c r="J82" s="16">
        <f t="shared" si="9"/>
        <v>77</v>
      </c>
      <c r="K82">
        <f t="shared" si="14"/>
        <v>76.3</v>
      </c>
      <c r="M82" s="18">
        <f t="shared" si="15"/>
        <v>43278</v>
      </c>
      <c r="N82">
        <f t="shared" si="10"/>
        <v>77</v>
      </c>
      <c r="O82" s="21">
        <f t="shared" si="16"/>
        <v>77</v>
      </c>
      <c r="P82">
        <f t="shared" si="17"/>
        <v>73.5</v>
      </c>
      <c r="Q82">
        <f t="shared" si="11"/>
        <v>76.3</v>
      </c>
    </row>
    <row r="83" spans="2:17"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H83" s="16">
        <f t="shared" si="12"/>
        <v>1</v>
      </c>
      <c r="I83" s="16">
        <f t="shared" si="13"/>
        <v>-1</v>
      </c>
      <c r="J83" s="16">
        <f t="shared" si="9"/>
        <v>76.3</v>
      </c>
      <c r="K83">
        <f t="shared" si="14"/>
        <v>77</v>
      </c>
      <c r="M83" s="18">
        <f t="shared" si="15"/>
        <v>43277</v>
      </c>
      <c r="N83">
        <f t="shared" si="10"/>
        <v>77</v>
      </c>
      <c r="O83" s="21">
        <f t="shared" si="16"/>
        <v>77.599999999999994</v>
      </c>
      <c r="P83">
        <f t="shared" si="17"/>
        <v>73.5</v>
      </c>
      <c r="Q83">
        <f t="shared" si="11"/>
        <v>76.3</v>
      </c>
    </row>
    <row r="84" spans="2:17"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H84" s="16">
        <f t="shared" si="12"/>
        <v>1</v>
      </c>
      <c r="I84" s="16">
        <f t="shared" si="13"/>
        <v>-1</v>
      </c>
      <c r="J84" s="16">
        <f t="shared" si="9"/>
        <v>74.599999999999994</v>
      </c>
      <c r="K84">
        <f t="shared" si="14"/>
        <v>76.3</v>
      </c>
      <c r="M84" s="18">
        <f t="shared" si="15"/>
        <v>43276</v>
      </c>
      <c r="N84">
        <f t="shared" si="10"/>
        <v>76.3</v>
      </c>
      <c r="O84" s="21">
        <f t="shared" si="16"/>
        <v>78</v>
      </c>
      <c r="P84">
        <f t="shared" si="17"/>
        <v>72.599999999999994</v>
      </c>
      <c r="Q84">
        <f t="shared" si="11"/>
        <v>74.599999999999994</v>
      </c>
    </row>
    <row r="85" spans="2:17"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H85" s="16">
        <f t="shared" si="12"/>
        <v>-1</v>
      </c>
      <c r="I85" s="16">
        <f t="shared" si="13"/>
        <v>-1</v>
      </c>
      <c r="J85" s="16">
        <f t="shared" si="9"/>
        <v>75.8</v>
      </c>
      <c r="K85">
        <f t="shared" si="14"/>
        <v>74.599999999999994</v>
      </c>
      <c r="M85" s="18">
        <f t="shared" si="15"/>
        <v>43273</v>
      </c>
      <c r="N85">
        <f t="shared" si="10"/>
        <v>75.8</v>
      </c>
      <c r="O85" s="21">
        <f t="shared" si="16"/>
        <v>80</v>
      </c>
      <c r="P85">
        <f t="shared" si="17"/>
        <v>72.599999999999994</v>
      </c>
      <c r="Q85">
        <f t="shared" si="11"/>
        <v>74.599999999999994</v>
      </c>
    </row>
    <row r="86" spans="2:17"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H86" s="16">
        <f t="shared" si="12"/>
        <v>1</v>
      </c>
      <c r="I86" s="16">
        <f t="shared" si="13"/>
        <v>-1</v>
      </c>
      <c r="J86" s="16">
        <f t="shared" si="9"/>
        <v>75.3</v>
      </c>
      <c r="K86">
        <f t="shared" si="14"/>
        <v>75.8</v>
      </c>
      <c r="M86" s="18">
        <f t="shared" si="15"/>
        <v>43272</v>
      </c>
      <c r="N86">
        <f t="shared" si="10"/>
        <v>75.8</v>
      </c>
      <c r="O86" s="21">
        <f t="shared" si="16"/>
        <v>80.3</v>
      </c>
      <c r="P86">
        <f t="shared" si="17"/>
        <v>72.599999999999994</v>
      </c>
      <c r="Q86">
        <f t="shared" si="11"/>
        <v>75.3</v>
      </c>
    </row>
    <row r="87" spans="2:17"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H87" s="16">
        <f t="shared" si="12"/>
        <v>-1</v>
      </c>
      <c r="I87" s="16">
        <f t="shared" si="13"/>
        <v>-1</v>
      </c>
      <c r="J87" s="16">
        <f t="shared" si="9"/>
        <v>77.5</v>
      </c>
      <c r="K87">
        <f t="shared" si="14"/>
        <v>75.3</v>
      </c>
      <c r="M87" s="18">
        <f t="shared" si="15"/>
        <v>43271</v>
      </c>
      <c r="N87">
        <f t="shared" si="10"/>
        <v>77.5</v>
      </c>
      <c r="O87" s="21">
        <f t="shared" si="16"/>
        <v>84.8</v>
      </c>
      <c r="P87">
        <f t="shared" si="17"/>
        <v>77.5</v>
      </c>
      <c r="Q87">
        <f t="shared" si="11"/>
        <v>75.3</v>
      </c>
    </row>
    <row r="88" spans="2:17"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H88" s="16">
        <f t="shared" si="12"/>
        <v>-1</v>
      </c>
      <c r="I88" s="16">
        <f t="shared" si="13"/>
        <v>-1</v>
      </c>
      <c r="J88" s="16">
        <f t="shared" si="9"/>
        <v>79.3</v>
      </c>
      <c r="K88">
        <f t="shared" si="14"/>
        <v>77.5</v>
      </c>
      <c r="M88" s="18">
        <f t="shared" si="15"/>
        <v>43270</v>
      </c>
      <c r="N88">
        <f t="shared" si="10"/>
        <v>79.3</v>
      </c>
      <c r="O88" s="21">
        <f t="shared" si="16"/>
        <v>84.8</v>
      </c>
      <c r="P88">
        <f t="shared" si="17"/>
        <v>77.7</v>
      </c>
      <c r="Q88">
        <f t="shared" si="11"/>
        <v>77.5</v>
      </c>
    </row>
    <row r="89" spans="2:17"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H89" s="16">
        <f t="shared" si="12"/>
        <v>1</v>
      </c>
      <c r="I89" s="16">
        <f t="shared" si="13"/>
        <v>1</v>
      </c>
      <c r="J89" s="16">
        <f t="shared" si="9"/>
        <v>79</v>
      </c>
      <c r="K89">
        <f t="shared" si="14"/>
        <v>79.3</v>
      </c>
      <c r="M89" s="18">
        <f t="shared" si="15"/>
        <v>43266</v>
      </c>
      <c r="N89">
        <f t="shared" si="10"/>
        <v>79</v>
      </c>
      <c r="O89" s="21">
        <f t="shared" si="16"/>
        <v>84.8</v>
      </c>
      <c r="P89">
        <f t="shared" si="17"/>
        <v>77.5</v>
      </c>
      <c r="Q89">
        <f t="shared" si="11"/>
        <v>79.3</v>
      </c>
    </row>
    <row r="90" spans="2:17"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H90" s="16">
        <f t="shared" si="12"/>
        <v>-1</v>
      </c>
      <c r="I90" s="16">
        <f t="shared" si="13"/>
        <v>1</v>
      </c>
      <c r="J90" s="16">
        <f t="shared" si="9"/>
        <v>82.7</v>
      </c>
      <c r="K90">
        <f t="shared" si="14"/>
        <v>79</v>
      </c>
      <c r="M90" s="18">
        <f t="shared" si="15"/>
        <v>43265</v>
      </c>
      <c r="N90">
        <f t="shared" si="10"/>
        <v>79</v>
      </c>
      <c r="O90" s="21">
        <f t="shared" si="16"/>
        <v>83.9</v>
      </c>
      <c r="P90">
        <f t="shared" si="17"/>
        <v>77.099999999999994</v>
      </c>
      <c r="Q90">
        <f t="shared" si="11"/>
        <v>82.7</v>
      </c>
    </row>
    <row r="91" spans="2:17"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H91" s="16">
        <f t="shared" si="12"/>
        <v>1</v>
      </c>
      <c r="I91" s="16">
        <f t="shared" si="13"/>
        <v>1</v>
      </c>
      <c r="J91" s="16">
        <f t="shared" si="9"/>
        <v>77.7</v>
      </c>
      <c r="K91">
        <f t="shared" si="14"/>
        <v>82.7</v>
      </c>
      <c r="M91" s="18">
        <f t="shared" si="15"/>
        <v>43264</v>
      </c>
      <c r="N91">
        <f t="shared" si="10"/>
        <v>77.7</v>
      </c>
      <c r="O91" s="21">
        <f t="shared" si="16"/>
        <v>80.5</v>
      </c>
      <c r="P91">
        <f t="shared" si="17"/>
        <v>77.099999999999994</v>
      </c>
      <c r="Q91">
        <f t="shared" si="11"/>
        <v>82.7</v>
      </c>
    </row>
    <row r="92" spans="2:17"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H92" s="16">
        <f t="shared" si="12"/>
        <v>1</v>
      </c>
      <c r="I92" s="16">
        <f t="shared" si="13"/>
        <v>-1</v>
      </c>
      <c r="J92" s="16">
        <f t="shared" si="9"/>
        <v>77.7</v>
      </c>
      <c r="K92">
        <f t="shared" si="14"/>
        <v>77.7</v>
      </c>
      <c r="M92" s="18">
        <f t="shared" si="15"/>
        <v>43263</v>
      </c>
      <c r="N92">
        <f t="shared" si="10"/>
        <v>77.7</v>
      </c>
      <c r="O92" s="21">
        <f t="shared" si="16"/>
        <v>81.5</v>
      </c>
      <c r="P92">
        <f t="shared" si="17"/>
        <v>77.099999999999994</v>
      </c>
      <c r="Q92">
        <f t="shared" si="11"/>
        <v>77.7</v>
      </c>
    </row>
    <row r="93" spans="2:17"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H93" s="16">
        <f t="shared" si="12"/>
        <v>-1</v>
      </c>
      <c r="I93" s="16">
        <f t="shared" si="13"/>
        <v>-1</v>
      </c>
      <c r="J93" s="16">
        <f t="shared" si="9"/>
        <v>79.3</v>
      </c>
      <c r="K93">
        <f t="shared" si="14"/>
        <v>77.7</v>
      </c>
      <c r="M93" s="18">
        <f t="shared" si="15"/>
        <v>43262</v>
      </c>
      <c r="N93">
        <f t="shared" si="10"/>
        <v>79.3</v>
      </c>
      <c r="O93" s="21">
        <f t="shared" si="16"/>
        <v>81.5</v>
      </c>
      <c r="P93">
        <f t="shared" si="17"/>
        <v>77.900000000000006</v>
      </c>
      <c r="Q93">
        <f t="shared" si="11"/>
        <v>77.7</v>
      </c>
    </row>
    <row r="94" spans="2:17"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H94" s="16">
        <f t="shared" si="12"/>
        <v>1</v>
      </c>
      <c r="I94" s="16">
        <f t="shared" si="13"/>
        <v>1</v>
      </c>
      <c r="J94" s="16">
        <f t="shared" si="9"/>
        <v>79</v>
      </c>
      <c r="K94">
        <f t="shared" si="14"/>
        <v>79.3</v>
      </c>
      <c r="M94" s="18">
        <f t="shared" si="15"/>
        <v>43259</v>
      </c>
      <c r="N94">
        <f t="shared" si="10"/>
        <v>79</v>
      </c>
      <c r="O94" s="21">
        <f t="shared" si="16"/>
        <v>81.5</v>
      </c>
      <c r="P94">
        <f t="shared" si="17"/>
        <v>77</v>
      </c>
      <c r="Q94">
        <f t="shared" si="11"/>
        <v>79.3</v>
      </c>
    </row>
    <row r="95" spans="2:17"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H95" s="16">
        <f t="shared" si="12"/>
        <v>-1</v>
      </c>
      <c r="I95" s="16">
        <f t="shared" si="13"/>
        <v>1</v>
      </c>
      <c r="J95" s="16">
        <f t="shared" si="9"/>
        <v>81</v>
      </c>
      <c r="K95">
        <f t="shared" si="14"/>
        <v>79</v>
      </c>
      <c r="M95" s="18">
        <f t="shared" si="15"/>
        <v>43258</v>
      </c>
      <c r="N95">
        <f t="shared" si="10"/>
        <v>79</v>
      </c>
      <c r="O95" s="21">
        <f t="shared" si="16"/>
        <v>81</v>
      </c>
      <c r="P95">
        <f t="shared" si="17"/>
        <v>77</v>
      </c>
      <c r="Q95">
        <f t="shared" si="11"/>
        <v>81</v>
      </c>
    </row>
    <row r="96" spans="2:17"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H96" s="16">
        <f t="shared" si="12"/>
        <v>1</v>
      </c>
      <c r="I96" s="16">
        <f t="shared" si="13"/>
        <v>1</v>
      </c>
      <c r="J96" s="16">
        <f t="shared" si="9"/>
        <v>77.2</v>
      </c>
      <c r="K96">
        <f t="shared" si="14"/>
        <v>81</v>
      </c>
      <c r="M96" s="18">
        <f t="shared" si="15"/>
        <v>43257</v>
      </c>
      <c r="N96">
        <f t="shared" si="10"/>
        <v>77.2</v>
      </c>
      <c r="O96" s="21">
        <f t="shared" si="16"/>
        <v>79.8</v>
      </c>
      <c r="P96">
        <f t="shared" si="17"/>
        <v>76.3</v>
      </c>
      <c r="Q96">
        <f t="shared" si="11"/>
        <v>81</v>
      </c>
    </row>
    <row r="97" spans="2:17"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H97" s="16">
        <f t="shared" si="12"/>
        <v>-1</v>
      </c>
      <c r="I97" s="16">
        <f t="shared" si="13"/>
        <v>1</v>
      </c>
      <c r="J97" s="16">
        <f t="shared" si="9"/>
        <v>77.900000000000006</v>
      </c>
      <c r="K97">
        <f t="shared" si="14"/>
        <v>77.2</v>
      </c>
      <c r="M97" s="18">
        <f t="shared" si="15"/>
        <v>43256</v>
      </c>
      <c r="N97">
        <f t="shared" si="10"/>
        <v>77.2</v>
      </c>
      <c r="O97" s="21">
        <f t="shared" si="16"/>
        <v>80.400000000000006</v>
      </c>
      <c r="P97">
        <f t="shared" si="17"/>
        <v>76.3</v>
      </c>
      <c r="Q97">
        <f t="shared" si="11"/>
        <v>77.900000000000006</v>
      </c>
    </row>
    <row r="98" spans="2:17"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H98" s="16">
        <f t="shared" si="12"/>
        <v>1</v>
      </c>
      <c r="I98" s="16">
        <f t="shared" si="13"/>
        <v>1</v>
      </c>
      <c r="J98" s="16">
        <f t="shared" si="9"/>
        <v>77.5</v>
      </c>
      <c r="K98">
        <f t="shared" si="14"/>
        <v>77.900000000000006</v>
      </c>
      <c r="M98" s="18">
        <f t="shared" si="15"/>
        <v>43255</v>
      </c>
      <c r="N98">
        <f t="shared" si="10"/>
        <v>77.5</v>
      </c>
      <c r="O98" s="21">
        <f t="shared" si="16"/>
        <v>80.400000000000006</v>
      </c>
      <c r="P98">
        <f t="shared" si="17"/>
        <v>75.599999999999994</v>
      </c>
      <c r="Q98">
        <f t="shared" si="11"/>
        <v>77.900000000000006</v>
      </c>
    </row>
    <row r="99" spans="2:17"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H99" s="16">
        <f t="shared" si="12"/>
        <v>1</v>
      </c>
      <c r="I99" s="16">
        <f t="shared" si="13"/>
        <v>1</v>
      </c>
      <c r="J99" s="16">
        <f t="shared" si="9"/>
        <v>76.599999999999994</v>
      </c>
      <c r="K99">
        <f t="shared" si="14"/>
        <v>77.5</v>
      </c>
      <c r="M99" s="18">
        <f t="shared" si="15"/>
        <v>43252</v>
      </c>
      <c r="N99">
        <f t="shared" si="10"/>
        <v>76.599999999999994</v>
      </c>
      <c r="O99" s="21">
        <f t="shared" si="16"/>
        <v>81.099999999999994</v>
      </c>
      <c r="P99">
        <f t="shared" si="17"/>
        <v>75.599999999999994</v>
      </c>
      <c r="Q99">
        <f t="shared" si="11"/>
        <v>77.5</v>
      </c>
    </row>
    <row r="100" spans="2:17"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H100" s="16">
        <f t="shared" si="12"/>
        <v>-1</v>
      </c>
      <c r="I100" s="16">
        <f t="shared" si="13"/>
        <v>1</v>
      </c>
      <c r="J100" s="16">
        <f t="shared" si="9"/>
        <v>78.3</v>
      </c>
      <c r="K100">
        <f t="shared" si="14"/>
        <v>76.599999999999994</v>
      </c>
      <c r="M100" s="18">
        <f t="shared" si="15"/>
        <v>43251</v>
      </c>
      <c r="N100">
        <f t="shared" si="10"/>
        <v>76.599999999999994</v>
      </c>
      <c r="O100" s="21">
        <f t="shared" si="16"/>
        <v>84.9</v>
      </c>
      <c r="P100">
        <f t="shared" si="17"/>
        <v>75.599999999999994</v>
      </c>
      <c r="Q100">
        <f t="shared" si="11"/>
        <v>78.3</v>
      </c>
    </row>
    <row r="101" spans="2:17"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H101" s="16">
        <f t="shared" si="12"/>
        <v>1</v>
      </c>
      <c r="I101" s="16">
        <f t="shared" si="13"/>
        <v>1</v>
      </c>
      <c r="J101" s="16">
        <f t="shared" si="9"/>
        <v>77.7</v>
      </c>
      <c r="K101">
        <f t="shared" si="14"/>
        <v>78.3</v>
      </c>
      <c r="M101" s="18">
        <f t="shared" si="15"/>
        <v>43250</v>
      </c>
      <c r="N101">
        <f t="shared" si="10"/>
        <v>77.7</v>
      </c>
      <c r="O101" s="21">
        <f t="shared" si="16"/>
        <v>84.9</v>
      </c>
      <c r="P101">
        <f t="shared" si="17"/>
        <v>77.400000000000006</v>
      </c>
      <c r="Q101">
        <f t="shared" si="11"/>
        <v>78.3</v>
      </c>
    </row>
    <row r="102" spans="2:17"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H102" s="16">
        <f t="shared" si="12"/>
        <v>-1</v>
      </c>
      <c r="I102" s="16">
        <f t="shared" si="13"/>
        <v>1</v>
      </c>
      <c r="J102" s="16">
        <f t="shared" si="9"/>
        <v>80.7</v>
      </c>
      <c r="K102">
        <f t="shared" si="14"/>
        <v>77.7</v>
      </c>
      <c r="M102" s="18">
        <f t="shared" si="15"/>
        <v>43249</v>
      </c>
      <c r="N102">
        <f t="shared" si="10"/>
        <v>77.7</v>
      </c>
      <c r="O102" s="21">
        <f t="shared" si="16"/>
        <v>84.9</v>
      </c>
      <c r="P102">
        <f t="shared" si="17"/>
        <v>77.2</v>
      </c>
      <c r="Q102">
        <f t="shared" si="11"/>
        <v>80.7</v>
      </c>
    </row>
    <row r="103" spans="2:17"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H103" s="16">
        <f t="shared" si="12"/>
        <v>-1</v>
      </c>
      <c r="I103" s="16">
        <f t="shared" si="13"/>
        <v>1</v>
      </c>
      <c r="J103" s="16">
        <f t="shared" si="9"/>
        <v>82</v>
      </c>
      <c r="K103">
        <f t="shared" si="14"/>
        <v>80.7</v>
      </c>
      <c r="M103" s="18">
        <f t="shared" si="15"/>
        <v>43248</v>
      </c>
      <c r="N103">
        <f t="shared" si="10"/>
        <v>80.7</v>
      </c>
      <c r="O103" s="21">
        <f t="shared" si="16"/>
        <v>84.4</v>
      </c>
      <c r="P103">
        <f t="shared" si="17"/>
        <v>76</v>
      </c>
      <c r="Q103">
        <f t="shared" si="11"/>
        <v>82</v>
      </c>
    </row>
    <row r="104" spans="2:17"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H104" s="16">
        <f t="shared" si="12"/>
        <v>1</v>
      </c>
      <c r="I104" s="16">
        <f t="shared" si="13"/>
        <v>1</v>
      </c>
      <c r="J104" s="16">
        <f t="shared" si="9"/>
        <v>78.900000000000006</v>
      </c>
      <c r="K104">
        <f t="shared" si="14"/>
        <v>82</v>
      </c>
      <c r="M104" s="18">
        <f t="shared" si="15"/>
        <v>43245</v>
      </c>
      <c r="N104">
        <f t="shared" si="10"/>
        <v>78.900000000000006</v>
      </c>
      <c r="O104" s="21">
        <f t="shared" si="16"/>
        <v>79.900000000000006</v>
      </c>
      <c r="P104">
        <f t="shared" si="17"/>
        <v>75.5</v>
      </c>
      <c r="Q104">
        <f t="shared" si="11"/>
        <v>82</v>
      </c>
    </row>
    <row r="105" spans="2:17"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H105" s="16">
        <f t="shared" si="12"/>
        <v>1</v>
      </c>
      <c r="I105" s="16">
        <f t="shared" si="13"/>
        <v>1</v>
      </c>
      <c r="J105" s="16">
        <f t="shared" si="9"/>
        <v>77.7</v>
      </c>
      <c r="K105">
        <f t="shared" si="14"/>
        <v>78.900000000000006</v>
      </c>
      <c r="M105" s="18">
        <f t="shared" si="15"/>
        <v>43244</v>
      </c>
      <c r="N105">
        <f t="shared" si="10"/>
        <v>77.7</v>
      </c>
      <c r="O105" s="21">
        <f t="shared" si="16"/>
        <v>80.5</v>
      </c>
      <c r="P105">
        <f t="shared" si="17"/>
        <v>75.5</v>
      </c>
      <c r="Q105">
        <f t="shared" si="11"/>
        <v>78.900000000000006</v>
      </c>
    </row>
    <row r="106" spans="2:17"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H106" s="16">
        <f t="shared" si="12"/>
        <v>-1</v>
      </c>
      <c r="I106" s="16">
        <f t="shared" si="13"/>
        <v>1</v>
      </c>
      <c r="J106" s="16">
        <f t="shared" si="9"/>
        <v>77.8</v>
      </c>
      <c r="K106">
        <f t="shared" si="14"/>
        <v>77.7</v>
      </c>
      <c r="M106" s="18">
        <f t="shared" si="15"/>
        <v>43243</v>
      </c>
      <c r="N106">
        <f t="shared" si="10"/>
        <v>77.7</v>
      </c>
      <c r="O106" s="21">
        <f t="shared" si="16"/>
        <v>80.5</v>
      </c>
      <c r="P106">
        <f t="shared" si="17"/>
        <v>75.5</v>
      </c>
      <c r="Q106">
        <f t="shared" si="11"/>
        <v>77.8</v>
      </c>
    </row>
    <row r="107" spans="2:17"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H107" s="16">
        <f t="shared" si="12"/>
        <v>1</v>
      </c>
      <c r="I107" s="16">
        <f t="shared" si="13"/>
        <v>1</v>
      </c>
      <c r="J107" s="16">
        <f t="shared" si="9"/>
        <v>76</v>
      </c>
      <c r="K107">
        <f t="shared" si="14"/>
        <v>77.8</v>
      </c>
      <c r="M107" s="18">
        <f t="shared" si="15"/>
        <v>43242</v>
      </c>
      <c r="N107">
        <f t="shared" si="10"/>
        <v>76</v>
      </c>
      <c r="O107" s="21">
        <f t="shared" si="16"/>
        <v>80.5</v>
      </c>
      <c r="P107">
        <f t="shared" si="17"/>
        <v>69.599999999999994</v>
      </c>
      <c r="Q107">
        <f t="shared" si="11"/>
        <v>77.8</v>
      </c>
    </row>
    <row r="108" spans="2:17"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H108" s="16">
        <f t="shared" si="12"/>
        <v>-1</v>
      </c>
      <c r="I108" s="16">
        <f t="shared" si="13"/>
        <v>1</v>
      </c>
      <c r="J108" s="16">
        <f t="shared" si="9"/>
        <v>77</v>
      </c>
      <c r="K108">
        <f t="shared" si="14"/>
        <v>76</v>
      </c>
      <c r="M108" s="18">
        <f t="shared" si="15"/>
        <v>43241</v>
      </c>
      <c r="N108">
        <f t="shared" si="10"/>
        <v>76</v>
      </c>
      <c r="O108" s="21">
        <f t="shared" si="16"/>
        <v>79.900000000000006</v>
      </c>
      <c r="P108">
        <f t="shared" si="17"/>
        <v>65.400000000000006</v>
      </c>
      <c r="Q108">
        <f t="shared" si="11"/>
        <v>77</v>
      </c>
    </row>
    <row r="109" spans="2:17"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H109" s="16">
        <f t="shared" si="12"/>
        <v>1</v>
      </c>
      <c r="I109" s="16">
        <f t="shared" si="13"/>
        <v>1</v>
      </c>
      <c r="J109" s="16">
        <f t="shared" si="9"/>
        <v>75</v>
      </c>
      <c r="K109">
        <f t="shared" si="14"/>
        <v>77</v>
      </c>
      <c r="M109" s="18">
        <f t="shared" si="15"/>
        <v>43238</v>
      </c>
      <c r="N109">
        <f t="shared" si="10"/>
        <v>75</v>
      </c>
      <c r="O109" s="21">
        <f t="shared" si="16"/>
        <v>75</v>
      </c>
      <c r="P109">
        <f t="shared" si="17"/>
        <v>64.099999999999994</v>
      </c>
      <c r="Q109">
        <f t="shared" si="11"/>
        <v>77</v>
      </c>
    </row>
    <row r="110" spans="2:17"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H110" s="16">
        <f t="shared" si="12"/>
        <v>1</v>
      </c>
      <c r="I110" s="16">
        <f t="shared" si="13"/>
        <v>1</v>
      </c>
      <c r="J110" s="16">
        <f t="shared" si="9"/>
        <v>68.2</v>
      </c>
      <c r="K110">
        <f t="shared" si="14"/>
        <v>75</v>
      </c>
      <c r="M110" s="18">
        <f t="shared" si="15"/>
        <v>43237</v>
      </c>
      <c r="N110">
        <f t="shared" si="10"/>
        <v>68.2</v>
      </c>
      <c r="O110" s="21">
        <f t="shared" si="16"/>
        <v>69.5</v>
      </c>
      <c r="P110">
        <f t="shared" si="17"/>
        <v>63.7</v>
      </c>
      <c r="Q110">
        <f t="shared" si="11"/>
        <v>75</v>
      </c>
    </row>
    <row r="111" spans="2:17"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H111" s="16">
        <f t="shared" si="12"/>
        <v>1</v>
      </c>
      <c r="I111" s="16">
        <f t="shared" si="13"/>
        <v>1</v>
      </c>
      <c r="J111" s="16">
        <f t="shared" si="9"/>
        <v>65.3</v>
      </c>
      <c r="K111">
        <f t="shared" si="14"/>
        <v>68.2</v>
      </c>
      <c r="M111" s="18">
        <f t="shared" si="15"/>
        <v>43236</v>
      </c>
      <c r="N111">
        <f t="shared" si="10"/>
        <v>65.3</v>
      </c>
      <c r="O111" s="21">
        <f t="shared" si="16"/>
        <v>66.900000000000006</v>
      </c>
      <c r="P111">
        <f t="shared" si="17"/>
        <v>63.7</v>
      </c>
      <c r="Q111">
        <f t="shared" si="11"/>
        <v>68.2</v>
      </c>
    </row>
    <row r="112" spans="2:17"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H112" s="16">
        <f t="shared" si="12"/>
        <v>1</v>
      </c>
      <c r="I112" s="16">
        <f t="shared" si="13"/>
        <v>1</v>
      </c>
      <c r="J112" s="16">
        <f t="shared" si="9"/>
        <v>64.3</v>
      </c>
      <c r="K112">
        <f t="shared" si="14"/>
        <v>65.3</v>
      </c>
      <c r="M112" s="18">
        <f t="shared" si="15"/>
        <v>43235</v>
      </c>
      <c r="N112">
        <f t="shared" si="10"/>
        <v>64.3</v>
      </c>
      <c r="O112" s="21">
        <f t="shared" si="16"/>
        <v>67.5</v>
      </c>
      <c r="P112">
        <f t="shared" si="17"/>
        <v>62.3</v>
      </c>
      <c r="Q112">
        <f t="shared" si="11"/>
        <v>65.3</v>
      </c>
    </row>
    <row r="113" spans="2:17"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H113" s="16">
        <f t="shared" si="12"/>
        <v>-1</v>
      </c>
      <c r="I113" s="16">
        <f t="shared" si="13"/>
        <v>1</v>
      </c>
      <c r="J113" s="16">
        <f t="shared" si="9"/>
        <v>65.3</v>
      </c>
      <c r="K113">
        <f t="shared" si="14"/>
        <v>64.3</v>
      </c>
      <c r="M113" s="18">
        <f t="shared" si="15"/>
        <v>43234</v>
      </c>
      <c r="N113">
        <f t="shared" si="10"/>
        <v>64.3</v>
      </c>
      <c r="O113" s="21">
        <f t="shared" si="16"/>
        <v>67.5</v>
      </c>
      <c r="P113">
        <f t="shared" si="17"/>
        <v>60.8</v>
      </c>
      <c r="Q113">
        <f t="shared" si="11"/>
        <v>65.3</v>
      </c>
    </row>
    <row r="114" spans="2:17"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H114" s="16">
        <f t="shared" si="12"/>
        <v>1</v>
      </c>
      <c r="I114" s="16">
        <f t="shared" si="13"/>
        <v>1</v>
      </c>
      <c r="J114" s="16">
        <f t="shared" si="9"/>
        <v>65.3</v>
      </c>
      <c r="K114">
        <f t="shared" si="14"/>
        <v>65.3</v>
      </c>
      <c r="M114" s="18">
        <f t="shared" si="15"/>
        <v>43231</v>
      </c>
      <c r="N114">
        <f t="shared" si="10"/>
        <v>65.3</v>
      </c>
      <c r="O114" s="21">
        <f t="shared" si="16"/>
        <v>67.5</v>
      </c>
      <c r="P114">
        <f t="shared" si="17"/>
        <v>60.4</v>
      </c>
      <c r="Q114">
        <f t="shared" si="11"/>
        <v>65.3</v>
      </c>
    </row>
    <row r="115" spans="2:17"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H115" s="16">
        <f t="shared" si="12"/>
        <v>1</v>
      </c>
      <c r="I115" s="16">
        <f t="shared" si="13"/>
        <v>1</v>
      </c>
      <c r="J115" s="16">
        <f t="shared" si="9"/>
        <v>61</v>
      </c>
      <c r="K115">
        <f t="shared" si="14"/>
        <v>65.3</v>
      </c>
      <c r="M115" s="18">
        <f t="shared" si="15"/>
        <v>43230</v>
      </c>
      <c r="N115">
        <f t="shared" si="10"/>
        <v>61</v>
      </c>
      <c r="O115" s="21">
        <f t="shared" si="16"/>
        <v>62.3</v>
      </c>
      <c r="P115">
        <f t="shared" si="17"/>
        <v>59.7</v>
      </c>
      <c r="Q115">
        <f t="shared" si="11"/>
        <v>65.3</v>
      </c>
    </row>
    <row r="116" spans="2:17"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H116" s="16">
        <f t="shared" si="12"/>
        <v>1</v>
      </c>
      <c r="I116" s="16">
        <f t="shared" si="13"/>
        <v>-1</v>
      </c>
      <c r="J116" s="16">
        <f t="shared" si="9"/>
        <v>61</v>
      </c>
      <c r="K116">
        <f t="shared" si="14"/>
        <v>61.9</v>
      </c>
      <c r="M116" s="18">
        <f t="shared" si="15"/>
        <v>43229</v>
      </c>
      <c r="N116">
        <f t="shared" si="10"/>
        <v>61.9</v>
      </c>
      <c r="O116" s="21">
        <f t="shared" si="16"/>
        <v>63.7</v>
      </c>
      <c r="P116">
        <f t="shared" si="17"/>
        <v>59.7</v>
      </c>
      <c r="Q116">
        <f t="shared" si="11"/>
        <v>61</v>
      </c>
    </row>
    <row r="117" spans="2:17"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H117" s="16">
        <f t="shared" si="12"/>
        <v>1</v>
      </c>
      <c r="I117" s="16">
        <f t="shared" si="13"/>
        <v>-1</v>
      </c>
      <c r="J117" s="16">
        <f t="shared" si="9"/>
        <v>60.5</v>
      </c>
      <c r="K117">
        <f t="shared" si="14"/>
        <v>61</v>
      </c>
      <c r="M117" s="18">
        <f t="shared" si="15"/>
        <v>43228</v>
      </c>
      <c r="N117">
        <f t="shared" si="10"/>
        <v>61</v>
      </c>
      <c r="O117" s="21">
        <f t="shared" si="16"/>
        <v>66.3</v>
      </c>
      <c r="P117">
        <f t="shared" si="17"/>
        <v>59.7</v>
      </c>
      <c r="Q117">
        <f t="shared" si="11"/>
        <v>60.5</v>
      </c>
    </row>
    <row r="118" spans="2:17"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H118" s="16">
        <f t="shared" si="12"/>
        <v>-1</v>
      </c>
      <c r="I118" s="16">
        <f t="shared" si="13"/>
        <v>-1</v>
      </c>
      <c r="J118" s="16">
        <f t="shared" si="9"/>
        <v>62.5</v>
      </c>
      <c r="K118">
        <f t="shared" si="14"/>
        <v>60.5</v>
      </c>
      <c r="M118" s="18">
        <f t="shared" si="15"/>
        <v>43227</v>
      </c>
      <c r="N118">
        <f t="shared" si="10"/>
        <v>62.5</v>
      </c>
      <c r="O118" s="21">
        <f t="shared" si="16"/>
        <v>67.3</v>
      </c>
      <c r="P118">
        <f t="shared" si="17"/>
        <v>61.3</v>
      </c>
      <c r="Q118">
        <f t="shared" si="11"/>
        <v>60.5</v>
      </c>
    </row>
    <row r="119" spans="2:17"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H119" s="16">
        <f t="shared" si="12"/>
        <v>-1</v>
      </c>
      <c r="I119" s="16">
        <f t="shared" si="13"/>
        <v>1</v>
      </c>
      <c r="J119" s="16">
        <f t="shared" si="9"/>
        <v>62.5</v>
      </c>
      <c r="K119">
        <f t="shared" si="14"/>
        <v>61.3</v>
      </c>
      <c r="M119" s="18">
        <f t="shared" si="15"/>
        <v>43224</v>
      </c>
      <c r="N119">
        <f t="shared" si="10"/>
        <v>61.3</v>
      </c>
      <c r="O119" s="21">
        <f t="shared" si="16"/>
        <v>67.3</v>
      </c>
      <c r="P119">
        <f t="shared" si="17"/>
        <v>60.4</v>
      </c>
      <c r="Q119">
        <f t="shared" si="11"/>
        <v>62.5</v>
      </c>
    </row>
    <row r="120" spans="2:17"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H120" s="16">
        <f t="shared" si="12"/>
        <v>-1</v>
      </c>
      <c r="I120" s="16">
        <f t="shared" si="13"/>
        <v>1</v>
      </c>
      <c r="J120" s="16">
        <f t="shared" si="9"/>
        <v>64.400000000000006</v>
      </c>
      <c r="K120">
        <f t="shared" si="14"/>
        <v>62.5</v>
      </c>
      <c r="M120" s="18">
        <f t="shared" si="15"/>
        <v>43223</v>
      </c>
      <c r="N120">
        <f t="shared" si="10"/>
        <v>62.5</v>
      </c>
      <c r="O120" s="21">
        <f t="shared" si="16"/>
        <v>67.3</v>
      </c>
      <c r="P120">
        <f t="shared" si="17"/>
        <v>57.6</v>
      </c>
      <c r="Q120">
        <f t="shared" si="11"/>
        <v>64.400000000000006</v>
      </c>
    </row>
    <row r="121" spans="2:17"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H121" s="16">
        <f t="shared" si="12"/>
        <v>-1</v>
      </c>
      <c r="I121" s="16">
        <f t="shared" si="13"/>
        <v>1</v>
      </c>
      <c r="J121" s="16">
        <f t="shared" si="9"/>
        <v>65.599999999999994</v>
      </c>
      <c r="K121">
        <f t="shared" si="14"/>
        <v>64.400000000000006</v>
      </c>
      <c r="M121" s="18">
        <f t="shared" si="15"/>
        <v>43222</v>
      </c>
      <c r="N121">
        <f t="shared" si="10"/>
        <v>64.400000000000006</v>
      </c>
      <c r="O121" s="21">
        <f t="shared" si="16"/>
        <v>65.599999999999994</v>
      </c>
      <c r="P121">
        <f t="shared" si="17"/>
        <v>57.6</v>
      </c>
      <c r="Q121">
        <f t="shared" si="11"/>
        <v>65.599999999999994</v>
      </c>
    </row>
    <row r="122" spans="2:17"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H122" s="16">
        <f t="shared" si="12"/>
        <v>1</v>
      </c>
      <c r="I122" s="16">
        <f t="shared" si="13"/>
        <v>1</v>
      </c>
      <c r="J122" s="16">
        <f t="shared" si="9"/>
        <v>59.7</v>
      </c>
      <c r="K122">
        <f t="shared" si="14"/>
        <v>65.599999999999994</v>
      </c>
      <c r="M122" s="18">
        <f t="shared" si="15"/>
        <v>43220</v>
      </c>
      <c r="N122">
        <f t="shared" si="10"/>
        <v>59.7</v>
      </c>
      <c r="O122" s="21">
        <f t="shared" si="16"/>
        <v>63.2</v>
      </c>
      <c r="P122">
        <f t="shared" si="17"/>
        <v>57.6</v>
      </c>
      <c r="Q122">
        <f t="shared" si="11"/>
        <v>65.599999999999994</v>
      </c>
    </row>
    <row r="123" spans="2:17"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H123" s="16">
        <f t="shared" si="12"/>
        <v>1</v>
      </c>
      <c r="I123" s="16">
        <f t="shared" si="13"/>
        <v>-1</v>
      </c>
      <c r="J123" s="16">
        <f t="shared" si="9"/>
        <v>59.7</v>
      </c>
      <c r="K123">
        <f t="shared" si="14"/>
        <v>59.7</v>
      </c>
      <c r="M123" s="18">
        <f t="shared" si="15"/>
        <v>43217</v>
      </c>
      <c r="N123">
        <f t="shared" si="10"/>
        <v>59.7</v>
      </c>
      <c r="O123" s="21">
        <f t="shared" si="16"/>
        <v>65</v>
      </c>
      <c r="P123">
        <f t="shared" si="17"/>
        <v>59.6</v>
      </c>
      <c r="Q123">
        <f t="shared" si="11"/>
        <v>59.7</v>
      </c>
    </row>
    <row r="124" spans="2:17"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H124" s="16">
        <f t="shared" si="12"/>
        <v>-1</v>
      </c>
      <c r="I124" s="16">
        <f t="shared" si="13"/>
        <v>-1</v>
      </c>
      <c r="J124" s="16">
        <f t="shared" si="9"/>
        <v>61.9</v>
      </c>
      <c r="K124">
        <f t="shared" si="14"/>
        <v>59.7</v>
      </c>
      <c r="M124" s="18">
        <f t="shared" si="15"/>
        <v>43216</v>
      </c>
      <c r="N124">
        <f t="shared" si="10"/>
        <v>61.9</v>
      </c>
      <c r="O124" s="21">
        <f t="shared" si="16"/>
        <v>67.099999999999994</v>
      </c>
      <c r="P124">
        <f t="shared" si="17"/>
        <v>60.2</v>
      </c>
      <c r="Q124">
        <f t="shared" si="11"/>
        <v>59.7</v>
      </c>
    </row>
    <row r="125" spans="2:17"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H125" s="16">
        <f t="shared" si="12"/>
        <v>1</v>
      </c>
      <c r="I125" s="16">
        <f t="shared" si="13"/>
        <v>-1</v>
      </c>
      <c r="J125" s="16">
        <f t="shared" si="9"/>
        <v>60.9</v>
      </c>
      <c r="K125">
        <f t="shared" si="14"/>
        <v>61.9</v>
      </c>
      <c r="M125" s="18">
        <f t="shared" si="15"/>
        <v>43215</v>
      </c>
      <c r="N125">
        <f t="shared" si="10"/>
        <v>61.9</v>
      </c>
      <c r="O125" s="21">
        <f t="shared" si="16"/>
        <v>67.599999999999994</v>
      </c>
      <c r="P125">
        <f t="shared" si="17"/>
        <v>60.2</v>
      </c>
      <c r="Q125">
        <f t="shared" si="11"/>
        <v>60.9</v>
      </c>
    </row>
    <row r="126" spans="2:17"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H126" s="16">
        <f t="shared" si="12"/>
        <v>-1</v>
      </c>
      <c r="I126" s="16">
        <f t="shared" si="13"/>
        <v>-1</v>
      </c>
      <c r="J126" s="16">
        <f t="shared" si="9"/>
        <v>64.8</v>
      </c>
      <c r="K126">
        <f t="shared" si="14"/>
        <v>60.9</v>
      </c>
      <c r="M126" s="18">
        <f t="shared" si="15"/>
        <v>43214</v>
      </c>
      <c r="N126">
        <f t="shared" si="10"/>
        <v>64.8</v>
      </c>
      <c r="O126" s="21">
        <f t="shared" si="16"/>
        <v>67.599999999999994</v>
      </c>
      <c r="P126">
        <f t="shared" si="17"/>
        <v>64.099999999999994</v>
      </c>
      <c r="Q126">
        <f t="shared" si="11"/>
        <v>60.9</v>
      </c>
    </row>
    <row r="127" spans="2:17"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H127" s="16">
        <f t="shared" si="12"/>
        <v>-1</v>
      </c>
      <c r="I127" s="16">
        <f t="shared" si="13"/>
        <v>-1</v>
      </c>
      <c r="J127" s="16">
        <f t="shared" si="9"/>
        <v>66.5</v>
      </c>
      <c r="K127">
        <f t="shared" si="14"/>
        <v>64.8</v>
      </c>
      <c r="M127" s="18">
        <f t="shared" si="15"/>
        <v>43213</v>
      </c>
      <c r="N127">
        <f t="shared" si="10"/>
        <v>66.5</v>
      </c>
      <c r="O127" s="21">
        <f t="shared" si="16"/>
        <v>67.599999999999994</v>
      </c>
      <c r="P127">
        <f t="shared" si="17"/>
        <v>62.7</v>
      </c>
      <c r="Q127">
        <f t="shared" si="11"/>
        <v>64.8</v>
      </c>
    </row>
    <row r="128" spans="2:17"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H128" s="16">
        <f t="shared" si="12"/>
        <v>1</v>
      </c>
      <c r="I128" s="16">
        <f t="shared" si="13"/>
        <v>-1</v>
      </c>
      <c r="J128" s="16">
        <f t="shared" si="9"/>
        <v>65</v>
      </c>
      <c r="K128">
        <f t="shared" si="14"/>
        <v>66.5</v>
      </c>
      <c r="M128" s="18">
        <f t="shared" si="15"/>
        <v>43210</v>
      </c>
      <c r="N128">
        <f t="shared" si="10"/>
        <v>66.5</v>
      </c>
      <c r="O128" s="21">
        <f t="shared" si="16"/>
        <v>67.900000000000006</v>
      </c>
      <c r="P128">
        <f t="shared" si="17"/>
        <v>61.9</v>
      </c>
      <c r="Q128">
        <f t="shared" si="11"/>
        <v>65</v>
      </c>
    </row>
    <row r="129" spans="2:17"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H129" s="16">
        <f t="shared" si="12"/>
        <v>-1</v>
      </c>
      <c r="I129" s="16">
        <f t="shared" si="13"/>
        <v>-1</v>
      </c>
      <c r="J129" s="16">
        <f t="shared" si="9"/>
        <v>65.3</v>
      </c>
      <c r="K129">
        <f t="shared" si="14"/>
        <v>65</v>
      </c>
      <c r="M129" s="18">
        <f t="shared" si="15"/>
        <v>43209</v>
      </c>
      <c r="N129">
        <f t="shared" si="10"/>
        <v>65.3</v>
      </c>
      <c r="O129" s="21">
        <f t="shared" si="16"/>
        <v>70.7</v>
      </c>
      <c r="P129">
        <f t="shared" si="17"/>
        <v>61.9</v>
      </c>
      <c r="Q129">
        <f t="shared" si="11"/>
        <v>65</v>
      </c>
    </row>
    <row r="130" spans="2:17"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H130" s="16">
        <f t="shared" si="12"/>
        <v>1</v>
      </c>
      <c r="I130" s="16">
        <f t="shared" si="13"/>
        <v>-1</v>
      </c>
      <c r="J130" s="16">
        <f t="shared" si="9"/>
        <v>62.7</v>
      </c>
      <c r="K130">
        <f t="shared" si="14"/>
        <v>65.3</v>
      </c>
      <c r="M130" s="18">
        <f t="shared" si="15"/>
        <v>43208</v>
      </c>
      <c r="N130">
        <f t="shared" si="10"/>
        <v>65.3</v>
      </c>
      <c r="O130" s="21">
        <f t="shared" si="16"/>
        <v>72</v>
      </c>
      <c r="P130">
        <f t="shared" si="17"/>
        <v>61.9</v>
      </c>
      <c r="Q130">
        <f t="shared" si="11"/>
        <v>62.7</v>
      </c>
    </row>
    <row r="131" spans="2:17"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H131" s="16">
        <f t="shared" si="12"/>
        <v>-1</v>
      </c>
      <c r="I131" s="16">
        <f t="shared" si="13"/>
        <v>-1</v>
      </c>
      <c r="J131" s="16">
        <f t="shared" si="9"/>
        <v>68.599999999999994</v>
      </c>
      <c r="K131">
        <f t="shared" si="14"/>
        <v>62.7</v>
      </c>
      <c r="M131" s="18">
        <f t="shared" si="15"/>
        <v>43207</v>
      </c>
      <c r="N131">
        <f t="shared" si="10"/>
        <v>68.599999999999994</v>
      </c>
      <c r="O131" s="21">
        <f t="shared" si="16"/>
        <v>73</v>
      </c>
      <c r="P131">
        <f t="shared" si="17"/>
        <v>68.3</v>
      </c>
      <c r="Q131">
        <f t="shared" si="11"/>
        <v>62.7</v>
      </c>
    </row>
    <row r="132" spans="2:17"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H132" s="16">
        <f t="shared" si="12"/>
        <v>-1</v>
      </c>
      <c r="I132" s="16">
        <f t="shared" si="13"/>
        <v>-1</v>
      </c>
      <c r="J132" s="16">
        <f t="shared" ref="J132:J195" si="18">IF(OR(AND(I133=1,H132=-1,F132&lt;P132,J133&gt;K133),AND(I133=-1,H132=1,F132&gt;O132,J133&lt;K133)),J133,K133)</f>
        <v>71</v>
      </c>
      <c r="K132">
        <f t="shared" si="14"/>
        <v>68.599999999999994</v>
      </c>
      <c r="M132" s="18">
        <f t="shared" si="15"/>
        <v>43206</v>
      </c>
      <c r="N132">
        <f t="shared" ref="N132:N195" si="19">IF(OR(AND(I132=1,K132&lt;J132),AND(I132=-1,K132&gt;J132)),K132,J132)</f>
        <v>71</v>
      </c>
      <c r="O132" s="21">
        <f t="shared" si="16"/>
        <v>74.3</v>
      </c>
      <c r="P132">
        <f t="shared" si="17"/>
        <v>70.599999999999994</v>
      </c>
      <c r="Q132">
        <f t="shared" ref="Q132:Q195" si="20">IF(N132=K132,J132,K132)</f>
        <v>68.599999999999994</v>
      </c>
    </row>
    <row r="133" spans="2:17"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H133" s="16">
        <f t="shared" ref="H133:H196" si="21">IF(F133&gt;=F134,1,-1)</f>
        <v>-1</v>
      </c>
      <c r="I133" s="16">
        <f t="shared" ref="I133:I196" si="22">IF(OR(AND(I134&gt;=0,F133&gt;=MIN(E134:E136)),AND(I134=-1,F133&gt;=MAX(D134:D136))),1,-1)</f>
        <v>-1</v>
      </c>
      <c r="J133" s="16">
        <f t="shared" si="18"/>
        <v>71.2</v>
      </c>
      <c r="K133">
        <f t="shared" ref="K133:K196" si="23">F133</f>
        <v>71</v>
      </c>
      <c r="M133" s="18">
        <f t="shared" ref="M133:M196" si="24">B133</f>
        <v>43203</v>
      </c>
      <c r="N133">
        <f t="shared" si="19"/>
        <v>71.2</v>
      </c>
      <c r="O133" s="21">
        <f t="shared" ref="O133:O196" si="25">MAX(D134:D136)</f>
        <v>78.2</v>
      </c>
      <c r="P133">
        <f t="shared" ref="P133:P196" si="26">MIN(E134:E136)</f>
        <v>70.8</v>
      </c>
      <c r="Q133">
        <f t="shared" si="20"/>
        <v>71</v>
      </c>
    </row>
    <row r="134" spans="2:17"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H134" s="16">
        <f t="shared" si="21"/>
        <v>-1</v>
      </c>
      <c r="I134" s="16">
        <f t="shared" si="22"/>
        <v>-1</v>
      </c>
      <c r="J134" s="16">
        <f t="shared" si="18"/>
        <v>73.400000000000006</v>
      </c>
      <c r="K134">
        <f t="shared" si="23"/>
        <v>71.2</v>
      </c>
      <c r="M134" s="18">
        <f t="shared" si="24"/>
        <v>43202</v>
      </c>
      <c r="N134">
        <f t="shared" si="19"/>
        <v>73.400000000000006</v>
      </c>
      <c r="O134" s="21">
        <f t="shared" si="25"/>
        <v>79.599999999999994</v>
      </c>
      <c r="P134">
        <f t="shared" si="26"/>
        <v>73</v>
      </c>
      <c r="Q134">
        <f t="shared" si="20"/>
        <v>71.2</v>
      </c>
    </row>
    <row r="135" spans="2:17"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H135" s="16">
        <f t="shared" si="21"/>
        <v>1</v>
      </c>
      <c r="I135" s="16">
        <f t="shared" si="22"/>
        <v>-1</v>
      </c>
      <c r="J135" s="16">
        <f t="shared" si="18"/>
        <v>73</v>
      </c>
      <c r="K135">
        <f t="shared" si="23"/>
        <v>73.400000000000006</v>
      </c>
      <c r="M135" s="18">
        <f t="shared" si="24"/>
        <v>43201</v>
      </c>
      <c r="N135">
        <f t="shared" si="19"/>
        <v>73.400000000000006</v>
      </c>
      <c r="O135" s="21">
        <f t="shared" si="25"/>
        <v>79.599999999999994</v>
      </c>
      <c r="P135">
        <f t="shared" si="26"/>
        <v>73</v>
      </c>
      <c r="Q135">
        <f t="shared" si="20"/>
        <v>73</v>
      </c>
    </row>
    <row r="136" spans="2:17"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H136" s="16">
        <f t="shared" si="21"/>
        <v>-1</v>
      </c>
      <c r="I136" s="16">
        <f t="shared" si="22"/>
        <v>-1</v>
      </c>
      <c r="J136" s="16">
        <f t="shared" si="18"/>
        <v>78.599999999999994</v>
      </c>
      <c r="K136">
        <f t="shared" si="23"/>
        <v>73</v>
      </c>
      <c r="M136" s="18">
        <f t="shared" si="24"/>
        <v>43200</v>
      </c>
      <c r="N136">
        <f t="shared" si="19"/>
        <v>78.599999999999994</v>
      </c>
      <c r="O136" s="21">
        <f t="shared" si="25"/>
        <v>79.599999999999994</v>
      </c>
      <c r="P136">
        <f t="shared" si="26"/>
        <v>73.5</v>
      </c>
      <c r="Q136">
        <f t="shared" si="20"/>
        <v>73</v>
      </c>
    </row>
    <row r="137" spans="2:17"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H137" s="16">
        <f t="shared" si="21"/>
        <v>1</v>
      </c>
      <c r="I137" s="16">
        <f t="shared" si="22"/>
        <v>1</v>
      </c>
      <c r="J137" s="16">
        <f t="shared" si="18"/>
        <v>77.599999999999994</v>
      </c>
      <c r="K137">
        <f t="shared" si="23"/>
        <v>78.599999999999994</v>
      </c>
      <c r="M137" s="18">
        <f t="shared" si="24"/>
        <v>43199</v>
      </c>
      <c r="N137">
        <f t="shared" si="19"/>
        <v>77.599999999999994</v>
      </c>
      <c r="O137" s="21">
        <f t="shared" si="25"/>
        <v>79.8</v>
      </c>
      <c r="P137">
        <f t="shared" si="26"/>
        <v>73.5</v>
      </c>
      <c r="Q137">
        <f t="shared" si="20"/>
        <v>78.599999999999994</v>
      </c>
    </row>
    <row r="138" spans="2:17"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H138" s="16">
        <f t="shared" si="21"/>
        <v>1</v>
      </c>
      <c r="I138" s="16">
        <f t="shared" si="22"/>
        <v>1</v>
      </c>
      <c r="J138" s="16">
        <f t="shared" si="18"/>
        <v>75.2</v>
      </c>
      <c r="K138">
        <f t="shared" si="23"/>
        <v>77.599999999999994</v>
      </c>
      <c r="M138" s="18">
        <f t="shared" si="24"/>
        <v>43193</v>
      </c>
      <c r="N138">
        <f t="shared" si="19"/>
        <v>75.2</v>
      </c>
      <c r="O138" s="21">
        <f t="shared" si="25"/>
        <v>79.8</v>
      </c>
      <c r="P138">
        <f t="shared" si="26"/>
        <v>74.8</v>
      </c>
      <c r="Q138">
        <f t="shared" si="20"/>
        <v>77.599999999999994</v>
      </c>
    </row>
    <row r="139" spans="2:17"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H139" s="16">
        <f t="shared" si="21"/>
        <v>-1</v>
      </c>
      <c r="I139" s="16">
        <f t="shared" si="22"/>
        <v>1</v>
      </c>
      <c r="J139" s="16">
        <f t="shared" si="18"/>
        <v>77.8</v>
      </c>
      <c r="K139">
        <f t="shared" si="23"/>
        <v>75.2</v>
      </c>
      <c r="M139" s="18">
        <f t="shared" si="24"/>
        <v>43192</v>
      </c>
      <c r="N139">
        <f t="shared" si="19"/>
        <v>75.2</v>
      </c>
      <c r="O139" s="21">
        <f t="shared" si="25"/>
        <v>79.8</v>
      </c>
      <c r="P139">
        <f t="shared" si="26"/>
        <v>74.900000000000006</v>
      </c>
      <c r="Q139">
        <f t="shared" si="20"/>
        <v>77.8</v>
      </c>
    </row>
    <row r="140" spans="2:17"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H140" s="16">
        <f t="shared" si="21"/>
        <v>-1</v>
      </c>
      <c r="I140" s="16">
        <f t="shared" si="22"/>
        <v>1</v>
      </c>
      <c r="J140" s="16">
        <f t="shared" si="18"/>
        <v>77.900000000000006</v>
      </c>
      <c r="K140">
        <f t="shared" si="23"/>
        <v>77.8</v>
      </c>
      <c r="M140" s="18">
        <f t="shared" si="24"/>
        <v>43190</v>
      </c>
      <c r="N140">
        <f t="shared" si="19"/>
        <v>77.8</v>
      </c>
      <c r="O140" s="21">
        <f t="shared" si="25"/>
        <v>78.5</v>
      </c>
      <c r="P140">
        <f t="shared" si="26"/>
        <v>74.599999999999994</v>
      </c>
      <c r="Q140">
        <f t="shared" si="20"/>
        <v>77.900000000000006</v>
      </c>
    </row>
    <row r="141" spans="2:17"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H141" s="16">
        <f t="shared" si="21"/>
        <v>1</v>
      </c>
      <c r="I141" s="16">
        <f t="shared" si="22"/>
        <v>1</v>
      </c>
      <c r="J141" s="16">
        <f t="shared" si="18"/>
        <v>75.3</v>
      </c>
      <c r="K141">
        <f t="shared" si="23"/>
        <v>77.900000000000006</v>
      </c>
      <c r="M141" s="18">
        <f t="shared" si="24"/>
        <v>43189</v>
      </c>
      <c r="N141">
        <f t="shared" si="19"/>
        <v>75.3</v>
      </c>
      <c r="O141" s="21">
        <f t="shared" si="25"/>
        <v>77.3</v>
      </c>
      <c r="P141">
        <f t="shared" si="26"/>
        <v>74.599999999999994</v>
      </c>
      <c r="Q141">
        <f t="shared" si="20"/>
        <v>77.900000000000006</v>
      </c>
    </row>
    <row r="142" spans="2:17"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H142" s="16">
        <f t="shared" si="21"/>
        <v>1</v>
      </c>
      <c r="I142" s="16">
        <f t="shared" si="22"/>
        <v>-1</v>
      </c>
      <c r="J142" s="16">
        <f t="shared" si="18"/>
        <v>75.3</v>
      </c>
      <c r="K142">
        <f t="shared" si="23"/>
        <v>75.400000000000006</v>
      </c>
      <c r="M142" s="18">
        <f t="shared" si="24"/>
        <v>43188</v>
      </c>
      <c r="N142">
        <f t="shared" si="19"/>
        <v>75.400000000000006</v>
      </c>
      <c r="O142" s="21">
        <f t="shared" si="25"/>
        <v>77.3</v>
      </c>
      <c r="P142">
        <f t="shared" si="26"/>
        <v>72.400000000000006</v>
      </c>
      <c r="Q142">
        <f t="shared" si="20"/>
        <v>75.3</v>
      </c>
    </row>
    <row r="143" spans="2:17"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H143" s="16">
        <f t="shared" si="21"/>
        <v>-1</v>
      </c>
      <c r="I143" s="16">
        <f t="shared" si="22"/>
        <v>-1</v>
      </c>
      <c r="J143" s="16">
        <f t="shared" si="18"/>
        <v>75.5</v>
      </c>
      <c r="K143">
        <f t="shared" si="23"/>
        <v>75.3</v>
      </c>
      <c r="M143" s="18">
        <f t="shared" si="24"/>
        <v>43187</v>
      </c>
      <c r="N143">
        <f t="shared" si="19"/>
        <v>75.5</v>
      </c>
      <c r="O143" s="21">
        <f t="shared" si="25"/>
        <v>77.3</v>
      </c>
      <c r="P143">
        <f t="shared" si="26"/>
        <v>70.5</v>
      </c>
      <c r="Q143">
        <f t="shared" si="20"/>
        <v>75.3</v>
      </c>
    </row>
    <row r="144" spans="2:17"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H144" s="16">
        <f t="shared" si="21"/>
        <v>1</v>
      </c>
      <c r="I144" s="16">
        <f t="shared" si="22"/>
        <v>-1</v>
      </c>
      <c r="J144" s="16">
        <f t="shared" si="18"/>
        <v>75.400000000000006</v>
      </c>
      <c r="K144">
        <f t="shared" si="23"/>
        <v>75.5</v>
      </c>
      <c r="M144" s="18">
        <f t="shared" si="24"/>
        <v>43186</v>
      </c>
      <c r="N144">
        <f t="shared" si="19"/>
        <v>75.5</v>
      </c>
      <c r="O144" s="21">
        <f t="shared" si="25"/>
        <v>76.400000000000006</v>
      </c>
      <c r="P144">
        <f t="shared" si="26"/>
        <v>70.5</v>
      </c>
      <c r="Q144">
        <f t="shared" si="20"/>
        <v>75.400000000000006</v>
      </c>
    </row>
    <row r="145" spans="2:17"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H145" s="16">
        <f t="shared" si="21"/>
        <v>1</v>
      </c>
      <c r="I145" s="16">
        <f t="shared" si="22"/>
        <v>-1</v>
      </c>
      <c r="J145" s="16">
        <f t="shared" si="18"/>
        <v>72.2</v>
      </c>
      <c r="K145">
        <f t="shared" si="23"/>
        <v>75.400000000000006</v>
      </c>
      <c r="M145" s="18">
        <f t="shared" si="24"/>
        <v>43185</v>
      </c>
      <c r="N145">
        <f t="shared" si="19"/>
        <v>75.400000000000006</v>
      </c>
      <c r="O145" s="21">
        <f t="shared" si="25"/>
        <v>76.7</v>
      </c>
      <c r="P145">
        <f t="shared" si="26"/>
        <v>70.5</v>
      </c>
      <c r="Q145">
        <f t="shared" si="20"/>
        <v>72.2</v>
      </c>
    </row>
    <row r="146" spans="2:17"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H146" s="16">
        <f t="shared" si="21"/>
        <v>-1</v>
      </c>
      <c r="I146" s="16">
        <f t="shared" si="22"/>
        <v>-1</v>
      </c>
      <c r="J146" s="16">
        <f t="shared" si="18"/>
        <v>73.900000000000006</v>
      </c>
      <c r="K146">
        <f t="shared" si="23"/>
        <v>72.2</v>
      </c>
      <c r="M146" s="18">
        <f t="shared" si="24"/>
        <v>43182</v>
      </c>
      <c r="N146">
        <f t="shared" si="19"/>
        <v>73.900000000000006</v>
      </c>
      <c r="O146" s="21">
        <f t="shared" si="25"/>
        <v>77.400000000000006</v>
      </c>
      <c r="P146">
        <f t="shared" si="26"/>
        <v>73.599999999999994</v>
      </c>
      <c r="Q146">
        <f t="shared" si="20"/>
        <v>72.2</v>
      </c>
    </row>
    <row r="147" spans="2:17"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H147" s="16">
        <f t="shared" si="21"/>
        <v>-1</v>
      </c>
      <c r="I147" s="16">
        <f t="shared" si="22"/>
        <v>-1</v>
      </c>
      <c r="J147" s="16">
        <f t="shared" si="18"/>
        <v>75</v>
      </c>
      <c r="K147">
        <f t="shared" si="23"/>
        <v>73.900000000000006</v>
      </c>
      <c r="M147" s="18">
        <f t="shared" si="24"/>
        <v>43181</v>
      </c>
      <c r="N147">
        <f t="shared" si="19"/>
        <v>75</v>
      </c>
      <c r="O147" s="21">
        <f t="shared" si="25"/>
        <v>78.599999999999994</v>
      </c>
      <c r="P147">
        <f t="shared" si="26"/>
        <v>75</v>
      </c>
      <c r="Q147">
        <f t="shared" si="20"/>
        <v>73.900000000000006</v>
      </c>
    </row>
    <row r="148" spans="2:17"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H148" s="16">
        <f t="shared" si="21"/>
        <v>-1</v>
      </c>
      <c r="I148" s="16">
        <f t="shared" si="22"/>
        <v>-1</v>
      </c>
      <c r="J148" s="16">
        <f t="shared" si="18"/>
        <v>77.599999999999994</v>
      </c>
      <c r="K148">
        <f t="shared" si="23"/>
        <v>75</v>
      </c>
      <c r="M148" s="18">
        <f t="shared" si="24"/>
        <v>43180</v>
      </c>
      <c r="N148">
        <f t="shared" si="19"/>
        <v>77.599999999999994</v>
      </c>
      <c r="O148" s="21">
        <f t="shared" si="25"/>
        <v>80</v>
      </c>
      <c r="P148">
        <f t="shared" si="26"/>
        <v>76.2</v>
      </c>
      <c r="Q148">
        <f t="shared" si="20"/>
        <v>75</v>
      </c>
    </row>
    <row r="149" spans="2:17"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H149" s="16">
        <f t="shared" si="21"/>
        <v>-1</v>
      </c>
      <c r="I149" s="16">
        <f t="shared" si="22"/>
        <v>1</v>
      </c>
      <c r="J149" s="16">
        <f t="shared" si="18"/>
        <v>77.599999999999994</v>
      </c>
      <c r="K149">
        <f t="shared" si="23"/>
        <v>76.2</v>
      </c>
      <c r="M149" s="18">
        <f t="shared" si="24"/>
        <v>43179</v>
      </c>
      <c r="N149">
        <f t="shared" si="19"/>
        <v>76.2</v>
      </c>
      <c r="O149" s="21">
        <f t="shared" si="25"/>
        <v>80</v>
      </c>
      <c r="P149">
        <f t="shared" si="26"/>
        <v>74.5</v>
      </c>
      <c r="Q149">
        <f t="shared" si="20"/>
        <v>77.599999999999994</v>
      </c>
    </row>
    <row r="150" spans="2:17"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H150" s="16">
        <f t="shared" si="21"/>
        <v>1</v>
      </c>
      <c r="I150" s="16">
        <f t="shared" si="22"/>
        <v>1</v>
      </c>
      <c r="J150" s="16">
        <f t="shared" si="18"/>
        <v>77.099999999999994</v>
      </c>
      <c r="K150">
        <f t="shared" si="23"/>
        <v>77.599999999999994</v>
      </c>
      <c r="M150" s="18">
        <f t="shared" si="24"/>
        <v>43178</v>
      </c>
      <c r="N150">
        <f t="shared" si="19"/>
        <v>77.099999999999994</v>
      </c>
      <c r="O150" s="21">
        <f t="shared" si="25"/>
        <v>80</v>
      </c>
      <c r="P150">
        <f t="shared" si="26"/>
        <v>74</v>
      </c>
      <c r="Q150">
        <f t="shared" si="20"/>
        <v>77.599999999999994</v>
      </c>
    </row>
    <row r="151" spans="2:17"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H151" s="16">
        <f t="shared" si="21"/>
        <v>1</v>
      </c>
      <c r="I151" s="16">
        <f t="shared" si="22"/>
        <v>1</v>
      </c>
      <c r="J151" s="16">
        <f t="shared" si="18"/>
        <v>74.599999999999994</v>
      </c>
      <c r="K151">
        <f t="shared" si="23"/>
        <v>77.099999999999994</v>
      </c>
      <c r="M151" s="18">
        <f t="shared" si="24"/>
        <v>43175</v>
      </c>
      <c r="N151">
        <f t="shared" si="19"/>
        <v>74.599999999999994</v>
      </c>
      <c r="O151" s="21">
        <f t="shared" si="25"/>
        <v>75.8</v>
      </c>
      <c r="P151">
        <f t="shared" si="26"/>
        <v>73.8</v>
      </c>
      <c r="Q151">
        <f t="shared" si="20"/>
        <v>77.099999999999994</v>
      </c>
    </row>
    <row r="152" spans="2:17"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H152" s="16">
        <f t="shared" si="21"/>
        <v>1</v>
      </c>
      <c r="I152" s="16">
        <f t="shared" si="22"/>
        <v>1</v>
      </c>
      <c r="J152" s="16">
        <f t="shared" si="18"/>
        <v>74.5</v>
      </c>
      <c r="K152">
        <f t="shared" si="23"/>
        <v>74.599999999999994</v>
      </c>
      <c r="M152" s="18">
        <f t="shared" si="24"/>
        <v>43174</v>
      </c>
      <c r="N152">
        <f t="shared" si="19"/>
        <v>74.5</v>
      </c>
      <c r="O152" s="21">
        <f t="shared" si="25"/>
        <v>77.5</v>
      </c>
      <c r="P152">
        <f t="shared" si="26"/>
        <v>73.7</v>
      </c>
      <c r="Q152">
        <f t="shared" si="20"/>
        <v>74.599999999999994</v>
      </c>
    </row>
    <row r="153" spans="2:17"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H153" s="16">
        <f t="shared" si="21"/>
        <v>1</v>
      </c>
      <c r="I153" s="16">
        <f t="shared" si="22"/>
        <v>1</v>
      </c>
      <c r="J153" s="16">
        <f t="shared" si="18"/>
        <v>74</v>
      </c>
      <c r="K153">
        <f t="shared" si="23"/>
        <v>74.5</v>
      </c>
      <c r="M153" s="18">
        <f t="shared" si="24"/>
        <v>43173</v>
      </c>
      <c r="N153">
        <f t="shared" si="19"/>
        <v>74</v>
      </c>
      <c r="O153" s="21">
        <f t="shared" si="25"/>
        <v>77.5</v>
      </c>
      <c r="P153">
        <f t="shared" si="26"/>
        <v>70.8</v>
      </c>
      <c r="Q153">
        <f t="shared" si="20"/>
        <v>74.5</v>
      </c>
    </row>
    <row r="154" spans="2:17"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H154" s="16">
        <f t="shared" si="21"/>
        <v>-1</v>
      </c>
      <c r="I154" s="16">
        <f t="shared" si="22"/>
        <v>1</v>
      </c>
      <c r="J154" s="16">
        <f t="shared" si="18"/>
        <v>74.3</v>
      </c>
      <c r="K154">
        <f t="shared" si="23"/>
        <v>74</v>
      </c>
      <c r="M154" s="18">
        <f t="shared" si="24"/>
        <v>43172</v>
      </c>
      <c r="N154">
        <f t="shared" si="19"/>
        <v>74</v>
      </c>
      <c r="O154" s="21">
        <f t="shared" si="25"/>
        <v>77.5</v>
      </c>
      <c r="P154">
        <f t="shared" si="26"/>
        <v>69.7</v>
      </c>
      <c r="Q154">
        <f t="shared" si="20"/>
        <v>74.3</v>
      </c>
    </row>
    <row r="155" spans="2:17"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H155" s="16">
        <f t="shared" si="21"/>
        <v>1</v>
      </c>
      <c r="I155" s="16">
        <f t="shared" si="22"/>
        <v>1</v>
      </c>
      <c r="J155" s="16">
        <f t="shared" si="18"/>
        <v>70.8</v>
      </c>
      <c r="K155">
        <f t="shared" si="23"/>
        <v>74.3</v>
      </c>
      <c r="M155" s="18">
        <f t="shared" si="24"/>
        <v>43171</v>
      </c>
      <c r="N155">
        <f t="shared" si="19"/>
        <v>70.8</v>
      </c>
      <c r="O155" s="21">
        <f t="shared" si="25"/>
        <v>71.900000000000006</v>
      </c>
      <c r="P155">
        <f t="shared" si="26"/>
        <v>69.400000000000006</v>
      </c>
      <c r="Q155">
        <f t="shared" si="20"/>
        <v>74.3</v>
      </c>
    </row>
    <row r="156" spans="2:17"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H156" s="16">
        <f t="shared" si="21"/>
        <v>1</v>
      </c>
      <c r="I156" s="16">
        <f t="shared" si="22"/>
        <v>-1</v>
      </c>
      <c r="J156" s="16">
        <f t="shared" si="18"/>
        <v>70.8</v>
      </c>
      <c r="K156">
        <f t="shared" si="23"/>
        <v>71.099999999999994</v>
      </c>
      <c r="M156" s="18">
        <f t="shared" si="24"/>
        <v>43168</v>
      </c>
      <c r="N156">
        <f t="shared" si="19"/>
        <v>71.099999999999994</v>
      </c>
      <c r="O156" s="21">
        <f t="shared" si="25"/>
        <v>71.599999999999994</v>
      </c>
      <c r="P156">
        <f t="shared" si="26"/>
        <v>69.2</v>
      </c>
      <c r="Q156">
        <f t="shared" si="20"/>
        <v>70.8</v>
      </c>
    </row>
    <row r="157" spans="2:17"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H157" s="16">
        <f t="shared" si="21"/>
        <v>1</v>
      </c>
      <c r="I157" s="16">
        <f t="shared" si="22"/>
        <v>-1</v>
      </c>
      <c r="J157" s="16">
        <f t="shared" si="18"/>
        <v>69.400000000000006</v>
      </c>
      <c r="K157">
        <f t="shared" si="23"/>
        <v>70.8</v>
      </c>
      <c r="M157" s="18">
        <f t="shared" si="24"/>
        <v>43167</v>
      </c>
      <c r="N157">
        <f t="shared" si="19"/>
        <v>70.8</v>
      </c>
      <c r="O157" s="21">
        <f t="shared" si="25"/>
        <v>72.8</v>
      </c>
      <c r="P157">
        <f t="shared" si="26"/>
        <v>69.2</v>
      </c>
      <c r="Q157">
        <f t="shared" si="20"/>
        <v>69.400000000000006</v>
      </c>
    </row>
    <row r="158" spans="2:17"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H158" s="16">
        <f t="shared" si="21"/>
        <v>-1</v>
      </c>
      <c r="I158" s="16">
        <f t="shared" si="22"/>
        <v>-1</v>
      </c>
      <c r="J158" s="16">
        <f t="shared" si="18"/>
        <v>70.3</v>
      </c>
      <c r="K158">
        <f t="shared" si="23"/>
        <v>69.400000000000006</v>
      </c>
      <c r="M158" s="18">
        <f t="shared" si="24"/>
        <v>43166</v>
      </c>
      <c r="N158">
        <f t="shared" si="19"/>
        <v>70.3</v>
      </c>
      <c r="O158" s="21">
        <f t="shared" si="25"/>
        <v>73.900000000000006</v>
      </c>
      <c r="P158">
        <f t="shared" si="26"/>
        <v>69.2</v>
      </c>
      <c r="Q158">
        <f t="shared" si="20"/>
        <v>69.400000000000006</v>
      </c>
    </row>
    <row r="159" spans="2:17"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H159" s="16">
        <f t="shared" si="21"/>
        <v>-1</v>
      </c>
      <c r="I159" s="16">
        <f t="shared" si="22"/>
        <v>-1</v>
      </c>
      <c r="J159" s="16">
        <f t="shared" si="18"/>
        <v>70.7</v>
      </c>
      <c r="K159">
        <f t="shared" si="23"/>
        <v>70.3</v>
      </c>
      <c r="M159" s="18">
        <f t="shared" si="24"/>
        <v>43165</v>
      </c>
      <c r="N159">
        <f t="shared" si="19"/>
        <v>70.7</v>
      </c>
      <c r="O159" s="21">
        <f t="shared" si="25"/>
        <v>73.900000000000006</v>
      </c>
      <c r="P159">
        <f t="shared" si="26"/>
        <v>69.599999999999994</v>
      </c>
      <c r="Q159">
        <f t="shared" si="20"/>
        <v>70.3</v>
      </c>
    </row>
    <row r="160" spans="2:17"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H160" s="16">
        <f t="shared" si="21"/>
        <v>-1</v>
      </c>
      <c r="I160" s="16">
        <f t="shared" si="22"/>
        <v>-1</v>
      </c>
      <c r="J160" s="16">
        <f t="shared" si="18"/>
        <v>72.099999999999994</v>
      </c>
      <c r="K160">
        <f t="shared" si="23"/>
        <v>70.7</v>
      </c>
      <c r="M160" s="18">
        <f t="shared" si="24"/>
        <v>43164</v>
      </c>
      <c r="N160">
        <f t="shared" si="19"/>
        <v>72.099999999999994</v>
      </c>
      <c r="O160" s="21">
        <f t="shared" si="25"/>
        <v>73.900000000000006</v>
      </c>
      <c r="P160">
        <f t="shared" si="26"/>
        <v>69.599999999999994</v>
      </c>
      <c r="Q160">
        <f t="shared" si="20"/>
        <v>70.7</v>
      </c>
    </row>
    <row r="161" spans="2:17"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H161" s="16">
        <f t="shared" si="21"/>
        <v>1</v>
      </c>
      <c r="I161" s="16">
        <f t="shared" si="22"/>
        <v>-1</v>
      </c>
      <c r="J161" s="16">
        <f t="shared" si="18"/>
        <v>72</v>
      </c>
      <c r="K161">
        <f t="shared" si="23"/>
        <v>72.099999999999994</v>
      </c>
      <c r="M161" s="18">
        <f t="shared" si="24"/>
        <v>43161</v>
      </c>
      <c r="N161">
        <f t="shared" si="19"/>
        <v>72.099999999999994</v>
      </c>
      <c r="O161" s="21">
        <f t="shared" si="25"/>
        <v>73.5</v>
      </c>
      <c r="P161">
        <f t="shared" si="26"/>
        <v>69.599999999999994</v>
      </c>
      <c r="Q161">
        <f t="shared" si="20"/>
        <v>72</v>
      </c>
    </row>
    <row r="162" spans="2:17"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H162" s="16">
        <f t="shared" si="21"/>
        <v>1</v>
      </c>
      <c r="I162" s="16">
        <f t="shared" si="22"/>
        <v>-1</v>
      </c>
      <c r="J162" s="16">
        <f t="shared" si="18"/>
        <v>71.099999999999994</v>
      </c>
      <c r="K162">
        <f t="shared" si="23"/>
        <v>72</v>
      </c>
      <c r="M162" s="18">
        <f t="shared" si="24"/>
        <v>43160</v>
      </c>
      <c r="N162">
        <f t="shared" si="19"/>
        <v>72</v>
      </c>
      <c r="O162" s="21">
        <f t="shared" si="25"/>
        <v>73.8</v>
      </c>
      <c r="P162">
        <f t="shared" si="26"/>
        <v>70.900000000000006</v>
      </c>
      <c r="Q162">
        <f t="shared" si="20"/>
        <v>71.099999999999994</v>
      </c>
    </row>
    <row r="163" spans="2:17"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H163" s="16">
        <f t="shared" si="21"/>
        <v>-1</v>
      </c>
      <c r="I163" s="16">
        <f t="shared" si="22"/>
        <v>-1</v>
      </c>
      <c r="J163" s="16">
        <f t="shared" si="18"/>
        <v>71.3</v>
      </c>
      <c r="K163">
        <f t="shared" si="23"/>
        <v>71.099999999999994</v>
      </c>
      <c r="M163" s="18">
        <f t="shared" si="24"/>
        <v>43158</v>
      </c>
      <c r="N163">
        <f t="shared" si="19"/>
        <v>71.3</v>
      </c>
      <c r="O163" s="21">
        <f t="shared" si="25"/>
        <v>73.8</v>
      </c>
      <c r="P163">
        <f t="shared" si="26"/>
        <v>68.2</v>
      </c>
      <c r="Q163">
        <f t="shared" si="20"/>
        <v>71.099999999999994</v>
      </c>
    </row>
    <row r="164" spans="2:17"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H164" s="16">
        <f t="shared" si="21"/>
        <v>-1</v>
      </c>
      <c r="I164" s="16">
        <f t="shared" si="22"/>
        <v>-1</v>
      </c>
      <c r="J164" s="16">
        <f t="shared" si="18"/>
        <v>72.3</v>
      </c>
      <c r="K164">
        <f t="shared" si="23"/>
        <v>71.3</v>
      </c>
      <c r="M164" s="18">
        <f t="shared" si="24"/>
        <v>43157</v>
      </c>
      <c r="N164">
        <f t="shared" si="19"/>
        <v>72.3</v>
      </c>
      <c r="O164" s="21">
        <f t="shared" si="25"/>
        <v>77.099999999999994</v>
      </c>
      <c r="P164">
        <f t="shared" si="26"/>
        <v>68.2</v>
      </c>
      <c r="Q164">
        <f t="shared" si="20"/>
        <v>71.3</v>
      </c>
    </row>
    <row r="165" spans="2:17"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H165" s="16">
        <f t="shared" si="21"/>
        <v>1</v>
      </c>
      <c r="I165" s="16">
        <f t="shared" si="22"/>
        <v>-1</v>
      </c>
      <c r="J165" s="16">
        <f t="shared" si="18"/>
        <v>71.3</v>
      </c>
      <c r="K165">
        <f t="shared" si="23"/>
        <v>72.3</v>
      </c>
      <c r="M165" s="18">
        <f t="shared" si="24"/>
        <v>43154</v>
      </c>
      <c r="N165">
        <f t="shared" si="19"/>
        <v>72.3</v>
      </c>
      <c r="O165" s="21">
        <f t="shared" si="25"/>
        <v>81.5</v>
      </c>
      <c r="P165">
        <f t="shared" si="26"/>
        <v>68.2</v>
      </c>
      <c r="Q165">
        <f t="shared" si="20"/>
        <v>71.3</v>
      </c>
    </row>
    <row r="166" spans="2:17"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H166" s="16">
        <f t="shared" si="21"/>
        <v>1</v>
      </c>
      <c r="I166" s="16">
        <f t="shared" si="22"/>
        <v>-1</v>
      </c>
      <c r="J166" s="16">
        <f t="shared" si="18"/>
        <v>71.099999999999994</v>
      </c>
      <c r="K166">
        <f t="shared" si="23"/>
        <v>71.3</v>
      </c>
      <c r="M166" s="18">
        <f t="shared" si="24"/>
        <v>43153</v>
      </c>
      <c r="N166">
        <f t="shared" si="19"/>
        <v>71.3</v>
      </c>
      <c r="O166" s="21">
        <f t="shared" si="25"/>
        <v>81.5</v>
      </c>
      <c r="P166">
        <f t="shared" si="26"/>
        <v>70.8</v>
      </c>
      <c r="Q166">
        <f t="shared" si="20"/>
        <v>71.099999999999994</v>
      </c>
    </row>
    <row r="167" spans="2:17"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H167" s="16">
        <f t="shared" si="21"/>
        <v>-1</v>
      </c>
      <c r="I167" s="16">
        <f t="shared" si="22"/>
        <v>-1</v>
      </c>
      <c r="J167" s="16">
        <f t="shared" si="18"/>
        <v>80.7</v>
      </c>
      <c r="K167">
        <f t="shared" si="23"/>
        <v>71.099999999999994</v>
      </c>
      <c r="M167" s="18">
        <f t="shared" si="24"/>
        <v>43152</v>
      </c>
      <c r="N167">
        <f t="shared" si="19"/>
        <v>80.7</v>
      </c>
      <c r="O167" s="21">
        <f t="shared" si="25"/>
        <v>82.9</v>
      </c>
      <c r="P167">
        <f t="shared" si="26"/>
        <v>73.8</v>
      </c>
      <c r="Q167">
        <f t="shared" si="20"/>
        <v>71.099999999999994</v>
      </c>
    </row>
    <row r="168" spans="2:17"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H168" s="16">
        <f t="shared" si="21"/>
        <v>-1</v>
      </c>
      <c r="I168" s="16">
        <f t="shared" si="22"/>
        <v>1</v>
      </c>
      <c r="J168" s="16">
        <f t="shared" si="18"/>
        <v>80.7</v>
      </c>
      <c r="K168">
        <f t="shared" si="23"/>
        <v>74.900000000000006</v>
      </c>
      <c r="M168" s="18">
        <f t="shared" si="24"/>
        <v>43143</v>
      </c>
      <c r="N168">
        <f t="shared" si="19"/>
        <v>74.900000000000006</v>
      </c>
      <c r="O168" s="21">
        <f t="shared" si="25"/>
        <v>85.1</v>
      </c>
      <c r="P168">
        <f t="shared" si="26"/>
        <v>73.8</v>
      </c>
      <c r="Q168">
        <f t="shared" si="20"/>
        <v>80.7</v>
      </c>
    </row>
    <row r="169" spans="2:17"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H169" s="16">
        <f t="shared" si="21"/>
        <v>1</v>
      </c>
      <c r="I169" s="16">
        <f t="shared" si="22"/>
        <v>1</v>
      </c>
      <c r="J169" s="16">
        <f t="shared" si="18"/>
        <v>79.8</v>
      </c>
      <c r="K169">
        <f t="shared" si="23"/>
        <v>80.7</v>
      </c>
      <c r="M169" s="18">
        <f t="shared" si="24"/>
        <v>43140</v>
      </c>
      <c r="N169">
        <f t="shared" si="19"/>
        <v>79.8</v>
      </c>
      <c r="O169" s="21">
        <f t="shared" si="25"/>
        <v>85.3</v>
      </c>
      <c r="P169">
        <f t="shared" si="26"/>
        <v>78</v>
      </c>
      <c r="Q169">
        <f t="shared" si="20"/>
        <v>80.7</v>
      </c>
    </row>
    <row r="170" spans="2:17"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H170" s="16">
        <f t="shared" si="21"/>
        <v>-1</v>
      </c>
      <c r="I170" s="16">
        <f t="shared" si="22"/>
        <v>1</v>
      </c>
      <c r="J170" s="16">
        <f t="shared" si="18"/>
        <v>82.1</v>
      </c>
      <c r="K170">
        <f t="shared" si="23"/>
        <v>79.8</v>
      </c>
      <c r="M170" s="18">
        <f t="shared" si="24"/>
        <v>43139</v>
      </c>
      <c r="N170">
        <f t="shared" si="19"/>
        <v>79.8</v>
      </c>
      <c r="O170" s="21">
        <f t="shared" si="25"/>
        <v>86.4</v>
      </c>
      <c r="P170">
        <f t="shared" si="26"/>
        <v>78.7</v>
      </c>
      <c r="Q170">
        <f t="shared" si="20"/>
        <v>82.1</v>
      </c>
    </row>
    <row r="171" spans="2:17"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H171" s="16">
        <f t="shared" si="21"/>
        <v>-1</v>
      </c>
      <c r="I171" s="16">
        <f t="shared" si="22"/>
        <v>1</v>
      </c>
      <c r="J171" s="16">
        <f t="shared" si="18"/>
        <v>82.6</v>
      </c>
      <c r="K171">
        <f t="shared" si="23"/>
        <v>82.1</v>
      </c>
      <c r="M171" s="18">
        <f t="shared" si="24"/>
        <v>43138</v>
      </c>
      <c r="N171">
        <f t="shared" si="19"/>
        <v>82.1</v>
      </c>
      <c r="O171" s="21">
        <f t="shared" si="25"/>
        <v>86.4</v>
      </c>
      <c r="P171">
        <f t="shared" si="26"/>
        <v>78.7</v>
      </c>
      <c r="Q171">
        <f t="shared" si="20"/>
        <v>82.6</v>
      </c>
    </row>
    <row r="172" spans="2:17"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H172" s="16">
        <f t="shared" si="21"/>
        <v>-1</v>
      </c>
      <c r="I172" s="16">
        <f t="shared" si="22"/>
        <v>1</v>
      </c>
      <c r="J172" s="16">
        <f t="shared" si="18"/>
        <v>86.4</v>
      </c>
      <c r="K172">
        <f t="shared" si="23"/>
        <v>82.6</v>
      </c>
      <c r="M172" s="18">
        <f t="shared" si="24"/>
        <v>43137</v>
      </c>
      <c r="N172">
        <f t="shared" si="19"/>
        <v>82.6</v>
      </c>
      <c r="O172" s="21">
        <f t="shared" si="25"/>
        <v>86.4</v>
      </c>
      <c r="P172">
        <f t="shared" si="26"/>
        <v>79.400000000000006</v>
      </c>
      <c r="Q172">
        <f t="shared" si="20"/>
        <v>86.4</v>
      </c>
    </row>
    <row r="173" spans="2:17"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H173" s="16">
        <f t="shared" si="21"/>
        <v>1</v>
      </c>
      <c r="I173" s="16">
        <f t="shared" si="22"/>
        <v>1</v>
      </c>
      <c r="J173" s="16">
        <f t="shared" si="18"/>
        <v>83.5</v>
      </c>
      <c r="K173">
        <f t="shared" si="23"/>
        <v>86.4</v>
      </c>
      <c r="M173" s="18">
        <f t="shared" si="24"/>
        <v>43136</v>
      </c>
      <c r="N173">
        <f t="shared" si="19"/>
        <v>83.5</v>
      </c>
      <c r="O173" s="21">
        <f t="shared" si="25"/>
        <v>85</v>
      </c>
      <c r="P173">
        <f t="shared" si="26"/>
        <v>81.599999999999994</v>
      </c>
      <c r="Q173">
        <f t="shared" si="20"/>
        <v>86.4</v>
      </c>
    </row>
    <row r="174" spans="2:17"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H174" s="16">
        <f t="shared" si="21"/>
        <v>1</v>
      </c>
      <c r="I174" s="16">
        <f t="shared" si="22"/>
        <v>-1</v>
      </c>
      <c r="J174" s="16">
        <f t="shared" si="18"/>
        <v>83.5</v>
      </c>
      <c r="K174">
        <f t="shared" si="23"/>
        <v>83.5</v>
      </c>
      <c r="M174" s="18">
        <f t="shared" si="24"/>
        <v>43133</v>
      </c>
      <c r="N174">
        <f t="shared" si="19"/>
        <v>83.5</v>
      </c>
      <c r="O174" s="21">
        <f t="shared" si="25"/>
        <v>87.8</v>
      </c>
      <c r="P174">
        <f t="shared" si="26"/>
        <v>81.599999999999994</v>
      </c>
      <c r="Q174">
        <f t="shared" si="20"/>
        <v>83.5</v>
      </c>
    </row>
    <row r="175" spans="2:17"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H175" s="16">
        <f t="shared" si="21"/>
        <v>1</v>
      </c>
      <c r="I175" s="16">
        <f t="shared" si="22"/>
        <v>-1</v>
      </c>
      <c r="J175" s="16">
        <f t="shared" si="18"/>
        <v>83.1</v>
      </c>
      <c r="K175">
        <f t="shared" si="23"/>
        <v>83.5</v>
      </c>
      <c r="M175" s="18">
        <f t="shared" si="24"/>
        <v>43132</v>
      </c>
      <c r="N175">
        <f t="shared" si="19"/>
        <v>83.5</v>
      </c>
      <c r="O175" s="21">
        <f t="shared" si="25"/>
        <v>88</v>
      </c>
      <c r="P175">
        <f t="shared" si="26"/>
        <v>81.599999999999994</v>
      </c>
      <c r="Q175">
        <f t="shared" si="20"/>
        <v>83.1</v>
      </c>
    </row>
    <row r="176" spans="2:17"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H176" s="16">
        <f t="shared" si="21"/>
        <v>-1</v>
      </c>
      <c r="I176" s="16">
        <f t="shared" si="22"/>
        <v>-1</v>
      </c>
      <c r="J176" s="16">
        <f t="shared" si="18"/>
        <v>83.5</v>
      </c>
      <c r="K176">
        <f t="shared" si="23"/>
        <v>83.1</v>
      </c>
      <c r="M176" s="18">
        <f t="shared" si="24"/>
        <v>43131</v>
      </c>
      <c r="N176">
        <f t="shared" si="19"/>
        <v>83.5</v>
      </c>
      <c r="O176" s="21">
        <f t="shared" si="25"/>
        <v>88</v>
      </c>
      <c r="P176">
        <f t="shared" si="26"/>
        <v>82.9</v>
      </c>
      <c r="Q176">
        <f t="shared" si="20"/>
        <v>83.1</v>
      </c>
    </row>
    <row r="177" spans="2:17"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H177" s="16">
        <f t="shared" si="21"/>
        <v>-1</v>
      </c>
      <c r="I177" s="16">
        <f t="shared" si="22"/>
        <v>-1</v>
      </c>
      <c r="J177" s="16">
        <f t="shared" si="18"/>
        <v>87.7</v>
      </c>
      <c r="K177">
        <f t="shared" si="23"/>
        <v>83.5</v>
      </c>
      <c r="M177" s="18">
        <f t="shared" si="24"/>
        <v>43130</v>
      </c>
      <c r="N177">
        <f t="shared" si="19"/>
        <v>87.7</v>
      </c>
      <c r="O177" s="21">
        <f t="shared" si="25"/>
        <v>92.3</v>
      </c>
      <c r="P177">
        <f t="shared" si="26"/>
        <v>85.6</v>
      </c>
      <c r="Q177">
        <f t="shared" si="20"/>
        <v>83.5</v>
      </c>
    </row>
    <row r="178" spans="2:17"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H178" s="16">
        <f t="shared" si="21"/>
        <v>1</v>
      </c>
      <c r="I178" s="16">
        <f t="shared" si="22"/>
        <v>1</v>
      </c>
      <c r="J178" s="16">
        <f t="shared" si="18"/>
        <v>86.7</v>
      </c>
      <c r="K178">
        <f t="shared" si="23"/>
        <v>87.7</v>
      </c>
      <c r="M178" s="18">
        <f t="shared" si="24"/>
        <v>43129</v>
      </c>
      <c r="N178">
        <f t="shared" si="19"/>
        <v>86.7</v>
      </c>
      <c r="O178" s="21">
        <f t="shared" si="25"/>
        <v>92.3</v>
      </c>
      <c r="P178">
        <f t="shared" si="26"/>
        <v>85.6</v>
      </c>
      <c r="Q178">
        <f t="shared" si="20"/>
        <v>87.7</v>
      </c>
    </row>
    <row r="179" spans="2:17"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H179" s="16">
        <f t="shared" si="21"/>
        <v>1</v>
      </c>
      <c r="I179" s="16">
        <f t="shared" si="22"/>
        <v>1</v>
      </c>
      <c r="J179" s="16">
        <f t="shared" si="18"/>
        <v>86.7</v>
      </c>
      <c r="K179">
        <f t="shared" si="23"/>
        <v>86.7</v>
      </c>
      <c r="M179" s="18">
        <f t="shared" si="24"/>
        <v>43126</v>
      </c>
      <c r="N179">
        <f t="shared" si="19"/>
        <v>86.7</v>
      </c>
      <c r="O179" s="21">
        <f t="shared" si="25"/>
        <v>92.3</v>
      </c>
      <c r="P179">
        <f t="shared" si="26"/>
        <v>85.6</v>
      </c>
      <c r="Q179">
        <f t="shared" si="20"/>
        <v>86.7</v>
      </c>
    </row>
    <row r="180" spans="2:17"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H180" s="16">
        <f t="shared" si="21"/>
        <v>-1</v>
      </c>
      <c r="I180" s="16">
        <f t="shared" si="22"/>
        <v>1</v>
      </c>
      <c r="J180" s="16">
        <f t="shared" si="18"/>
        <v>89</v>
      </c>
      <c r="K180">
        <f t="shared" si="23"/>
        <v>86.7</v>
      </c>
      <c r="M180" s="18">
        <f t="shared" si="24"/>
        <v>43125</v>
      </c>
      <c r="N180">
        <f t="shared" si="19"/>
        <v>86.7</v>
      </c>
      <c r="O180" s="21">
        <f t="shared" si="25"/>
        <v>89.2</v>
      </c>
      <c r="P180">
        <f t="shared" si="26"/>
        <v>85.6</v>
      </c>
      <c r="Q180">
        <f t="shared" si="20"/>
        <v>89</v>
      </c>
    </row>
    <row r="181" spans="2:17"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H181" s="16">
        <f t="shared" si="21"/>
        <v>1</v>
      </c>
      <c r="I181" s="16">
        <f t="shared" si="22"/>
        <v>1</v>
      </c>
      <c r="J181" s="16">
        <f t="shared" si="18"/>
        <v>87.3</v>
      </c>
      <c r="K181">
        <f t="shared" si="23"/>
        <v>89</v>
      </c>
      <c r="M181" s="18">
        <f t="shared" si="24"/>
        <v>43124</v>
      </c>
      <c r="N181">
        <f t="shared" si="19"/>
        <v>87.3</v>
      </c>
      <c r="O181" s="21">
        <f t="shared" si="25"/>
        <v>88.6</v>
      </c>
      <c r="P181">
        <f t="shared" si="26"/>
        <v>84.4</v>
      </c>
      <c r="Q181">
        <f t="shared" si="20"/>
        <v>89</v>
      </c>
    </row>
    <row r="182" spans="2:17"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H182" s="16">
        <f t="shared" si="21"/>
        <v>1</v>
      </c>
      <c r="I182" s="16">
        <f t="shared" si="22"/>
        <v>1</v>
      </c>
      <c r="J182" s="16">
        <f t="shared" si="18"/>
        <v>86.5</v>
      </c>
      <c r="K182">
        <f t="shared" si="23"/>
        <v>87.3</v>
      </c>
      <c r="M182" s="18">
        <f t="shared" si="24"/>
        <v>43123</v>
      </c>
      <c r="N182">
        <f t="shared" si="19"/>
        <v>86.5</v>
      </c>
      <c r="O182" s="21">
        <f t="shared" si="25"/>
        <v>88.6</v>
      </c>
      <c r="P182">
        <f t="shared" si="26"/>
        <v>82.6</v>
      </c>
      <c r="Q182">
        <f t="shared" si="20"/>
        <v>87.3</v>
      </c>
    </row>
    <row r="183" spans="2:17"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H183" s="16">
        <f t="shared" si="21"/>
        <v>1</v>
      </c>
      <c r="I183" s="16">
        <f t="shared" si="22"/>
        <v>1</v>
      </c>
      <c r="J183" s="16">
        <f t="shared" si="18"/>
        <v>86.5</v>
      </c>
      <c r="K183">
        <f t="shared" si="23"/>
        <v>86.5</v>
      </c>
      <c r="M183" s="18">
        <f t="shared" si="24"/>
        <v>43122</v>
      </c>
      <c r="N183">
        <f t="shared" si="19"/>
        <v>86.5</v>
      </c>
      <c r="O183" s="21">
        <f t="shared" si="25"/>
        <v>88.6</v>
      </c>
      <c r="P183">
        <f t="shared" si="26"/>
        <v>81.5</v>
      </c>
      <c r="Q183">
        <f t="shared" si="20"/>
        <v>86.5</v>
      </c>
    </row>
    <row r="184" spans="2:17"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H184" s="16">
        <f t="shared" si="21"/>
        <v>1</v>
      </c>
      <c r="I184" s="16">
        <f t="shared" si="22"/>
        <v>1</v>
      </c>
      <c r="J184" s="16">
        <f t="shared" si="18"/>
        <v>85.3</v>
      </c>
      <c r="K184">
        <f t="shared" si="23"/>
        <v>86.5</v>
      </c>
      <c r="M184" s="18">
        <f t="shared" si="24"/>
        <v>43119</v>
      </c>
      <c r="N184">
        <f t="shared" si="19"/>
        <v>85.3</v>
      </c>
      <c r="O184" s="21">
        <f t="shared" si="25"/>
        <v>87.2</v>
      </c>
      <c r="P184">
        <f t="shared" si="26"/>
        <v>79.3</v>
      </c>
      <c r="Q184">
        <f t="shared" si="20"/>
        <v>86.5</v>
      </c>
    </row>
    <row r="185" spans="2:17"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H185" s="16">
        <f t="shared" si="21"/>
        <v>1</v>
      </c>
      <c r="I185" s="16">
        <f t="shared" si="22"/>
        <v>1</v>
      </c>
      <c r="J185" s="16">
        <f t="shared" si="18"/>
        <v>81.8</v>
      </c>
      <c r="K185">
        <f t="shared" si="23"/>
        <v>85.3</v>
      </c>
      <c r="M185" s="18">
        <f t="shared" si="24"/>
        <v>43118</v>
      </c>
      <c r="N185">
        <f t="shared" si="19"/>
        <v>81.8</v>
      </c>
      <c r="O185" s="21">
        <f t="shared" si="25"/>
        <v>83.8</v>
      </c>
      <c r="P185">
        <f t="shared" si="26"/>
        <v>79.3</v>
      </c>
      <c r="Q185">
        <f t="shared" si="20"/>
        <v>85.3</v>
      </c>
    </row>
    <row r="186" spans="2:17"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H186" s="16">
        <f t="shared" si="21"/>
        <v>-1</v>
      </c>
      <c r="I186" s="16">
        <f t="shared" si="22"/>
        <v>-1</v>
      </c>
      <c r="J186" s="16">
        <f t="shared" si="18"/>
        <v>81.900000000000006</v>
      </c>
      <c r="K186">
        <f t="shared" si="23"/>
        <v>81.8</v>
      </c>
      <c r="M186" s="18">
        <f t="shared" si="24"/>
        <v>43117</v>
      </c>
      <c r="N186">
        <f t="shared" si="19"/>
        <v>81.900000000000006</v>
      </c>
      <c r="O186" s="21">
        <f t="shared" si="25"/>
        <v>83.8</v>
      </c>
      <c r="P186">
        <f t="shared" si="26"/>
        <v>79.3</v>
      </c>
      <c r="Q186">
        <f t="shared" si="20"/>
        <v>81.8</v>
      </c>
    </row>
    <row r="187" spans="2:17"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H187" s="16">
        <f t="shared" si="21"/>
        <v>-1</v>
      </c>
      <c r="I187" s="16">
        <f t="shared" si="22"/>
        <v>-1</v>
      </c>
      <c r="J187" s="16">
        <f t="shared" si="18"/>
        <v>82.8</v>
      </c>
      <c r="K187">
        <f t="shared" si="23"/>
        <v>81.900000000000006</v>
      </c>
      <c r="M187" s="18">
        <f t="shared" si="24"/>
        <v>43116</v>
      </c>
      <c r="N187">
        <f t="shared" si="19"/>
        <v>82.8</v>
      </c>
      <c r="O187" s="21">
        <f t="shared" si="25"/>
        <v>84.2</v>
      </c>
      <c r="P187">
        <f t="shared" si="26"/>
        <v>80.900000000000006</v>
      </c>
      <c r="Q187">
        <f t="shared" si="20"/>
        <v>81.900000000000006</v>
      </c>
    </row>
    <row r="188" spans="2:17"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H188" s="16">
        <f t="shared" si="21"/>
        <v>1</v>
      </c>
      <c r="I188" s="16">
        <f t="shared" si="22"/>
        <v>-1</v>
      </c>
      <c r="J188" s="16">
        <f t="shared" si="18"/>
        <v>82.1</v>
      </c>
      <c r="K188">
        <f t="shared" si="23"/>
        <v>82.8</v>
      </c>
      <c r="M188" s="18">
        <f t="shared" si="24"/>
        <v>43115</v>
      </c>
      <c r="N188">
        <f t="shared" si="19"/>
        <v>82.8</v>
      </c>
      <c r="O188" s="21">
        <f t="shared" si="25"/>
        <v>89</v>
      </c>
      <c r="P188">
        <f t="shared" si="26"/>
        <v>79.5</v>
      </c>
      <c r="Q188">
        <f t="shared" si="20"/>
        <v>82.1</v>
      </c>
    </row>
    <row r="189" spans="2:17"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H189" s="16">
        <f t="shared" si="21"/>
        <v>1</v>
      </c>
      <c r="I189" s="16">
        <f t="shared" si="22"/>
        <v>-1</v>
      </c>
      <c r="J189" s="16">
        <f t="shared" si="18"/>
        <v>81.5</v>
      </c>
      <c r="K189">
        <f t="shared" si="23"/>
        <v>82.1</v>
      </c>
      <c r="M189" s="18">
        <f t="shared" si="24"/>
        <v>43112</v>
      </c>
      <c r="N189">
        <f t="shared" si="19"/>
        <v>82.1</v>
      </c>
      <c r="O189" s="21">
        <f t="shared" si="25"/>
        <v>96.1</v>
      </c>
      <c r="P189">
        <f t="shared" si="26"/>
        <v>79.5</v>
      </c>
      <c r="Q189">
        <f t="shared" si="20"/>
        <v>81.5</v>
      </c>
    </row>
    <row r="190" spans="2:17"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H190" s="16">
        <f t="shared" si="21"/>
        <v>-1</v>
      </c>
      <c r="I190" s="16">
        <f t="shared" si="22"/>
        <v>-1</v>
      </c>
      <c r="J190" s="16">
        <f t="shared" si="18"/>
        <v>83</v>
      </c>
      <c r="K190">
        <f t="shared" si="23"/>
        <v>81.5</v>
      </c>
      <c r="M190" s="18">
        <f t="shared" si="24"/>
        <v>43111</v>
      </c>
      <c r="N190">
        <f t="shared" si="19"/>
        <v>83</v>
      </c>
      <c r="O190" s="21">
        <f t="shared" si="25"/>
        <v>96.7</v>
      </c>
      <c r="P190">
        <f t="shared" si="26"/>
        <v>79.5</v>
      </c>
      <c r="Q190">
        <f t="shared" si="20"/>
        <v>81.5</v>
      </c>
    </row>
    <row r="191" spans="2:17"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H191" s="16">
        <f t="shared" si="21"/>
        <v>-1</v>
      </c>
      <c r="I191" s="16">
        <f t="shared" si="22"/>
        <v>-1</v>
      </c>
      <c r="J191" s="16">
        <f t="shared" si="18"/>
        <v>85</v>
      </c>
      <c r="K191">
        <f t="shared" si="23"/>
        <v>83</v>
      </c>
      <c r="M191" s="18">
        <f t="shared" si="24"/>
        <v>43110</v>
      </c>
      <c r="N191">
        <f t="shared" si="19"/>
        <v>85</v>
      </c>
      <c r="O191" s="21">
        <f t="shared" si="25"/>
        <v>96.7</v>
      </c>
      <c r="P191">
        <f t="shared" si="26"/>
        <v>84.8</v>
      </c>
      <c r="Q191">
        <f t="shared" si="20"/>
        <v>83</v>
      </c>
    </row>
    <row r="192" spans="2:17"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H192" s="16">
        <f t="shared" si="21"/>
        <v>-1</v>
      </c>
      <c r="I192" s="16">
        <f t="shared" si="22"/>
        <v>-1</v>
      </c>
      <c r="J192" s="16">
        <f t="shared" si="18"/>
        <v>94.2</v>
      </c>
      <c r="K192">
        <f t="shared" si="23"/>
        <v>85</v>
      </c>
      <c r="M192" s="18">
        <f t="shared" si="24"/>
        <v>43109</v>
      </c>
      <c r="N192">
        <f t="shared" si="19"/>
        <v>94.2</v>
      </c>
      <c r="O192" s="21">
        <f t="shared" si="25"/>
        <v>96.7</v>
      </c>
      <c r="P192">
        <f t="shared" si="26"/>
        <v>87.5</v>
      </c>
      <c r="Q192">
        <f t="shared" si="20"/>
        <v>85</v>
      </c>
    </row>
    <row r="193" spans="2:17"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H193" s="16">
        <f t="shared" si="21"/>
        <v>1</v>
      </c>
      <c r="I193" s="16">
        <f t="shared" si="22"/>
        <v>1</v>
      </c>
      <c r="J193" s="16">
        <f t="shared" si="18"/>
        <v>93.9</v>
      </c>
      <c r="K193">
        <f t="shared" si="23"/>
        <v>94.2</v>
      </c>
      <c r="M193" s="18">
        <f t="shared" si="24"/>
        <v>43108</v>
      </c>
      <c r="N193">
        <f t="shared" si="19"/>
        <v>93.9</v>
      </c>
      <c r="O193" s="21">
        <f t="shared" si="25"/>
        <v>95.9</v>
      </c>
      <c r="P193">
        <f t="shared" si="26"/>
        <v>87.5</v>
      </c>
      <c r="Q193">
        <f t="shared" si="20"/>
        <v>94.2</v>
      </c>
    </row>
    <row r="194" spans="2:17"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H194" s="16">
        <f t="shared" si="21"/>
        <v>1</v>
      </c>
      <c r="I194" s="16">
        <f t="shared" si="22"/>
        <v>1</v>
      </c>
      <c r="J194" s="16">
        <f t="shared" si="18"/>
        <v>92.3</v>
      </c>
      <c r="K194">
        <f t="shared" si="23"/>
        <v>93.9</v>
      </c>
      <c r="M194" s="18">
        <f t="shared" si="24"/>
        <v>43105</v>
      </c>
      <c r="N194">
        <f t="shared" si="19"/>
        <v>92.3</v>
      </c>
      <c r="O194" s="21">
        <f t="shared" si="25"/>
        <v>95.8</v>
      </c>
      <c r="P194">
        <f t="shared" si="26"/>
        <v>84.7</v>
      </c>
      <c r="Q194">
        <f t="shared" si="20"/>
        <v>93.9</v>
      </c>
    </row>
    <row r="195" spans="2:17"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H195" s="16">
        <f t="shared" si="21"/>
        <v>1</v>
      </c>
      <c r="I195" s="16">
        <f t="shared" si="22"/>
        <v>1</v>
      </c>
      <c r="J195" s="16">
        <f t="shared" si="18"/>
        <v>89.7</v>
      </c>
      <c r="K195">
        <f t="shared" si="23"/>
        <v>92.3</v>
      </c>
      <c r="M195" s="18">
        <f t="shared" si="24"/>
        <v>43104</v>
      </c>
      <c r="N195">
        <f t="shared" si="19"/>
        <v>89.7</v>
      </c>
      <c r="O195" s="21">
        <f t="shared" si="25"/>
        <v>95.8</v>
      </c>
      <c r="P195">
        <f t="shared" si="26"/>
        <v>83.5</v>
      </c>
      <c r="Q195">
        <f t="shared" si="20"/>
        <v>92.3</v>
      </c>
    </row>
    <row r="196" spans="2:17"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H196" s="16">
        <f t="shared" si="21"/>
        <v>-1</v>
      </c>
      <c r="I196" s="16">
        <f t="shared" si="22"/>
        <v>1</v>
      </c>
      <c r="J196" s="16">
        <f t="shared" ref="J196:J259" si="27">IF(OR(AND(I197=1,H196=-1,F196&lt;P196,J197&gt;K197),AND(I197=-1,H196=1,F196&gt;O196,J197&lt;K197)),J197,K197)</f>
        <v>92.7</v>
      </c>
      <c r="K196">
        <f t="shared" si="23"/>
        <v>89.7</v>
      </c>
      <c r="M196" s="18">
        <f t="shared" si="24"/>
        <v>43103</v>
      </c>
      <c r="N196">
        <f t="shared" ref="N196:N259" si="28">IF(OR(AND(I196=1,K196&lt;J196),AND(I196=-1,K196&gt;J196)),K196,J196)</f>
        <v>89.7</v>
      </c>
      <c r="O196" s="21">
        <f t="shared" si="25"/>
        <v>92.7</v>
      </c>
      <c r="P196">
        <f t="shared" si="26"/>
        <v>82</v>
      </c>
      <c r="Q196">
        <f t="shared" ref="Q196:Q259" si="29">IF(N196=K196,J196,K196)</f>
        <v>92.7</v>
      </c>
    </row>
    <row r="197" spans="2:17"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H197" s="16">
        <f t="shared" ref="H197:H260" si="30">IF(F197&gt;=F198,1,-1)</f>
        <v>1</v>
      </c>
      <c r="I197" s="16">
        <f t="shared" ref="I197:I260" si="31">IF(OR(AND(I198&gt;=0,F197&gt;=MIN(E198:E200)),AND(I198=-1,F197&gt;=MAX(D198:D200))),1,-1)</f>
        <v>1</v>
      </c>
      <c r="J197" s="16">
        <f t="shared" si="27"/>
        <v>83.5</v>
      </c>
      <c r="K197">
        <f t="shared" ref="K197:K260" si="32">F197</f>
        <v>92.7</v>
      </c>
      <c r="M197" s="18">
        <f t="shared" ref="M197:M260" si="33">B197</f>
        <v>43102</v>
      </c>
      <c r="N197">
        <f t="shared" si="28"/>
        <v>83.5</v>
      </c>
      <c r="O197" s="21">
        <f t="shared" ref="O197:O260" si="34">MAX(D198:D200)</f>
        <v>85.6</v>
      </c>
      <c r="P197">
        <f t="shared" ref="P197:P260" si="35">MIN(E198:E200)</f>
        <v>79.7</v>
      </c>
      <c r="Q197">
        <f t="shared" si="29"/>
        <v>92.7</v>
      </c>
    </row>
    <row r="198" spans="2:17"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H198" s="16">
        <f t="shared" si="30"/>
        <v>1</v>
      </c>
      <c r="I198" s="16">
        <f t="shared" si="31"/>
        <v>-1</v>
      </c>
      <c r="J198" s="16">
        <f t="shared" si="27"/>
        <v>83.5</v>
      </c>
      <c r="K198">
        <f t="shared" si="32"/>
        <v>84.3</v>
      </c>
      <c r="M198" s="18">
        <f t="shared" si="33"/>
        <v>43098</v>
      </c>
      <c r="N198">
        <f t="shared" si="28"/>
        <v>84.3</v>
      </c>
      <c r="O198" s="21">
        <f t="shared" si="34"/>
        <v>84.7</v>
      </c>
      <c r="P198">
        <f t="shared" si="35"/>
        <v>77</v>
      </c>
      <c r="Q198">
        <f t="shared" si="29"/>
        <v>83.5</v>
      </c>
    </row>
    <row r="199" spans="2:17"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H199" s="16">
        <f t="shared" si="30"/>
        <v>1</v>
      </c>
      <c r="I199" s="16">
        <f t="shared" si="31"/>
        <v>-1</v>
      </c>
      <c r="J199" s="16">
        <f t="shared" si="27"/>
        <v>81.599999999999994</v>
      </c>
      <c r="K199">
        <f t="shared" si="32"/>
        <v>83.5</v>
      </c>
      <c r="M199" s="18">
        <f t="shared" si="33"/>
        <v>43097</v>
      </c>
      <c r="N199">
        <f t="shared" si="28"/>
        <v>83.5</v>
      </c>
      <c r="O199" s="21">
        <f t="shared" si="34"/>
        <v>85</v>
      </c>
      <c r="P199">
        <f t="shared" si="35"/>
        <v>77</v>
      </c>
      <c r="Q199">
        <f t="shared" si="29"/>
        <v>81.599999999999994</v>
      </c>
    </row>
    <row r="200" spans="2:17"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H200" s="16">
        <f t="shared" si="30"/>
        <v>1</v>
      </c>
      <c r="I200" s="16">
        <f t="shared" si="31"/>
        <v>-1</v>
      </c>
      <c r="J200" s="16">
        <f t="shared" si="27"/>
        <v>80</v>
      </c>
      <c r="K200">
        <f t="shared" si="32"/>
        <v>81.599999999999994</v>
      </c>
      <c r="M200" s="18">
        <f t="shared" si="33"/>
        <v>43096</v>
      </c>
      <c r="N200">
        <f t="shared" si="28"/>
        <v>81.599999999999994</v>
      </c>
      <c r="O200" s="21">
        <f t="shared" si="34"/>
        <v>85.5</v>
      </c>
      <c r="P200">
        <f t="shared" si="35"/>
        <v>77</v>
      </c>
      <c r="Q200">
        <f t="shared" si="29"/>
        <v>80</v>
      </c>
    </row>
    <row r="201" spans="2:17"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H201" s="16">
        <f t="shared" si="30"/>
        <v>-1</v>
      </c>
      <c r="I201" s="16">
        <f t="shared" si="31"/>
        <v>-1</v>
      </c>
      <c r="J201" s="16">
        <f t="shared" si="27"/>
        <v>83.5</v>
      </c>
      <c r="K201">
        <f t="shared" si="32"/>
        <v>80</v>
      </c>
      <c r="M201" s="18">
        <f t="shared" si="33"/>
        <v>43095</v>
      </c>
      <c r="N201">
        <f t="shared" si="28"/>
        <v>83.5</v>
      </c>
      <c r="O201" s="21">
        <f t="shared" si="34"/>
        <v>85.5</v>
      </c>
      <c r="P201">
        <f t="shared" si="35"/>
        <v>80.599999999999994</v>
      </c>
      <c r="Q201">
        <f t="shared" si="29"/>
        <v>80</v>
      </c>
    </row>
    <row r="202" spans="2:17"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H202" s="16">
        <f t="shared" si="30"/>
        <v>-1</v>
      </c>
      <c r="I202" s="16">
        <f t="shared" si="31"/>
        <v>1</v>
      </c>
      <c r="J202" s="16">
        <f t="shared" si="27"/>
        <v>83.5</v>
      </c>
      <c r="K202">
        <f t="shared" si="32"/>
        <v>82.1</v>
      </c>
      <c r="M202" s="18">
        <f t="shared" si="33"/>
        <v>43094</v>
      </c>
      <c r="N202">
        <f t="shared" si="28"/>
        <v>82.1</v>
      </c>
      <c r="O202" s="21">
        <f t="shared" si="34"/>
        <v>85.5</v>
      </c>
      <c r="P202">
        <f t="shared" si="35"/>
        <v>80.5</v>
      </c>
      <c r="Q202">
        <f t="shared" si="29"/>
        <v>83.5</v>
      </c>
    </row>
    <row r="203" spans="2:17"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H203" s="16">
        <f t="shared" si="30"/>
        <v>-1</v>
      </c>
      <c r="I203" s="16">
        <f t="shared" si="31"/>
        <v>1</v>
      </c>
      <c r="J203" s="16">
        <f t="shared" si="27"/>
        <v>83.7</v>
      </c>
      <c r="K203">
        <f t="shared" si="32"/>
        <v>83.5</v>
      </c>
      <c r="M203" s="18">
        <f t="shared" si="33"/>
        <v>43091</v>
      </c>
      <c r="N203">
        <f t="shared" si="28"/>
        <v>83.5</v>
      </c>
      <c r="O203" s="21">
        <f t="shared" si="34"/>
        <v>84.7</v>
      </c>
      <c r="P203">
        <f t="shared" si="35"/>
        <v>77.3</v>
      </c>
      <c r="Q203">
        <f t="shared" si="29"/>
        <v>83.7</v>
      </c>
    </row>
    <row r="204" spans="2:17"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H204" s="16">
        <f t="shared" si="30"/>
        <v>1</v>
      </c>
      <c r="I204" s="16">
        <f t="shared" si="31"/>
        <v>1</v>
      </c>
      <c r="J204" s="16">
        <f t="shared" si="27"/>
        <v>80.900000000000006</v>
      </c>
      <c r="K204">
        <f t="shared" si="32"/>
        <v>83.7</v>
      </c>
      <c r="M204" s="18">
        <f t="shared" si="33"/>
        <v>43090</v>
      </c>
      <c r="N204">
        <f t="shared" si="28"/>
        <v>80.900000000000006</v>
      </c>
      <c r="O204" s="21">
        <f t="shared" si="34"/>
        <v>83.5</v>
      </c>
      <c r="P204">
        <f t="shared" si="35"/>
        <v>75.5</v>
      </c>
      <c r="Q204">
        <f t="shared" si="29"/>
        <v>83.7</v>
      </c>
    </row>
    <row r="205" spans="2:17"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H205" s="16">
        <f t="shared" si="30"/>
        <v>-1</v>
      </c>
      <c r="I205" s="16">
        <f t="shared" si="31"/>
        <v>-1</v>
      </c>
      <c r="J205" s="16">
        <f t="shared" si="27"/>
        <v>82</v>
      </c>
      <c r="K205">
        <f t="shared" si="32"/>
        <v>80.900000000000006</v>
      </c>
      <c r="M205" s="18">
        <f t="shared" si="33"/>
        <v>43089</v>
      </c>
      <c r="N205">
        <f t="shared" si="28"/>
        <v>82</v>
      </c>
      <c r="O205" s="21">
        <f t="shared" si="34"/>
        <v>83.3</v>
      </c>
      <c r="P205">
        <f t="shared" si="35"/>
        <v>75.5</v>
      </c>
      <c r="Q205">
        <f t="shared" si="29"/>
        <v>80.900000000000006</v>
      </c>
    </row>
    <row r="206" spans="2:17"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H206" s="16">
        <f t="shared" si="30"/>
        <v>1</v>
      </c>
      <c r="I206" s="16">
        <f t="shared" si="31"/>
        <v>-1</v>
      </c>
      <c r="J206" s="16">
        <f t="shared" si="27"/>
        <v>77.5</v>
      </c>
      <c r="K206">
        <f t="shared" si="32"/>
        <v>82</v>
      </c>
      <c r="M206" s="18">
        <f t="shared" si="33"/>
        <v>43088</v>
      </c>
      <c r="N206">
        <f t="shared" si="28"/>
        <v>82</v>
      </c>
      <c r="O206" s="21">
        <f t="shared" si="34"/>
        <v>93.2</v>
      </c>
      <c r="P206">
        <f t="shared" si="35"/>
        <v>75.5</v>
      </c>
      <c r="Q206">
        <f t="shared" si="29"/>
        <v>77.5</v>
      </c>
    </row>
    <row r="207" spans="2:17"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H207" s="16">
        <f t="shared" si="30"/>
        <v>-1</v>
      </c>
      <c r="I207" s="16">
        <f t="shared" si="31"/>
        <v>-1</v>
      </c>
      <c r="J207" s="16">
        <f t="shared" si="27"/>
        <v>78.2</v>
      </c>
      <c r="K207">
        <f t="shared" si="32"/>
        <v>77.5</v>
      </c>
      <c r="M207" s="18">
        <f t="shared" si="33"/>
        <v>43087</v>
      </c>
      <c r="N207">
        <f t="shared" si="28"/>
        <v>78.2</v>
      </c>
      <c r="O207" s="21">
        <f t="shared" si="34"/>
        <v>93.2</v>
      </c>
      <c r="P207">
        <f t="shared" si="35"/>
        <v>76.599999999999994</v>
      </c>
      <c r="Q207">
        <f t="shared" si="29"/>
        <v>77.5</v>
      </c>
    </row>
    <row r="208" spans="2:17"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H208" s="16">
        <f t="shared" si="30"/>
        <v>-1</v>
      </c>
      <c r="I208" s="16">
        <f t="shared" si="31"/>
        <v>-1</v>
      </c>
      <c r="J208" s="16">
        <f t="shared" si="27"/>
        <v>80.8</v>
      </c>
      <c r="K208">
        <f t="shared" si="32"/>
        <v>78.2</v>
      </c>
      <c r="M208" s="18">
        <f t="shared" si="33"/>
        <v>43084</v>
      </c>
      <c r="N208">
        <f t="shared" si="28"/>
        <v>80.8</v>
      </c>
      <c r="O208" s="21">
        <f t="shared" si="34"/>
        <v>99.1</v>
      </c>
      <c r="P208">
        <f t="shared" si="35"/>
        <v>80.8</v>
      </c>
      <c r="Q208">
        <f t="shared" si="29"/>
        <v>78.2</v>
      </c>
    </row>
    <row r="209" spans="2:17"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H209" s="16">
        <f t="shared" si="30"/>
        <v>-1</v>
      </c>
      <c r="I209" s="16">
        <f t="shared" si="31"/>
        <v>-1</v>
      </c>
      <c r="J209" s="16">
        <f t="shared" si="27"/>
        <v>89.7</v>
      </c>
      <c r="K209">
        <f t="shared" si="32"/>
        <v>80.8</v>
      </c>
      <c r="M209" s="18">
        <f t="shared" si="33"/>
        <v>43083</v>
      </c>
      <c r="N209">
        <f t="shared" si="28"/>
        <v>89.7</v>
      </c>
      <c r="O209" s="21">
        <f t="shared" si="34"/>
        <v>106.5</v>
      </c>
      <c r="P209">
        <f t="shared" si="35"/>
        <v>83</v>
      </c>
      <c r="Q209">
        <f t="shared" si="29"/>
        <v>80.8</v>
      </c>
    </row>
    <row r="210" spans="2:17"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H210" s="16">
        <f t="shared" si="30"/>
        <v>1</v>
      </c>
      <c r="I210" s="16">
        <f t="shared" si="31"/>
        <v>-1</v>
      </c>
      <c r="J210" s="16">
        <f t="shared" si="27"/>
        <v>89.1</v>
      </c>
      <c r="K210">
        <f t="shared" si="32"/>
        <v>89.7</v>
      </c>
      <c r="M210" s="18">
        <f t="shared" si="33"/>
        <v>43082</v>
      </c>
      <c r="N210">
        <f t="shared" si="28"/>
        <v>89.7</v>
      </c>
      <c r="O210" s="21">
        <f t="shared" si="34"/>
        <v>106.5</v>
      </c>
      <c r="P210">
        <f t="shared" si="35"/>
        <v>89.1</v>
      </c>
      <c r="Q210">
        <f t="shared" si="29"/>
        <v>89.1</v>
      </c>
    </row>
    <row r="211" spans="2:17"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H211" s="16">
        <f t="shared" si="30"/>
        <v>-1</v>
      </c>
      <c r="I211" s="16">
        <f t="shared" si="31"/>
        <v>-1</v>
      </c>
      <c r="J211" s="16">
        <f t="shared" si="27"/>
        <v>99</v>
      </c>
      <c r="K211">
        <f t="shared" si="32"/>
        <v>89.1</v>
      </c>
      <c r="M211" s="18">
        <f t="shared" si="33"/>
        <v>43081</v>
      </c>
      <c r="N211">
        <f t="shared" si="28"/>
        <v>99</v>
      </c>
      <c r="O211" s="21">
        <f t="shared" si="34"/>
        <v>106.5</v>
      </c>
      <c r="P211">
        <f t="shared" si="35"/>
        <v>91.9</v>
      </c>
      <c r="Q211">
        <f t="shared" si="29"/>
        <v>89.1</v>
      </c>
    </row>
    <row r="212" spans="2:17"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H212" s="16">
        <f t="shared" si="30"/>
        <v>-1</v>
      </c>
      <c r="I212" s="16">
        <f t="shared" si="31"/>
        <v>-1</v>
      </c>
      <c r="J212" s="16">
        <f t="shared" si="27"/>
        <v>101</v>
      </c>
      <c r="K212">
        <f t="shared" si="32"/>
        <v>99</v>
      </c>
      <c r="M212" s="18">
        <f t="shared" si="33"/>
        <v>43080</v>
      </c>
      <c r="N212">
        <f t="shared" si="28"/>
        <v>101</v>
      </c>
      <c r="O212" s="21">
        <f t="shared" si="34"/>
        <v>115</v>
      </c>
      <c r="P212">
        <f t="shared" si="35"/>
        <v>91.9</v>
      </c>
      <c r="Q212">
        <f t="shared" si="29"/>
        <v>99</v>
      </c>
    </row>
    <row r="213" spans="2:17"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H213" s="16">
        <f t="shared" si="30"/>
        <v>1</v>
      </c>
      <c r="I213" s="16">
        <f t="shared" si="31"/>
        <v>-1</v>
      </c>
      <c r="J213" s="16">
        <f t="shared" si="27"/>
        <v>92.1</v>
      </c>
      <c r="K213">
        <f t="shared" si="32"/>
        <v>101</v>
      </c>
      <c r="M213" s="18">
        <f t="shared" si="33"/>
        <v>43077</v>
      </c>
      <c r="N213">
        <f t="shared" si="28"/>
        <v>101</v>
      </c>
      <c r="O213" s="21">
        <f t="shared" si="34"/>
        <v>116</v>
      </c>
      <c r="P213">
        <f t="shared" si="35"/>
        <v>91.9</v>
      </c>
      <c r="Q213">
        <f t="shared" si="29"/>
        <v>92.1</v>
      </c>
    </row>
    <row r="214" spans="2:17"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H214" s="16">
        <f t="shared" si="30"/>
        <v>-1</v>
      </c>
      <c r="I214" s="16">
        <f t="shared" si="31"/>
        <v>-1</v>
      </c>
      <c r="J214" s="16">
        <f t="shared" si="27"/>
        <v>102</v>
      </c>
      <c r="K214">
        <f t="shared" si="32"/>
        <v>92.1</v>
      </c>
      <c r="M214" s="18">
        <f t="shared" si="33"/>
        <v>43076</v>
      </c>
      <c r="N214">
        <f t="shared" si="28"/>
        <v>102</v>
      </c>
      <c r="O214" s="21">
        <f t="shared" si="34"/>
        <v>116</v>
      </c>
      <c r="P214">
        <f t="shared" si="35"/>
        <v>102</v>
      </c>
      <c r="Q214">
        <f t="shared" si="29"/>
        <v>92.1</v>
      </c>
    </row>
    <row r="215" spans="2:17"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H215" s="16">
        <f t="shared" si="30"/>
        <v>-1</v>
      </c>
      <c r="I215" s="16">
        <f t="shared" si="31"/>
        <v>-1</v>
      </c>
      <c r="J215" s="16">
        <f t="shared" si="27"/>
        <v>113</v>
      </c>
      <c r="K215">
        <f t="shared" si="32"/>
        <v>102</v>
      </c>
      <c r="M215" s="18">
        <f t="shared" si="33"/>
        <v>43075</v>
      </c>
      <c r="N215">
        <f t="shared" si="28"/>
        <v>113</v>
      </c>
      <c r="O215" s="21">
        <f t="shared" si="34"/>
        <v>118</v>
      </c>
      <c r="P215">
        <f t="shared" si="35"/>
        <v>111</v>
      </c>
      <c r="Q215">
        <f t="shared" si="29"/>
        <v>102</v>
      </c>
    </row>
    <row r="216" spans="2:17"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H216" s="16">
        <f t="shared" si="30"/>
        <v>1</v>
      </c>
      <c r="I216" s="16">
        <f t="shared" si="31"/>
        <v>1</v>
      </c>
      <c r="J216" s="16">
        <f t="shared" si="27"/>
        <v>112.5</v>
      </c>
      <c r="K216">
        <f t="shared" si="32"/>
        <v>113</v>
      </c>
      <c r="M216" s="18">
        <f t="shared" si="33"/>
        <v>43074</v>
      </c>
      <c r="N216">
        <f t="shared" si="28"/>
        <v>112.5</v>
      </c>
      <c r="O216" s="21">
        <f t="shared" si="34"/>
        <v>118</v>
      </c>
      <c r="P216">
        <f t="shared" si="35"/>
        <v>110</v>
      </c>
      <c r="Q216">
        <f t="shared" si="29"/>
        <v>113</v>
      </c>
    </row>
    <row r="217" spans="2:17"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H217" s="16">
        <f t="shared" si="30"/>
        <v>-1</v>
      </c>
      <c r="I217" s="16">
        <f t="shared" si="31"/>
        <v>1</v>
      </c>
      <c r="J217" s="16">
        <f t="shared" si="27"/>
        <v>115.5</v>
      </c>
      <c r="K217">
        <f t="shared" si="32"/>
        <v>112.5</v>
      </c>
      <c r="M217" s="18">
        <f t="shared" si="33"/>
        <v>43073</v>
      </c>
      <c r="N217">
        <f t="shared" si="28"/>
        <v>112.5</v>
      </c>
      <c r="O217" s="21">
        <f t="shared" si="34"/>
        <v>119.5</v>
      </c>
      <c r="P217">
        <f t="shared" si="35"/>
        <v>110</v>
      </c>
      <c r="Q217">
        <f t="shared" si="29"/>
        <v>115.5</v>
      </c>
    </row>
    <row r="218" spans="2:17"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H218" s="16">
        <f t="shared" si="30"/>
        <v>1</v>
      </c>
      <c r="I218" s="16">
        <f t="shared" si="31"/>
        <v>1</v>
      </c>
      <c r="J218" s="16">
        <f t="shared" si="27"/>
        <v>114.5</v>
      </c>
      <c r="K218">
        <f t="shared" si="32"/>
        <v>115.5</v>
      </c>
      <c r="M218" s="18">
        <f t="shared" si="33"/>
        <v>43070</v>
      </c>
      <c r="N218">
        <f t="shared" si="28"/>
        <v>114.5</v>
      </c>
      <c r="O218" s="21">
        <f t="shared" si="34"/>
        <v>119.5</v>
      </c>
      <c r="P218">
        <f t="shared" si="35"/>
        <v>110</v>
      </c>
      <c r="Q218">
        <f t="shared" si="29"/>
        <v>115.5</v>
      </c>
    </row>
    <row r="219" spans="2:17"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H219" s="16">
        <f t="shared" si="30"/>
        <v>-1</v>
      </c>
      <c r="I219" s="16">
        <f t="shared" si="31"/>
        <v>1</v>
      </c>
      <c r="J219" s="16">
        <f t="shared" si="27"/>
        <v>115.5</v>
      </c>
      <c r="K219">
        <f t="shared" si="32"/>
        <v>114.5</v>
      </c>
      <c r="M219" s="18">
        <f t="shared" si="33"/>
        <v>43069</v>
      </c>
      <c r="N219">
        <f t="shared" si="28"/>
        <v>114.5</v>
      </c>
      <c r="O219" s="21">
        <f t="shared" si="34"/>
        <v>119.5</v>
      </c>
      <c r="P219">
        <f t="shared" si="35"/>
        <v>108.5</v>
      </c>
      <c r="Q219">
        <f t="shared" si="29"/>
        <v>115.5</v>
      </c>
    </row>
    <row r="220" spans="2:17"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H220" s="16">
        <f t="shared" si="30"/>
        <v>-1</v>
      </c>
      <c r="I220" s="16">
        <f t="shared" si="31"/>
        <v>1</v>
      </c>
      <c r="J220" s="16">
        <f t="shared" si="27"/>
        <v>117.5</v>
      </c>
      <c r="K220">
        <f t="shared" si="32"/>
        <v>115.5</v>
      </c>
      <c r="M220" s="18">
        <f t="shared" si="33"/>
        <v>43068</v>
      </c>
      <c r="N220">
        <f t="shared" si="28"/>
        <v>115.5</v>
      </c>
      <c r="O220" s="21">
        <f t="shared" si="34"/>
        <v>118</v>
      </c>
      <c r="P220">
        <f t="shared" si="35"/>
        <v>106</v>
      </c>
      <c r="Q220">
        <f t="shared" si="29"/>
        <v>117.5</v>
      </c>
    </row>
    <row r="221" spans="2:17"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H221" s="16">
        <f t="shared" si="30"/>
        <v>1</v>
      </c>
      <c r="I221" s="16">
        <f t="shared" si="31"/>
        <v>1</v>
      </c>
      <c r="J221" s="16">
        <f t="shared" si="27"/>
        <v>113</v>
      </c>
      <c r="K221">
        <f t="shared" si="32"/>
        <v>117.5</v>
      </c>
      <c r="M221" s="18">
        <f t="shared" si="33"/>
        <v>43067</v>
      </c>
      <c r="N221">
        <f t="shared" si="28"/>
        <v>113</v>
      </c>
      <c r="O221" s="21">
        <f t="shared" si="34"/>
        <v>113</v>
      </c>
      <c r="P221">
        <f t="shared" si="35"/>
        <v>103.5</v>
      </c>
      <c r="Q221">
        <f t="shared" si="29"/>
        <v>117.5</v>
      </c>
    </row>
    <row r="222" spans="2:17"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H222" s="16">
        <f t="shared" si="30"/>
        <v>1</v>
      </c>
      <c r="I222" s="16">
        <f t="shared" si="31"/>
        <v>1</v>
      </c>
      <c r="J222" s="16">
        <f t="shared" si="27"/>
        <v>107.5</v>
      </c>
      <c r="K222">
        <f t="shared" si="32"/>
        <v>113</v>
      </c>
      <c r="M222" s="18">
        <f t="shared" si="33"/>
        <v>43066</v>
      </c>
      <c r="N222">
        <f t="shared" si="28"/>
        <v>107.5</v>
      </c>
      <c r="O222" s="21">
        <f t="shared" si="34"/>
        <v>110.5</v>
      </c>
      <c r="P222">
        <f t="shared" si="35"/>
        <v>101.5</v>
      </c>
      <c r="Q222">
        <f t="shared" si="29"/>
        <v>113</v>
      </c>
    </row>
    <row r="223" spans="2:17"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H223" s="16">
        <f t="shared" si="30"/>
        <v>1</v>
      </c>
      <c r="I223" s="16">
        <f t="shared" si="31"/>
        <v>1</v>
      </c>
      <c r="J223" s="16">
        <f t="shared" si="27"/>
        <v>107.5</v>
      </c>
      <c r="K223">
        <f t="shared" si="32"/>
        <v>107.5</v>
      </c>
      <c r="M223" s="18">
        <f t="shared" si="33"/>
        <v>43063</v>
      </c>
      <c r="N223">
        <f t="shared" si="28"/>
        <v>107.5</v>
      </c>
      <c r="O223" s="21">
        <f t="shared" si="34"/>
        <v>110.5</v>
      </c>
      <c r="P223">
        <f t="shared" si="35"/>
        <v>99.9</v>
      </c>
      <c r="Q223">
        <f t="shared" si="29"/>
        <v>107.5</v>
      </c>
    </row>
    <row r="224" spans="2:17"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H224" s="16">
        <f t="shared" si="30"/>
        <v>1</v>
      </c>
      <c r="I224" s="16">
        <f t="shared" si="31"/>
        <v>1</v>
      </c>
      <c r="J224" s="16">
        <f t="shared" si="27"/>
        <v>104</v>
      </c>
      <c r="K224">
        <f t="shared" si="32"/>
        <v>107.5</v>
      </c>
      <c r="M224" s="18">
        <f t="shared" si="33"/>
        <v>43062</v>
      </c>
      <c r="N224">
        <f t="shared" si="28"/>
        <v>104</v>
      </c>
      <c r="O224" s="21">
        <f t="shared" si="34"/>
        <v>107.5</v>
      </c>
      <c r="P224">
        <f t="shared" si="35"/>
        <v>93.5</v>
      </c>
      <c r="Q224">
        <f t="shared" si="29"/>
        <v>107.5</v>
      </c>
    </row>
    <row r="225" spans="2:17"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H225" s="16">
        <f t="shared" si="30"/>
        <v>-1</v>
      </c>
      <c r="I225" s="16">
        <f t="shared" si="31"/>
        <v>1</v>
      </c>
      <c r="J225" s="16">
        <f t="shared" si="27"/>
        <v>107.5</v>
      </c>
      <c r="K225">
        <f t="shared" si="32"/>
        <v>104</v>
      </c>
      <c r="M225" s="18">
        <f t="shared" si="33"/>
        <v>43061</v>
      </c>
      <c r="N225">
        <f t="shared" si="28"/>
        <v>104</v>
      </c>
      <c r="O225" s="21">
        <f t="shared" si="34"/>
        <v>107.5</v>
      </c>
      <c r="P225">
        <f t="shared" si="35"/>
        <v>91.9</v>
      </c>
      <c r="Q225">
        <f t="shared" si="29"/>
        <v>107.5</v>
      </c>
    </row>
    <row r="226" spans="2:17"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H226" s="16">
        <f t="shared" si="30"/>
        <v>1</v>
      </c>
      <c r="I226" s="16">
        <f t="shared" si="31"/>
        <v>1</v>
      </c>
      <c r="J226" s="16">
        <f t="shared" si="27"/>
        <v>98.5</v>
      </c>
      <c r="K226">
        <f t="shared" si="32"/>
        <v>107.5</v>
      </c>
      <c r="M226" s="18">
        <f t="shared" si="33"/>
        <v>43060</v>
      </c>
      <c r="N226">
        <f t="shared" si="28"/>
        <v>98.5</v>
      </c>
      <c r="O226" s="21">
        <f t="shared" si="34"/>
        <v>98.5</v>
      </c>
      <c r="P226">
        <f t="shared" si="35"/>
        <v>91.9</v>
      </c>
      <c r="Q226">
        <f t="shared" si="29"/>
        <v>107.5</v>
      </c>
    </row>
    <row r="227" spans="2:17"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H227" s="16">
        <f t="shared" si="30"/>
        <v>1</v>
      </c>
      <c r="I227" s="16">
        <f t="shared" si="31"/>
        <v>1</v>
      </c>
      <c r="J227" s="16">
        <f t="shared" si="27"/>
        <v>94</v>
      </c>
      <c r="K227">
        <f t="shared" si="32"/>
        <v>98.5</v>
      </c>
      <c r="M227" s="18">
        <f t="shared" si="33"/>
        <v>43059</v>
      </c>
      <c r="N227">
        <f t="shared" si="28"/>
        <v>94</v>
      </c>
      <c r="O227" s="21">
        <f t="shared" si="34"/>
        <v>97</v>
      </c>
      <c r="P227">
        <f t="shared" si="35"/>
        <v>91.1</v>
      </c>
      <c r="Q227">
        <f t="shared" si="29"/>
        <v>98.5</v>
      </c>
    </row>
    <row r="228" spans="2:17"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H228" s="16">
        <f t="shared" si="30"/>
        <v>1</v>
      </c>
      <c r="I228" s="16">
        <f t="shared" si="31"/>
        <v>1</v>
      </c>
      <c r="J228" s="16">
        <f t="shared" si="27"/>
        <v>92.3</v>
      </c>
      <c r="K228">
        <f t="shared" si="32"/>
        <v>94</v>
      </c>
      <c r="M228" s="18">
        <f t="shared" si="33"/>
        <v>43056</v>
      </c>
      <c r="N228">
        <f t="shared" si="28"/>
        <v>92.3</v>
      </c>
      <c r="O228" s="21">
        <f t="shared" si="34"/>
        <v>97</v>
      </c>
      <c r="P228">
        <f t="shared" si="35"/>
        <v>88.5</v>
      </c>
      <c r="Q228">
        <f t="shared" si="29"/>
        <v>94</v>
      </c>
    </row>
    <row r="229" spans="2:17"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H229" s="16">
        <f t="shared" si="30"/>
        <v>-1</v>
      </c>
      <c r="I229" s="16">
        <f t="shared" si="31"/>
        <v>1</v>
      </c>
      <c r="J229" s="16">
        <f t="shared" si="27"/>
        <v>94.5</v>
      </c>
      <c r="K229">
        <f t="shared" si="32"/>
        <v>92.3</v>
      </c>
      <c r="M229" s="18">
        <f t="shared" si="33"/>
        <v>43055</v>
      </c>
      <c r="N229">
        <f t="shared" si="28"/>
        <v>92.3</v>
      </c>
      <c r="O229" s="21">
        <f t="shared" si="34"/>
        <v>97.4</v>
      </c>
      <c r="P229">
        <f t="shared" si="35"/>
        <v>88.5</v>
      </c>
      <c r="Q229">
        <f t="shared" si="29"/>
        <v>94.5</v>
      </c>
    </row>
    <row r="230" spans="2:17"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H230" s="16">
        <f t="shared" si="30"/>
        <v>1</v>
      </c>
      <c r="I230" s="16">
        <f t="shared" si="31"/>
        <v>1</v>
      </c>
      <c r="J230" s="16">
        <f t="shared" si="27"/>
        <v>91</v>
      </c>
      <c r="K230">
        <f t="shared" si="32"/>
        <v>94.5</v>
      </c>
      <c r="M230" s="18">
        <f t="shared" si="33"/>
        <v>43054</v>
      </c>
      <c r="N230">
        <f t="shared" si="28"/>
        <v>91</v>
      </c>
      <c r="O230" s="21">
        <f t="shared" si="34"/>
        <v>97.4</v>
      </c>
      <c r="P230">
        <f t="shared" si="35"/>
        <v>84.7</v>
      </c>
      <c r="Q230">
        <f t="shared" si="29"/>
        <v>94.5</v>
      </c>
    </row>
    <row r="231" spans="2:17"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H231" s="16">
        <f t="shared" si="30"/>
        <v>1</v>
      </c>
      <c r="I231" s="16">
        <f t="shared" si="31"/>
        <v>1</v>
      </c>
      <c r="J231" s="16">
        <f t="shared" si="27"/>
        <v>91</v>
      </c>
      <c r="K231">
        <f t="shared" si="32"/>
        <v>91</v>
      </c>
      <c r="M231" s="18">
        <f t="shared" si="33"/>
        <v>43053</v>
      </c>
      <c r="N231">
        <f t="shared" si="28"/>
        <v>91</v>
      </c>
      <c r="O231" s="21">
        <f t="shared" si="34"/>
        <v>97.4</v>
      </c>
      <c r="P231">
        <f t="shared" si="35"/>
        <v>84.7</v>
      </c>
      <c r="Q231">
        <f t="shared" si="29"/>
        <v>91</v>
      </c>
    </row>
    <row r="232" spans="2:17"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H232" s="16">
        <f t="shared" si="30"/>
        <v>-1</v>
      </c>
      <c r="I232" s="16">
        <f t="shared" si="31"/>
        <v>1</v>
      </c>
      <c r="J232" s="16">
        <f t="shared" si="27"/>
        <v>92.1</v>
      </c>
      <c r="K232">
        <f t="shared" si="32"/>
        <v>91</v>
      </c>
      <c r="M232" s="18">
        <f t="shared" si="33"/>
        <v>43052</v>
      </c>
      <c r="N232">
        <f t="shared" si="28"/>
        <v>91</v>
      </c>
      <c r="O232" s="21">
        <f t="shared" si="34"/>
        <v>96</v>
      </c>
      <c r="P232">
        <f t="shared" si="35"/>
        <v>84.5</v>
      </c>
      <c r="Q232">
        <f t="shared" si="29"/>
        <v>92.1</v>
      </c>
    </row>
    <row r="233" spans="2:17"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H233" s="16">
        <f t="shared" si="30"/>
        <v>1</v>
      </c>
      <c r="I233" s="16">
        <f t="shared" si="31"/>
        <v>1</v>
      </c>
      <c r="J233" s="16">
        <f t="shared" si="27"/>
        <v>85.9</v>
      </c>
      <c r="K233">
        <f t="shared" si="32"/>
        <v>92.1</v>
      </c>
      <c r="M233" s="18">
        <f t="shared" si="33"/>
        <v>43049</v>
      </c>
      <c r="N233">
        <f t="shared" si="28"/>
        <v>85.9</v>
      </c>
      <c r="O233" s="21">
        <f t="shared" si="34"/>
        <v>96</v>
      </c>
      <c r="P233">
        <f t="shared" si="35"/>
        <v>80</v>
      </c>
      <c r="Q233">
        <f t="shared" si="29"/>
        <v>92.1</v>
      </c>
    </row>
    <row r="234" spans="2:17"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H234" s="16">
        <f t="shared" si="30"/>
        <v>-1</v>
      </c>
      <c r="I234" s="16">
        <f t="shared" si="31"/>
        <v>1</v>
      </c>
      <c r="J234" s="16">
        <f t="shared" si="27"/>
        <v>92</v>
      </c>
      <c r="K234">
        <f t="shared" si="32"/>
        <v>85.9</v>
      </c>
      <c r="M234" s="18">
        <f t="shared" si="33"/>
        <v>43048</v>
      </c>
      <c r="N234">
        <f t="shared" si="28"/>
        <v>85.9</v>
      </c>
      <c r="O234" s="21">
        <f t="shared" si="34"/>
        <v>92</v>
      </c>
      <c r="P234">
        <f t="shared" si="35"/>
        <v>77.3</v>
      </c>
      <c r="Q234">
        <f t="shared" si="29"/>
        <v>92</v>
      </c>
    </row>
    <row r="235" spans="2:17"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H235" s="16">
        <f t="shared" si="30"/>
        <v>1</v>
      </c>
      <c r="I235" s="16">
        <f t="shared" si="31"/>
        <v>1</v>
      </c>
      <c r="J235" s="16">
        <f t="shared" si="27"/>
        <v>83.7</v>
      </c>
      <c r="K235">
        <f t="shared" si="32"/>
        <v>92</v>
      </c>
      <c r="M235" s="18">
        <f t="shared" si="33"/>
        <v>43047</v>
      </c>
      <c r="N235">
        <f t="shared" si="28"/>
        <v>83.7</v>
      </c>
      <c r="O235" s="21">
        <f t="shared" si="34"/>
        <v>84.2</v>
      </c>
      <c r="P235">
        <f t="shared" si="35"/>
        <v>76.5</v>
      </c>
      <c r="Q235">
        <f t="shared" si="29"/>
        <v>92</v>
      </c>
    </row>
    <row r="236" spans="2:17"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H236" s="16">
        <f t="shared" si="30"/>
        <v>1</v>
      </c>
      <c r="I236" s="16">
        <f t="shared" si="31"/>
        <v>1</v>
      </c>
      <c r="J236" s="16">
        <f t="shared" si="27"/>
        <v>79.3</v>
      </c>
      <c r="K236">
        <f t="shared" si="32"/>
        <v>83.7</v>
      </c>
      <c r="M236" s="18">
        <f t="shared" si="33"/>
        <v>43046</v>
      </c>
      <c r="N236">
        <f t="shared" si="28"/>
        <v>79.3</v>
      </c>
      <c r="O236" s="21">
        <f t="shared" si="34"/>
        <v>80.900000000000006</v>
      </c>
      <c r="P236">
        <f t="shared" si="35"/>
        <v>74.3</v>
      </c>
      <c r="Q236">
        <f t="shared" si="29"/>
        <v>83.7</v>
      </c>
    </row>
    <row r="237" spans="2:17"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H237" s="16">
        <f t="shared" si="30"/>
        <v>1</v>
      </c>
      <c r="I237" s="16">
        <f t="shared" si="31"/>
        <v>1</v>
      </c>
      <c r="J237" s="16">
        <f t="shared" si="27"/>
        <v>77</v>
      </c>
      <c r="K237">
        <f t="shared" si="32"/>
        <v>79.3</v>
      </c>
      <c r="M237" s="18">
        <f t="shared" si="33"/>
        <v>43045</v>
      </c>
      <c r="N237">
        <f t="shared" si="28"/>
        <v>77</v>
      </c>
      <c r="O237" s="21">
        <f t="shared" si="34"/>
        <v>80.900000000000006</v>
      </c>
      <c r="P237">
        <f t="shared" si="35"/>
        <v>72.400000000000006</v>
      </c>
      <c r="Q237">
        <f t="shared" si="29"/>
        <v>79.3</v>
      </c>
    </row>
    <row r="238" spans="2:17"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H238" s="16">
        <f t="shared" si="30"/>
        <v>1</v>
      </c>
      <c r="I238" s="16">
        <f t="shared" si="31"/>
        <v>1</v>
      </c>
      <c r="J238" s="16">
        <f t="shared" si="27"/>
        <v>76.5</v>
      </c>
      <c r="K238">
        <f t="shared" si="32"/>
        <v>77</v>
      </c>
      <c r="M238" s="18">
        <f t="shared" si="33"/>
        <v>43042</v>
      </c>
      <c r="N238">
        <f t="shared" si="28"/>
        <v>76.5</v>
      </c>
      <c r="O238" s="21">
        <f t="shared" si="34"/>
        <v>80.900000000000006</v>
      </c>
      <c r="P238">
        <f t="shared" si="35"/>
        <v>70.8</v>
      </c>
      <c r="Q238">
        <f t="shared" si="29"/>
        <v>77</v>
      </c>
    </row>
    <row r="239" spans="2:17"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H239" s="16">
        <f t="shared" si="30"/>
        <v>1</v>
      </c>
      <c r="I239" s="16">
        <f t="shared" si="31"/>
        <v>1</v>
      </c>
      <c r="J239" s="16">
        <f t="shared" si="27"/>
        <v>73.599999999999994</v>
      </c>
      <c r="K239">
        <f t="shared" si="32"/>
        <v>76.5</v>
      </c>
      <c r="M239" s="18">
        <f t="shared" si="33"/>
        <v>43041</v>
      </c>
      <c r="N239">
        <f t="shared" si="28"/>
        <v>73.599999999999994</v>
      </c>
      <c r="O239" s="21">
        <f t="shared" si="34"/>
        <v>75.2</v>
      </c>
      <c r="P239">
        <f t="shared" si="35"/>
        <v>70.8</v>
      </c>
      <c r="Q239">
        <f t="shared" si="29"/>
        <v>76.5</v>
      </c>
    </row>
    <row r="240" spans="2:17"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H240" s="16">
        <f t="shared" si="30"/>
        <v>-1</v>
      </c>
      <c r="I240" s="16">
        <f t="shared" si="31"/>
        <v>-1</v>
      </c>
      <c r="J240" s="16">
        <f t="shared" si="27"/>
        <v>73.8</v>
      </c>
      <c r="K240">
        <f t="shared" si="32"/>
        <v>73.599999999999994</v>
      </c>
      <c r="M240" s="18">
        <f t="shared" si="33"/>
        <v>43040</v>
      </c>
      <c r="N240">
        <f t="shared" si="28"/>
        <v>73.8</v>
      </c>
      <c r="O240" s="21">
        <f t="shared" si="34"/>
        <v>75.900000000000006</v>
      </c>
      <c r="P240">
        <f t="shared" si="35"/>
        <v>70.8</v>
      </c>
      <c r="Q240">
        <f t="shared" si="29"/>
        <v>73.599999999999994</v>
      </c>
    </row>
    <row r="241" spans="2:17"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H241" s="16">
        <f t="shared" si="30"/>
        <v>-1</v>
      </c>
      <c r="I241" s="16">
        <f t="shared" si="31"/>
        <v>-1</v>
      </c>
      <c r="J241" s="16">
        <f t="shared" si="27"/>
        <v>74.5</v>
      </c>
      <c r="K241">
        <f t="shared" si="32"/>
        <v>73.8</v>
      </c>
      <c r="M241" s="18">
        <f t="shared" si="33"/>
        <v>43039</v>
      </c>
      <c r="N241">
        <f t="shared" si="28"/>
        <v>74.5</v>
      </c>
      <c r="O241" s="21">
        <f t="shared" si="34"/>
        <v>77.400000000000006</v>
      </c>
      <c r="P241">
        <f t="shared" si="35"/>
        <v>73</v>
      </c>
      <c r="Q241">
        <f t="shared" si="29"/>
        <v>73.8</v>
      </c>
    </row>
    <row r="242" spans="2:17"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H242" s="16">
        <f t="shared" si="30"/>
        <v>1</v>
      </c>
      <c r="I242" s="16">
        <f t="shared" si="31"/>
        <v>-1</v>
      </c>
      <c r="J242" s="16">
        <f t="shared" si="27"/>
        <v>73.599999999999994</v>
      </c>
      <c r="K242">
        <f t="shared" si="32"/>
        <v>74.5</v>
      </c>
      <c r="M242" s="18">
        <f t="shared" si="33"/>
        <v>43038</v>
      </c>
      <c r="N242">
        <f t="shared" si="28"/>
        <v>74.5</v>
      </c>
      <c r="O242" s="21">
        <f t="shared" si="34"/>
        <v>77.400000000000006</v>
      </c>
      <c r="P242">
        <f t="shared" si="35"/>
        <v>73.099999999999994</v>
      </c>
      <c r="Q242">
        <f t="shared" si="29"/>
        <v>73.599999999999994</v>
      </c>
    </row>
    <row r="243" spans="2:17"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H243" s="16">
        <f t="shared" si="30"/>
        <v>-1</v>
      </c>
      <c r="I243" s="16">
        <f t="shared" si="31"/>
        <v>-1</v>
      </c>
      <c r="J243" s="16">
        <f t="shared" si="27"/>
        <v>74.8</v>
      </c>
      <c r="K243">
        <f t="shared" si="32"/>
        <v>73.599999999999994</v>
      </c>
      <c r="M243" s="18">
        <f t="shared" si="33"/>
        <v>43035</v>
      </c>
      <c r="N243">
        <f t="shared" si="28"/>
        <v>74.8</v>
      </c>
      <c r="O243" s="21">
        <f t="shared" si="34"/>
        <v>77.400000000000006</v>
      </c>
      <c r="P243">
        <f t="shared" si="35"/>
        <v>72.3</v>
      </c>
      <c r="Q243">
        <f t="shared" si="29"/>
        <v>73.599999999999994</v>
      </c>
    </row>
    <row r="244" spans="2:17"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H244" s="16">
        <f t="shared" si="30"/>
        <v>1</v>
      </c>
      <c r="I244" s="16">
        <f t="shared" si="31"/>
        <v>-1</v>
      </c>
      <c r="J244" s="16">
        <f t="shared" si="27"/>
        <v>73.099999999999994</v>
      </c>
      <c r="K244">
        <f t="shared" si="32"/>
        <v>74.8</v>
      </c>
      <c r="M244" s="18">
        <f t="shared" si="33"/>
        <v>43034</v>
      </c>
      <c r="N244">
        <f t="shared" si="28"/>
        <v>74.8</v>
      </c>
      <c r="O244" s="21">
        <f t="shared" si="34"/>
        <v>77.400000000000006</v>
      </c>
      <c r="P244">
        <f t="shared" si="35"/>
        <v>67.900000000000006</v>
      </c>
      <c r="Q244">
        <f t="shared" si="29"/>
        <v>73.099999999999994</v>
      </c>
    </row>
    <row r="245" spans="2:17"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H245" s="16">
        <f t="shared" si="30"/>
        <v>-1</v>
      </c>
      <c r="I245" s="16">
        <f t="shared" si="31"/>
        <v>-1</v>
      </c>
      <c r="J245" s="16">
        <f t="shared" si="27"/>
        <v>75.099999999999994</v>
      </c>
      <c r="K245">
        <f t="shared" si="32"/>
        <v>73.099999999999994</v>
      </c>
      <c r="M245" s="18">
        <f t="shared" si="33"/>
        <v>43033</v>
      </c>
      <c r="N245">
        <f t="shared" si="28"/>
        <v>75.099999999999994</v>
      </c>
      <c r="O245" s="21">
        <f t="shared" si="34"/>
        <v>77.400000000000006</v>
      </c>
      <c r="P245">
        <f t="shared" si="35"/>
        <v>67.900000000000006</v>
      </c>
      <c r="Q245">
        <f t="shared" si="29"/>
        <v>73.099999999999994</v>
      </c>
    </row>
    <row r="246" spans="2:17"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H246" s="16">
        <f t="shared" si="30"/>
        <v>1</v>
      </c>
      <c r="I246" s="16">
        <f t="shared" si="31"/>
        <v>-1</v>
      </c>
      <c r="J246" s="16">
        <f t="shared" si="27"/>
        <v>71.7</v>
      </c>
      <c r="K246">
        <f t="shared" si="32"/>
        <v>75.099999999999994</v>
      </c>
      <c r="M246" s="18">
        <f t="shared" si="33"/>
        <v>43032</v>
      </c>
      <c r="N246">
        <f t="shared" si="28"/>
        <v>75.099999999999994</v>
      </c>
      <c r="O246" s="21">
        <f t="shared" si="34"/>
        <v>76.7</v>
      </c>
      <c r="P246">
        <f t="shared" si="35"/>
        <v>67.900000000000006</v>
      </c>
      <c r="Q246">
        <f t="shared" si="29"/>
        <v>71.7</v>
      </c>
    </row>
    <row r="247" spans="2:17"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H247" s="16">
        <f t="shared" si="30"/>
        <v>-1</v>
      </c>
      <c r="I247" s="16">
        <f t="shared" si="31"/>
        <v>-1</v>
      </c>
      <c r="J247" s="16">
        <f t="shared" si="27"/>
        <v>72.900000000000006</v>
      </c>
      <c r="K247">
        <f t="shared" si="32"/>
        <v>71.7</v>
      </c>
      <c r="M247" s="18">
        <f t="shared" si="33"/>
        <v>43031</v>
      </c>
      <c r="N247">
        <f t="shared" si="28"/>
        <v>72.900000000000006</v>
      </c>
      <c r="O247" s="21">
        <f t="shared" si="34"/>
        <v>80.400000000000006</v>
      </c>
      <c r="P247">
        <f t="shared" si="35"/>
        <v>72.2</v>
      </c>
      <c r="Q247">
        <f t="shared" si="29"/>
        <v>71.7</v>
      </c>
    </row>
    <row r="248" spans="2:17"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H248" s="16">
        <f t="shared" si="30"/>
        <v>-1</v>
      </c>
      <c r="I248" s="16">
        <f t="shared" si="31"/>
        <v>-1</v>
      </c>
      <c r="J248" s="16">
        <f t="shared" si="27"/>
        <v>75.900000000000006</v>
      </c>
      <c r="K248">
        <f t="shared" si="32"/>
        <v>72.900000000000006</v>
      </c>
      <c r="M248" s="18">
        <f t="shared" si="33"/>
        <v>43028</v>
      </c>
      <c r="N248">
        <f t="shared" si="28"/>
        <v>75.900000000000006</v>
      </c>
      <c r="O248" s="21">
        <f t="shared" si="34"/>
        <v>81.099999999999994</v>
      </c>
      <c r="P248">
        <f t="shared" si="35"/>
        <v>73.400000000000006</v>
      </c>
      <c r="Q248">
        <f t="shared" si="29"/>
        <v>72.900000000000006</v>
      </c>
    </row>
    <row r="249" spans="2:17"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H249" s="16">
        <f t="shared" si="30"/>
        <v>-1</v>
      </c>
      <c r="I249" s="16">
        <f t="shared" si="31"/>
        <v>-1</v>
      </c>
      <c r="J249" s="16">
        <f t="shared" si="27"/>
        <v>76.2</v>
      </c>
      <c r="K249">
        <f t="shared" si="32"/>
        <v>75.900000000000006</v>
      </c>
      <c r="M249" s="18">
        <f t="shared" si="33"/>
        <v>43027</v>
      </c>
      <c r="N249">
        <f t="shared" si="28"/>
        <v>76.2</v>
      </c>
      <c r="O249" s="21">
        <f t="shared" si="34"/>
        <v>82.4</v>
      </c>
      <c r="P249">
        <f t="shared" si="35"/>
        <v>75.7</v>
      </c>
      <c r="Q249">
        <f t="shared" si="29"/>
        <v>75.900000000000006</v>
      </c>
    </row>
    <row r="250" spans="2:17"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H250" s="16">
        <f t="shared" si="30"/>
        <v>-1</v>
      </c>
      <c r="I250" s="16">
        <f t="shared" si="31"/>
        <v>-1</v>
      </c>
      <c r="J250" s="16">
        <f t="shared" si="27"/>
        <v>81.3</v>
      </c>
      <c r="K250">
        <f t="shared" si="32"/>
        <v>76.2</v>
      </c>
      <c r="M250" s="18">
        <f t="shared" si="33"/>
        <v>43026</v>
      </c>
      <c r="N250">
        <f t="shared" si="28"/>
        <v>81.3</v>
      </c>
      <c r="O250" s="21">
        <f t="shared" si="34"/>
        <v>83.9</v>
      </c>
      <c r="P250">
        <f t="shared" si="35"/>
        <v>79.5</v>
      </c>
      <c r="Q250">
        <f t="shared" si="29"/>
        <v>76.2</v>
      </c>
    </row>
    <row r="251" spans="2:17"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H251" s="16">
        <f t="shared" si="30"/>
        <v>-1</v>
      </c>
      <c r="I251" s="16">
        <f t="shared" si="31"/>
        <v>1</v>
      </c>
      <c r="J251" s="16">
        <f t="shared" si="27"/>
        <v>81.3</v>
      </c>
      <c r="K251">
        <f t="shared" si="32"/>
        <v>79.8</v>
      </c>
      <c r="M251" s="18">
        <f t="shared" si="33"/>
        <v>43025</v>
      </c>
      <c r="N251">
        <f t="shared" si="28"/>
        <v>79.8</v>
      </c>
      <c r="O251" s="21">
        <f t="shared" si="34"/>
        <v>83.9</v>
      </c>
      <c r="P251">
        <f t="shared" si="35"/>
        <v>78.5</v>
      </c>
      <c r="Q251">
        <f t="shared" si="29"/>
        <v>81.3</v>
      </c>
    </row>
    <row r="252" spans="2:17"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H252" s="16">
        <f t="shared" si="30"/>
        <v>1</v>
      </c>
      <c r="I252" s="16">
        <f t="shared" si="31"/>
        <v>1</v>
      </c>
      <c r="J252" s="16">
        <f t="shared" si="27"/>
        <v>81.099999999999994</v>
      </c>
      <c r="K252">
        <f t="shared" si="32"/>
        <v>81.3</v>
      </c>
      <c r="M252" s="18">
        <f t="shared" si="33"/>
        <v>43024</v>
      </c>
      <c r="N252">
        <f t="shared" si="28"/>
        <v>81.099999999999994</v>
      </c>
      <c r="O252" s="21">
        <f t="shared" si="34"/>
        <v>84</v>
      </c>
      <c r="P252">
        <f t="shared" si="35"/>
        <v>78.5</v>
      </c>
      <c r="Q252">
        <f t="shared" si="29"/>
        <v>81.3</v>
      </c>
    </row>
    <row r="253" spans="2:17"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H253" s="16">
        <f t="shared" si="30"/>
        <v>-1</v>
      </c>
      <c r="I253" s="16">
        <f t="shared" si="31"/>
        <v>1</v>
      </c>
      <c r="J253" s="16">
        <f t="shared" si="27"/>
        <v>82.3</v>
      </c>
      <c r="K253">
        <f t="shared" si="32"/>
        <v>81.099999999999994</v>
      </c>
      <c r="M253" s="18">
        <f t="shared" si="33"/>
        <v>43021</v>
      </c>
      <c r="N253">
        <f t="shared" si="28"/>
        <v>81.099999999999994</v>
      </c>
      <c r="O253" s="21">
        <f t="shared" si="34"/>
        <v>84.6</v>
      </c>
      <c r="P253">
        <f t="shared" si="35"/>
        <v>78.5</v>
      </c>
      <c r="Q253">
        <f t="shared" si="29"/>
        <v>82.3</v>
      </c>
    </row>
    <row r="254" spans="2:17"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H254" s="16">
        <f t="shared" si="30"/>
        <v>1</v>
      </c>
      <c r="I254" s="16">
        <f t="shared" si="31"/>
        <v>1</v>
      </c>
      <c r="J254" s="16">
        <f t="shared" si="27"/>
        <v>79</v>
      </c>
      <c r="K254">
        <f t="shared" si="32"/>
        <v>82.3</v>
      </c>
      <c r="M254" s="18">
        <f t="shared" si="33"/>
        <v>43020</v>
      </c>
      <c r="N254">
        <f t="shared" si="28"/>
        <v>79</v>
      </c>
      <c r="O254" s="21">
        <f t="shared" si="34"/>
        <v>84.6</v>
      </c>
      <c r="P254">
        <f t="shared" si="35"/>
        <v>77</v>
      </c>
      <c r="Q254">
        <f t="shared" si="29"/>
        <v>82.3</v>
      </c>
    </row>
    <row r="255" spans="2:17"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H255" s="16">
        <f t="shared" si="30"/>
        <v>-1</v>
      </c>
      <c r="I255" s="16">
        <f t="shared" si="31"/>
        <v>1</v>
      </c>
      <c r="J255" s="16">
        <f t="shared" si="27"/>
        <v>82.3</v>
      </c>
      <c r="K255">
        <f t="shared" si="32"/>
        <v>79</v>
      </c>
      <c r="M255" s="18">
        <f t="shared" si="33"/>
        <v>43019</v>
      </c>
      <c r="N255">
        <f t="shared" si="28"/>
        <v>79</v>
      </c>
      <c r="O255" s="21">
        <f t="shared" si="34"/>
        <v>84.6</v>
      </c>
      <c r="P255">
        <f t="shared" si="35"/>
        <v>77</v>
      </c>
      <c r="Q255">
        <f t="shared" si="29"/>
        <v>82.3</v>
      </c>
    </row>
    <row r="256" spans="2:17"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H256" s="16">
        <f t="shared" si="30"/>
        <v>1</v>
      </c>
      <c r="I256" s="16">
        <f t="shared" si="31"/>
        <v>1</v>
      </c>
      <c r="J256" s="16">
        <f t="shared" si="27"/>
        <v>81.5</v>
      </c>
      <c r="K256">
        <f t="shared" si="32"/>
        <v>82.3</v>
      </c>
      <c r="M256" s="18">
        <f t="shared" si="33"/>
        <v>43014</v>
      </c>
      <c r="N256">
        <f t="shared" si="28"/>
        <v>81.5</v>
      </c>
      <c r="O256" s="21">
        <f t="shared" si="34"/>
        <v>84.1</v>
      </c>
      <c r="P256">
        <f t="shared" si="35"/>
        <v>77</v>
      </c>
      <c r="Q256">
        <f t="shared" si="29"/>
        <v>82.3</v>
      </c>
    </row>
    <row r="257" spans="2:17"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H257" s="16">
        <f t="shared" si="30"/>
        <v>-1</v>
      </c>
      <c r="I257" s="16">
        <f t="shared" si="31"/>
        <v>1</v>
      </c>
      <c r="J257" s="16">
        <f t="shared" si="27"/>
        <v>82.4</v>
      </c>
      <c r="K257">
        <f t="shared" si="32"/>
        <v>81.5</v>
      </c>
      <c r="M257" s="18">
        <f t="shared" si="33"/>
        <v>43013</v>
      </c>
      <c r="N257">
        <f t="shared" si="28"/>
        <v>81.5</v>
      </c>
      <c r="O257" s="21">
        <f t="shared" si="34"/>
        <v>84.1</v>
      </c>
      <c r="P257">
        <f t="shared" si="35"/>
        <v>77.5</v>
      </c>
      <c r="Q257">
        <f t="shared" si="29"/>
        <v>82.4</v>
      </c>
    </row>
    <row r="258" spans="2:17"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H258" s="16">
        <f t="shared" si="30"/>
        <v>-1</v>
      </c>
      <c r="I258" s="16">
        <f t="shared" si="31"/>
        <v>1</v>
      </c>
      <c r="J258" s="16">
        <f t="shared" si="27"/>
        <v>83.7</v>
      </c>
      <c r="K258">
        <f t="shared" si="32"/>
        <v>82.4</v>
      </c>
      <c r="M258" s="18">
        <f t="shared" si="33"/>
        <v>43011</v>
      </c>
      <c r="N258">
        <f t="shared" si="28"/>
        <v>82.4</v>
      </c>
      <c r="O258" s="21">
        <f t="shared" si="34"/>
        <v>83.7</v>
      </c>
      <c r="P258">
        <f t="shared" si="35"/>
        <v>72.599999999999994</v>
      </c>
      <c r="Q258">
        <f t="shared" si="29"/>
        <v>83.7</v>
      </c>
    </row>
    <row r="259" spans="2:17"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H259" s="16">
        <f t="shared" si="30"/>
        <v>1</v>
      </c>
      <c r="I259" s="16">
        <f t="shared" si="31"/>
        <v>1</v>
      </c>
      <c r="J259" s="16">
        <f t="shared" si="27"/>
        <v>79.2</v>
      </c>
      <c r="K259">
        <f t="shared" si="32"/>
        <v>83.7</v>
      </c>
      <c r="M259" s="18">
        <f t="shared" si="33"/>
        <v>43010</v>
      </c>
      <c r="N259">
        <f t="shared" si="28"/>
        <v>79.2</v>
      </c>
      <c r="O259" s="21">
        <f t="shared" si="34"/>
        <v>82</v>
      </c>
      <c r="P259">
        <f t="shared" si="35"/>
        <v>72.599999999999994</v>
      </c>
      <c r="Q259">
        <f t="shared" si="29"/>
        <v>83.7</v>
      </c>
    </row>
    <row r="260" spans="2:17"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H260" s="16">
        <f t="shared" si="30"/>
        <v>1</v>
      </c>
      <c r="I260" s="16">
        <f t="shared" si="31"/>
        <v>1</v>
      </c>
      <c r="J260" s="16">
        <f t="shared" ref="J260:J323" si="36">IF(OR(AND(I261=1,H260=-1,F260&lt;P260,J261&gt;K261),AND(I261=-1,H260=1,F260&gt;O260,J261&lt;K261)),J261,K261)</f>
        <v>76.900000000000006</v>
      </c>
      <c r="K260">
        <f t="shared" si="32"/>
        <v>79.2</v>
      </c>
      <c r="M260" s="18">
        <f t="shared" si="33"/>
        <v>43008</v>
      </c>
      <c r="N260">
        <f t="shared" ref="N260:N323" si="37">IF(OR(AND(I260=1,K260&lt;J260),AND(I260=-1,K260&gt;J260)),K260,J260)</f>
        <v>76.900000000000006</v>
      </c>
      <c r="O260" s="21">
        <f t="shared" si="34"/>
        <v>82</v>
      </c>
      <c r="P260">
        <f t="shared" si="35"/>
        <v>72.599999999999994</v>
      </c>
      <c r="Q260">
        <f t="shared" ref="Q260:Q323" si="38">IF(N260=K260,J260,K260)</f>
        <v>79.2</v>
      </c>
    </row>
    <row r="261" spans="2:17"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H261" s="16">
        <f t="shared" ref="H261:H324" si="39">IF(F261&gt;=F262,1,-1)</f>
        <v>-1</v>
      </c>
      <c r="I261" s="16">
        <f t="shared" ref="I261:I324" si="40">IF(OR(AND(I262&gt;=0,F261&gt;=MIN(E262:E264)),AND(I262=-1,F261&gt;=MAX(D262:D264))),1,-1)</f>
        <v>1</v>
      </c>
      <c r="J261" s="16">
        <f t="shared" si="36"/>
        <v>80</v>
      </c>
      <c r="K261">
        <f t="shared" ref="K261:K324" si="41">F261</f>
        <v>76.900000000000006</v>
      </c>
      <c r="M261" s="18">
        <f t="shared" ref="M261:M324" si="42">B261</f>
        <v>43007</v>
      </c>
      <c r="N261">
        <f t="shared" si="37"/>
        <v>76.900000000000006</v>
      </c>
      <c r="O261" s="21">
        <f t="shared" ref="O261:O324" si="43">MAX(D262:D264)</f>
        <v>82</v>
      </c>
      <c r="P261">
        <f t="shared" ref="P261:P324" si="44">MIN(E262:E264)</f>
        <v>68.7</v>
      </c>
      <c r="Q261">
        <f t="shared" si="38"/>
        <v>80</v>
      </c>
    </row>
    <row r="262" spans="2:17"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H262" s="16">
        <f t="shared" si="39"/>
        <v>1</v>
      </c>
      <c r="I262" s="16">
        <f t="shared" si="40"/>
        <v>1</v>
      </c>
      <c r="J262" s="16">
        <f t="shared" si="36"/>
        <v>69.400000000000006</v>
      </c>
      <c r="K262">
        <f t="shared" si="41"/>
        <v>80</v>
      </c>
      <c r="M262" s="18">
        <f t="shared" si="42"/>
        <v>43006</v>
      </c>
      <c r="N262">
        <f t="shared" si="37"/>
        <v>69.400000000000006</v>
      </c>
      <c r="O262" s="21">
        <f t="shared" si="43"/>
        <v>79.400000000000006</v>
      </c>
      <c r="P262">
        <f t="shared" si="44"/>
        <v>68.7</v>
      </c>
      <c r="Q262">
        <f t="shared" si="38"/>
        <v>80</v>
      </c>
    </row>
    <row r="263" spans="2:17"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H263" s="16">
        <f t="shared" si="39"/>
        <v>1</v>
      </c>
      <c r="I263" s="16">
        <f t="shared" si="40"/>
        <v>-1</v>
      </c>
      <c r="J263" s="16">
        <f t="shared" si="36"/>
        <v>69.400000000000006</v>
      </c>
      <c r="K263">
        <f t="shared" si="41"/>
        <v>76.3</v>
      </c>
      <c r="M263" s="18">
        <f t="shared" si="42"/>
        <v>43005</v>
      </c>
      <c r="N263">
        <f t="shared" si="37"/>
        <v>76.3</v>
      </c>
      <c r="O263" s="21">
        <f t="shared" si="43"/>
        <v>83.9</v>
      </c>
      <c r="P263">
        <f t="shared" si="44"/>
        <v>68.7</v>
      </c>
      <c r="Q263">
        <f t="shared" si="38"/>
        <v>69.400000000000006</v>
      </c>
    </row>
    <row r="264" spans="2:17"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H264" s="16">
        <f t="shared" si="39"/>
        <v>-1</v>
      </c>
      <c r="I264" s="16">
        <f t="shared" si="40"/>
        <v>-1</v>
      </c>
      <c r="J264" s="16">
        <f t="shared" si="36"/>
        <v>72.099999999999994</v>
      </c>
      <c r="K264">
        <f t="shared" si="41"/>
        <v>69.400000000000006</v>
      </c>
      <c r="M264" s="18">
        <f t="shared" si="42"/>
        <v>43004</v>
      </c>
      <c r="N264">
        <f t="shared" si="37"/>
        <v>72.099999999999994</v>
      </c>
      <c r="O264" s="21">
        <f t="shared" si="43"/>
        <v>83.9</v>
      </c>
      <c r="P264">
        <f t="shared" si="44"/>
        <v>72.099999999999994</v>
      </c>
      <c r="Q264">
        <f t="shared" si="38"/>
        <v>69.400000000000006</v>
      </c>
    </row>
    <row r="265" spans="2:17"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H265" s="16">
        <f t="shared" si="39"/>
        <v>-1</v>
      </c>
      <c r="I265" s="16">
        <f t="shared" si="40"/>
        <v>-1</v>
      </c>
      <c r="J265" s="16">
        <f t="shared" si="36"/>
        <v>82.9</v>
      </c>
      <c r="K265">
        <f t="shared" si="41"/>
        <v>72.099999999999994</v>
      </c>
      <c r="M265" s="18">
        <f t="shared" si="42"/>
        <v>43003</v>
      </c>
      <c r="N265">
        <f t="shared" si="37"/>
        <v>82.9</v>
      </c>
      <c r="O265" s="21">
        <f t="shared" si="43"/>
        <v>83.9</v>
      </c>
      <c r="P265">
        <f t="shared" si="44"/>
        <v>75</v>
      </c>
      <c r="Q265">
        <f t="shared" si="38"/>
        <v>72.099999999999994</v>
      </c>
    </row>
    <row r="266" spans="2:17"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H266" s="16">
        <f t="shared" si="39"/>
        <v>-1</v>
      </c>
      <c r="I266" s="16">
        <f t="shared" si="40"/>
        <v>1</v>
      </c>
      <c r="J266" s="16">
        <f t="shared" si="36"/>
        <v>82.9</v>
      </c>
      <c r="K266">
        <f t="shared" si="41"/>
        <v>80.099999999999994</v>
      </c>
      <c r="M266" s="18">
        <f t="shared" si="42"/>
        <v>43000</v>
      </c>
      <c r="N266">
        <f t="shared" si="37"/>
        <v>80.099999999999994</v>
      </c>
      <c r="O266" s="21">
        <f t="shared" si="43"/>
        <v>83.5</v>
      </c>
      <c r="P266">
        <f t="shared" si="44"/>
        <v>72.599999999999994</v>
      </c>
      <c r="Q266">
        <f t="shared" si="38"/>
        <v>82.9</v>
      </c>
    </row>
    <row r="267" spans="2:17"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H267" s="16">
        <f t="shared" si="39"/>
        <v>1</v>
      </c>
      <c r="I267" s="16">
        <f t="shared" si="40"/>
        <v>1</v>
      </c>
      <c r="J267" s="16">
        <f t="shared" si="36"/>
        <v>76</v>
      </c>
      <c r="K267">
        <f t="shared" si="41"/>
        <v>82.9</v>
      </c>
      <c r="M267" s="18">
        <f t="shared" si="42"/>
        <v>42999</v>
      </c>
      <c r="N267">
        <f t="shared" si="37"/>
        <v>76</v>
      </c>
      <c r="O267" s="21">
        <f t="shared" si="43"/>
        <v>78.099999999999994</v>
      </c>
      <c r="P267">
        <f t="shared" si="44"/>
        <v>67.3</v>
      </c>
      <c r="Q267">
        <f t="shared" si="38"/>
        <v>82.9</v>
      </c>
    </row>
    <row r="268" spans="2:17"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H268" s="16">
        <f t="shared" si="39"/>
        <v>1</v>
      </c>
      <c r="I268" s="16">
        <f t="shared" si="40"/>
        <v>1</v>
      </c>
      <c r="J268" s="16">
        <f t="shared" si="36"/>
        <v>74.8</v>
      </c>
      <c r="K268">
        <f t="shared" si="41"/>
        <v>76</v>
      </c>
      <c r="M268" s="18">
        <f t="shared" si="42"/>
        <v>42998</v>
      </c>
      <c r="N268">
        <f t="shared" si="37"/>
        <v>74.8</v>
      </c>
      <c r="O268" s="21">
        <f t="shared" si="43"/>
        <v>75</v>
      </c>
      <c r="P268">
        <f t="shared" si="44"/>
        <v>67.3</v>
      </c>
      <c r="Q268">
        <f t="shared" si="38"/>
        <v>76</v>
      </c>
    </row>
    <row r="269" spans="2:17"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H269" s="16">
        <f t="shared" si="39"/>
        <v>1</v>
      </c>
      <c r="I269" s="16">
        <f t="shared" si="40"/>
        <v>1</v>
      </c>
      <c r="J269" s="16">
        <f t="shared" si="36"/>
        <v>74</v>
      </c>
      <c r="K269">
        <f t="shared" si="41"/>
        <v>74.8</v>
      </c>
      <c r="M269" s="18">
        <f t="shared" si="42"/>
        <v>42997</v>
      </c>
      <c r="N269">
        <f t="shared" si="37"/>
        <v>74</v>
      </c>
      <c r="O269" s="21">
        <f t="shared" si="43"/>
        <v>74</v>
      </c>
      <c r="P269">
        <f t="shared" si="44"/>
        <v>64.900000000000006</v>
      </c>
      <c r="Q269">
        <f t="shared" si="38"/>
        <v>74.8</v>
      </c>
    </row>
    <row r="270" spans="2:17"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H270" s="16">
        <f t="shared" si="39"/>
        <v>1</v>
      </c>
      <c r="I270" s="16">
        <f t="shared" si="40"/>
        <v>1</v>
      </c>
      <c r="J270" s="16">
        <f t="shared" si="36"/>
        <v>67.3</v>
      </c>
      <c r="K270">
        <f t="shared" si="41"/>
        <v>74</v>
      </c>
      <c r="M270" s="18">
        <f t="shared" si="42"/>
        <v>42996</v>
      </c>
      <c r="N270">
        <f t="shared" si="37"/>
        <v>67.3</v>
      </c>
      <c r="O270" s="21">
        <f t="shared" si="43"/>
        <v>70</v>
      </c>
      <c r="P270">
        <f t="shared" si="44"/>
        <v>61.2</v>
      </c>
      <c r="Q270">
        <f t="shared" si="38"/>
        <v>74</v>
      </c>
    </row>
    <row r="271" spans="2:17"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H271" s="16">
        <f t="shared" si="39"/>
        <v>1</v>
      </c>
      <c r="I271" s="16">
        <f t="shared" si="40"/>
        <v>1</v>
      </c>
      <c r="J271" s="16">
        <f t="shared" si="36"/>
        <v>66.599999999999994</v>
      </c>
      <c r="K271">
        <f t="shared" si="41"/>
        <v>67.3</v>
      </c>
      <c r="M271" s="18">
        <f t="shared" si="42"/>
        <v>42993</v>
      </c>
      <c r="N271">
        <f t="shared" si="37"/>
        <v>66.599999999999994</v>
      </c>
      <c r="O271" s="21">
        <f t="shared" si="43"/>
        <v>67</v>
      </c>
      <c r="P271">
        <f t="shared" si="44"/>
        <v>61.2</v>
      </c>
      <c r="Q271">
        <f t="shared" si="38"/>
        <v>67.3</v>
      </c>
    </row>
    <row r="272" spans="2:17"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H272" s="16">
        <f t="shared" si="39"/>
        <v>1</v>
      </c>
      <c r="I272" s="16">
        <f t="shared" si="40"/>
        <v>1</v>
      </c>
      <c r="J272" s="16">
        <f t="shared" si="36"/>
        <v>64</v>
      </c>
      <c r="K272">
        <f t="shared" si="41"/>
        <v>66.599999999999994</v>
      </c>
      <c r="M272" s="18">
        <f t="shared" si="42"/>
        <v>42992</v>
      </c>
      <c r="N272">
        <f t="shared" si="37"/>
        <v>64</v>
      </c>
      <c r="O272" s="21">
        <f t="shared" si="43"/>
        <v>65.400000000000006</v>
      </c>
      <c r="P272">
        <f t="shared" si="44"/>
        <v>61.2</v>
      </c>
      <c r="Q272">
        <f t="shared" si="38"/>
        <v>66.599999999999994</v>
      </c>
    </row>
    <row r="273" spans="2:17"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H273" s="16">
        <f t="shared" si="39"/>
        <v>1</v>
      </c>
      <c r="I273" s="16">
        <f t="shared" si="40"/>
        <v>1</v>
      </c>
      <c r="J273" s="16">
        <f t="shared" si="36"/>
        <v>63</v>
      </c>
      <c r="K273">
        <f t="shared" si="41"/>
        <v>64</v>
      </c>
      <c r="M273" s="18">
        <f t="shared" si="42"/>
        <v>42991</v>
      </c>
      <c r="N273">
        <f t="shared" si="37"/>
        <v>63</v>
      </c>
      <c r="O273" s="21">
        <f t="shared" si="43"/>
        <v>65.400000000000006</v>
      </c>
      <c r="P273">
        <f t="shared" si="44"/>
        <v>60.2</v>
      </c>
      <c r="Q273">
        <f t="shared" si="38"/>
        <v>64</v>
      </c>
    </row>
    <row r="274" spans="2:17"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H274" s="16">
        <f t="shared" si="39"/>
        <v>-1</v>
      </c>
      <c r="I274" s="16">
        <f t="shared" si="40"/>
        <v>1</v>
      </c>
      <c r="J274" s="16">
        <f t="shared" si="36"/>
        <v>63.5</v>
      </c>
      <c r="K274">
        <f t="shared" si="41"/>
        <v>63</v>
      </c>
      <c r="M274" s="18">
        <f t="shared" si="42"/>
        <v>42990</v>
      </c>
      <c r="N274">
        <f t="shared" si="37"/>
        <v>63</v>
      </c>
      <c r="O274" s="21">
        <f t="shared" si="43"/>
        <v>67.5</v>
      </c>
      <c r="P274">
        <f t="shared" si="44"/>
        <v>60.2</v>
      </c>
      <c r="Q274">
        <f t="shared" si="38"/>
        <v>63.5</v>
      </c>
    </row>
    <row r="275" spans="2:17"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H275" s="16">
        <f t="shared" si="39"/>
        <v>-1</v>
      </c>
      <c r="I275" s="16">
        <f t="shared" si="40"/>
        <v>1</v>
      </c>
      <c r="J275" s="16">
        <f t="shared" si="36"/>
        <v>64.5</v>
      </c>
      <c r="K275">
        <f t="shared" si="41"/>
        <v>63.5</v>
      </c>
      <c r="M275" s="18">
        <f t="shared" si="42"/>
        <v>42989</v>
      </c>
      <c r="N275">
        <f t="shared" si="37"/>
        <v>63.5</v>
      </c>
      <c r="O275" s="21">
        <f t="shared" si="43"/>
        <v>71</v>
      </c>
      <c r="P275">
        <f t="shared" si="44"/>
        <v>60.2</v>
      </c>
      <c r="Q275">
        <f t="shared" si="38"/>
        <v>64.5</v>
      </c>
    </row>
    <row r="276" spans="2:17"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H276" s="16">
        <f t="shared" si="39"/>
        <v>1</v>
      </c>
      <c r="I276" s="16">
        <f t="shared" si="40"/>
        <v>1</v>
      </c>
      <c r="J276" s="16">
        <f t="shared" si="36"/>
        <v>63</v>
      </c>
      <c r="K276">
        <f t="shared" si="41"/>
        <v>64.5</v>
      </c>
      <c r="M276" s="18">
        <f t="shared" si="42"/>
        <v>42986</v>
      </c>
      <c r="N276">
        <f t="shared" si="37"/>
        <v>63</v>
      </c>
      <c r="O276" s="21">
        <f t="shared" si="43"/>
        <v>71</v>
      </c>
      <c r="P276">
        <f t="shared" si="44"/>
        <v>62.1</v>
      </c>
      <c r="Q276">
        <f t="shared" si="38"/>
        <v>64.5</v>
      </c>
    </row>
    <row r="277" spans="2:17"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H277" s="16">
        <f t="shared" si="39"/>
        <v>-1</v>
      </c>
      <c r="I277" s="16">
        <f t="shared" si="40"/>
        <v>1</v>
      </c>
      <c r="J277" s="16">
        <f t="shared" si="36"/>
        <v>68</v>
      </c>
      <c r="K277">
        <f t="shared" si="41"/>
        <v>63</v>
      </c>
      <c r="M277" s="18">
        <f t="shared" si="42"/>
        <v>42985</v>
      </c>
      <c r="N277">
        <f t="shared" si="37"/>
        <v>63</v>
      </c>
      <c r="O277" s="21">
        <f t="shared" si="43"/>
        <v>71</v>
      </c>
      <c r="P277">
        <f t="shared" si="44"/>
        <v>59.5</v>
      </c>
      <c r="Q277">
        <f t="shared" si="38"/>
        <v>68</v>
      </c>
    </row>
    <row r="278" spans="2:17"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H278" s="16">
        <f t="shared" si="39"/>
        <v>1</v>
      </c>
      <c r="I278" s="16">
        <f t="shared" si="40"/>
        <v>1</v>
      </c>
      <c r="J278" s="16">
        <f t="shared" si="36"/>
        <v>66.8</v>
      </c>
      <c r="K278">
        <f t="shared" si="41"/>
        <v>68</v>
      </c>
      <c r="M278" s="18">
        <f t="shared" si="42"/>
        <v>42984</v>
      </c>
      <c r="N278">
        <f t="shared" si="37"/>
        <v>66.8</v>
      </c>
      <c r="O278" s="21">
        <f t="shared" si="43"/>
        <v>66.8</v>
      </c>
      <c r="P278">
        <f t="shared" si="44"/>
        <v>51.2</v>
      </c>
      <c r="Q278">
        <f t="shared" si="38"/>
        <v>68</v>
      </c>
    </row>
    <row r="279" spans="2:17"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H279" s="16">
        <f t="shared" si="39"/>
        <v>1</v>
      </c>
      <c r="I279" s="16">
        <f t="shared" si="40"/>
        <v>1</v>
      </c>
      <c r="J279" s="16">
        <f t="shared" si="36"/>
        <v>60.8</v>
      </c>
      <c r="K279">
        <f t="shared" si="41"/>
        <v>66.8</v>
      </c>
      <c r="M279" s="18">
        <f t="shared" si="42"/>
        <v>42983</v>
      </c>
      <c r="N279">
        <f t="shared" si="37"/>
        <v>60.8</v>
      </c>
      <c r="O279" s="21">
        <f t="shared" si="43"/>
        <v>60.8</v>
      </c>
      <c r="P279">
        <f t="shared" si="44"/>
        <v>49.1</v>
      </c>
      <c r="Q279">
        <f t="shared" si="38"/>
        <v>66.8</v>
      </c>
    </row>
    <row r="280" spans="2:17"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H280" s="16">
        <f t="shared" si="39"/>
        <v>1</v>
      </c>
      <c r="I280" s="16">
        <f t="shared" si="40"/>
        <v>1</v>
      </c>
      <c r="J280" s="16">
        <f t="shared" si="36"/>
        <v>55.3</v>
      </c>
      <c r="K280">
        <f t="shared" si="41"/>
        <v>60.8</v>
      </c>
      <c r="M280" s="18">
        <f t="shared" si="42"/>
        <v>42982</v>
      </c>
      <c r="N280">
        <f t="shared" si="37"/>
        <v>55.3</v>
      </c>
      <c r="O280" s="21">
        <f t="shared" si="43"/>
        <v>55.3</v>
      </c>
      <c r="P280">
        <f t="shared" si="44"/>
        <v>49</v>
      </c>
      <c r="Q280">
        <f t="shared" si="38"/>
        <v>60.8</v>
      </c>
    </row>
    <row r="281" spans="2:17"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H281" s="16">
        <f t="shared" si="39"/>
        <v>1</v>
      </c>
      <c r="I281" s="16">
        <f t="shared" si="40"/>
        <v>1</v>
      </c>
      <c r="J281" s="16">
        <f t="shared" si="36"/>
        <v>50.3</v>
      </c>
      <c r="K281">
        <f t="shared" si="41"/>
        <v>55.3</v>
      </c>
      <c r="M281" s="18">
        <f t="shared" si="42"/>
        <v>42979</v>
      </c>
      <c r="N281">
        <f t="shared" si="37"/>
        <v>50.3</v>
      </c>
      <c r="O281" s="21">
        <f t="shared" si="43"/>
        <v>52.2</v>
      </c>
      <c r="P281">
        <f t="shared" si="44"/>
        <v>48</v>
      </c>
      <c r="Q281">
        <f t="shared" si="38"/>
        <v>55.3</v>
      </c>
    </row>
    <row r="282" spans="2:17"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H282" s="16">
        <f t="shared" si="39"/>
        <v>-1</v>
      </c>
      <c r="I282" s="16">
        <f t="shared" si="40"/>
        <v>1</v>
      </c>
      <c r="J282" s="16">
        <f t="shared" si="36"/>
        <v>51.3</v>
      </c>
      <c r="K282">
        <f t="shared" si="41"/>
        <v>50.3</v>
      </c>
      <c r="M282" s="18">
        <f t="shared" si="42"/>
        <v>42978</v>
      </c>
      <c r="N282">
        <f t="shared" si="37"/>
        <v>50.3</v>
      </c>
      <c r="O282" s="21">
        <f t="shared" si="43"/>
        <v>51.7</v>
      </c>
      <c r="P282">
        <f t="shared" si="44"/>
        <v>46.7</v>
      </c>
      <c r="Q282">
        <f t="shared" si="38"/>
        <v>51.3</v>
      </c>
    </row>
    <row r="283" spans="2:17"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H283" s="16">
        <f t="shared" si="39"/>
        <v>1</v>
      </c>
      <c r="I283" s="16">
        <f t="shared" si="40"/>
        <v>1</v>
      </c>
      <c r="J283" s="16">
        <f t="shared" si="36"/>
        <v>49.5</v>
      </c>
      <c r="K283">
        <f t="shared" si="41"/>
        <v>51.3</v>
      </c>
      <c r="M283" s="18">
        <f t="shared" si="42"/>
        <v>42977</v>
      </c>
      <c r="N283">
        <f t="shared" si="37"/>
        <v>49.5</v>
      </c>
      <c r="O283" s="21">
        <f t="shared" si="43"/>
        <v>50.7</v>
      </c>
      <c r="P283">
        <f t="shared" si="44"/>
        <v>42.25</v>
      </c>
      <c r="Q283">
        <f t="shared" si="38"/>
        <v>51.3</v>
      </c>
    </row>
    <row r="284" spans="2:17"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H284" s="16">
        <f t="shared" si="39"/>
        <v>1</v>
      </c>
      <c r="I284" s="16">
        <f t="shared" si="40"/>
        <v>1</v>
      </c>
      <c r="J284" s="16">
        <f t="shared" si="36"/>
        <v>48.95</v>
      </c>
      <c r="K284">
        <f t="shared" si="41"/>
        <v>49.5</v>
      </c>
      <c r="M284" s="18">
        <f t="shared" si="42"/>
        <v>42976</v>
      </c>
      <c r="N284">
        <f t="shared" si="37"/>
        <v>48.95</v>
      </c>
      <c r="O284" s="21">
        <f t="shared" si="43"/>
        <v>48.95</v>
      </c>
      <c r="P284">
        <f t="shared" si="44"/>
        <v>39.4</v>
      </c>
      <c r="Q284">
        <f t="shared" si="38"/>
        <v>49.5</v>
      </c>
    </row>
    <row r="285" spans="2:17"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H285" s="16">
        <f t="shared" si="39"/>
        <v>1</v>
      </c>
      <c r="I285" s="16">
        <f t="shared" si="40"/>
        <v>1</v>
      </c>
      <c r="J285" s="16">
        <f t="shared" si="36"/>
        <v>44.5</v>
      </c>
      <c r="K285">
        <f t="shared" si="41"/>
        <v>48.95</v>
      </c>
      <c r="M285" s="18">
        <f t="shared" si="42"/>
        <v>42975</v>
      </c>
      <c r="N285">
        <f t="shared" si="37"/>
        <v>44.5</v>
      </c>
      <c r="O285" s="21">
        <f t="shared" si="43"/>
        <v>44.85</v>
      </c>
      <c r="P285">
        <f t="shared" si="44"/>
        <v>35.75</v>
      </c>
      <c r="Q285">
        <f t="shared" si="38"/>
        <v>48.95</v>
      </c>
    </row>
    <row r="286" spans="2:17"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H286" s="16">
        <f t="shared" si="39"/>
        <v>1</v>
      </c>
      <c r="I286" s="16">
        <f t="shared" si="40"/>
        <v>1</v>
      </c>
      <c r="J286" s="16">
        <f t="shared" si="36"/>
        <v>41.8</v>
      </c>
      <c r="K286">
        <f t="shared" si="41"/>
        <v>44.5</v>
      </c>
      <c r="M286" s="18">
        <f t="shared" si="42"/>
        <v>42972</v>
      </c>
      <c r="N286">
        <f t="shared" si="37"/>
        <v>41.8</v>
      </c>
      <c r="O286" s="21">
        <f t="shared" si="43"/>
        <v>42.5</v>
      </c>
      <c r="P286">
        <f t="shared" si="44"/>
        <v>35.700000000000003</v>
      </c>
      <c r="Q286">
        <f t="shared" si="38"/>
        <v>44.5</v>
      </c>
    </row>
    <row r="287" spans="2:17"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H287" s="16">
        <f t="shared" si="39"/>
        <v>1</v>
      </c>
      <c r="I287" s="16">
        <f t="shared" si="40"/>
        <v>1</v>
      </c>
      <c r="J287" s="16">
        <f t="shared" si="36"/>
        <v>39.299999999999997</v>
      </c>
      <c r="K287">
        <f t="shared" si="41"/>
        <v>41.8</v>
      </c>
      <c r="M287" s="18">
        <f t="shared" si="42"/>
        <v>42971</v>
      </c>
      <c r="N287">
        <f t="shared" si="37"/>
        <v>39.299999999999997</v>
      </c>
      <c r="O287" s="21">
        <f t="shared" si="43"/>
        <v>39.35</v>
      </c>
      <c r="P287">
        <f t="shared" si="44"/>
        <v>35.700000000000003</v>
      </c>
      <c r="Q287">
        <f t="shared" si="38"/>
        <v>41.8</v>
      </c>
    </row>
    <row r="288" spans="2:17"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H288" s="16">
        <f t="shared" si="39"/>
        <v>1</v>
      </c>
      <c r="I288" s="16">
        <f t="shared" si="40"/>
        <v>1</v>
      </c>
      <c r="J288" s="16">
        <f t="shared" si="36"/>
        <v>35.799999999999997</v>
      </c>
      <c r="K288">
        <f t="shared" si="41"/>
        <v>39.299999999999997</v>
      </c>
      <c r="M288" s="18">
        <f t="shared" si="42"/>
        <v>42970</v>
      </c>
      <c r="N288">
        <f t="shared" si="37"/>
        <v>35.799999999999997</v>
      </c>
      <c r="O288" s="21">
        <f t="shared" si="43"/>
        <v>36.299999999999997</v>
      </c>
      <c r="P288">
        <f t="shared" si="44"/>
        <v>35.65</v>
      </c>
      <c r="Q288">
        <f t="shared" si="38"/>
        <v>39.299999999999997</v>
      </c>
    </row>
    <row r="289" spans="2:17"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H289" s="16">
        <f t="shared" si="39"/>
        <v>-1</v>
      </c>
      <c r="I289" s="16">
        <f t="shared" si="40"/>
        <v>1</v>
      </c>
      <c r="J289" s="16">
        <f t="shared" si="36"/>
        <v>35.9</v>
      </c>
      <c r="K289">
        <f t="shared" si="41"/>
        <v>35.799999999999997</v>
      </c>
      <c r="M289" s="18">
        <f t="shared" si="42"/>
        <v>42969</v>
      </c>
      <c r="N289">
        <f t="shared" si="37"/>
        <v>35.799999999999997</v>
      </c>
      <c r="O289" s="21">
        <f t="shared" si="43"/>
        <v>37.1</v>
      </c>
      <c r="P289">
        <f t="shared" si="44"/>
        <v>35.65</v>
      </c>
      <c r="Q289">
        <f t="shared" si="38"/>
        <v>35.9</v>
      </c>
    </row>
    <row r="290" spans="2:17"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H290" s="16">
        <f t="shared" si="39"/>
        <v>-1</v>
      </c>
      <c r="I290" s="16">
        <f t="shared" si="40"/>
        <v>1</v>
      </c>
      <c r="J290" s="16">
        <f t="shared" si="36"/>
        <v>36.299999999999997</v>
      </c>
      <c r="K290">
        <f t="shared" si="41"/>
        <v>35.9</v>
      </c>
      <c r="M290" s="18">
        <f t="shared" si="42"/>
        <v>42968</v>
      </c>
      <c r="N290">
        <f t="shared" si="37"/>
        <v>35.9</v>
      </c>
      <c r="O290" s="21">
        <f t="shared" si="43"/>
        <v>37.1</v>
      </c>
      <c r="P290">
        <f t="shared" si="44"/>
        <v>35.65</v>
      </c>
      <c r="Q290">
        <f t="shared" si="38"/>
        <v>36.299999999999997</v>
      </c>
    </row>
    <row r="291" spans="2:17"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H291" s="16">
        <f t="shared" si="39"/>
        <v>1</v>
      </c>
      <c r="I291" s="16">
        <f t="shared" si="40"/>
        <v>1</v>
      </c>
      <c r="J291" s="16">
        <f t="shared" si="36"/>
        <v>36.299999999999997</v>
      </c>
      <c r="K291">
        <f t="shared" si="41"/>
        <v>36.299999999999997</v>
      </c>
      <c r="M291" s="18">
        <f t="shared" si="42"/>
        <v>42965</v>
      </c>
      <c r="N291">
        <f t="shared" si="37"/>
        <v>36.299999999999997</v>
      </c>
      <c r="O291" s="21">
        <f t="shared" si="43"/>
        <v>37.1</v>
      </c>
      <c r="P291">
        <f t="shared" si="44"/>
        <v>35.35</v>
      </c>
      <c r="Q291">
        <f t="shared" si="38"/>
        <v>36.299999999999997</v>
      </c>
    </row>
    <row r="292" spans="2:17"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H292" s="16">
        <f t="shared" si="39"/>
        <v>-1</v>
      </c>
      <c r="I292" s="16">
        <f t="shared" si="40"/>
        <v>1</v>
      </c>
      <c r="J292" s="16">
        <f t="shared" si="36"/>
        <v>36.6</v>
      </c>
      <c r="K292">
        <f t="shared" si="41"/>
        <v>36.299999999999997</v>
      </c>
      <c r="M292" s="18">
        <f t="shared" si="42"/>
        <v>42964</v>
      </c>
      <c r="N292">
        <f t="shared" si="37"/>
        <v>36.299999999999997</v>
      </c>
      <c r="O292" s="21">
        <f t="shared" si="43"/>
        <v>36.6</v>
      </c>
      <c r="P292">
        <f t="shared" si="44"/>
        <v>35.299999999999997</v>
      </c>
      <c r="Q292">
        <f t="shared" si="38"/>
        <v>36.6</v>
      </c>
    </row>
    <row r="293" spans="2:17"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H293" s="16">
        <f t="shared" si="39"/>
        <v>1</v>
      </c>
      <c r="I293" s="16">
        <f t="shared" si="40"/>
        <v>1</v>
      </c>
      <c r="J293" s="16">
        <f t="shared" si="36"/>
        <v>35.75</v>
      </c>
      <c r="K293">
        <f t="shared" si="41"/>
        <v>36.6</v>
      </c>
      <c r="M293" s="18">
        <f t="shared" si="42"/>
        <v>42963</v>
      </c>
      <c r="N293">
        <f t="shared" si="37"/>
        <v>35.75</v>
      </c>
      <c r="O293" s="21">
        <f t="shared" si="43"/>
        <v>36.35</v>
      </c>
      <c r="P293">
        <f t="shared" si="44"/>
        <v>35.299999999999997</v>
      </c>
      <c r="Q293">
        <f t="shared" si="38"/>
        <v>36.6</v>
      </c>
    </row>
    <row r="294" spans="2:17"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H294" s="16">
        <f t="shared" si="39"/>
        <v>1</v>
      </c>
      <c r="I294" s="16">
        <f t="shared" si="40"/>
        <v>1</v>
      </c>
      <c r="J294" s="16">
        <f t="shared" si="36"/>
        <v>35.5</v>
      </c>
      <c r="K294">
        <f t="shared" si="41"/>
        <v>35.75</v>
      </c>
      <c r="M294" s="18">
        <f t="shared" si="42"/>
        <v>42962</v>
      </c>
      <c r="N294">
        <f t="shared" si="37"/>
        <v>35.5</v>
      </c>
      <c r="O294" s="21">
        <f t="shared" si="43"/>
        <v>36.35</v>
      </c>
      <c r="P294">
        <f t="shared" si="44"/>
        <v>35.299999999999997</v>
      </c>
      <c r="Q294">
        <f t="shared" si="38"/>
        <v>35.75</v>
      </c>
    </row>
    <row r="295" spans="2:17"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H295" s="16">
        <f t="shared" si="39"/>
        <v>-1</v>
      </c>
      <c r="I295" s="16">
        <f t="shared" si="40"/>
        <v>1</v>
      </c>
      <c r="J295" s="16">
        <f t="shared" si="36"/>
        <v>35.799999999999997</v>
      </c>
      <c r="K295">
        <f t="shared" si="41"/>
        <v>35.5</v>
      </c>
      <c r="M295" s="18">
        <f t="shared" si="42"/>
        <v>42961</v>
      </c>
      <c r="N295">
        <f t="shared" si="37"/>
        <v>35.5</v>
      </c>
      <c r="O295" s="21">
        <f t="shared" si="43"/>
        <v>36.950000000000003</v>
      </c>
      <c r="P295">
        <f t="shared" si="44"/>
        <v>35.299999999999997</v>
      </c>
      <c r="Q295">
        <f t="shared" si="38"/>
        <v>35.799999999999997</v>
      </c>
    </row>
    <row r="296" spans="2:17"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H296" s="16">
        <f t="shared" si="39"/>
        <v>-1</v>
      </c>
      <c r="I296" s="16">
        <f t="shared" si="40"/>
        <v>1</v>
      </c>
      <c r="J296" s="16">
        <f t="shared" si="36"/>
        <v>36.200000000000003</v>
      </c>
      <c r="K296">
        <f t="shared" si="41"/>
        <v>35.799999999999997</v>
      </c>
      <c r="M296" s="18">
        <f t="shared" si="42"/>
        <v>42958</v>
      </c>
      <c r="N296">
        <f t="shared" si="37"/>
        <v>35.799999999999997</v>
      </c>
      <c r="O296" s="21">
        <f t="shared" si="43"/>
        <v>37</v>
      </c>
      <c r="P296">
        <f t="shared" si="44"/>
        <v>35.5</v>
      </c>
      <c r="Q296">
        <f t="shared" si="38"/>
        <v>36.200000000000003</v>
      </c>
    </row>
    <row r="297" spans="2:17"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H297" s="16">
        <f t="shared" si="39"/>
        <v>-1</v>
      </c>
      <c r="I297" s="16">
        <f t="shared" si="40"/>
        <v>1</v>
      </c>
      <c r="J297" s="16">
        <f t="shared" si="36"/>
        <v>36.25</v>
      </c>
      <c r="K297">
        <f t="shared" si="41"/>
        <v>36.200000000000003</v>
      </c>
      <c r="M297" s="18">
        <f t="shared" si="42"/>
        <v>42957</v>
      </c>
      <c r="N297">
        <f t="shared" si="37"/>
        <v>36.200000000000003</v>
      </c>
      <c r="O297" s="21">
        <f t="shared" si="43"/>
        <v>37.25</v>
      </c>
      <c r="P297">
        <f t="shared" si="44"/>
        <v>36.200000000000003</v>
      </c>
      <c r="Q297">
        <f t="shared" si="38"/>
        <v>36.25</v>
      </c>
    </row>
    <row r="298" spans="2:17"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H298" s="16">
        <f t="shared" si="39"/>
        <v>-1</v>
      </c>
      <c r="I298" s="16">
        <f t="shared" si="40"/>
        <v>1</v>
      </c>
      <c r="J298" s="16">
        <f t="shared" si="36"/>
        <v>36.950000000000003</v>
      </c>
      <c r="K298">
        <f t="shared" si="41"/>
        <v>36.25</v>
      </c>
      <c r="M298" s="18">
        <f t="shared" si="42"/>
        <v>42956</v>
      </c>
      <c r="N298">
        <f t="shared" si="37"/>
        <v>36.25</v>
      </c>
      <c r="O298" s="21">
        <f t="shared" si="43"/>
        <v>37.25</v>
      </c>
      <c r="P298">
        <f t="shared" si="44"/>
        <v>36.200000000000003</v>
      </c>
      <c r="Q298">
        <f t="shared" si="38"/>
        <v>36.950000000000003</v>
      </c>
    </row>
    <row r="299" spans="2:17"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H299" s="16">
        <f t="shared" si="39"/>
        <v>1</v>
      </c>
      <c r="I299" s="16">
        <f t="shared" si="40"/>
        <v>1</v>
      </c>
      <c r="J299" s="16">
        <f t="shared" si="36"/>
        <v>36.75</v>
      </c>
      <c r="K299">
        <f t="shared" si="41"/>
        <v>36.950000000000003</v>
      </c>
      <c r="M299" s="18">
        <f t="shared" si="42"/>
        <v>42955</v>
      </c>
      <c r="N299">
        <f t="shared" si="37"/>
        <v>36.75</v>
      </c>
      <c r="O299" s="21">
        <f t="shared" si="43"/>
        <v>37.25</v>
      </c>
      <c r="P299">
        <f t="shared" si="44"/>
        <v>36.5</v>
      </c>
      <c r="Q299">
        <f t="shared" si="38"/>
        <v>36.950000000000003</v>
      </c>
    </row>
    <row r="300" spans="2:17"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H300" s="16">
        <f t="shared" si="39"/>
        <v>-1</v>
      </c>
      <c r="I300" s="16">
        <f t="shared" si="40"/>
        <v>1</v>
      </c>
      <c r="J300" s="16">
        <f t="shared" si="36"/>
        <v>37</v>
      </c>
      <c r="K300">
        <f t="shared" si="41"/>
        <v>36.75</v>
      </c>
      <c r="M300" s="18">
        <f t="shared" si="42"/>
        <v>42954</v>
      </c>
      <c r="N300">
        <f t="shared" si="37"/>
        <v>36.75</v>
      </c>
      <c r="O300" s="21">
        <f t="shared" si="43"/>
        <v>37.5</v>
      </c>
      <c r="P300">
        <f t="shared" si="44"/>
        <v>36.5</v>
      </c>
      <c r="Q300">
        <f t="shared" si="38"/>
        <v>37</v>
      </c>
    </row>
    <row r="301" spans="2:17"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H301" s="16">
        <f t="shared" si="39"/>
        <v>1</v>
      </c>
      <c r="I301" s="16">
        <f t="shared" si="40"/>
        <v>1</v>
      </c>
      <c r="J301" s="16">
        <f t="shared" si="36"/>
        <v>36.799999999999997</v>
      </c>
      <c r="K301">
        <f t="shared" si="41"/>
        <v>37</v>
      </c>
      <c r="M301" s="18">
        <f t="shared" si="42"/>
        <v>42951</v>
      </c>
      <c r="N301">
        <f t="shared" si="37"/>
        <v>36.799999999999997</v>
      </c>
      <c r="O301" s="21">
        <f t="shared" si="43"/>
        <v>37.700000000000003</v>
      </c>
      <c r="P301">
        <f t="shared" si="44"/>
        <v>36.549999999999997</v>
      </c>
      <c r="Q301">
        <f t="shared" si="38"/>
        <v>37</v>
      </c>
    </row>
    <row r="302" spans="2:17"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H302" s="16">
        <f t="shared" si="39"/>
        <v>-1</v>
      </c>
      <c r="I302" s="16">
        <f t="shared" si="40"/>
        <v>1</v>
      </c>
      <c r="J302" s="16">
        <f t="shared" si="36"/>
        <v>37.15</v>
      </c>
      <c r="K302">
        <f t="shared" si="41"/>
        <v>36.799999999999997</v>
      </c>
      <c r="M302" s="18">
        <f t="shared" si="42"/>
        <v>42950</v>
      </c>
      <c r="N302">
        <f t="shared" si="37"/>
        <v>36.799999999999997</v>
      </c>
      <c r="O302" s="21">
        <f t="shared" si="43"/>
        <v>37.700000000000003</v>
      </c>
      <c r="P302">
        <f t="shared" si="44"/>
        <v>35.799999999999997</v>
      </c>
      <c r="Q302">
        <f t="shared" si="38"/>
        <v>37.15</v>
      </c>
    </row>
    <row r="303" spans="2:17"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H303" s="16">
        <f t="shared" si="39"/>
        <v>-1</v>
      </c>
      <c r="I303" s="16">
        <f t="shared" si="40"/>
        <v>1</v>
      </c>
      <c r="J303" s="16">
        <f t="shared" si="36"/>
        <v>37.5</v>
      </c>
      <c r="K303">
        <f t="shared" si="41"/>
        <v>37.15</v>
      </c>
      <c r="M303" s="18">
        <f t="shared" si="42"/>
        <v>42949</v>
      </c>
      <c r="N303">
        <f t="shared" si="37"/>
        <v>37.15</v>
      </c>
      <c r="O303" s="21">
        <f t="shared" si="43"/>
        <v>37.700000000000003</v>
      </c>
      <c r="P303">
        <f t="shared" si="44"/>
        <v>35.799999999999997</v>
      </c>
      <c r="Q303">
        <f t="shared" si="38"/>
        <v>37.5</v>
      </c>
    </row>
    <row r="304" spans="2:17"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H304" s="16">
        <f t="shared" si="39"/>
        <v>1</v>
      </c>
      <c r="I304" s="16">
        <f t="shared" si="40"/>
        <v>1</v>
      </c>
      <c r="J304" s="16">
        <f t="shared" si="36"/>
        <v>35.85</v>
      </c>
      <c r="K304">
        <f t="shared" si="41"/>
        <v>37.5</v>
      </c>
      <c r="M304" s="18">
        <f t="shared" si="42"/>
        <v>42948</v>
      </c>
      <c r="N304">
        <f t="shared" si="37"/>
        <v>35.85</v>
      </c>
      <c r="O304" s="21">
        <f t="shared" si="43"/>
        <v>36.549999999999997</v>
      </c>
      <c r="P304">
        <f t="shared" si="44"/>
        <v>35.799999999999997</v>
      </c>
      <c r="Q304">
        <f t="shared" si="38"/>
        <v>37.5</v>
      </c>
    </row>
    <row r="305" spans="2:17"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H305" s="16">
        <f t="shared" si="39"/>
        <v>1</v>
      </c>
      <c r="I305" s="16">
        <f t="shared" si="40"/>
        <v>-1</v>
      </c>
      <c r="J305" s="16">
        <f t="shared" si="36"/>
        <v>35.85</v>
      </c>
      <c r="K305">
        <f t="shared" si="41"/>
        <v>36.450000000000003</v>
      </c>
      <c r="M305" s="18">
        <f t="shared" si="42"/>
        <v>42947</v>
      </c>
      <c r="N305">
        <f t="shared" si="37"/>
        <v>36.450000000000003</v>
      </c>
      <c r="O305" s="21">
        <f t="shared" si="43"/>
        <v>36.799999999999997</v>
      </c>
      <c r="P305">
        <f t="shared" si="44"/>
        <v>35.799999999999997</v>
      </c>
      <c r="Q305">
        <f t="shared" si="38"/>
        <v>35.85</v>
      </c>
    </row>
    <row r="306" spans="2:17"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H306" s="16">
        <f t="shared" si="39"/>
        <v>-1</v>
      </c>
      <c r="I306" s="16">
        <f t="shared" si="40"/>
        <v>-1</v>
      </c>
      <c r="J306" s="16">
        <f t="shared" si="36"/>
        <v>36.200000000000003</v>
      </c>
      <c r="K306">
        <f t="shared" si="41"/>
        <v>35.85</v>
      </c>
      <c r="M306" s="18">
        <f t="shared" si="42"/>
        <v>42944</v>
      </c>
      <c r="N306">
        <f t="shared" si="37"/>
        <v>36.200000000000003</v>
      </c>
      <c r="O306" s="21">
        <f t="shared" si="43"/>
        <v>37.1</v>
      </c>
      <c r="P306">
        <f t="shared" si="44"/>
        <v>35.799999999999997</v>
      </c>
      <c r="Q306">
        <f t="shared" si="38"/>
        <v>35.85</v>
      </c>
    </row>
    <row r="307" spans="2:17"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H307" s="16">
        <f t="shared" si="39"/>
        <v>1</v>
      </c>
      <c r="I307" s="16">
        <f t="shared" si="40"/>
        <v>-1</v>
      </c>
      <c r="J307" s="16">
        <f t="shared" si="36"/>
        <v>36.200000000000003</v>
      </c>
      <c r="K307">
        <f t="shared" si="41"/>
        <v>36.200000000000003</v>
      </c>
      <c r="M307" s="18">
        <f t="shared" si="42"/>
        <v>42943</v>
      </c>
      <c r="N307">
        <f t="shared" si="37"/>
        <v>36.200000000000003</v>
      </c>
      <c r="O307" s="21">
        <f t="shared" si="43"/>
        <v>37.35</v>
      </c>
      <c r="P307">
        <f t="shared" si="44"/>
        <v>36.1</v>
      </c>
      <c r="Q307">
        <f t="shared" si="38"/>
        <v>36.200000000000003</v>
      </c>
    </row>
    <row r="308" spans="2:17"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H308" s="16">
        <f t="shared" si="39"/>
        <v>-1</v>
      </c>
      <c r="I308" s="16">
        <f t="shared" si="40"/>
        <v>-1</v>
      </c>
      <c r="J308" s="16">
        <f t="shared" si="36"/>
        <v>36.549999999999997</v>
      </c>
      <c r="K308">
        <f t="shared" si="41"/>
        <v>36.200000000000003</v>
      </c>
      <c r="M308" s="18">
        <f t="shared" si="42"/>
        <v>42942</v>
      </c>
      <c r="N308">
        <f t="shared" si="37"/>
        <v>36.549999999999997</v>
      </c>
      <c r="O308" s="21">
        <f t="shared" si="43"/>
        <v>37.5</v>
      </c>
      <c r="P308">
        <f t="shared" si="44"/>
        <v>36.5</v>
      </c>
      <c r="Q308">
        <f t="shared" si="38"/>
        <v>36.200000000000003</v>
      </c>
    </row>
    <row r="309" spans="2:17"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H309" s="16">
        <f t="shared" si="39"/>
        <v>-1</v>
      </c>
      <c r="I309" s="16">
        <f t="shared" si="40"/>
        <v>-1</v>
      </c>
      <c r="J309" s="16">
        <f t="shared" si="36"/>
        <v>37.200000000000003</v>
      </c>
      <c r="K309">
        <f t="shared" si="41"/>
        <v>36.549999999999997</v>
      </c>
      <c r="M309" s="18">
        <f t="shared" si="42"/>
        <v>42941</v>
      </c>
      <c r="N309">
        <f t="shared" si="37"/>
        <v>37.200000000000003</v>
      </c>
      <c r="O309" s="21">
        <f t="shared" si="43"/>
        <v>37.6</v>
      </c>
      <c r="P309">
        <f t="shared" si="44"/>
        <v>37</v>
      </c>
      <c r="Q309">
        <f t="shared" si="38"/>
        <v>36.549999999999997</v>
      </c>
    </row>
    <row r="310" spans="2:17"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H310" s="16">
        <f t="shared" si="39"/>
        <v>-1</v>
      </c>
      <c r="I310" s="16">
        <f t="shared" si="40"/>
        <v>1</v>
      </c>
      <c r="J310" s="16">
        <f t="shared" si="36"/>
        <v>37.200000000000003</v>
      </c>
      <c r="K310">
        <f t="shared" si="41"/>
        <v>37.1</v>
      </c>
      <c r="M310" s="18">
        <f t="shared" si="42"/>
        <v>42940</v>
      </c>
      <c r="N310">
        <f t="shared" si="37"/>
        <v>37.1</v>
      </c>
      <c r="O310" s="21">
        <f t="shared" si="43"/>
        <v>38.200000000000003</v>
      </c>
      <c r="P310">
        <f t="shared" si="44"/>
        <v>37</v>
      </c>
      <c r="Q310">
        <f t="shared" si="38"/>
        <v>37.200000000000003</v>
      </c>
    </row>
    <row r="311" spans="2:17"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H311" s="16">
        <f t="shared" si="39"/>
        <v>-1</v>
      </c>
      <c r="I311" s="16">
        <f t="shared" si="40"/>
        <v>1</v>
      </c>
      <c r="J311" s="16">
        <f t="shared" si="36"/>
        <v>37.450000000000003</v>
      </c>
      <c r="K311">
        <f t="shared" si="41"/>
        <v>37.200000000000003</v>
      </c>
      <c r="M311" s="18">
        <f t="shared" si="42"/>
        <v>42937</v>
      </c>
      <c r="N311">
        <f t="shared" si="37"/>
        <v>37.200000000000003</v>
      </c>
      <c r="O311" s="21">
        <f t="shared" si="43"/>
        <v>38.200000000000003</v>
      </c>
      <c r="P311">
        <f t="shared" si="44"/>
        <v>36.700000000000003</v>
      </c>
      <c r="Q311">
        <f t="shared" si="38"/>
        <v>37.450000000000003</v>
      </c>
    </row>
    <row r="312" spans="2:17"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H312" s="16">
        <f t="shared" si="39"/>
        <v>1</v>
      </c>
      <c r="I312" s="16">
        <f t="shared" si="40"/>
        <v>1</v>
      </c>
      <c r="J312" s="16">
        <f t="shared" si="36"/>
        <v>37</v>
      </c>
      <c r="K312">
        <f t="shared" si="41"/>
        <v>37.450000000000003</v>
      </c>
      <c r="M312" s="18">
        <f t="shared" si="42"/>
        <v>42936</v>
      </c>
      <c r="N312">
        <f t="shared" si="37"/>
        <v>37</v>
      </c>
      <c r="O312" s="21">
        <f t="shared" si="43"/>
        <v>38.200000000000003</v>
      </c>
      <c r="P312">
        <f t="shared" si="44"/>
        <v>36</v>
      </c>
      <c r="Q312">
        <f t="shared" si="38"/>
        <v>37.450000000000003</v>
      </c>
    </row>
    <row r="313" spans="2:17"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H313" s="16">
        <f t="shared" si="39"/>
        <v>-1</v>
      </c>
      <c r="I313" s="16">
        <f t="shared" si="40"/>
        <v>1</v>
      </c>
      <c r="J313" s="16">
        <f t="shared" si="36"/>
        <v>37.25</v>
      </c>
      <c r="K313">
        <f t="shared" si="41"/>
        <v>37</v>
      </c>
      <c r="M313" s="18">
        <f t="shared" si="42"/>
        <v>42935</v>
      </c>
      <c r="N313">
        <f t="shared" si="37"/>
        <v>37</v>
      </c>
      <c r="O313" s="21">
        <f t="shared" si="43"/>
        <v>37.25</v>
      </c>
      <c r="P313">
        <f t="shared" si="44"/>
        <v>35.6</v>
      </c>
      <c r="Q313">
        <f t="shared" si="38"/>
        <v>37.25</v>
      </c>
    </row>
    <row r="314" spans="2:17"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H314" s="16">
        <f t="shared" si="39"/>
        <v>1</v>
      </c>
      <c r="I314" s="16">
        <f t="shared" si="40"/>
        <v>1</v>
      </c>
      <c r="J314" s="16">
        <f t="shared" si="36"/>
        <v>36.700000000000003</v>
      </c>
      <c r="K314">
        <f t="shared" si="41"/>
        <v>37.25</v>
      </c>
      <c r="M314" s="18">
        <f t="shared" si="42"/>
        <v>42934</v>
      </c>
      <c r="N314">
        <f t="shared" si="37"/>
        <v>36.700000000000003</v>
      </c>
      <c r="O314" s="21">
        <f t="shared" si="43"/>
        <v>37</v>
      </c>
      <c r="P314">
        <f t="shared" si="44"/>
        <v>35.450000000000003</v>
      </c>
      <c r="Q314">
        <f t="shared" si="38"/>
        <v>37.25</v>
      </c>
    </row>
    <row r="315" spans="2:17"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H315" s="16">
        <f t="shared" si="39"/>
        <v>1</v>
      </c>
      <c r="I315" s="16">
        <f t="shared" si="40"/>
        <v>1</v>
      </c>
      <c r="J315" s="16">
        <f t="shared" si="36"/>
        <v>35.65</v>
      </c>
      <c r="K315">
        <f t="shared" si="41"/>
        <v>36.700000000000003</v>
      </c>
      <c r="M315" s="18">
        <f t="shared" si="42"/>
        <v>42933</v>
      </c>
      <c r="N315">
        <f t="shared" si="37"/>
        <v>35.65</v>
      </c>
      <c r="O315" s="21">
        <f t="shared" si="43"/>
        <v>35.9</v>
      </c>
      <c r="P315">
        <f t="shared" si="44"/>
        <v>35.450000000000003</v>
      </c>
      <c r="Q315">
        <f t="shared" si="38"/>
        <v>36.700000000000003</v>
      </c>
    </row>
    <row r="316" spans="2:17"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H316" s="16">
        <f t="shared" si="39"/>
        <v>1</v>
      </c>
      <c r="I316" s="16">
        <f t="shared" si="40"/>
        <v>-1</v>
      </c>
      <c r="J316" s="16">
        <f t="shared" si="36"/>
        <v>35.65</v>
      </c>
      <c r="K316">
        <f t="shared" si="41"/>
        <v>35.799999999999997</v>
      </c>
      <c r="M316" s="18">
        <f t="shared" si="42"/>
        <v>42930</v>
      </c>
      <c r="N316">
        <f t="shared" si="37"/>
        <v>35.799999999999997</v>
      </c>
      <c r="O316" s="21">
        <f t="shared" si="43"/>
        <v>36.299999999999997</v>
      </c>
      <c r="P316">
        <f t="shared" si="44"/>
        <v>35.450000000000003</v>
      </c>
      <c r="Q316">
        <f t="shared" si="38"/>
        <v>35.65</v>
      </c>
    </row>
    <row r="317" spans="2:17"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H317" s="16">
        <f t="shared" si="39"/>
        <v>-1</v>
      </c>
      <c r="I317" s="16">
        <f t="shared" si="40"/>
        <v>-1</v>
      </c>
      <c r="J317" s="16">
        <f t="shared" si="36"/>
        <v>35.700000000000003</v>
      </c>
      <c r="K317">
        <f t="shared" si="41"/>
        <v>35.65</v>
      </c>
      <c r="M317" s="18">
        <f t="shared" si="42"/>
        <v>42929</v>
      </c>
      <c r="N317">
        <f t="shared" si="37"/>
        <v>35.700000000000003</v>
      </c>
      <c r="O317" s="21">
        <f t="shared" si="43"/>
        <v>36.299999999999997</v>
      </c>
      <c r="P317">
        <f t="shared" si="44"/>
        <v>35.4</v>
      </c>
      <c r="Q317">
        <f t="shared" si="38"/>
        <v>35.65</v>
      </c>
    </row>
    <row r="318" spans="2:17"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H318" s="16">
        <f t="shared" si="39"/>
        <v>1</v>
      </c>
      <c r="I318" s="16">
        <f t="shared" si="40"/>
        <v>-1</v>
      </c>
      <c r="J318" s="16">
        <f t="shared" si="36"/>
        <v>35.6</v>
      </c>
      <c r="K318">
        <f t="shared" si="41"/>
        <v>35.700000000000003</v>
      </c>
      <c r="M318" s="18">
        <f t="shared" si="42"/>
        <v>42928</v>
      </c>
      <c r="N318">
        <f t="shared" si="37"/>
        <v>35.700000000000003</v>
      </c>
      <c r="O318" s="21">
        <f t="shared" si="43"/>
        <v>37.1</v>
      </c>
      <c r="P318">
        <f t="shared" si="44"/>
        <v>35.4</v>
      </c>
      <c r="Q318">
        <f t="shared" si="38"/>
        <v>35.6</v>
      </c>
    </row>
    <row r="319" spans="2:17"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H319" s="16">
        <f t="shared" si="39"/>
        <v>-1</v>
      </c>
      <c r="I319" s="16">
        <f t="shared" si="40"/>
        <v>-1</v>
      </c>
      <c r="J319" s="16">
        <f t="shared" si="36"/>
        <v>35.799999999999997</v>
      </c>
      <c r="K319">
        <f t="shared" si="41"/>
        <v>35.6</v>
      </c>
      <c r="M319" s="18">
        <f t="shared" si="42"/>
        <v>42927</v>
      </c>
      <c r="N319">
        <f t="shared" si="37"/>
        <v>35.799999999999997</v>
      </c>
      <c r="O319" s="21">
        <f t="shared" si="43"/>
        <v>37.25</v>
      </c>
      <c r="P319">
        <f t="shared" si="44"/>
        <v>35.4</v>
      </c>
      <c r="Q319">
        <f t="shared" si="38"/>
        <v>35.6</v>
      </c>
    </row>
    <row r="320" spans="2:17"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H320" s="16">
        <f t="shared" si="39"/>
        <v>-1</v>
      </c>
      <c r="I320" s="16">
        <f t="shared" si="40"/>
        <v>-1</v>
      </c>
      <c r="J320" s="16">
        <f t="shared" si="36"/>
        <v>36.1</v>
      </c>
      <c r="K320">
        <f t="shared" si="41"/>
        <v>35.799999999999997</v>
      </c>
      <c r="M320" s="18">
        <f t="shared" si="42"/>
        <v>42926</v>
      </c>
      <c r="N320">
        <f t="shared" si="37"/>
        <v>36.1</v>
      </c>
      <c r="O320" s="21">
        <f t="shared" si="43"/>
        <v>37.25</v>
      </c>
      <c r="P320">
        <f t="shared" si="44"/>
        <v>36.1</v>
      </c>
      <c r="Q320">
        <f t="shared" si="38"/>
        <v>35.799999999999997</v>
      </c>
    </row>
    <row r="321" spans="2:17"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H321" s="16">
        <f t="shared" si="39"/>
        <v>-1</v>
      </c>
      <c r="I321" s="16">
        <f t="shared" si="40"/>
        <v>-1</v>
      </c>
      <c r="J321" s="16">
        <f t="shared" si="36"/>
        <v>37</v>
      </c>
      <c r="K321">
        <f t="shared" si="41"/>
        <v>36.1</v>
      </c>
      <c r="M321" s="18">
        <f t="shared" si="42"/>
        <v>42923</v>
      </c>
      <c r="N321">
        <f t="shared" si="37"/>
        <v>37</v>
      </c>
      <c r="O321" s="21">
        <f t="shared" si="43"/>
        <v>37.549999999999997</v>
      </c>
      <c r="P321">
        <f t="shared" si="44"/>
        <v>36.6</v>
      </c>
      <c r="Q321">
        <f t="shared" si="38"/>
        <v>36.1</v>
      </c>
    </row>
    <row r="322" spans="2:17"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H322" s="16">
        <f t="shared" si="39"/>
        <v>1</v>
      </c>
      <c r="I322" s="16">
        <f t="shared" si="40"/>
        <v>1</v>
      </c>
      <c r="J322" s="16">
        <f t="shared" si="36"/>
        <v>36.9</v>
      </c>
      <c r="K322">
        <f t="shared" si="41"/>
        <v>37</v>
      </c>
      <c r="M322" s="18">
        <f t="shared" si="42"/>
        <v>42922</v>
      </c>
      <c r="N322">
        <f t="shared" si="37"/>
        <v>36.9</v>
      </c>
      <c r="O322" s="21">
        <f t="shared" si="43"/>
        <v>37.549999999999997</v>
      </c>
      <c r="P322">
        <f t="shared" si="44"/>
        <v>36.200000000000003</v>
      </c>
      <c r="Q322">
        <f t="shared" si="38"/>
        <v>37</v>
      </c>
    </row>
    <row r="323" spans="2:17"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H323" s="16">
        <f t="shared" si="39"/>
        <v>-1</v>
      </c>
      <c r="I323" s="16">
        <f t="shared" si="40"/>
        <v>1</v>
      </c>
      <c r="J323" s="16">
        <f t="shared" si="36"/>
        <v>37.049999999999997</v>
      </c>
      <c r="K323">
        <f t="shared" si="41"/>
        <v>36.9</v>
      </c>
      <c r="M323" s="18">
        <f t="shared" si="42"/>
        <v>42921</v>
      </c>
      <c r="N323">
        <f t="shared" si="37"/>
        <v>36.9</v>
      </c>
      <c r="O323" s="21">
        <f t="shared" si="43"/>
        <v>37.549999999999997</v>
      </c>
      <c r="P323">
        <f t="shared" si="44"/>
        <v>34.75</v>
      </c>
      <c r="Q323">
        <f t="shared" si="38"/>
        <v>37.049999999999997</v>
      </c>
    </row>
    <row r="324" spans="2:17"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H324" s="16">
        <f t="shared" si="39"/>
        <v>-1</v>
      </c>
      <c r="I324" s="16">
        <f t="shared" si="40"/>
        <v>1</v>
      </c>
      <c r="J324" s="16">
        <f t="shared" ref="J324:J387" si="45">IF(OR(AND(I325=1,H324=-1,F324&lt;P324,J325&gt;K325),AND(I325=-1,H324=1,F324&gt;O324,J325&lt;K325)),J325,K325)</f>
        <v>37.299999999999997</v>
      </c>
      <c r="K324">
        <f t="shared" si="41"/>
        <v>37.049999999999997</v>
      </c>
      <c r="M324" s="18">
        <f t="shared" si="42"/>
        <v>42920</v>
      </c>
      <c r="N324">
        <f t="shared" ref="N324:N387" si="46">IF(OR(AND(I324=1,K324&lt;J324),AND(I324=-1,K324&gt;J324)),K324,J324)</f>
        <v>37.049999999999997</v>
      </c>
      <c r="O324" s="21">
        <f t="shared" si="43"/>
        <v>37.4</v>
      </c>
      <c r="P324">
        <f t="shared" si="44"/>
        <v>34.75</v>
      </c>
      <c r="Q324">
        <f t="shared" ref="Q324:Q387" si="47">IF(N324=K324,J324,K324)</f>
        <v>37.299999999999997</v>
      </c>
    </row>
    <row r="325" spans="2:17"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H325" s="16">
        <f t="shared" ref="H325:H388" si="48">IF(F325&gt;=F326,1,-1)</f>
        <v>1</v>
      </c>
      <c r="I325" s="16">
        <f t="shared" ref="I325:I388" si="49">IF(OR(AND(I326&gt;=0,F325&gt;=MIN(E326:E328)),AND(I326=-1,F325&gt;=MAX(D326:D328))),1,-1)</f>
        <v>1</v>
      </c>
      <c r="J325" s="16">
        <f t="shared" si="45"/>
        <v>35.6</v>
      </c>
      <c r="K325">
        <f t="shared" ref="K325:K388" si="50">F325</f>
        <v>37.299999999999997</v>
      </c>
      <c r="M325" s="18">
        <f t="shared" ref="M325:M388" si="51">B325</f>
        <v>42919</v>
      </c>
      <c r="N325">
        <f t="shared" si="46"/>
        <v>35.6</v>
      </c>
      <c r="O325" s="21">
        <f t="shared" ref="O325:O388" si="52">MAX(D326:D328)</f>
        <v>37.200000000000003</v>
      </c>
      <c r="P325">
        <f t="shared" ref="P325:P388" si="53">MIN(E326:E328)</f>
        <v>34.75</v>
      </c>
      <c r="Q325">
        <f t="shared" si="47"/>
        <v>37.299999999999997</v>
      </c>
    </row>
    <row r="326" spans="2:17"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H326" s="16">
        <f t="shared" si="48"/>
        <v>1</v>
      </c>
      <c r="I326" s="16">
        <f t="shared" si="49"/>
        <v>-1</v>
      </c>
      <c r="J326" s="16">
        <f t="shared" si="45"/>
        <v>35.6</v>
      </c>
      <c r="K326">
        <f t="shared" si="50"/>
        <v>36.4</v>
      </c>
      <c r="M326" s="18">
        <f t="shared" si="51"/>
        <v>42916</v>
      </c>
      <c r="N326">
        <f t="shared" si="46"/>
        <v>36.4</v>
      </c>
      <c r="O326" s="21">
        <f t="shared" si="52"/>
        <v>38.5</v>
      </c>
      <c r="P326">
        <f t="shared" si="53"/>
        <v>35.6</v>
      </c>
      <c r="Q326">
        <f t="shared" si="47"/>
        <v>35.6</v>
      </c>
    </row>
    <row r="327" spans="2:17"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H327" s="16">
        <f t="shared" si="48"/>
        <v>-1</v>
      </c>
      <c r="I327" s="16">
        <f t="shared" si="49"/>
        <v>-1</v>
      </c>
      <c r="J327" s="16">
        <f t="shared" si="45"/>
        <v>36.799999999999997</v>
      </c>
      <c r="K327">
        <f t="shared" si="50"/>
        <v>35.6</v>
      </c>
      <c r="M327" s="18">
        <f t="shared" si="51"/>
        <v>42915</v>
      </c>
      <c r="N327">
        <f t="shared" si="46"/>
        <v>36.799999999999997</v>
      </c>
      <c r="O327" s="21">
        <f t="shared" si="52"/>
        <v>38.65</v>
      </c>
      <c r="P327">
        <f t="shared" si="53"/>
        <v>36.450000000000003</v>
      </c>
      <c r="Q327">
        <f t="shared" si="47"/>
        <v>35.6</v>
      </c>
    </row>
    <row r="328" spans="2:17"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H328" s="16">
        <f t="shared" si="48"/>
        <v>-1</v>
      </c>
      <c r="I328" s="16">
        <f t="shared" si="49"/>
        <v>-1</v>
      </c>
      <c r="J328" s="16">
        <f t="shared" si="45"/>
        <v>37.15</v>
      </c>
      <c r="K328">
        <f t="shared" si="50"/>
        <v>36.799999999999997</v>
      </c>
      <c r="M328" s="18">
        <f t="shared" si="51"/>
        <v>42914</v>
      </c>
      <c r="N328">
        <f t="shared" si="46"/>
        <v>37.15</v>
      </c>
      <c r="O328" s="21">
        <f t="shared" si="52"/>
        <v>39.35</v>
      </c>
      <c r="P328">
        <f t="shared" si="53"/>
        <v>37.1</v>
      </c>
      <c r="Q328">
        <f t="shared" si="47"/>
        <v>36.799999999999997</v>
      </c>
    </row>
    <row r="329" spans="2:17"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H329" s="16">
        <f t="shared" si="48"/>
        <v>-1</v>
      </c>
      <c r="I329" s="16">
        <f t="shared" si="49"/>
        <v>-1</v>
      </c>
      <c r="J329" s="16">
        <f t="shared" si="45"/>
        <v>38.299999999999997</v>
      </c>
      <c r="K329">
        <f t="shared" si="50"/>
        <v>37.15</v>
      </c>
      <c r="M329" s="18">
        <f t="shared" si="51"/>
        <v>42913</v>
      </c>
      <c r="N329">
        <f t="shared" si="46"/>
        <v>38.299999999999997</v>
      </c>
      <c r="O329" s="21">
        <f t="shared" si="52"/>
        <v>39.35</v>
      </c>
      <c r="P329">
        <f t="shared" si="53"/>
        <v>38</v>
      </c>
      <c r="Q329">
        <f t="shared" si="47"/>
        <v>37.15</v>
      </c>
    </row>
    <row r="330" spans="2:17"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H330" s="16">
        <f t="shared" si="48"/>
        <v>1</v>
      </c>
      <c r="I330" s="16">
        <f t="shared" si="49"/>
        <v>-1</v>
      </c>
      <c r="J330" s="16">
        <f t="shared" si="45"/>
        <v>38.200000000000003</v>
      </c>
      <c r="K330">
        <f t="shared" si="50"/>
        <v>38.299999999999997</v>
      </c>
      <c r="M330" s="18">
        <f t="shared" si="51"/>
        <v>42912</v>
      </c>
      <c r="N330">
        <f t="shared" si="46"/>
        <v>38.299999999999997</v>
      </c>
      <c r="O330" s="21">
        <f t="shared" si="52"/>
        <v>39.700000000000003</v>
      </c>
      <c r="P330">
        <f t="shared" si="53"/>
        <v>38</v>
      </c>
      <c r="Q330">
        <f t="shared" si="47"/>
        <v>38.200000000000003</v>
      </c>
    </row>
    <row r="331" spans="2:17"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H331" s="16">
        <f t="shared" si="48"/>
        <v>-1</v>
      </c>
      <c r="I331" s="16">
        <f t="shared" si="49"/>
        <v>-1</v>
      </c>
      <c r="J331" s="16">
        <f t="shared" si="45"/>
        <v>38.299999999999997</v>
      </c>
      <c r="K331">
        <f t="shared" si="50"/>
        <v>38.200000000000003</v>
      </c>
      <c r="M331" s="18">
        <f t="shared" si="51"/>
        <v>42909</v>
      </c>
      <c r="N331">
        <f t="shared" si="46"/>
        <v>38.299999999999997</v>
      </c>
      <c r="O331" s="21">
        <f t="shared" si="52"/>
        <v>39.700000000000003</v>
      </c>
      <c r="P331">
        <f t="shared" si="53"/>
        <v>38</v>
      </c>
      <c r="Q331">
        <f t="shared" si="47"/>
        <v>38.200000000000003</v>
      </c>
    </row>
    <row r="332" spans="2:17"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H332" s="16">
        <f t="shared" si="48"/>
        <v>-1</v>
      </c>
      <c r="I332" s="16">
        <f t="shared" si="49"/>
        <v>-1</v>
      </c>
      <c r="J332" s="16">
        <f t="shared" si="45"/>
        <v>39</v>
      </c>
      <c r="K332">
        <f t="shared" si="50"/>
        <v>38.299999999999997</v>
      </c>
      <c r="M332" s="18">
        <f t="shared" si="51"/>
        <v>42908</v>
      </c>
      <c r="N332">
        <f t="shared" si="46"/>
        <v>39</v>
      </c>
      <c r="O332" s="21">
        <f t="shared" si="52"/>
        <v>39.700000000000003</v>
      </c>
      <c r="P332">
        <f t="shared" si="53"/>
        <v>37.9</v>
      </c>
      <c r="Q332">
        <f t="shared" si="47"/>
        <v>38.299999999999997</v>
      </c>
    </row>
    <row r="333" spans="2:17"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H333" s="16">
        <f t="shared" si="48"/>
        <v>1</v>
      </c>
      <c r="I333" s="16">
        <f t="shared" si="49"/>
        <v>-1</v>
      </c>
      <c r="J333" s="16">
        <f t="shared" si="45"/>
        <v>38.65</v>
      </c>
      <c r="K333">
        <f t="shared" si="50"/>
        <v>39</v>
      </c>
      <c r="M333" s="18">
        <f t="shared" si="51"/>
        <v>42907</v>
      </c>
      <c r="N333">
        <f t="shared" si="46"/>
        <v>39</v>
      </c>
      <c r="O333" s="21">
        <f t="shared" si="52"/>
        <v>39.15</v>
      </c>
      <c r="P333">
        <f t="shared" si="53"/>
        <v>37.9</v>
      </c>
      <c r="Q333">
        <f t="shared" si="47"/>
        <v>38.65</v>
      </c>
    </row>
    <row r="334" spans="2:17"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H334" s="16">
        <f t="shared" si="48"/>
        <v>1</v>
      </c>
      <c r="I334" s="16">
        <f t="shared" si="49"/>
        <v>-1</v>
      </c>
      <c r="J334" s="16">
        <f t="shared" si="45"/>
        <v>38.4</v>
      </c>
      <c r="K334">
        <f t="shared" si="50"/>
        <v>38.65</v>
      </c>
      <c r="M334" s="18">
        <f t="shared" si="51"/>
        <v>42906</v>
      </c>
      <c r="N334">
        <f t="shared" si="46"/>
        <v>38.65</v>
      </c>
      <c r="O334" s="21">
        <f t="shared" si="52"/>
        <v>38.700000000000003</v>
      </c>
      <c r="P334">
        <f t="shared" si="53"/>
        <v>37.5</v>
      </c>
      <c r="Q334">
        <f t="shared" si="47"/>
        <v>38.4</v>
      </c>
    </row>
    <row r="335" spans="2:17"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H335" s="16">
        <f t="shared" si="48"/>
        <v>1</v>
      </c>
      <c r="I335" s="16">
        <f t="shared" si="49"/>
        <v>-1</v>
      </c>
      <c r="J335" s="16">
        <f t="shared" si="45"/>
        <v>38</v>
      </c>
      <c r="K335">
        <f t="shared" si="50"/>
        <v>38.4</v>
      </c>
      <c r="M335" s="18">
        <f t="shared" si="51"/>
        <v>42905</v>
      </c>
      <c r="N335">
        <f t="shared" si="46"/>
        <v>38.4</v>
      </c>
      <c r="O335" s="21">
        <f t="shared" si="52"/>
        <v>39.6</v>
      </c>
      <c r="P335">
        <f t="shared" si="53"/>
        <v>37.5</v>
      </c>
      <c r="Q335">
        <f t="shared" si="47"/>
        <v>38</v>
      </c>
    </row>
    <row r="336" spans="2:17"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H336" s="16">
        <f t="shared" si="48"/>
        <v>-1</v>
      </c>
      <c r="I336" s="16">
        <f t="shared" si="49"/>
        <v>-1</v>
      </c>
      <c r="J336" s="16">
        <f t="shared" si="45"/>
        <v>38.4</v>
      </c>
      <c r="K336">
        <f t="shared" si="50"/>
        <v>38</v>
      </c>
      <c r="M336" s="18">
        <f t="shared" si="51"/>
        <v>42902</v>
      </c>
      <c r="N336">
        <f t="shared" si="46"/>
        <v>38.4</v>
      </c>
      <c r="O336" s="21">
        <f t="shared" si="52"/>
        <v>40.4</v>
      </c>
      <c r="P336">
        <f t="shared" si="53"/>
        <v>37.5</v>
      </c>
      <c r="Q336">
        <f t="shared" si="47"/>
        <v>38</v>
      </c>
    </row>
    <row r="337" spans="2:17"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H337" s="16">
        <f t="shared" si="48"/>
        <v>1</v>
      </c>
      <c r="I337" s="16">
        <f t="shared" si="49"/>
        <v>-1</v>
      </c>
      <c r="J337" s="16">
        <f t="shared" si="45"/>
        <v>37.549999999999997</v>
      </c>
      <c r="K337">
        <f t="shared" si="50"/>
        <v>38.4</v>
      </c>
      <c r="M337" s="18">
        <f t="shared" si="51"/>
        <v>42901</v>
      </c>
      <c r="N337">
        <f t="shared" si="46"/>
        <v>38.4</v>
      </c>
      <c r="O337" s="21">
        <f t="shared" si="52"/>
        <v>40.4</v>
      </c>
      <c r="P337">
        <f t="shared" si="53"/>
        <v>37.5</v>
      </c>
      <c r="Q337">
        <f t="shared" si="47"/>
        <v>37.549999999999997</v>
      </c>
    </row>
    <row r="338" spans="2:17"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H338" s="16">
        <f t="shared" si="48"/>
        <v>-1</v>
      </c>
      <c r="I338" s="16">
        <f t="shared" si="49"/>
        <v>-1</v>
      </c>
      <c r="J338" s="16">
        <f t="shared" si="45"/>
        <v>40.15</v>
      </c>
      <c r="K338">
        <f t="shared" si="50"/>
        <v>37.549999999999997</v>
      </c>
      <c r="M338" s="18">
        <f t="shared" si="51"/>
        <v>42900</v>
      </c>
      <c r="N338">
        <f t="shared" si="46"/>
        <v>40.15</v>
      </c>
      <c r="O338" s="21">
        <f t="shared" si="52"/>
        <v>40.4</v>
      </c>
      <c r="P338">
        <f t="shared" si="53"/>
        <v>38.799999999999997</v>
      </c>
      <c r="Q338">
        <f t="shared" si="47"/>
        <v>37.549999999999997</v>
      </c>
    </row>
    <row r="339" spans="2:17"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H339" s="16">
        <f t="shared" si="48"/>
        <v>-1</v>
      </c>
      <c r="I339" s="16">
        <f t="shared" si="49"/>
        <v>1</v>
      </c>
      <c r="J339" s="16">
        <f t="shared" si="45"/>
        <v>40.15</v>
      </c>
      <c r="K339">
        <f t="shared" si="50"/>
        <v>39.299999999999997</v>
      </c>
      <c r="M339" s="18">
        <f t="shared" si="51"/>
        <v>42899</v>
      </c>
      <c r="N339">
        <f t="shared" si="46"/>
        <v>39.299999999999997</v>
      </c>
      <c r="O339" s="21">
        <f t="shared" si="52"/>
        <v>40.4</v>
      </c>
      <c r="P339">
        <f t="shared" si="53"/>
        <v>38.6</v>
      </c>
      <c r="Q339">
        <f t="shared" si="47"/>
        <v>40.15</v>
      </c>
    </row>
    <row r="340" spans="2:17"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H340" s="16">
        <f t="shared" si="48"/>
        <v>1</v>
      </c>
      <c r="I340" s="16">
        <f t="shared" si="49"/>
        <v>1</v>
      </c>
      <c r="J340" s="16">
        <f t="shared" si="45"/>
        <v>39.4</v>
      </c>
      <c r="K340">
        <f t="shared" si="50"/>
        <v>40.15</v>
      </c>
      <c r="M340" s="18">
        <f t="shared" si="51"/>
        <v>42898</v>
      </c>
      <c r="N340">
        <f t="shared" si="46"/>
        <v>39.4</v>
      </c>
      <c r="O340" s="21">
        <f t="shared" si="52"/>
        <v>39.450000000000003</v>
      </c>
      <c r="P340">
        <f t="shared" si="53"/>
        <v>37.950000000000003</v>
      </c>
      <c r="Q340">
        <f t="shared" si="47"/>
        <v>40.15</v>
      </c>
    </row>
    <row r="341" spans="2:17"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H341" s="16">
        <f t="shared" si="48"/>
        <v>1</v>
      </c>
      <c r="I341" s="16">
        <f t="shared" si="49"/>
        <v>1</v>
      </c>
      <c r="J341" s="16">
        <f t="shared" si="45"/>
        <v>38.700000000000003</v>
      </c>
      <c r="K341">
        <f t="shared" si="50"/>
        <v>39.4</v>
      </c>
      <c r="M341" s="18">
        <f t="shared" si="51"/>
        <v>42895</v>
      </c>
      <c r="N341">
        <f t="shared" si="46"/>
        <v>38.700000000000003</v>
      </c>
      <c r="O341" s="21">
        <f t="shared" si="52"/>
        <v>39.4</v>
      </c>
      <c r="P341">
        <f t="shared" si="53"/>
        <v>37.950000000000003</v>
      </c>
      <c r="Q341">
        <f t="shared" si="47"/>
        <v>39.4</v>
      </c>
    </row>
    <row r="342" spans="2:17"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H342" s="16">
        <f t="shared" si="48"/>
        <v>1</v>
      </c>
      <c r="I342" s="16">
        <f t="shared" si="49"/>
        <v>-1</v>
      </c>
      <c r="J342" s="16">
        <f t="shared" si="45"/>
        <v>38.6</v>
      </c>
      <c r="K342">
        <f t="shared" si="50"/>
        <v>38.700000000000003</v>
      </c>
      <c r="M342" s="18">
        <f t="shared" si="51"/>
        <v>42894</v>
      </c>
      <c r="N342">
        <f t="shared" si="46"/>
        <v>38.700000000000003</v>
      </c>
      <c r="O342" s="21">
        <f t="shared" si="52"/>
        <v>39.4</v>
      </c>
      <c r="P342">
        <f t="shared" si="53"/>
        <v>37</v>
      </c>
      <c r="Q342">
        <f t="shared" si="47"/>
        <v>38.6</v>
      </c>
    </row>
    <row r="343" spans="2:17"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H343" s="16">
        <f t="shared" si="48"/>
        <v>1</v>
      </c>
      <c r="I343" s="16">
        <f t="shared" si="49"/>
        <v>-1</v>
      </c>
      <c r="J343" s="16">
        <f t="shared" si="45"/>
        <v>38.200000000000003</v>
      </c>
      <c r="K343">
        <f t="shared" si="50"/>
        <v>38.6</v>
      </c>
      <c r="M343" s="18">
        <f t="shared" si="51"/>
        <v>42893</v>
      </c>
      <c r="N343">
        <f t="shared" si="46"/>
        <v>38.6</v>
      </c>
      <c r="O343" s="21">
        <f t="shared" si="52"/>
        <v>38.9</v>
      </c>
      <c r="P343">
        <f t="shared" si="53"/>
        <v>36.6</v>
      </c>
      <c r="Q343">
        <f t="shared" si="47"/>
        <v>38.200000000000003</v>
      </c>
    </row>
    <row r="344" spans="2:17"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H344" s="16">
        <f t="shared" si="48"/>
        <v>1</v>
      </c>
      <c r="I344" s="16">
        <f t="shared" si="49"/>
        <v>-1</v>
      </c>
      <c r="J344" s="16">
        <f t="shared" si="45"/>
        <v>38.1</v>
      </c>
      <c r="K344">
        <f t="shared" si="50"/>
        <v>38.200000000000003</v>
      </c>
      <c r="M344" s="18">
        <f t="shared" si="51"/>
        <v>42892</v>
      </c>
      <c r="N344">
        <f t="shared" si="46"/>
        <v>38.200000000000003</v>
      </c>
      <c r="O344" s="21">
        <f t="shared" si="52"/>
        <v>38.549999999999997</v>
      </c>
      <c r="P344">
        <f t="shared" si="53"/>
        <v>36.6</v>
      </c>
      <c r="Q344">
        <f t="shared" si="47"/>
        <v>38.1</v>
      </c>
    </row>
    <row r="345" spans="2:17"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H345" s="16">
        <f t="shared" si="48"/>
        <v>1</v>
      </c>
      <c r="I345" s="16">
        <f t="shared" si="49"/>
        <v>-1</v>
      </c>
      <c r="J345" s="16">
        <f t="shared" si="45"/>
        <v>37.15</v>
      </c>
      <c r="K345">
        <f t="shared" si="50"/>
        <v>38.1</v>
      </c>
      <c r="M345" s="18">
        <f t="shared" si="51"/>
        <v>42891</v>
      </c>
      <c r="N345">
        <f t="shared" si="46"/>
        <v>38.1</v>
      </c>
      <c r="O345" s="21">
        <f t="shared" si="52"/>
        <v>38.700000000000003</v>
      </c>
      <c r="P345">
        <f t="shared" si="53"/>
        <v>36.6</v>
      </c>
      <c r="Q345">
        <f t="shared" si="47"/>
        <v>37.15</v>
      </c>
    </row>
    <row r="346" spans="2:17"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H346" s="16">
        <f t="shared" si="48"/>
        <v>-1</v>
      </c>
      <c r="I346" s="16">
        <f t="shared" si="49"/>
        <v>-1</v>
      </c>
      <c r="J346" s="16">
        <f t="shared" si="45"/>
        <v>38.299999999999997</v>
      </c>
      <c r="K346">
        <f t="shared" si="50"/>
        <v>37.15</v>
      </c>
      <c r="M346" s="18">
        <f t="shared" si="51"/>
        <v>42889</v>
      </c>
      <c r="N346">
        <f t="shared" si="46"/>
        <v>38.299999999999997</v>
      </c>
      <c r="O346" s="21">
        <f t="shared" si="52"/>
        <v>39.35</v>
      </c>
      <c r="P346">
        <f t="shared" si="53"/>
        <v>37.450000000000003</v>
      </c>
      <c r="Q346">
        <f t="shared" si="47"/>
        <v>37.15</v>
      </c>
    </row>
    <row r="347" spans="2:17"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H347" s="16">
        <f t="shared" si="48"/>
        <v>-1</v>
      </c>
      <c r="I347" s="16">
        <f t="shared" si="49"/>
        <v>1</v>
      </c>
      <c r="J347" s="16">
        <f t="shared" si="45"/>
        <v>38.299999999999997</v>
      </c>
      <c r="K347">
        <f t="shared" si="50"/>
        <v>37.450000000000003</v>
      </c>
      <c r="M347" s="18">
        <f t="shared" si="51"/>
        <v>42888</v>
      </c>
      <c r="N347">
        <f t="shared" si="46"/>
        <v>37.450000000000003</v>
      </c>
      <c r="O347" s="21">
        <f t="shared" si="52"/>
        <v>39.35</v>
      </c>
      <c r="P347">
        <f t="shared" si="53"/>
        <v>36.950000000000003</v>
      </c>
      <c r="Q347">
        <f t="shared" si="47"/>
        <v>38.299999999999997</v>
      </c>
    </row>
    <row r="348" spans="2:17"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H348" s="16">
        <f t="shared" si="48"/>
        <v>1</v>
      </c>
      <c r="I348" s="16">
        <f t="shared" si="49"/>
        <v>1</v>
      </c>
      <c r="J348" s="16">
        <f t="shared" si="45"/>
        <v>38.200000000000003</v>
      </c>
      <c r="K348">
        <f t="shared" si="50"/>
        <v>38.299999999999997</v>
      </c>
      <c r="M348" s="18">
        <f t="shared" si="51"/>
        <v>42887</v>
      </c>
      <c r="N348">
        <f t="shared" si="46"/>
        <v>38.200000000000003</v>
      </c>
      <c r="O348" s="21">
        <f t="shared" si="52"/>
        <v>39.35</v>
      </c>
      <c r="P348">
        <f t="shared" si="53"/>
        <v>36</v>
      </c>
      <c r="Q348">
        <f t="shared" si="47"/>
        <v>38.299999999999997</v>
      </c>
    </row>
    <row r="349" spans="2:17"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H349" s="16">
        <f t="shared" si="48"/>
        <v>1</v>
      </c>
      <c r="I349" s="16">
        <f t="shared" si="49"/>
        <v>1</v>
      </c>
      <c r="J349" s="16">
        <f t="shared" si="45"/>
        <v>38</v>
      </c>
      <c r="K349">
        <f t="shared" si="50"/>
        <v>38.200000000000003</v>
      </c>
      <c r="M349" s="18">
        <f t="shared" si="51"/>
        <v>42886</v>
      </c>
      <c r="N349">
        <f t="shared" si="46"/>
        <v>38</v>
      </c>
      <c r="O349" s="21">
        <f t="shared" si="52"/>
        <v>39.35</v>
      </c>
      <c r="P349">
        <f t="shared" si="53"/>
        <v>36</v>
      </c>
      <c r="Q349">
        <f t="shared" si="47"/>
        <v>38.200000000000003</v>
      </c>
    </row>
    <row r="350" spans="2:17"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H350" s="16">
        <f t="shared" si="48"/>
        <v>1</v>
      </c>
      <c r="I350" s="16">
        <f t="shared" si="49"/>
        <v>1</v>
      </c>
      <c r="J350" s="16">
        <f t="shared" si="45"/>
        <v>36.85</v>
      </c>
      <c r="K350">
        <f t="shared" si="50"/>
        <v>38</v>
      </c>
      <c r="M350" s="18">
        <f t="shared" si="51"/>
        <v>42881</v>
      </c>
      <c r="N350">
        <f t="shared" si="46"/>
        <v>36.85</v>
      </c>
      <c r="O350" s="21">
        <f t="shared" si="52"/>
        <v>39.35</v>
      </c>
      <c r="P350">
        <f t="shared" si="53"/>
        <v>35.950000000000003</v>
      </c>
      <c r="Q350">
        <f t="shared" si="47"/>
        <v>38</v>
      </c>
    </row>
    <row r="351" spans="2:17"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H351" s="16">
        <f t="shared" si="48"/>
        <v>1</v>
      </c>
      <c r="I351" s="16">
        <f t="shared" si="49"/>
        <v>1</v>
      </c>
      <c r="J351" s="16">
        <f t="shared" si="45"/>
        <v>36.85</v>
      </c>
      <c r="K351">
        <f t="shared" si="50"/>
        <v>36.85</v>
      </c>
      <c r="M351" s="18">
        <f t="shared" si="51"/>
        <v>42880</v>
      </c>
      <c r="N351">
        <f t="shared" si="46"/>
        <v>36.85</v>
      </c>
      <c r="O351" s="21">
        <f t="shared" si="52"/>
        <v>37.450000000000003</v>
      </c>
      <c r="P351">
        <f t="shared" si="53"/>
        <v>34.65</v>
      </c>
      <c r="Q351">
        <f t="shared" si="47"/>
        <v>36.85</v>
      </c>
    </row>
    <row r="352" spans="2:17"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H352" s="16">
        <f t="shared" si="48"/>
        <v>1</v>
      </c>
      <c r="I352" s="16">
        <f t="shared" si="49"/>
        <v>1</v>
      </c>
      <c r="J352" s="16">
        <f t="shared" si="45"/>
        <v>35.950000000000003</v>
      </c>
      <c r="K352">
        <f t="shared" si="50"/>
        <v>36.85</v>
      </c>
      <c r="M352" s="18">
        <f t="shared" si="51"/>
        <v>42879</v>
      </c>
      <c r="N352">
        <f t="shared" si="46"/>
        <v>35.950000000000003</v>
      </c>
      <c r="O352" s="21">
        <f t="shared" si="52"/>
        <v>37.450000000000003</v>
      </c>
      <c r="P352">
        <f t="shared" si="53"/>
        <v>33.549999999999997</v>
      </c>
      <c r="Q352">
        <f t="shared" si="47"/>
        <v>36.85</v>
      </c>
    </row>
    <row r="353" spans="2:17"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H353" s="16">
        <f t="shared" si="48"/>
        <v>1</v>
      </c>
      <c r="I353" s="16">
        <f t="shared" si="49"/>
        <v>1</v>
      </c>
      <c r="J353" s="16">
        <f t="shared" si="45"/>
        <v>35.950000000000003</v>
      </c>
      <c r="K353">
        <f t="shared" si="50"/>
        <v>35.950000000000003</v>
      </c>
      <c r="M353" s="18">
        <f t="shared" si="51"/>
        <v>42878</v>
      </c>
      <c r="N353">
        <f t="shared" si="46"/>
        <v>35.950000000000003</v>
      </c>
      <c r="O353" s="21">
        <f t="shared" si="52"/>
        <v>36</v>
      </c>
      <c r="P353">
        <f t="shared" si="53"/>
        <v>32.5</v>
      </c>
      <c r="Q353">
        <f t="shared" si="47"/>
        <v>35.950000000000003</v>
      </c>
    </row>
    <row r="354" spans="2:17"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H354" s="16">
        <f t="shared" si="48"/>
        <v>1</v>
      </c>
      <c r="I354" s="16">
        <f t="shared" si="49"/>
        <v>1</v>
      </c>
      <c r="J354" s="16">
        <f t="shared" si="45"/>
        <v>34.4</v>
      </c>
      <c r="K354">
        <f t="shared" si="50"/>
        <v>35.950000000000003</v>
      </c>
      <c r="M354" s="18">
        <f t="shared" si="51"/>
        <v>42877</v>
      </c>
      <c r="N354">
        <f t="shared" si="46"/>
        <v>34.4</v>
      </c>
      <c r="O354" s="21">
        <f t="shared" si="52"/>
        <v>34.799999999999997</v>
      </c>
      <c r="P354">
        <f t="shared" si="53"/>
        <v>31.85</v>
      </c>
      <c r="Q354">
        <f t="shared" si="47"/>
        <v>35.950000000000003</v>
      </c>
    </row>
    <row r="355" spans="2:17"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H355" s="16">
        <f t="shared" si="48"/>
        <v>1</v>
      </c>
      <c r="I355" s="16">
        <f t="shared" si="49"/>
        <v>1</v>
      </c>
      <c r="J355" s="16">
        <f t="shared" si="45"/>
        <v>33.549999999999997</v>
      </c>
      <c r="K355">
        <f t="shared" si="50"/>
        <v>34.4</v>
      </c>
      <c r="M355" s="18">
        <f t="shared" si="51"/>
        <v>42874</v>
      </c>
      <c r="N355">
        <f t="shared" si="46"/>
        <v>33.549999999999997</v>
      </c>
      <c r="O355" s="21">
        <f t="shared" si="52"/>
        <v>34.35</v>
      </c>
      <c r="P355">
        <f t="shared" si="53"/>
        <v>31.6</v>
      </c>
      <c r="Q355">
        <f t="shared" si="47"/>
        <v>34.4</v>
      </c>
    </row>
    <row r="356" spans="2:17"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H356" s="16">
        <f t="shared" si="48"/>
        <v>1</v>
      </c>
      <c r="I356" s="16">
        <f t="shared" si="49"/>
        <v>1</v>
      </c>
      <c r="J356" s="16">
        <f t="shared" si="45"/>
        <v>33.4</v>
      </c>
      <c r="K356">
        <f t="shared" si="50"/>
        <v>33.549999999999997</v>
      </c>
      <c r="M356" s="18">
        <f t="shared" si="51"/>
        <v>42873</v>
      </c>
      <c r="N356">
        <f t="shared" si="46"/>
        <v>33.4</v>
      </c>
      <c r="O356" s="21">
        <f t="shared" si="52"/>
        <v>33.450000000000003</v>
      </c>
      <c r="P356">
        <f t="shared" si="53"/>
        <v>31.55</v>
      </c>
      <c r="Q356">
        <f t="shared" si="47"/>
        <v>33.549999999999997</v>
      </c>
    </row>
    <row r="357" spans="2:17"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H357" s="16">
        <f t="shared" si="48"/>
        <v>1</v>
      </c>
      <c r="I357" s="16">
        <f t="shared" si="49"/>
        <v>1</v>
      </c>
      <c r="J357" s="16">
        <f t="shared" si="45"/>
        <v>32.049999999999997</v>
      </c>
      <c r="K357">
        <f t="shared" si="50"/>
        <v>33.4</v>
      </c>
      <c r="M357" s="18">
        <f t="shared" si="51"/>
        <v>42872</v>
      </c>
      <c r="N357">
        <f t="shared" si="46"/>
        <v>32.049999999999997</v>
      </c>
      <c r="O357" s="21">
        <f t="shared" si="52"/>
        <v>32.6</v>
      </c>
      <c r="P357">
        <f t="shared" si="53"/>
        <v>31.3</v>
      </c>
      <c r="Q357">
        <f t="shared" si="47"/>
        <v>33.4</v>
      </c>
    </row>
    <row r="358" spans="2:17"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H358" s="16">
        <f t="shared" si="48"/>
        <v>-1</v>
      </c>
      <c r="I358" s="16">
        <f t="shared" si="49"/>
        <v>1</v>
      </c>
      <c r="J358" s="16">
        <f t="shared" si="45"/>
        <v>32.299999999999997</v>
      </c>
      <c r="K358">
        <f t="shared" si="50"/>
        <v>32.049999999999997</v>
      </c>
      <c r="M358" s="18">
        <f t="shared" si="51"/>
        <v>42871</v>
      </c>
      <c r="N358">
        <f t="shared" si="46"/>
        <v>32.049999999999997</v>
      </c>
      <c r="O358" s="21">
        <f t="shared" si="52"/>
        <v>32.299999999999997</v>
      </c>
      <c r="P358">
        <f t="shared" si="53"/>
        <v>31.15</v>
      </c>
      <c r="Q358">
        <f t="shared" si="47"/>
        <v>32.299999999999997</v>
      </c>
    </row>
    <row r="359" spans="2:17"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H359" s="16">
        <f t="shared" si="48"/>
        <v>1</v>
      </c>
      <c r="I359" s="16">
        <f t="shared" si="49"/>
        <v>1</v>
      </c>
      <c r="J359" s="16">
        <f t="shared" si="45"/>
        <v>31.6</v>
      </c>
      <c r="K359">
        <f t="shared" si="50"/>
        <v>32.299999999999997</v>
      </c>
      <c r="M359" s="18">
        <f t="shared" si="51"/>
        <v>42870</v>
      </c>
      <c r="N359">
        <f t="shared" si="46"/>
        <v>31.6</v>
      </c>
      <c r="O359" s="21">
        <f t="shared" si="52"/>
        <v>31.95</v>
      </c>
      <c r="P359">
        <f t="shared" si="53"/>
        <v>30.8</v>
      </c>
      <c r="Q359">
        <f t="shared" si="47"/>
        <v>32.299999999999997</v>
      </c>
    </row>
    <row r="360" spans="2:17"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H360" s="16">
        <f t="shared" si="48"/>
        <v>-1</v>
      </c>
      <c r="I360" s="16">
        <f t="shared" si="49"/>
        <v>-1</v>
      </c>
      <c r="J360" s="16">
        <f t="shared" si="45"/>
        <v>31.7</v>
      </c>
      <c r="K360">
        <f t="shared" si="50"/>
        <v>31.6</v>
      </c>
      <c r="M360" s="18">
        <f t="shared" si="51"/>
        <v>42867</v>
      </c>
      <c r="N360">
        <f t="shared" si="46"/>
        <v>31.7</v>
      </c>
      <c r="O360" s="21">
        <f t="shared" si="52"/>
        <v>32.15</v>
      </c>
      <c r="P360">
        <f t="shared" si="53"/>
        <v>30.6</v>
      </c>
      <c r="Q360">
        <f t="shared" si="47"/>
        <v>31.6</v>
      </c>
    </row>
    <row r="361" spans="2:17"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H361" s="16">
        <f t="shared" si="48"/>
        <v>1</v>
      </c>
      <c r="I361" s="16">
        <f t="shared" si="49"/>
        <v>-1</v>
      </c>
      <c r="J361" s="16">
        <f t="shared" si="45"/>
        <v>31.45</v>
      </c>
      <c r="K361">
        <f t="shared" si="50"/>
        <v>31.7</v>
      </c>
      <c r="M361" s="18">
        <f t="shared" si="51"/>
        <v>42866</v>
      </c>
      <c r="N361">
        <f t="shared" si="46"/>
        <v>31.7</v>
      </c>
      <c r="O361" s="21">
        <f t="shared" si="52"/>
        <v>32.450000000000003</v>
      </c>
      <c r="P361">
        <f t="shared" si="53"/>
        <v>30.6</v>
      </c>
      <c r="Q361">
        <f t="shared" si="47"/>
        <v>31.45</v>
      </c>
    </row>
    <row r="362" spans="2:17"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H362" s="16">
        <f t="shared" si="48"/>
        <v>1</v>
      </c>
      <c r="I362" s="16">
        <f t="shared" si="49"/>
        <v>-1</v>
      </c>
      <c r="J362" s="16">
        <f t="shared" si="45"/>
        <v>30.65</v>
      </c>
      <c r="K362">
        <f t="shared" si="50"/>
        <v>31.45</v>
      </c>
      <c r="M362" s="18">
        <f t="shared" si="51"/>
        <v>42865</v>
      </c>
      <c r="N362">
        <f t="shared" si="46"/>
        <v>31.45</v>
      </c>
      <c r="O362" s="21">
        <f t="shared" si="52"/>
        <v>32.450000000000003</v>
      </c>
      <c r="P362">
        <f t="shared" si="53"/>
        <v>30.6</v>
      </c>
      <c r="Q362">
        <f t="shared" si="47"/>
        <v>30.65</v>
      </c>
    </row>
    <row r="363" spans="2:17"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H363" s="16">
        <f t="shared" si="48"/>
        <v>-1</v>
      </c>
      <c r="I363" s="16">
        <f t="shared" si="49"/>
        <v>-1</v>
      </c>
      <c r="J363" s="16">
        <f t="shared" si="45"/>
        <v>31.85</v>
      </c>
      <c r="K363">
        <f t="shared" si="50"/>
        <v>30.65</v>
      </c>
      <c r="M363" s="18">
        <f t="shared" si="51"/>
        <v>42864</v>
      </c>
      <c r="N363">
        <f t="shared" si="46"/>
        <v>31.85</v>
      </c>
      <c r="O363" s="21">
        <f t="shared" si="52"/>
        <v>32.450000000000003</v>
      </c>
      <c r="P363">
        <f t="shared" si="53"/>
        <v>31.4</v>
      </c>
      <c r="Q363">
        <f t="shared" si="47"/>
        <v>30.65</v>
      </c>
    </row>
    <row r="364" spans="2:17"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H364" s="16">
        <f t="shared" si="48"/>
        <v>1</v>
      </c>
      <c r="I364" s="16">
        <f t="shared" si="49"/>
        <v>1</v>
      </c>
      <c r="J364" s="16">
        <f t="shared" si="45"/>
        <v>31.75</v>
      </c>
      <c r="K364">
        <f t="shared" si="50"/>
        <v>31.85</v>
      </c>
      <c r="M364" s="18">
        <f t="shared" si="51"/>
        <v>42863</v>
      </c>
      <c r="N364">
        <f t="shared" si="46"/>
        <v>31.75</v>
      </c>
      <c r="O364" s="21">
        <f t="shared" si="52"/>
        <v>32.200000000000003</v>
      </c>
      <c r="P364">
        <f t="shared" si="53"/>
        <v>31.4</v>
      </c>
      <c r="Q364">
        <f t="shared" si="47"/>
        <v>31.85</v>
      </c>
    </row>
    <row r="365" spans="2:17"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H365" s="16">
        <f t="shared" si="48"/>
        <v>1</v>
      </c>
      <c r="I365" s="16">
        <f t="shared" si="49"/>
        <v>1</v>
      </c>
      <c r="J365" s="16">
        <f t="shared" si="45"/>
        <v>31.55</v>
      </c>
      <c r="K365">
        <f t="shared" si="50"/>
        <v>31.75</v>
      </c>
      <c r="M365" s="18">
        <f t="shared" si="51"/>
        <v>42860</v>
      </c>
      <c r="N365">
        <f t="shared" si="46"/>
        <v>31.55</v>
      </c>
      <c r="O365" s="21">
        <f t="shared" si="52"/>
        <v>32.200000000000003</v>
      </c>
      <c r="P365">
        <f t="shared" si="53"/>
        <v>30.9</v>
      </c>
      <c r="Q365">
        <f t="shared" si="47"/>
        <v>31.75</v>
      </c>
    </row>
    <row r="366" spans="2:17"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H366" s="16">
        <f t="shared" si="48"/>
        <v>-1</v>
      </c>
      <c r="I366" s="16">
        <f t="shared" si="49"/>
        <v>1</v>
      </c>
      <c r="J366" s="16">
        <f t="shared" si="45"/>
        <v>31.85</v>
      </c>
      <c r="K366">
        <f t="shared" si="50"/>
        <v>31.55</v>
      </c>
      <c r="M366" s="18">
        <f t="shared" si="51"/>
        <v>42859</v>
      </c>
      <c r="N366">
        <f t="shared" si="46"/>
        <v>31.55</v>
      </c>
      <c r="O366" s="21">
        <f t="shared" si="52"/>
        <v>32.299999999999997</v>
      </c>
      <c r="P366">
        <f t="shared" si="53"/>
        <v>30.9</v>
      </c>
      <c r="Q366">
        <f t="shared" si="47"/>
        <v>31.85</v>
      </c>
    </row>
    <row r="367" spans="2:17"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H367" s="16">
        <f t="shared" si="48"/>
        <v>1</v>
      </c>
      <c r="I367" s="16">
        <f t="shared" si="49"/>
        <v>1</v>
      </c>
      <c r="J367" s="16">
        <f t="shared" si="45"/>
        <v>31.8</v>
      </c>
      <c r="K367">
        <f t="shared" si="50"/>
        <v>31.85</v>
      </c>
      <c r="M367" s="18">
        <f t="shared" si="51"/>
        <v>42858</v>
      </c>
      <c r="N367">
        <f t="shared" si="46"/>
        <v>31.8</v>
      </c>
      <c r="O367" s="21">
        <f t="shared" si="52"/>
        <v>32.299999999999997</v>
      </c>
      <c r="P367">
        <f t="shared" si="53"/>
        <v>30.5</v>
      </c>
      <c r="Q367">
        <f t="shared" si="47"/>
        <v>31.85</v>
      </c>
    </row>
    <row r="368" spans="2:17"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H368" s="16">
        <f t="shared" si="48"/>
        <v>1</v>
      </c>
      <c r="I368" s="16">
        <f t="shared" si="49"/>
        <v>1</v>
      </c>
      <c r="J368" s="16">
        <f t="shared" si="45"/>
        <v>31.25</v>
      </c>
      <c r="K368">
        <f t="shared" si="50"/>
        <v>31.8</v>
      </c>
      <c r="M368" s="18">
        <f t="shared" si="51"/>
        <v>42857</v>
      </c>
      <c r="N368">
        <f t="shared" si="46"/>
        <v>31.25</v>
      </c>
      <c r="O368" s="21">
        <f t="shared" si="52"/>
        <v>32.299999999999997</v>
      </c>
      <c r="P368">
        <f t="shared" si="53"/>
        <v>30.3</v>
      </c>
      <c r="Q368">
        <f t="shared" si="47"/>
        <v>31.8</v>
      </c>
    </row>
    <row r="369" spans="2:17"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H369" s="16">
        <f t="shared" si="48"/>
        <v>1</v>
      </c>
      <c r="I369" s="16">
        <f t="shared" si="49"/>
        <v>1</v>
      </c>
      <c r="J369" s="16">
        <f t="shared" si="45"/>
        <v>31.25</v>
      </c>
      <c r="K369">
        <f t="shared" si="50"/>
        <v>31.25</v>
      </c>
      <c r="M369" s="18">
        <f t="shared" si="51"/>
        <v>42853</v>
      </c>
      <c r="N369">
        <f t="shared" si="46"/>
        <v>31.25</v>
      </c>
      <c r="O369" s="21">
        <f t="shared" si="52"/>
        <v>31.25</v>
      </c>
      <c r="P369">
        <f t="shared" si="53"/>
        <v>30.3</v>
      </c>
      <c r="Q369">
        <f t="shared" si="47"/>
        <v>31.25</v>
      </c>
    </row>
    <row r="370" spans="2:17"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H370" s="16">
        <f t="shared" si="48"/>
        <v>1</v>
      </c>
      <c r="I370" s="16">
        <f t="shared" si="49"/>
        <v>1</v>
      </c>
      <c r="J370" s="16">
        <f t="shared" si="45"/>
        <v>30.35</v>
      </c>
      <c r="K370">
        <f t="shared" si="50"/>
        <v>31.25</v>
      </c>
      <c r="M370" s="18">
        <f t="shared" si="51"/>
        <v>42852</v>
      </c>
      <c r="N370">
        <f t="shared" si="46"/>
        <v>30.35</v>
      </c>
      <c r="O370" s="21">
        <f t="shared" si="52"/>
        <v>30.7</v>
      </c>
      <c r="P370">
        <f t="shared" si="53"/>
        <v>30.25</v>
      </c>
      <c r="Q370">
        <f t="shared" si="47"/>
        <v>31.25</v>
      </c>
    </row>
    <row r="371" spans="2:17"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H371" s="16">
        <f t="shared" si="48"/>
        <v>1</v>
      </c>
      <c r="I371" s="16">
        <f t="shared" si="49"/>
        <v>-1</v>
      </c>
      <c r="J371" s="16">
        <f t="shared" si="45"/>
        <v>30.35</v>
      </c>
      <c r="K371">
        <f t="shared" si="50"/>
        <v>30.4</v>
      </c>
      <c r="M371" s="18">
        <f t="shared" si="51"/>
        <v>42851</v>
      </c>
      <c r="N371">
        <f t="shared" si="46"/>
        <v>30.4</v>
      </c>
      <c r="O371" s="21">
        <f t="shared" si="52"/>
        <v>30.7</v>
      </c>
      <c r="P371">
        <f t="shared" si="53"/>
        <v>30.25</v>
      </c>
      <c r="Q371">
        <f t="shared" si="47"/>
        <v>30.35</v>
      </c>
    </row>
    <row r="372" spans="2:17"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H372" s="16">
        <f t="shared" si="48"/>
        <v>1</v>
      </c>
      <c r="I372" s="16">
        <f t="shared" si="49"/>
        <v>-1</v>
      </c>
      <c r="J372" s="16">
        <f t="shared" si="45"/>
        <v>30.3</v>
      </c>
      <c r="K372">
        <f t="shared" si="50"/>
        <v>30.35</v>
      </c>
      <c r="M372" s="18">
        <f t="shared" si="51"/>
        <v>42850</v>
      </c>
      <c r="N372">
        <f t="shared" si="46"/>
        <v>30.35</v>
      </c>
      <c r="O372" s="21">
        <f t="shared" si="52"/>
        <v>30.8</v>
      </c>
      <c r="P372">
        <f t="shared" si="53"/>
        <v>30</v>
      </c>
      <c r="Q372">
        <f t="shared" si="47"/>
        <v>30.3</v>
      </c>
    </row>
    <row r="373" spans="2:17"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H373" s="16">
        <f t="shared" si="48"/>
        <v>-1</v>
      </c>
      <c r="I373" s="16">
        <f t="shared" si="49"/>
        <v>-1</v>
      </c>
      <c r="J373" s="16">
        <f t="shared" si="45"/>
        <v>30.4</v>
      </c>
      <c r="K373">
        <f t="shared" si="50"/>
        <v>30.3</v>
      </c>
      <c r="M373" s="18">
        <f t="shared" si="51"/>
        <v>42849</v>
      </c>
      <c r="N373">
        <f t="shared" si="46"/>
        <v>30.4</v>
      </c>
      <c r="O373" s="21">
        <f t="shared" si="52"/>
        <v>30.8</v>
      </c>
      <c r="P373">
        <f t="shared" si="53"/>
        <v>29.9</v>
      </c>
      <c r="Q373">
        <f t="shared" si="47"/>
        <v>30.3</v>
      </c>
    </row>
    <row r="374" spans="2:17"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H374" s="16">
        <f t="shared" si="48"/>
        <v>1</v>
      </c>
      <c r="I374" s="16">
        <f t="shared" si="49"/>
        <v>-1</v>
      </c>
      <c r="J374" s="16">
        <f t="shared" si="45"/>
        <v>30.15</v>
      </c>
      <c r="K374">
        <f t="shared" si="50"/>
        <v>30.4</v>
      </c>
      <c r="M374" s="18">
        <f t="shared" si="51"/>
        <v>42846</v>
      </c>
      <c r="N374">
        <f t="shared" si="46"/>
        <v>30.4</v>
      </c>
      <c r="O374" s="21">
        <f t="shared" si="52"/>
        <v>30.8</v>
      </c>
      <c r="P374">
        <f t="shared" si="53"/>
        <v>29.8</v>
      </c>
      <c r="Q374">
        <f t="shared" si="47"/>
        <v>30.15</v>
      </c>
    </row>
    <row r="375" spans="2:17"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H375" s="16">
        <f t="shared" si="48"/>
        <v>1</v>
      </c>
      <c r="I375" s="16">
        <f t="shared" si="49"/>
        <v>-1</v>
      </c>
      <c r="J375" s="16">
        <f t="shared" si="45"/>
        <v>30.1</v>
      </c>
      <c r="K375">
        <f t="shared" si="50"/>
        <v>30.15</v>
      </c>
      <c r="M375" s="18">
        <f t="shared" si="51"/>
        <v>42845</v>
      </c>
      <c r="N375">
        <f t="shared" si="46"/>
        <v>30.15</v>
      </c>
      <c r="O375" s="21">
        <f t="shared" si="52"/>
        <v>31.3</v>
      </c>
      <c r="P375">
        <f t="shared" si="53"/>
        <v>29</v>
      </c>
      <c r="Q375">
        <f t="shared" si="47"/>
        <v>30.1</v>
      </c>
    </row>
    <row r="376" spans="2:17"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H376" s="16">
        <f t="shared" si="48"/>
        <v>-1</v>
      </c>
      <c r="I376" s="16">
        <f t="shared" si="49"/>
        <v>-1</v>
      </c>
      <c r="J376" s="16">
        <f t="shared" si="45"/>
        <v>30.3</v>
      </c>
      <c r="K376">
        <f t="shared" si="50"/>
        <v>30.1</v>
      </c>
      <c r="M376" s="18">
        <f t="shared" si="51"/>
        <v>42844</v>
      </c>
      <c r="N376">
        <f t="shared" si="46"/>
        <v>30.3</v>
      </c>
      <c r="O376" s="21">
        <f t="shared" si="52"/>
        <v>32</v>
      </c>
      <c r="P376">
        <f t="shared" si="53"/>
        <v>29</v>
      </c>
      <c r="Q376">
        <f t="shared" si="47"/>
        <v>30.1</v>
      </c>
    </row>
    <row r="377" spans="2:17"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H377" s="16">
        <f t="shared" si="48"/>
        <v>1</v>
      </c>
      <c r="I377" s="16">
        <f t="shared" si="49"/>
        <v>-1</v>
      </c>
      <c r="J377" s="16">
        <f t="shared" si="45"/>
        <v>29.75</v>
      </c>
      <c r="K377">
        <f t="shared" si="50"/>
        <v>30.3</v>
      </c>
      <c r="M377" s="18">
        <f t="shared" si="51"/>
        <v>42843</v>
      </c>
      <c r="N377">
        <f t="shared" si="46"/>
        <v>30.3</v>
      </c>
      <c r="O377" s="21">
        <f t="shared" si="52"/>
        <v>32.549999999999997</v>
      </c>
      <c r="P377">
        <f t="shared" si="53"/>
        <v>29</v>
      </c>
      <c r="Q377">
        <f t="shared" si="47"/>
        <v>29.75</v>
      </c>
    </row>
    <row r="378" spans="2:17"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H378" s="16">
        <f t="shared" si="48"/>
        <v>-1</v>
      </c>
      <c r="I378" s="16">
        <f t="shared" si="49"/>
        <v>-1</v>
      </c>
      <c r="J378" s="16">
        <f t="shared" si="45"/>
        <v>30.8</v>
      </c>
      <c r="K378">
        <f t="shared" si="50"/>
        <v>29.75</v>
      </c>
      <c r="M378" s="18">
        <f t="shared" si="51"/>
        <v>42842</v>
      </c>
      <c r="N378">
        <f t="shared" si="46"/>
        <v>30.8</v>
      </c>
      <c r="O378" s="21">
        <f t="shared" si="52"/>
        <v>32.9</v>
      </c>
      <c r="P378">
        <f t="shared" si="53"/>
        <v>30.75</v>
      </c>
      <c r="Q378">
        <f t="shared" si="47"/>
        <v>29.75</v>
      </c>
    </row>
    <row r="379" spans="2:17"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H379" s="16">
        <f t="shared" si="48"/>
        <v>-1</v>
      </c>
      <c r="I379" s="16">
        <f t="shared" si="49"/>
        <v>-1</v>
      </c>
      <c r="J379" s="16">
        <f t="shared" si="45"/>
        <v>32.4</v>
      </c>
      <c r="K379">
        <f t="shared" si="50"/>
        <v>30.8</v>
      </c>
      <c r="M379" s="18">
        <f t="shared" si="51"/>
        <v>42839</v>
      </c>
      <c r="N379">
        <f t="shared" si="46"/>
        <v>32.4</v>
      </c>
      <c r="O379" s="21">
        <f t="shared" si="52"/>
        <v>32.9</v>
      </c>
      <c r="P379">
        <f t="shared" si="53"/>
        <v>31.5</v>
      </c>
      <c r="Q379">
        <f t="shared" si="47"/>
        <v>30.8</v>
      </c>
    </row>
    <row r="380" spans="2:17"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H380" s="16">
        <f t="shared" si="48"/>
        <v>-1</v>
      </c>
      <c r="I380" s="16">
        <f t="shared" si="49"/>
        <v>1</v>
      </c>
      <c r="J380" s="16">
        <f t="shared" si="45"/>
        <v>32.4</v>
      </c>
      <c r="K380">
        <f t="shared" si="50"/>
        <v>32</v>
      </c>
      <c r="M380" s="18">
        <f t="shared" si="51"/>
        <v>42838</v>
      </c>
      <c r="N380">
        <f t="shared" si="46"/>
        <v>32</v>
      </c>
      <c r="O380" s="21">
        <f t="shared" si="52"/>
        <v>32.9</v>
      </c>
      <c r="P380">
        <f t="shared" si="53"/>
        <v>31</v>
      </c>
      <c r="Q380">
        <f t="shared" si="47"/>
        <v>32.4</v>
      </c>
    </row>
    <row r="381" spans="2:17"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H381" s="16">
        <f t="shared" si="48"/>
        <v>1</v>
      </c>
      <c r="I381" s="16">
        <f t="shared" si="49"/>
        <v>1</v>
      </c>
      <c r="J381" s="16">
        <f t="shared" si="45"/>
        <v>31.5</v>
      </c>
      <c r="K381">
        <f t="shared" si="50"/>
        <v>32.4</v>
      </c>
      <c r="M381" s="18">
        <f t="shared" si="51"/>
        <v>42837</v>
      </c>
      <c r="N381">
        <f t="shared" si="46"/>
        <v>31.5</v>
      </c>
      <c r="O381" s="21">
        <f t="shared" si="52"/>
        <v>32.799999999999997</v>
      </c>
      <c r="P381">
        <f t="shared" si="53"/>
        <v>30.7</v>
      </c>
      <c r="Q381">
        <f t="shared" si="47"/>
        <v>32.4</v>
      </c>
    </row>
    <row r="382" spans="2:17"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H382" s="16">
        <f t="shared" si="48"/>
        <v>-1</v>
      </c>
      <c r="I382" s="16">
        <f t="shared" si="49"/>
        <v>1</v>
      </c>
      <c r="J382" s="16">
        <f t="shared" si="45"/>
        <v>32.200000000000003</v>
      </c>
      <c r="K382">
        <f t="shared" si="50"/>
        <v>31.5</v>
      </c>
      <c r="M382" s="18">
        <f t="shared" si="51"/>
        <v>42836</v>
      </c>
      <c r="N382">
        <f t="shared" si="46"/>
        <v>31.5</v>
      </c>
      <c r="O382" s="21">
        <f t="shared" si="52"/>
        <v>32.4</v>
      </c>
      <c r="P382">
        <f t="shared" si="53"/>
        <v>30.55</v>
      </c>
      <c r="Q382">
        <f t="shared" si="47"/>
        <v>32.200000000000003</v>
      </c>
    </row>
    <row r="383" spans="2:17"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H383" s="16">
        <f t="shared" si="48"/>
        <v>1</v>
      </c>
      <c r="I383" s="16">
        <f t="shared" si="49"/>
        <v>1</v>
      </c>
      <c r="J383" s="16">
        <f t="shared" si="45"/>
        <v>31.2</v>
      </c>
      <c r="K383">
        <f t="shared" si="50"/>
        <v>32.200000000000003</v>
      </c>
      <c r="M383" s="18">
        <f t="shared" si="51"/>
        <v>42835</v>
      </c>
      <c r="N383">
        <f t="shared" si="46"/>
        <v>31.2</v>
      </c>
      <c r="O383" s="21">
        <f t="shared" si="52"/>
        <v>31.3</v>
      </c>
      <c r="P383">
        <f t="shared" si="53"/>
        <v>30.55</v>
      </c>
      <c r="Q383">
        <f t="shared" si="47"/>
        <v>32.200000000000003</v>
      </c>
    </row>
    <row r="384" spans="2:17"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H384" s="16">
        <f t="shared" si="48"/>
        <v>1</v>
      </c>
      <c r="I384" s="16">
        <f t="shared" si="49"/>
        <v>1</v>
      </c>
      <c r="J384" s="16">
        <f t="shared" si="45"/>
        <v>30.85</v>
      </c>
      <c r="K384">
        <f t="shared" si="50"/>
        <v>31.2</v>
      </c>
      <c r="M384" s="18">
        <f t="shared" si="51"/>
        <v>42832</v>
      </c>
      <c r="N384">
        <f t="shared" si="46"/>
        <v>30.85</v>
      </c>
      <c r="O384" s="21">
        <f t="shared" si="52"/>
        <v>31.3</v>
      </c>
      <c r="P384">
        <f t="shared" si="53"/>
        <v>30.55</v>
      </c>
      <c r="Q384">
        <f t="shared" si="47"/>
        <v>31.2</v>
      </c>
    </row>
    <row r="385" spans="2:17"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H385" s="16">
        <f t="shared" si="48"/>
        <v>1</v>
      </c>
      <c r="I385" s="16">
        <f t="shared" si="49"/>
        <v>1</v>
      </c>
      <c r="J385" s="16">
        <f t="shared" si="45"/>
        <v>30.8</v>
      </c>
      <c r="K385">
        <f t="shared" si="50"/>
        <v>30.85</v>
      </c>
      <c r="M385" s="18">
        <f t="shared" si="51"/>
        <v>42831</v>
      </c>
      <c r="N385">
        <f t="shared" si="46"/>
        <v>30.8</v>
      </c>
      <c r="O385" s="21">
        <f t="shared" si="52"/>
        <v>31.3</v>
      </c>
      <c r="P385">
        <f t="shared" si="53"/>
        <v>30.5</v>
      </c>
      <c r="Q385">
        <f t="shared" si="47"/>
        <v>30.85</v>
      </c>
    </row>
    <row r="386" spans="2:17"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H386" s="16">
        <f t="shared" si="48"/>
        <v>-1</v>
      </c>
      <c r="I386" s="16">
        <f t="shared" si="49"/>
        <v>1</v>
      </c>
      <c r="J386" s="16">
        <f t="shared" si="45"/>
        <v>30.9</v>
      </c>
      <c r="K386">
        <f t="shared" si="50"/>
        <v>30.8</v>
      </c>
      <c r="M386" s="18">
        <f t="shared" si="51"/>
        <v>42830</v>
      </c>
      <c r="N386">
        <f t="shared" si="46"/>
        <v>30.8</v>
      </c>
      <c r="O386" s="21">
        <f t="shared" si="52"/>
        <v>31.3</v>
      </c>
      <c r="P386">
        <f t="shared" si="53"/>
        <v>30.5</v>
      </c>
      <c r="Q386">
        <f t="shared" si="47"/>
        <v>30.9</v>
      </c>
    </row>
    <row r="387" spans="2:17"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H387" s="16">
        <f t="shared" si="48"/>
        <v>1</v>
      </c>
      <c r="I387" s="16">
        <f t="shared" si="49"/>
        <v>1</v>
      </c>
      <c r="J387" s="16">
        <f t="shared" si="45"/>
        <v>30.7</v>
      </c>
      <c r="K387">
        <f t="shared" si="50"/>
        <v>30.9</v>
      </c>
      <c r="M387" s="18">
        <f t="shared" si="51"/>
        <v>42825</v>
      </c>
      <c r="N387">
        <f t="shared" si="46"/>
        <v>30.7</v>
      </c>
      <c r="O387" s="21">
        <f t="shared" si="52"/>
        <v>31.45</v>
      </c>
      <c r="P387">
        <f t="shared" si="53"/>
        <v>30.5</v>
      </c>
      <c r="Q387">
        <f t="shared" si="47"/>
        <v>30.9</v>
      </c>
    </row>
    <row r="388" spans="2:17"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H388" s="16">
        <f t="shared" si="48"/>
        <v>-1</v>
      </c>
      <c r="I388" s="16">
        <f t="shared" si="49"/>
        <v>1</v>
      </c>
      <c r="J388" s="16">
        <f t="shared" ref="J388:J430" si="54">IF(OR(AND(I389=1,H388=-1,F388&lt;P388,J389&gt;K389),AND(I389=-1,H388=1,F388&gt;O388,J389&lt;K389)),J389,K389)</f>
        <v>30.95</v>
      </c>
      <c r="K388">
        <f t="shared" si="50"/>
        <v>30.7</v>
      </c>
      <c r="M388" s="18">
        <f t="shared" si="51"/>
        <v>42824</v>
      </c>
      <c r="N388">
        <f t="shared" ref="N388:N430" si="55">IF(OR(AND(I388=1,K388&lt;J388),AND(I388=-1,K388&gt;J388)),K388,J388)</f>
        <v>30.7</v>
      </c>
      <c r="O388" s="21">
        <f t="shared" si="52"/>
        <v>32.700000000000003</v>
      </c>
      <c r="P388">
        <f t="shared" si="53"/>
        <v>30.5</v>
      </c>
      <c r="Q388">
        <f t="shared" ref="Q388:Q430" si="56">IF(N388=K388,J388,K388)</f>
        <v>30.95</v>
      </c>
    </row>
    <row r="389" spans="2:17"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H389" s="16">
        <f t="shared" ref="H389:H430" si="57">IF(F389&gt;=F390,1,-1)</f>
        <v>1</v>
      </c>
      <c r="I389" s="16">
        <f t="shared" ref="I389:I430" si="58">IF(OR(AND(I390&gt;=0,F389&gt;=MIN(E390:E392)),AND(I390=-1,F389&gt;=MAX(D390:D392))),1,-1)</f>
        <v>1</v>
      </c>
      <c r="J389" s="16">
        <f t="shared" si="54"/>
        <v>30.6</v>
      </c>
      <c r="K389">
        <f t="shared" ref="K389:K430" si="59">F389</f>
        <v>30.95</v>
      </c>
      <c r="M389" s="18">
        <f t="shared" ref="M389:M430" si="60">B389</f>
        <v>42823</v>
      </c>
      <c r="N389">
        <f t="shared" si="55"/>
        <v>30.6</v>
      </c>
      <c r="O389" s="21">
        <f t="shared" ref="O389:O430" si="61">MAX(D390:D392)</f>
        <v>32.700000000000003</v>
      </c>
      <c r="P389">
        <f t="shared" ref="P389:P430" si="62">MIN(E390:E392)</f>
        <v>29.8</v>
      </c>
      <c r="Q389">
        <f t="shared" si="56"/>
        <v>30.95</v>
      </c>
    </row>
    <row r="390" spans="2:17"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H390" s="16">
        <f t="shared" si="57"/>
        <v>-1</v>
      </c>
      <c r="I390" s="16">
        <f t="shared" si="58"/>
        <v>1</v>
      </c>
      <c r="J390" s="16">
        <f t="shared" si="54"/>
        <v>31.15</v>
      </c>
      <c r="K390">
        <f t="shared" si="59"/>
        <v>30.6</v>
      </c>
      <c r="M390" s="18">
        <f t="shared" si="60"/>
        <v>42822</v>
      </c>
      <c r="N390">
        <f t="shared" si="55"/>
        <v>30.6</v>
      </c>
      <c r="O390" s="21">
        <f t="shared" si="61"/>
        <v>32.700000000000003</v>
      </c>
      <c r="P390">
        <f t="shared" si="62"/>
        <v>29.3</v>
      </c>
      <c r="Q390">
        <f t="shared" si="56"/>
        <v>31.15</v>
      </c>
    </row>
    <row r="391" spans="2:17"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H391" s="16">
        <f t="shared" si="57"/>
        <v>-1</v>
      </c>
      <c r="I391" s="16">
        <f t="shared" si="58"/>
        <v>1</v>
      </c>
      <c r="J391" s="16">
        <f t="shared" si="54"/>
        <v>31.8</v>
      </c>
      <c r="K391">
        <f t="shared" si="59"/>
        <v>31.15</v>
      </c>
      <c r="M391" s="18">
        <f t="shared" si="60"/>
        <v>42821</v>
      </c>
      <c r="N391">
        <f t="shared" si="55"/>
        <v>31.15</v>
      </c>
      <c r="O391" s="21">
        <f t="shared" si="61"/>
        <v>32.1</v>
      </c>
      <c r="P391">
        <f t="shared" si="62"/>
        <v>29</v>
      </c>
      <c r="Q391">
        <f t="shared" si="56"/>
        <v>31.8</v>
      </c>
    </row>
    <row r="392" spans="2:17"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H392" s="16">
        <f t="shared" si="57"/>
        <v>1</v>
      </c>
      <c r="I392" s="16">
        <f t="shared" si="58"/>
        <v>1</v>
      </c>
      <c r="J392" s="16">
        <f t="shared" si="54"/>
        <v>29.4</v>
      </c>
      <c r="K392">
        <f t="shared" si="59"/>
        <v>31.8</v>
      </c>
      <c r="M392" s="18">
        <f t="shared" si="60"/>
        <v>42818</v>
      </c>
      <c r="N392">
        <f t="shared" si="55"/>
        <v>29.4</v>
      </c>
      <c r="O392" s="21">
        <f t="shared" si="61"/>
        <v>29.45</v>
      </c>
      <c r="P392">
        <f t="shared" si="62"/>
        <v>29</v>
      </c>
      <c r="Q392">
        <f t="shared" si="56"/>
        <v>31.8</v>
      </c>
    </row>
    <row r="393" spans="2:17"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H393" s="16">
        <f t="shared" si="57"/>
        <v>1</v>
      </c>
      <c r="I393" s="16">
        <f t="shared" si="58"/>
        <v>1</v>
      </c>
      <c r="J393" s="16">
        <f t="shared" si="54"/>
        <v>29.25</v>
      </c>
      <c r="K393">
        <f t="shared" si="59"/>
        <v>29.4</v>
      </c>
      <c r="M393" s="18">
        <f t="shared" si="60"/>
        <v>42817</v>
      </c>
      <c r="N393">
        <f t="shared" si="55"/>
        <v>29.25</v>
      </c>
      <c r="O393" s="21">
        <f t="shared" si="61"/>
        <v>29.4</v>
      </c>
      <c r="P393">
        <f t="shared" si="62"/>
        <v>29</v>
      </c>
      <c r="Q393">
        <f t="shared" si="56"/>
        <v>29.4</v>
      </c>
    </row>
    <row r="394" spans="2:17"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H394" s="16">
        <f t="shared" si="57"/>
        <v>1</v>
      </c>
      <c r="I394" s="16">
        <f t="shared" si="58"/>
        <v>1</v>
      </c>
      <c r="J394" s="16">
        <f t="shared" si="54"/>
        <v>29.2</v>
      </c>
      <c r="K394">
        <f t="shared" si="59"/>
        <v>29.25</v>
      </c>
      <c r="M394" s="18">
        <f t="shared" si="60"/>
        <v>42816</v>
      </c>
      <c r="N394">
        <f t="shared" si="55"/>
        <v>29.2</v>
      </c>
      <c r="O394" s="21">
        <f t="shared" si="61"/>
        <v>29.4</v>
      </c>
      <c r="P394">
        <f t="shared" si="62"/>
        <v>28.5</v>
      </c>
      <c r="Q394">
        <f t="shared" si="56"/>
        <v>29.25</v>
      </c>
    </row>
    <row r="395" spans="2:17"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H395" s="16">
        <f t="shared" si="57"/>
        <v>1</v>
      </c>
      <c r="I395" s="16">
        <f t="shared" si="58"/>
        <v>1</v>
      </c>
      <c r="J395" s="16">
        <f t="shared" si="54"/>
        <v>29</v>
      </c>
      <c r="K395">
        <f t="shared" si="59"/>
        <v>29.2</v>
      </c>
      <c r="M395" s="18">
        <f t="shared" si="60"/>
        <v>42815</v>
      </c>
      <c r="N395">
        <f t="shared" si="55"/>
        <v>29</v>
      </c>
      <c r="O395" s="21">
        <f t="shared" si="61"/>
        <v>29.8</v>
      </c>
      <c r="P395">
        <f t="shared" si="62"/>
        <v>28.5</v>
      </c>
      <c r="Q395">
        <f t="shared" si="56"/>
        <v>29.2</v>
      </c>
    </row>
    <row r="396" spans="2:17"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H396" s="16">
        <f t="shared" si="57"/>
        <v>1</v>
      </c>
      <c r="I396" s="16">
        <f t="shared" si="58"/>
        <v>1</v>
      </c>
      <c r="J396" s="16">
        <f t="shared" si="54"/>
        <v>29</v>
      </c>
      <c r="K396">
        <f t="shared" si="59"/>
        <v>29</v>
      </c>
      <c r="M396" s="18">
        <f t="shared" si="60"/>
        <v>42814</v>
      </c>
      <c r="N396">
        <f t="shared" si="55"/>
        <v>29</v>
      </c>
      <c r="O396" s="21">
        <f t="shared" si="61"/>
        <v>29.8</v>
      </c>
      <c r="P396">
        <f t="shared" si="62"/>
        <v>28.5</v>
      </c>
      <c r="Q396">
        <f t="shared" si="56"/>
        <v>29</v>
      </c>
    </row>
    <row r="397" spans="2:17"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H397" s="16">
        <f t="shared" si="57"/>
        <v>-1</v>
      </c>
      <c r="I397" s="16">
        <f t="shared" si="58"/>
        <v>1</v>
      </c>
      <c r="J397" s="16">
        <f t="shared" si="54"/>
        <v>29.5</v>
      </c>
      <c r="K397">
        <f t="shared" si="59"/>
        <v>29</v>
      </c>
      <c r="M397" s="18">
        <f t="shared" si="60"/>
        <v>42811</v>
      </c>
      <c r="N397">
        <f t="shared" si="55"/>
        <v>29</v>
      </c>
      <c r="O397" s="21">
        <f t="shared" si="61"/>
        <v>29.8</v>
      </c>
      <c r="P397">
        <f t="shared" si="62"/>
        <v>28.9</v>
      </c>
      <c r="Q397">
        <f t="shared" si="56"/>
        <v>29.5</v>
      </c>
    </row>
    <row r="398" spans="2:17"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H398" s="16">
        <f t="shared" si="57"/>
        <v>1</v>
      </c>
      <c r="I398" s="16">
        <f t="shared" si="58"/>
        <v>1</v>
      </c>
      <c r="J398" s="16">
        <f t="shared" si="54"/>
        <v>29.5</v>
      </c>
      <c r="K398">
        <f t="shared" si="59"/>
        <v>29.5</v>
      </c>
      <c r="M398" s="18">
        <f t="shared" si="60"/>
        <v>42810</v>
      </c>
      <c r="N398">
        <f t="shared" si="55"/>
        <v>29.5</v>
      </c>
      <c r="O398" s="21">
        <f t="shared" si="61"/>
        <v>29.75</v>
      </c>
      <c r="P398">
        <f t="shared" si="62"/>
        <v>28.85</v>
      </c>
      <c r="Q398">
        <f t="shared" si="56"/>
        <v>29.5</v>
      </c>
    </row>
    <row r="399" spans="2:17"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H399" s="16">
        <f t="shared" si="57"/>
        <v>1</v>
      </c>
      <c r="I399" s="16">
        <f t="shared" si="58"/>
        <v>1</v>
      </c>
      <c r="J399" s="16">
        <f t="shared" si="54"/>
        <v>29.35</v>
      </c>
      <c r="K399">
        <f t="shared" si="59"/>
        <v>29.5</v>
      </c>
      <c r="M399" s="18">
        <f t="shared" si="60"/>
        <v>42809</v>
      </c>
      <c r="N399">
        <f t="shared" si="55"/>
        <v>29.35</v>
      </c>
      <c r="O399" s="21">
        <f t="shared" si="61"/>
        <v>29.75</v>
      </c>
      <c r="P399">
        <f t="shared" si="62"/>
        <v>28.85</v>
      </c>
      <c r="Q399">
        <f t="shared" si="56"/>
        <v>29.5</v>
      </c>
    </row>
    <row r="400" spans="2:17"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H400" s="16">
        <f t="shared" si="57"/>
        <v>1</v>
      </c>
      <c r="I400" s="16">
        <f t="shared" si="58"/>
        <v>1</v>
      </c>
      <c r="J400" s="16">
        <f t="shared" si="54"/>
        <v>28.9</v>
      </c>
      <c r="K400">
        <f t="shared" si="59"/>
        <v>29.35</v>
      </c>
      <c r="M400" s="18">
        <f t="shared" si="60"/>
        <v>42808</v>
      </c>
      <c r="N400">
        <f t="shared" si="55"/>
        <v>28.9</v>
      </c>
      <c r="O400" s="21">
        <f t="shared" si="61"/>
        <v>29.3</v>
      </c>
      <c r="P400">
        <f t="shared" si="62"/>
        <v>28.85</v>
      </c>
      <c r="Q400">
        <f t="shared" si="56"/>
        <v>29.35</v>
      </c>
    </row>
    <row r="401" spans="2:17"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H401" s="16">
        <f t="shared" si="57"/>
        <v>-1</v>
      </c>
      <c r="I401" s="16">
        <f t="shared" si="58"/>
        <v>1</v>
      </c>
      <c r="J401" s="16">
        <f t="shared" si="54"/>
        <v>29.2</v>
      </c>
      <c r="K401">
        <f t="shared" si="59"/>
        <v>28.9</v>
      </c>
      <c r="M401" s="18">
        <f t="shared" si="60"/>
        <v>42807</v>
      </c>
      <c r="N401">
        <f t="shared" si="55"/>
        <v>28.9</v>
      </c>
      <c r="O401" s="21">
        <f t="shared" si="61"/>
        <v>29.4</v>
      </c>
      <c r="P401">
        <f t="shared" si="62"/>
        <v>28.85</v>
      </c>
      <c r="Q401">
        <f t="shared" si="56"/>
        <v>29.2</v>
      </c>
    </row>
    <row r="402" spans="2:17"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H402" s="16">
        <f t="shared" si="57"/>
        <v>1</v>
      </c>
      <c r="I402" s="16">
        <f t="shared" si="58"/>
        <v>1</v>
      </c>
      <c r="J402" s="16">
        <f t="shared" si="54"/>
        <v>29.2</v>
      </c>
      <c r="K402">
        <f t="shared" si="59"/>
        <v>29.2</v>
      </c>
      <c r="M402" s="18">
        <f t="shared" si="60"/>
        <v>42804</v>
      </c>
      <c r="N402">
        <f t="shared" si="55"/>
        <v>29.2</v>
      </c>
      <c r="O402" s="21">
        <f t="shared" si="61"/>
        <v>29.4</v>
      </c>
      <c r="P402">
        <f t="shared" si="62"/>
        <v>28.95</v>
      </c>
      <c r="Q402">
        <f t="shared" si="56"/>
        <v>29.2</v>
      </c>
    </row>
    <row r="403" spans="2:17"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H403" s="16">
        <f t="shared" si="57"/>
        <v>1</v>
      </c>
      <c r="I403" s="16">
        <f t="shared" si="58"/>
        <v>1</v>
      </c>
      <c r="J403" s="16">
        <f t="shared" si="54"/>
        <v>29.15</v>
      </c>
      <c r="K403">
        <f t="shared" si="59"/>
        <v>29.2</v>
      </c>
      <c r="M403" s="18">
        <f t="shared" si="60"/>
        <v>42803</v>
      </c>
      <c r="N403">
        <f t="shared" si="55"/>
        <v>29.15</v>
      </c>
      <c r="O403" s="21">
        <f t="shared" si="61"/>
        <v>29.4</v>
      </c>
      <c r="P403">
        <f t="shared" si="62"/>
        <v>28.75</v>
      </c>
      <c r="Q403">
        <f t="shared" si="56"/>
        <v>29.2</v>
      </c>
    </row>
    <row r="404" spans="2:17"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H404" s="16">
        <f t="shared" si="57"/>
        <v>-1</v>
      </c>
      <c r="I404" s="16">
        <f t="shared" si="58"/>
        <v>1</v>
      </c>
      <c r="J404" s="16">
        <f t="shared" si="54"/>
        <v>29.3</v>
      </c>
      <c r="K404">
        <f t="shared" si="59"/>
        <v>29.15</v>
      </c>
      <c r="M404" s="18">
        <f t="shared" si="60"/>
        <v>42802</v>
      </c>
      <c r="N404">
        <f t="shared" si="55"/>
        <v>29.15</v>
      </c>
      <c r="O404" s="21">
        <f t="shared" si="61"/>
        <v>29.3</v>
      </c>
      <c r="P404">
        <f t="shared" si="62"/>
        <v>28.75</v>
      </c>
      <c r="Q404">
        <f t="shared" si="56"/>
        <v>29.3</v>
      </c>
    </row>
    <row r="405" spans="2:17"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H405" s="16">
        <f t="shared" si="57"/>
        <v>1</v>
      </c>
      <c r="I405" s="16">
        <f t="shared" si="58"/>
        <v>1</v>
      </c>
      <c r="J405" s="16">
        <f t="shared" si="54"/>
        <v>28.9</v>
      </c>
      <c r="K405">
        <f t="shared" si="59"/>
        <v>29.3</v>
      </c>
      <c r="M405" s="18">
        <f t="shared" si="60"/>
        <v>42801</v>
      </c>
      <c r="N405">
        <f t="shared" si="55"/>
        <v>28.9</v>
      </c>
      <c r="O405" s="21">
        <f t="shared" si="61"/>
        <v>29.15</v>
      </c>
      <c r="P405">
        <f t="shared" si="62"/>
        <v>28.7</v>
      </c>
      <c r="Q405">
        <f t="shared" si="56"/>
        <v>29.3</v>
      </c>
    </row>
    <row r="406" spans="2:17"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H406" s="16">
        <f t="shared" si="57"/>
        <v>1</v>
      </c>
      <c r="I406" s="16">
        <f t="shared" si="58"/>
        <v>-1</v>
      </c>
      <c r="J406" s="16">
        <f t="shared" si="54"/>
        <v>28.9</v>
      </c>
      <c r="K406">
        <f t="shared" si="59"/>
        <v>28.9</v>
      </c>
      <c r="M406" s="18">
        <f t="shared" si="60"/>
        <v>42800</v>
      </c>
      <c r="N406">
        <f t="shared" si="55"/>
        <v>28.9</v>
      </c>
      <c r="O406" s="21">
        <f t="shared" si="61"/>
        <v>29.4</v>
      </c>
      <c r="P406">
        <f t="shared" si="62"/>
        <v>28.7</v>
      </c>
      <c r="Q406">
        <f t="shared" si="56"/>
        <v>28.9</v>
      </c>
    </row>
    <row r="407" spans="2:17"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H407" s="16">
        <f t="shared" si="57"/>
        <v>1</v>
      </c>
      <c r="I407" s="16">
        <f t="shared" si="58"/>
        <v>-1</v>
      </c>
      <c r="J407" s="16">
        <f t="shared" si="54"/>
        <v>28.8</v>
      </c>
      <c r="K407">
        <f t="shared" si="59"/>
        <v>28.9</v>
      </c>
      <c r="M407" s="18">
        <f t="shared" si="60"/>
        <v>42797</v>
      </c>
      <c r="N407">
        <f t="shared" si="55"/>
        <v>28.9</v>
      </c>
      <c r="O407" s="21">
        <f t="shared" si="61"/>
        <v>29.4</v>
      </c>
      <c r="P407">
        <f t="shared" si="62"/>
        <v>28.7</v>
      </c>
      <c r="Q407">
        <f t="shared" si="56"/>
        <v>28.8</v>
      </c>
    </row>
    <row r="408" spans="2:17"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H408" s="16">
        <f t="shared" si="57"/>
        <v>-1</v>
      </c>
      <c r="I408" s="16">
        <f t="shared" si="58"/>
        <v>-1</v>
      </c>
      <c r="J408" s="16">
        <f t="shared" si="54"/>
        <v>28.85</v>
      </c>
      <c r="K408">
        <f t="shared" si="59"/>
        <v>28.8</v>
      </c>
      <c r="M408" s="18">
        <f t="shared" si="60"/>
        <v>42796</v>
      </c>
      <c r="N408">
        <f t="shared" si="55"/>
        <v>28.85</v>
      </c>
      <c r="O408" s="21">
        <f t="shared" si="61"/>
        <v>29.6</v>
      </c>
      <c r="P408">
        <f t="shared" si="62"/>
        <v>28.85</v>
      </c>
      <c r="Q408">
        <f t="shared" si="56"/>
        <v>28.8</v>
      </c>
    </row>
    <row r="409" spans="2:17"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H409" s="16">
        <f t="shared" si="57"/>
        <v>-1</v>
      </c>
      <c r="I409" s="16">
        <f t="shared" si="58"/>
        <v>-1</v>
      </c>
      <c r="J409" s="16">
        <f t="shared" si="54"/>
        <v>29.2</v>
      </c>
      <c r="K409">
        <f t="shared" si="59"/>
        <v>28.85</v>
      </c>
      <c r="M409" s="18">
        <f t="shared" si="60"/>
        <v>42795</v>
      </c>
      <c r="N409">
        <f t="shared" si="55"/>
        <v>29.2</v>
      </c>
      <c r="O409" s="21">
        <f t="shared" si="61"/>
        <v>29.85</v>
      </c>
      <c r="P409">
        <f t="shared" si="62"/>
        <v>29.2</v>
      </c>
      <c r="Q409">
        <f t="shared" si="56"/>
        <v>28.85</v>
      </c>
    </row>
    <row r="410" spans="2:17"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H410" s="16">
        <f t="shared" si="57"/>
        <v>1</v>
      </c>
      <c r="I410" s="16">
        <f t="shared" si="58"/>
        <v>1</v>
      </c>
      <c r="J410" s="16">
        <f t="shared" si="54"/>
        <v>29.2</v>
      </c>
      <c r="K410">
        <f t="shared" si="59"/>
        <v>29.2</v>
      </c>
      <c r="M410" s="18">
        <f t="shared" si="60"/>
        <v>42790</v>
      </c>
      <c r="N410">
        <f t="shared" si="55"/>
        <v>29.2</v>
      </c>
      <c r="O410" s="21">
        <f t="shared" si="61"/>
        <v>30.35</v>
      </c>
      <c r="P410">
        <f t="shared" si="62"/>
        <v>29.2</v>
      </c>
      <c r="Q410">
        <f t="shared" si="56"/>
        <v>29.2</v>
      </c>
    </row>
    <row r="411" spans="2:17"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H411" s="16">
        <f t="shared" si="57"/>
        <v>-1</v>
      </c>
      <c r="I411" s="16">
        <f t="shared" si="58"/>
        <v>1</v>
      </c>
      <c r="J411" s="16">
        <f t="shared" si="54"/>
        <v>29.5</v>
      </c>
      <c r="K411">
        <f t="shared" si="59"/>
        <v>29.2</v>
      </c>
      <c r="M411" s="18">
        <f t="shared" si="60"/>
        <v>42789</v>
      </c>
      <c r="N411">
        <f t="shared" si="55"/>
        <v>29.2</v>
      </c>
      <c r="O411" s="21">
        <f t="shared" si="61"/>
        <v>30.35</v>
      </c>
      <c r="P411">
        <f t="shared" si="62"/>
        <v>28.8</v>
      </c>
      <c r="Q411">
        <f t="shared" si="56"/>
        <v>29.5</v>
      </c>
    </row>
    <row r="412" spans="2:17"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H412" s="16">
        <f t="shared" si="57"/>
        <v>-1</v>
      </c>
      <c r="I412" s="16">
        <f t="shared" si="58"/>
        <v>1</v>
      </c>
      <c r="J412" s="16">
        <f t="shared" si="54"/>
        <v>29.55</v>
      </c>
      <c r="K412">
        <f t="shared" si="59"/>
        <v>29.5</v>
      </c>
      <c r="M412" s="18">
        <f t="shared" si="60"/>
        <v>42788</v>
      </c>
      <c r="N412">
        <f t="shared" si="55"/>
        <v>29.5</v>
      </c>
      <c r="O412" s="21">
        <f t="shared" si="61"/>
        <v>30.35</v>
      </c>
      <c r="P412">
        <f t="shared" si="62"/>
        <v>28.6</v>
      </c>
      <c r="Q412">
        <f t="shared" si="56"/>
        <v>29.55</v>
      </c>
    </row>
    <row r="413" spans="2:17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H413" s="16">
        <f t="shared" si="57"/>
        <v>1</v>
      </c>
      <c r="I413" s="16">
        <f t="shared" si="58"/>
        <v>1</v>
      </c>
      <c r="J413" s="16">
        <f t="shared" si="54"/>
        <v>29.1</v>
      </c>
      <c r="K413">
        <f t="shared" si="59"/>
        <v>29.55</v>
      </c>
      <c r="M413" s="18">
        <f t="shared" si="60"/>
        <v>42787</v>
      </c>
      <c r="N413">
        <f t="shared" si="55"/>
        <v>29.1</v>
      </c>
      <c r="O413" s="21">
        <f t="shared" si="61"/>
        <v>29.2</v>
      </c>
      <c r="P413">
        <f t="shared" si="62"/>
        <v>28.6</v>
      </c>
      <c r="Q413">
        <f t="shared" si="56"/>
        <v>29.55</v>
      </c>
    </row>
    <row r="414" spans="2:17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H414" s="16">
        <f t="shared" si="57"/>
        <v>1</v>
      </c>
      <c r="I414" s="16">
        <f t="shared" si="58"/>
        <v>1</v>
      </c>
      <c r="J414" s="16">
        <f t="shared" si="54"/>
        <v>28.8</v>
      </c>
      <c r="K414">
        <f t="shared" si="59"/>
        <v>29.1</v>
      </c>
      <c r="M414" s="18">
        <f t="shared" si="60"/>
        <v>42786</v>
      </c>
      <c r="N414">
        <f t="shared" si="55"/>
        <v>28.8</v>
      </c>
      <c r="O414" s="21">
        <f t="shared" si="61"/>
        <v>28.95</v>
      </c>
      <c r="P414">
        <f t="shared" si="62"/>
        <v>28.6</v>
      </c>
      <c r="Q414">
        <f t="shared" si="56"/>
        <v>29.1</v>
      </c>
    </row>
    <row r="415" spans="2:17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H415" s="16">
        <f t="shared" si="57"/>
        <v>1</v>
      </c>
      <c r="I415" s="16">
        <f t="shared" si="58"/>
        <v>-1</v>
      </c>
      <c r="J415" s="16">
        <f t="shared" si="54"/>
        <v>28.8</v>
      </c>
      <c r="K415">
        <f t="shared" si="59"/>
        <v>28.8</v>
      </c>
      <c r="M415" s="18">
        <f t="shared" si="60"/>
        <v>42784</v>
      </c>
      <c r="N415">
        <f t="shared" si="55"/>
        <v>28.8</v>
      </c>
      <c r="O415" s="21">
        <f t="shared" si="61"/>
        <v>29.05</v>
      </c>
      <c r="P415">
        <f t="shared" si="62"/>
        <v>28.6</v>
      </c>
      <c r="Q415">
        <f t="shared" si="56"/>
        <v>28.8</v>
      </c>
    </row>
    <row r="416" spans="2:17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H416" s="16">
        <f t="shared" si="57"/>
        <v>1</v>
      </c>
      <c r="I416" s="16">
        <f t="shared" si="58"/>
        <v>-1</v>
      </c>
      <c r="J416" s="16">
        <f t="shared" si="54"/>
        <v>28.7</v>
      </c>
      <c r="K416">
        <f t="shared" si="59"/>
        <v>28.8</v>
      </c>
      <c r="M416" s="18">
        <f t="shared" si="60"/>
        <v>42783</v>
      </c>
      <c r="N416">
        <f t="shared" si="55"/>
        <v>28.8</v>
      </c>
      <c r="O416" s="21">
        <f t="shared" si="61"/>
        <v>29.2</v>
      </c>
      <c r="P416">
        <f t="shared" si="62"/>
        <v>28.65</v>
      </c>
      <c r="Q416">
        <f t="shared" si="56"/>
        <v>28.7</v>
      </c>
    </row>
    <row r="417" spans="2:17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H417" s="16">
        <f t="shared" si="57"/>
        <v>-1</v>
      </c>
      <c r="I417" s="16">
        <f t="shared" si="58"/>
        <v>-1</v>
      </c>
      <c r="J417" s="16">
        <f t="shared" si="54"/>
        <v>28.8</v>
      </c>
      <c r="K417">
        <f t="shared" si="59"/>
        <v>28.7</v>
      </c>
      <c r="M417" s="18">
        <f t="shared" si="60"/>
        <v>42782</v>
      </c>
      <c r="N417">
        <f t="shared" si="55"/>
        <v>28.8</v>
      </c>
      <c r="O417" s="21">
        <f t="shared" si="61"/>
        <v>29.35</v>
      </c>
      <c r="P417">
        <f t="shared" si="62"/>
        <v>28.75</v>
      </c>
      <c r="Q417">
        <f t="shared" si="56"/>
        <v>28.7</v>
      </c>
    </row>
    <row r="418" spans="2:17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H418" s="16">
        <f t="shared" si="57"/>
        <v>-1</v>
      </c>
      <c r="I418" s="16">
        <f t="shared" si="58"/>
        <v>-1</v>
      </c>
      <c r="J418" s="16">
        <f t="shared" si="54"/>
        <v>29</v>
      </c>
      <c r="K418">
        <f t="shared" si="59"/>
        <v>28.8</v>
      </c>
      <c r="M418" s="18">
        <f t="shared" si="60"/>
        <v>42781</v>
      </c>
      <c r="N418">
        <f t="shared" si="55"/>
        <v>29</v>
      </c>
      <c r="O418" s="21">
        <f t="shared" si="61"/>
        <v>29.7</v>
      </c>
      <c r="P418">
        <f t="shared" si="62"/>
        <v>28.85</v>
      </c>
      <c r="Q418">
        <f t="shared" si="56"/>
        <v>28.8</v>
      </c>
    </row>
    <row r="419" spans="2:17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H419" s="16">
        <f t="shared" si="57"/>
        <v>-1</v>
      </c>
      <c r="I419" s="16">
        <f t="shared" si="58"/>
        <v>-1</v>
      </c>
      <c r="J419" s="16">
        <f t="shared" si="54"/>
        <v>29.1</v>
      </c>
      <c r="K419">
        <f t="shared" si="59"/>
        <v>29</v>
      </c>
      <c r="M419" s="18">
        <f t="shared" si="60"/>
        <v>42780</v>
      </c>
      <c r="N419">
        <f t="shared" si="55"/>
        <v>29.1</v>
      </c>
      <c r="O419" s="21">
        <f t="shared" si="61"/>
        <v>29.7</v>
      </c>
      <c r="P419">
        <f t="shared" si="62"/>
        <v>28.65</v>
      </c>
      <c r="Q419">
        <f t="shared" si="56"/>
        <v>29</v>
      </c>
    </row>
    <row r="420" spans="2:17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H420" s="16">
        <f t="shared" si="57"/>
        <v>1</v>
      </c>
      <c r="I420" s="16">
        <f t="shared" si="58"/>
        <v>-1</v>
      </c>
      <c r="J420" s="16">
        <f t="shared" si="54"/>
        <v>29</v>
      </c>
      <c r="K420">
        <f t="shared" si="59"/>
        <v>29.1</v>
      </c>
      <c r="M420" s="18">
        <f t="shared" si="60"/>
        <v>42779</v>
      </c>
      <c r="N420">
        <f t="shared" si="55"/>
        <v>29.1</v>
      </c>
      <c r="O420" s="21">
        <f t="shared" si="61"/>
        <v>29.7</v>
      </c>
      <c r="P420">
        <f t="shared" si="62"/>
        <v>28.6</v>
      </c>
      <c r="Q420">
        <f t="shared" si="56"/>
        <v>29</v>
      </c>
    </row>
    <row r="421" spans="2:17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H421" s="16">
        <f t="shared" si="57"/>
        <v>1</v>
      </c>
      <c r="I421" s="16">
        <f t="shared" si="58"/>
        <v>-1</v>
      </c>
      <c r="J421" s="16">
        <f t="shared" si="54"/>
        <v>28.9</v>
      </c>
      <c r="K421">
        <f t="shared" si="59"/>
        <v>29</v>
      </c>
      <c r="M421" s="18">
        <f t="shared" si="60"/>
        <v>42776</v>
      </c>
      <c r="N421">
        <f t="shared" si="55"/>
        <v>29</v>
      </c>
      <c r="O421" s="21">
        <f t="shared" si="61"/>
        <v>29.1</v>
      </c>
      <c r="P421">
        <f t="shared" si="62"/>
        <v>28.6</v>
      </c>
      <c r="Q421">
        <f t="shared" si="56"/>
        <v>28.9</v>
      </c>
    </row>
    <row r="422" spans="2:17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H422" s="16">
        <f t="shared" si="57"/>
        <v>1</v>
      </c>
      <c r="I422" s="16">
        <f t="shared" si="58"/>
        <v>-1</v>
      </c>
      <c r="J422" s="16">
        <f t="shared" si="54"/>
        <v>28.7</v>
      </c>
      <c r="K422">
        <f t="shared" si="59"/>
        <v>28.9</v>
      </c>
      <c r="M422" s="18">
        <f t="shared" si="60"/>
        <v>42775</v>
      </c>
      <c r="N422">
        <f t="shared" si="55"/>
        <v>28.9</v>
      </c>
      <c r="O422" s="21">
        <f t="shared" si="61"/>
        <v>29.15</v>
      </c>
      <c r="P422">
        <f t="shared" si="62"/>
        <v>28.6</v>
      </c>
      <c r="Q422">
        <f t="shared" si="56"/>
        <v>28.7</v>
      </c>
    </row>
    <row r="423" spans="2:17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H423" s="16">
        <f t="shared" si="57"/>
        <v>-1</v>
      </c>
      <c r="I423" s="16">
        <f t="shared" si="58"/>
        <v>-1</v>
      </c>
      <c r="J423" s="16">
        <f t="shared" si="54"/>
        <v>28.75</v>
      </c>
      <c r="K423">
        <f t="shared" si="59"/>
        <v>28.7</v>
      </c>
      <c r="M423" s="18">
        <f t="shared" si="60"/>
        <v>42774</v>
      </c>
      <c r="N423">
        <f t="shared" si="55"/>
        <v>28.75</v>
      </c>
      <c r="O423" s="21">
        <f t="shared" si="61"/>
        <v>29.15</v>
      </c>
      <c r="P423">
        <f t="shared" si="62"/>
        <v>28.5</v>
      </c>
      <c r="Q423">
        <f t="shared" si="56"/>
        <v>28.7</v>
      </c>
    </row>
    <row r="424" spans="2:17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H424" s="16">
        <f t="shared" si="57"/>
        <v>-1</v>
      </c>
      <c r="I424" s="16">
        <f t="shared" si="58"/>
        <v>-1</v>
      </c>
      <c r="J424" s="16">
        <f t="shared" si="54"/>
        <v>29.05</v>
      </c>
      <c r="K424">
        <f t="shared" si="59"/>
        <v>28.75</v>
      </c>
      <c r="M424" s="18">
        <f t="shared" si="60"/>
        <v>42773</v>
      </c>
      <c r="N424">
        <f t="shared" si="55"/>
        <v>29.05</v>
      </c>
      <c r="O424" s="21">
        <f t="shared" si="61"/>
        <v>29.15</v>
      </c>
      <c r="P424">
        <f t="shared" si="62"/>
        <v>28.5</v>
      </c>
      <c r="Q424">
        <f t="shared" si="56"/>
        <v>28.75</v>
      </c>
    </row>
    <row r="425" spans="2:17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H425" s="16">
        <f t="shared" si="57"/>
        <v>1</v>
      </c>
      <c r="I425" s="16">
        <f t="shared" si="58"/>
        <v>-1</v>
      </c>
      <c r="J425" s="16">
        <f t="shared" si="54"/>
        <v>28.7</v>
      </c>
      <c r="K425">
        <f t="shared" si="59"/>
        <v>29.05</v>
      </c>
      <c r="M425" s="18">
        <f t="shared" si="60"/>
        <v>42772</v>
      </c>
      <c r="N425">
        <f t="shared" si="55"/>
        <v>29.05</v>
      </c>
      <c r="O425" s="21">
        <f t="shared" si="61"/>
        <v>29.3</v>
      </c>
      <c r="P425">
        <f t="shared" si="62"/>
        <v>28.5</v>
      </c>
      <c r="Q425">
        <f t="shared" si="56"/>
        <v>28.7</v>
      </c>
    </row>
    <row r="426" spans="2:17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H426" s="16">
        <f t="shared" si="57"/>
        <v>1</v>
      </c>
      <c r="I426" s="16">
        <f t="shared" si="58"/>
        <v>-1</v>
      </c>
      <c r="J426" s="16">
        <f t="shared" si="54"/>
        <v>28.5</v>
      </c>
      <c r="K426">
        <f t="shared" si="59"/>
        <v>28.7</v>
      </c>
      <c r="M426" s="18">
        <f t="shared" si="60"/>
        <v>42769</v>
      </c>
      <c r="N426">
        <f t="shared" si="55"/>
        <v>28.7</v>
      </c>
      <c r="O426" s="21">
        <f t="shared" si="61"/>
        <v>29.4</v>
      </c>
      <c r="P426">
        <f t="shared" si="62"/>
        <v>28.5</v>
      </c>
      <c r="Q426">
        <f t="shared" si="56"/>
        <v>28.5</v>
      </c>
    </row>
    <row r="427" spans="2:17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H427" s="16">
        <f t="shared" si="57"/>
        <v>-1</v>
      </c>
      <c r="I427" s="16">
        <f t="shared" si="58"/>
        <v>-1</v>
      </c>
      <c r="J427" s="16">
        <f t="shared" si="54"/>
        <v>28.75</v>
      </c>
      <c r="K427">
        <f t="shared" si="59"/>
        <v>28.5</v>
      </c>
      <c r="M427" s="18">
        <f t="shared" si="60"/>
        <v>42768</v>
      </c>
      <c r="N427">
        <f t="shared" si="55"/>
        <v>28.75</v>
      </c>
      <c r="O427" s="21">
        <f t="shared" si="61"/>
        <v>29.4</v>
      </c>
      <c r="P427">
        <f t="shared" si="62"/>
        <v>28.75</v>
      </c>
      <c r="Q427">
        <f t="shared" si="56"/>
        <v>28.5</v>
      </c>
    </row>
    <row r="428" spans="2:17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H428" s="16">
        <f t="shared" si="57"/>
        <v>-1</v>
      </c>
      <c r="I428" s="16">
        <f t="shared" si="58"/>
        <v>-1</v>
      </c>
      <c r="J428" s="16">
        <f t="shared" si="54"/>
        <v>29.05</v>
      </c>
      <c r="K428">
        <f t="shared" si="59"/>
        <v>28.75</v>
      </c>
      <c r="M428" s="18">
        <f t="shared" si="60"/>
        <v>42759</v>
      </c>
      <c r="N428">
        <f t="shared" si="55"/>
        <v>29.05</v>
      </c>
      <c r="O428" s="21">
        <f t="shared" si="61"/>
        <v>29.55</v>
      </c>
      <c r="P428">
        <f t="shared" si="62"/>
        <v>29</v>
      </c>
      <c r="Q428">
        <f t="shared" si="56"/>
        <v>28.75</v>
      </c>
    </row>
    <row r="429" spans="2:17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H429" s="16">
        <f t="shared" si="57"/>
        <v>-1</v>
      </c>
      <c r="I429" s="16">
        <f t="shared" si="58"/>
        <v>-1</v>
      </c>
      <c r="J429" s="16">
        <f t="shared" si="54"/>
        <v>29.15</v>
      </c>
      <c r="K429">
        <f t="shared" si="59"/>
        <v>29.05</v>
      </c>
      <c r="M429" s="18">
        <f t="shared" si="60"/>
        <v>42758</v>
      </c>
      <c r="N429">
        <f t="shared" si="55"/>
        <v>29.15</v>
      </c>
      <c r="O429" s="21">
        <f t="shared" si="61"/>
        <v>29.95</v>
      </c>
      <c r="P429">
        <f t="shared" si="62"/>
        <v>29.1</v>
      </c>
      <c r="Q429">
        <f t="shared" si="56"/>
        <v>29.05</v>
      </c>
    </row>
    <row r="430" spans="2:17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H430" s="16">
        <f t="shared" si="57"/>
        <v>1</v>
      </c>
      <c r="I430" s="16">
        <f t="shared" si="58"/>
        <v>1</v>
      </c>
      <c r="J430" s="16">
        <f t="shared" si="54"/>
        <v>0</v>
      </c>
      <c r="K430">
        <f t="shared" si="59"/>
        <v>29.15</v>
      </c>
      <c r="M430" s="18">
        <f t="shared" si="60"/>
        <v>42755</v>
      </c>
      <c r="N430">
        <f t="shared" si="55"/>
        <v>0</v>
      </c>
      <c r="O430" s="21">
        <f t="shared" si="61"/>
        <v>29.95</v>
      </c>
      <c r="P430">
        <f t="shared" si="62"/>
        <v>29.1</v>
      </c>
      <c r="Q430">
        <f t="shared" si="56"/>
        <v>29.15</v>
      </c>
    </row>
    <row r="431" spans="2:17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</row>
    <row r="432" spans="2:17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</row>
    <row r="433" spans="2:6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</row>
    <row r="434" spans="2:6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</row>
    <row r="435" spans="2:6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</row>
    <row r="436" spans="2:6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</row>
    <row r="437" spans="2:6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</row>
    <row r="438" spans="2:6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</row>
    <row r="439" spans="2:6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</row>
    <row r="440" spans="2:6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</row>
    <row r="441" spans="2:6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</row>
    <row r="442" spans="2:6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</row>
  </sheetData>
  <mergeCells count="2">
    <mergeCell ref="M2:Q2"/>
    <mergeCell ref="H2:K2"/>
  </mergeCells>
  <phoneticPr fontId="4" type="noConversion"/>
  <hyperlinks>
    <hyperlink ref="C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2"/>
  <sheetViews>
    <sheetView workbookViewId="0">
      <selection activeCell="J11" sqref="J11"/>
    </sheetView>
  </sheetViews>
  <sheetFormatPr defaultRowHeight="16.5"/>
  <cols>
    <col min="8" max="12" width="10.625" customWidth="1"/>
  </cols>
  <sheetData>
    <row r="1" spans="2:12">
      <c r="B1" s="16">
        <v>6180</v>
      </c>
      <c r="C1" s="7" t="s">
        <v>49</v>
      </c>
    </row>
    <row r="2" spans="2:12" ht="17.25" thickBot="1">
      <c r="B2" s="22" t="s">
        <v>31</v>
      </c>
      <c r="C2" s="14"/>
      <c r="D2" s="14"/>
      <c r="E2" s="14"/>
      <c r="F2" s="14"/>
      <c r="H2" s="33" t="s">
        <v>47</v>
      </c>
      <c r="I2" s="33"/>
      <c r="K2" s="33" t="s">
        <v>48</v>
      </c>
      <c r="L2" s="33"/>
    </row>
    <row r="3" spans="2:12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29</v>
      </c>
      <c r="I3" s="15" t="s">
        <v>30</v>
      </c>
      <c r="K3" s="15" t="s">
        <v>44</v>
      </c>
      <c r="L3" s="15" t="s">
        <v>45</v>
      </c>
    </row>
    <row r="4" spans="2:12"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H4" s="17">
        <f>IF(F4&gt;F5,(F4-F5),0)</f>
        <v>1</v>
      </c>
      <c r="I4" s="17">
        <f>IF(F4&lt;F5,(F5-F4),0)</f>
        <v>0</v>
      </c>
      <c r="K4" s="23">
        <f t="shared" ref="K4" si="0">SUM(H4:H15)/(SUM(H4:H15)+SUM(I4:I15))*100</f>
        <v>18.719211822660085</v>
      </c>
      <c r="L4" s="23">
        <f>SUM(H4:H103)/(SUM(H4:H103)+SUM(I4:I103))*100</f>
        <v>40.495867768595041</v>
      </c>
    </row>
    <row r="5" spans="2:12"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H5" s="17">
        <f t="shared" ref="H5:H68" si="1">IF(F5&gt;F6,(F5-F6),0)</f>
        <v>1.2000000000000028</v>
      </c>
      <c r="I5" s="17">
        <f t="shared" ref="I5:I68" si="2">IF(F5&lt;F6,(F6-F5),0)</f>
        <v>0</v>
      </c>
      <c r="K5" s="23">
        <f t="shared" ref="K5:K68" si="3">SUM(H5:H16)/(SUM(H5:H16)+SUM(I5:I16))*100</f>
        <v>14.21319796954314</v>
      </c>
      <c r="L5" s="23">
        <f t="shared" ref="L5:L68" si="4">SUM(H5:H104)/(SUM(H5:H104)+SUM(I5:I104))*100</f>
        <v>41.42011834319527</v>
      </c>
    </row>
    <row r="6" spans="2:12"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H6" s="17">
        <f t="shared" si="1"/>
        <v>0.29999999999999716</v>
      </c>
      <c r="I6" s="17">
        <f t="shared" si="2"/>
        <v>0</v>
      </c>
      <c r="K6" s="23">
        <f t="shared" si="3"/>
        <v>12.435233160621728</v>
      </c>
      <c r="L6" s="23">
        <f t="shared" si="4"/>
        <v>41.42011834319527</v>
      </c>
    </row>
    <row r="7" spans="2:12"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H7" s="17">
        <f t="shared" si="1"/>
        <v>0</v>
      </c>
      <c r="I7" s="17">
        <f t="shared" si="2"/>
        <v>3.5</v>
      </c>
      <c r="K7" s="23">
        <f t="shared" si="3"/>
        <v>15.499999999999984</v>
      </c>
      <c r="L7" s="23">
        <f t="shared" si="4"/>
        <v>41.25925925925926</v>
      </c>
    </row>
    <row r="8" spans="2:12"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H8" s="17">
        <f t="shared" si="1"/>
        <v>0</v>
      </c>
      <c r="I8" s="17">
        <f t="shared" si="2"/>
        <v>6.3999999999999915</v>
      </c>
      <c r="K8" s="23">
        <f t="shared" si="3"/>
        <v>21.176470588235276</v>
      </c>
      <c r="L8" s="23">
        <f t="shared" si="4"/>
        <v>43.135783945986496</v>
      </c>
    </row>
    <row r="9" spans="2:12"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H9" s="17">
        <f t="shared" si="1"/>
        <v>1.2999999999999972</v>
      </c>
      <c r="I9" s="17">
        <f t="shared" si="2"/>
        <v>0</v>
      </c>
      <c r="K9" s="23">
        <f t="shared" si="3"/>
        <v>35.185185185185169</v>
      </c>
      <c r="L9" s="23">
        <f t="shared" si="4"/>
        <v>44.956997654417513</v>
      </c>
    </row>
    <row r="10" spans="2:12"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H10" s="17">
        <f t="shared" si="1"/>
        <v>0</v>
      </c>
      <c r="I10" s="17">
        <f t="shared" si="2"/>
        <v>0</v>
      </c>
      <c r="K10" s="23">
        <f t="shared" si="3"/>
        <v>22.321428571428566</v>
      </c>
      <c r="L10" s="23">
        <f t="shared" si="4"/>
        <v>45.256609642301704</v>
      </c>
    </row>
    <row r="11" spans="2:12"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H11" s="17">
        <f t="shared" si="1"/>
        <v>0</v>
      </c>
      <c r="I11" s="17">
        <f t="shared" si="2"/>
        <v>4.2000000000000028</v>
      </c>
      <c r="K11" s="23">
        <f t="shared" si="3"/>
        <v>27.499999999999975</v>
      </c>
      <c r="L11" s="23">
        <f t="shared" si="4"/>
        <v>48.005908419497786</v>
      </c>
    </row>
    <row r="12" spans="2:12"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H12" s="17">
        <f t="shared" si="1"/>
        <v>0</v>
      </c>
      <c r="I12" s="17">
        <f t="shared" si="2"/>
        <v>0.90000000000000568</v>
      </c>
      <c r="K12" s="23">
        <f t="shared" si="3"/>
        <v>39.285714285714292</v>
      </c>
      <c r="L12" s="23">
        <f t="shared" si="4"/>
        <v>50.6338553318419</v>
      </c>
    </row>
    <row r="13" spans="2:12"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H13" s="17">
        <f t="shared" si="1"/>
        <v>0</v>
      </c>
      <c r="I13" s="17">
        <f t="shared" si="2"/>
        <v>0.59999999999999432</v>
      </c>
      <c r="K13" s="23">
        <f t="shared" si="3"/>
        <v>44.736842105263165</v>
      </c>
      <c r="L13" s="23">
        <f t="shared" si="4"/>
        <v>51.341281669150533</v>
      </c>
    </row>
    <row r="14" spans="2:12"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H14" s="17">
        <f t="shared" si="1"/>
        <v>0</v>
      </c>
      <c r="I14" s="17">
        <f t="shared" si="2"/>
        <v>0.59999999999999432</v>
      </c>
      <c r="K14" s="23">
        <f t="shared" si="3"/>
        <v>64.705882352941188</v>
      </c>
      <c r="L14" s="23">
        <f t="shared" si="4"/>
        <v>51.188707280832091</v>
      </c>
    </row>
    <row r="15" spans="2:12"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H15" s="17">
        <f t="shared" si="1"/>
        <v>0</v>
      </c>
      <c r="I15" s="17">
        <f t="shared" si="2"/>
        <v>0.30000000000001137</v>
      </c>
      <c r="K15" s="23">
        <f t="shared" si="3"/>
        <v>65.346534653465326</v>
      </c>
      <c r="L15" s="23">
        <f t="shared" si="4"/>
        <v>51.417910447761194</v>
      </c>
    </row>
    <row r="16" spans="2:12"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H16" s="17">
        <f t="shared" si="1"/>
        <v>0</v>
      </c>
      <c r="I16" s="17">
        <f t="shared" si="2"/>
        <v>0.39999999999999147</v>
      </c>
      <c r="K16" s="23">
        <f t="shared" si="3"/>
        <v>62.264150943396288</v>
      </c>
      <c r="L16" s="23">
        <f t="shared" si="4"/>
        <v>52.735229759299784</v>
      </c>
    </row>
    <row r="17" spans="2:12"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H17" s="17">
        <f t="shared" si="1"/>
        <v>0.79999999999999716</v>
      </c>
      <c r="I17" s="17">
        <f t="shared" si="2"/>
        <v>0</v>
      </c>
      <c r="K17" s="23">
        <f t="shared" si="3"/>
        <v>70</v>
      </c>
      <c r="L17" s="23">
        <f t="shared" si="4"/>
        <v>53.197674418604656</v>
      </c>
    </row>
    <row r="18" spans="2:12"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H18" s="17">
        <f t="shared" si="1"/>
        <v>1</v>
      </c>
      <c r="I18" s="17">
        <f t="shared" si="2"/>
        <v>0</v>
      </c>
      <c r="K18" s="23">
        <f t="shared" si="3"/>
        <v>59.375000000000036</v>
      </c>
      <c r="L18" s="23">
        <f t="shared" si="4"/>
        <v>53.095411507647484</v>
      </c>
    </row>
    <row r="19" spans="2:12"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H19" s="17">
        <f t="shared" si="1"/>
        <v>0.5</v>
      </c>
      <c r="I19" s="17">
        <f t="shared" si="2"/>
        <v>0</v>
      </c>
      <c r="K19" s="23">
        <f t="shared" si="3"/>
        <v>49.624060150375961</v>
      </c>
      <c r="L19" s="23">
        <f t="shared" si="4"/>
        <v>52.443471918307807</v>
      </c>
    </row>
    <row r="20" spans="2:12"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H20" s="17">
        <f t="shared" si="1"/>
        <v>0.20000000000000284</v>
      </c>
      <c r="I20" s="17">
        <f t="shared" si="2"/>
        <v>0</v>
      </c>
      <c r="K20" s="23">
        <f t="shared" si="3"/>
        <v>49.624060150375961</v>
      </c>
      <c r="L20" s="23">
        <f t="shared" si="4"/>
        <v>51.814223512336724</v>
      </c>
    </row>
    <row r="21" spans="2:12"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H21" s="17">
        <f t="shared" si="1"/>
        <v>0</v>
      </c>
      <c r="I21" s="17">
        <f t="shared" si="2"/>
        <v>1.7000000000000028</v>
      </c>
      <c r="K21" s="23">
        <f t="shared" si="3"/>
        <v>44.444444444444414</v>
      </c>
      <c r="L21" s="23">
        <f t="shared" si="4"/>
        <v>51.039426523297493</v>
      </c>
    </row>
    <row r="22" spans="2:12"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H22" s="17">
        <f t="shared" si="1"/>
        <v>0.79999999999999716</v>
      </c>
      <c r="I22" s="17">
        <f t="shared" si="2"/>
        <v>0</v>
      </c>
      <c r="K22" s="23">
        <f t="shared" si="3"/>
        <v>53.67647058823529</v>
      </c>
      <c r="L22" s="23">
        <f t="shared" si="4"/>
        <v>51.223021582733828</v>
      </c>
    </row>
    <row r="23" spans="2:12"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H23" s="17">
        <f t="shared" si="1"/>
        <v>0</v>
      </c>
      <c r="I23" s="17">
        <f t="shared" si="2"/>
        <v>0.59999999999999432</v>
      </c>
      <c r="K23" s="23">
        <f t="shared" si="3"/>
        <v>43.918918918918926</v>
      </c>
      <c r="L23" s="23">
        <f t="shared" si="4"/>
        <v>52.949340735600281</v>
      </c>
    </row>
    <row r="24" spans="2:12"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H24" s="17">
        <f t="shared" si="1"/>
        <v>9.9999999999994316E-2</v>
      </c>
      <c r="I24" s="17">
        <f t="shared" si="2"/>
        <v>0</v>
      </c>
      <c r="K24" s="23">
        <f t="shared" si="3"/>
        <v>47.972972972972947</v>
      </c>
      <c r="L24" s="23">
        <f t="shared" si="4"/>
        <v>53.170731707317074</v>
      </c>
    </row>
    <row r="25" spans="2:12"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H25" s="17">
        <f t="shared" si="1"/>
        <v>3.2000000000000028</v>
      </c>
      <c r="I25" s="17">
        <f t="shared" si="2"/>
        <v>0</v>
      </c>
      <c r="K25" s="23">
        <f t="shared" si="3"/>
        <v>48.322147651006716</v>
      </c>
      <c r="L25" s="23">
        <f t="shared" si="4"/>
        <v>52.335164835164825</v>
      </c>
    </row>
    <row r="26" spans="2:12"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H26" s="17">
        <f t="shared" si="1"/>
        <v>0</v>
      </c>
      <c r="I26" s="17">
        <f t="shared" si="2"/>
        <v>0.5</v>
      </c>
      <c r="K26" s="23">
        <f t="shared" si="3"/>
        <v>28.169014084507037</v>
      </c>
      <c r="L26" s="23">
        <f t="shared" si="4"/>
        <v>51.603905160390518</v>
      </c>
    </row>
    <row r="27" spans="2:12"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H27" s="17">
        <f t="shared" si="1"/>
        <v>0</v>
      </c>
      <c r="I27" s="17">
        <f t="shared" si="2"/>
        <v>0.79999999999999716</v>
      </c>
      <c r="K27" s="23">
        <f t="shared" si="3"/>
        <v>26.666666666666668</v>
      </c>
      <c r="L27" s="23">
        <f t="shared" si="4"/>
        <v>50.408719346049047</v>
      </c>
    </row>
    <row r="28" spans="2:12"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H28" s="17">
        <f t="shared" si="1"/>
        <v>1.7999999999999972</v>
      </c>
      <c r="I28" s="17">
        <f t="shared" si="2"/>
        <v>0</v>
      </c>
      <c r="K28" s="23">
        <f t="shared" si="3"/>
        <v>30.136986301369884</v>
      </c>
      <c r="L28" s="23">
        <f t="shared" si="4"/>
        <v>50.10155721056195</v>
      </c>
    </row>
    <row r="29" spans="2:12"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H29" s="17">
        <f t="shared" si="1"/>
        <v>0</v>
      </c>
      <c r="I29" s="17">
        <f t="shared" si="2"/>
        <v>1.5999999999999943</v>
      </c>
      <c r="K29" s="23">
        <f t="shared" si="3"/>
        <v>20.155038759689958</v>
      </c>
      <c r="L29" s="23">
        <f t="shared" si="4"/>
        <v>50</v>
      </c>
    </row>
    <row r="30" spans="2:12"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H30" s="17">
        <f t="shared" si="1"/>
        <v>0</v>
      </c>
      <c r="I30" s="17">
        <f t="shared" si="2"/>
        <v>1.5</v>
      </c>
      <c r="K30" s="23">
        <f t="shared" si="3"/>
        <v>20.634920634920665</v>
      </c>
      <c r="L30" s="23">
        <f t="shared" si="4"/>
        <v>50.444900752908964</v>
      </c>
    </row>
    <row r="31" spans="2:12"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H31" s="17">
        <f t="shared" si="1"/>
        <v>0.5</v>
      </c>
      <c r="I31" s="17">
        <f t="shared" si="2"/>
        <v>0</v>
      </c>
      <c r="K31" s="23">
        <f t="shared" si="3"/>
        <v>19.117647058823561</v>
      </c>
      <c r="L31" s="23">
        <f t="shared" si="4"/>
        <v>51.834239130434788</v>
      </c>
    </row>
    <row r="32" spans="2:12"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H32" s="17">
        <f t="shared" si="1"/>
        <v>0</v>
      </c>
      <c r="I32" s="17">
        <f t="shared" si="2"/>
        <v>1.3000000000000114</v>
      </c>
      <c r="K32" s="23">
        <f t="shared" si="3"/>
        <v>21.428571428571487</v>
      </c>
      <c r="L32" s="23">
        <f t="shared" si="4"/>
        <v>49.672346002621232</v>
      </c>
    </row>
    <row r="33" spans="2:12"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H33" s="17">
        <f t="shared" si="1"/>
        <v>0.90000000000000568</v>
      </c>
      <c r="I33" s="17">
        <f t="shared" si="2"/>
        <v>0</v>
      </c>
      <c r="K33" s="23">
        <f t="shared" si="3"/>
        <v>28.676470588235318</v>
      </c>
      <c r="L33" s="23">
        <f t="shared" si="4"/>
        <v>49.316851008458038</v>
      </c>
    </row>
    <row r="34" spans="2:12"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H34" s="17">
        <f t="shared" si="1"/>
        <v>0</v>
      </c>
      <c r="I34" s="17">
        <f t="shared" si="2"/>
        <v>2</v>
      </c>
      <c r="K34" s="23">
        <f t="shared" si="3"/>
        <v>23.622047244094482</v>
      </c>
      <c r="L34" s="23">
        <f t="shared" si="4"/>
        <v>48.954248366013061</v>
      </c>
    </row>
    <row r="35" spans="2:12"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H35" s="17">
        <f t="shared" si="1"/>
        <v>0.59999999999999432</v>
      </c>
      <c r="I35" s="17">
        <f t="shared" si="2"/>
        <v>0</v>
      </c>
      <c r="K35" s="23">
        <f t="shared" si="3"/>
        <v>26.548672566371689</v>
      </c>
      <c r="L35" s="23">
        <f t="shared" si="4"/>
        <v>48.890339425587463</v>
      </c>
    </row>
    <row r="36" spans="2:12"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H36" s="17">
        <f t="shared" si="1"/>
        <v>0.20000000000000284</v>
      </c>
      <c r="I36" s="17">
        <f t="shared" si="2"/>
        <v>0</v>
      </c>
      <c r="K36" s="23">
        <f t="shared" si="3"/>
        <v>22.429906542056123</v>
      </c>
      <c r="L36" s="23">
        <f t="shared" si="4"/>
        <v>48.82352941176471</v>
      </c>
    </row>
    <row r="37" spans="2:12"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H37" s="17">
        <f t="shared" si="1"/>
        <v>0</v>
      </c>
      <c r="I37" s="17">
        <f t="shared" si="2"/>
        <v>2.5</v>
      </c>
      <c r="K37" s="23">
        <f t="shared" si="3"/>
        <v>28.448275862068957</v>
      </c>
      <c r="L37" s="23">
        <f t="shared" si="4"/>
        <v>47.032828282828291</v>
      </c>
    </row>
    <row r="38" spans="2:12"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H38" s="17">
        <f t="shared" si="1"/>
        <v>0</v>
      </c>
      <c r="I38" s="17">
        <f t="shared" si="2"/>
        <v>1.2999999999999972</v>
      </c>
      <c r="K38" s="23">
        <f t="shared" si="3"/>
        <v>48.214285714285751</v>
      </c>
      <c r="L38" s="23">
        <f t="shared" si="4"/>
        <v>48.11982154238369</v>
      </c>
    </row>
    <row r="39" spans="2:12"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H39" s="17">
        <f t="shared" si="1"/>
        <v>0.40000000000000568</v>
      </c>
      <c r="I39" s="17">
        <f t="shared" si="2"/>
        <v>0</v>
      </c>
      <c r="K39" s="23">
        <f t="shared" si="3"/>
        <v>40</v>
      </c>
      <c r="L39" s="23">
        <f t="shared" si="4"/>
        <v>49.303797468354425</v>
      </c>
    </row>
    <row r="40" spans="2:12"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H40" s="17">
        <f t="shared" si="1"/>
        <v>0</v>
      </c>
      <c r="I40" s="17">
        <f t="shared" si="2"/>
        <v>0.10000000000000853</v>
      </c>
      <c r="K40" s="23">
        <f t="shared" si="3"/>
        <v>43.356643356643346</v>
      </c>
      <c r="L40" s="23">
        <f t="shared" si="4"/>
        <v>48.377028714107361</v>
      </c>
    </row>
    <row r="41" spans="2:12"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H41" s="17">
        <f t="shared" si="1"/>
        <v>0</v>
      </c>
      <c r="I41" s="17">
        <f t="shared" si="2"/>
        <v>1.2999999999999972</v>
      </c>
      <c r="K41" s="23">
        <f t="shared" si="3"/>
        <v>45.945945945945937</v>
      </c>
      <c r="L41" s="23">
        <f t="shared" si="4"/>
        <v>48.377028714107361</v>
      </c>
    </row>
    <row r="42" spans="2:12"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H42" s="17">
        <f t="shared" si="1"/>
        <v>0</v>
      </c>
      <c r="I42" s="17">
        <f t="shared" si="2"/>
        <v>2.5</v>
      </c>
      <c r="K42" s="23">
        <f t="shared" si="3"/>
        <v>56.493506493506494</v>
      </c>
      <c r="L42" s="23">
        <f t="shared" si="4"/>
        <v>49.566294919454769</v>
      </c>
    </row>
    <row r="43" spans="2:12"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H43" s="17">
        <f t="shared" si="1"/>
        <v>0.90000000000000568</v>
      </c>
      <c r="I43" s="17">
        <f t="shared" si="2"/>
        <v>0</v>
      </c>
      <c r="K43" s="23">
        <f t="shared" si="3"/>
        <v>68.421052631578945</v>
      </c>
      <c r="L43" s="23">
        <f t="shared" si="4"/>
        <v>50.377358490566039</v>
      </c>
    </row>
    <row r="44" spans="2:12"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H44" s="17">
        <f t="shared" si="1"/>
        <v>0.89999999999999147</v>
      </c>
      <c r="I44" s="17">
        <f t="shared" si="2"/>
        <v>0</v>
      </c>
      <c r="K44" s="23">
        <f t="shared" si="3"/>
        <v>72.185430463576125</v>
      </c>
      <c r="L44" s="23">
        <f t="shared" si="4"/>
        <v>50.031585596967773</v>
      </c>
    </row>
    <row r="45" spans="2:12"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H45" s="17">
        <f t="shared" si="1"/>
        <v>0</v>
      </c>
      <c r="I45" s="17">
        <f t="shared" si="2"/>
        <v>0</v>
      </c>
      <c r="K45" s="23">
        <f t="shared" si="3"/>
        <v>61.349693251533758</v>
      </c>
      <c r="L45" s="23">
        <f t="shared" si="4"/>
        <v>49.777777777777771</v>
      </c>
    </row>
    <row r="46" spans="2:12"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H46" s="17">
        <f t="shared" si="1"/>
        <v>0</v>
      </c>
      <c r="I46" s="17">
        <f t="shared" si="2"/>
        <v>0.59999999999999432</v>
      </c>
      <c r="K46" s="23">
        <f t="shared" si="3"/>
        <v>59.880239520958078</v>
      </c>
      <c r="L46" s="23">
        <f t="shared" si="4"/>
        <v>50.777846919726201</v>
      </c>
    </row>
    <row r="47" spans="2:12"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H47" s="17">
        <f t="shared" si="1"/>
        <v>0</v>
      </c>
      <c r="I47" s="17">
        <f t="shared" si="2"/>
        <v>0</v>
      </c>
      <c r="K47" s="23">
        <f t="shared" si="3"/>
        <v>64.327485380116926</v>
      </c>
      <c r="L47" s="23">
        <f t="shared" si="4"/>
        <v>50.432632880098879</v>
      </c>
    </row>
    <row r="48" spans="2:12"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H48" s="17">
        <f t="shared" si="1"/>
        <v>1.0999999999999943</v>
      </c>
      <c r="I48" s="17">
        <f t="shared" si="2"/>
        <v>0</v>
      </c>
      <c r="K48" s="23">
        <f t="shared" si="3"/>
        <v>64.53488372093021</v>
      </c>
      <c r="L48" s="23">
        <f t="shared" si="4"/>
        <v>50.092081031307558</v>
      </c>
    </row>
    <row r="49" spans="2:12"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H49" s="17">
        <f t="shared" si="1"/>
        <v>2.1000000000000085</v>
      </c>
      <c r="I49" s="17">
        <f t="shared" si="2"/>
        <v>0</v>
      </c>
      <c r="K49" s="23">
        <f t="shared" si="3"/>
        <v>62.34567901234567</v>
      </c>
      <c r="L49" s="23">
        <f t="shared" si="4"/>
        <v>49.386503067484661</v>
      </c>
    </row>
    <row r="50" spans="2:12"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H50" s="17">
        <f t="shared" si="1"/>
        <v>0</v>
      </c>
      <c r="I50" s="17">
        <f t="shared" si="2"/>
        <v>3.6000000000000085</v>
      </c>
      <c r="K50" s="23">
        <f t="shared" si="3"/>
        <v>59.060402684563719</v>
      </c>
      <c r="L50" s="23">
        <f t="shared" si="4"/>
        <v>48.305606900800981</v>
      </c>
    </row>
    <row r="51" spans="2:12"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H51" s="17">
        <f t="shared" si="1"/>
        <v>1.2000000000000028</v>
      </c>
      <c r="I51" s="17">
        <f t="shared" si="2"/>
        <v>0</v>
      </c>
      <c r="K51" s="23">
        <f t="shared" si="3"/>
        <v>78.813559322033882</v>
      </c>
      <c r="L51" s="23">
        <f t="shared" si="4"/>
        <v>49.560301507537687</v>
      </c>
    </row>
    <row r="52" spans="2:12"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H52" s="17">
        <f t="shared" si="1"/>
        <v>0.59999999999999432</v>
      </c>
      <c r="I52" s="17">
        <f t="shared" si="2"/>
        <v>0</v>
      </c>
      <c r="K52" s="23">
        <f t="shared" si="3"/>
        <v>80.769230769230774</v>
      </c>
      <c r="L52" s="23">
        <f t="shared" si="4"/>
        <v>49.968847352024923</v>
      </c>
    </row>
    <row r="53" spans="2:12"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H53" s="17">
        <f t="shared" si="1"/>
        <v>1.9000000000000057</v>
      </c>
      <c r="I53" s="17">
        <f t="shared" si="2"/>
        <v>0</v>
      </c>
      <c r="K53" s="23">
        <f t="shared" si="3"/>
        <v>70.714285714285751</v>
      </c>
      <c r="L53" s="23">
        <f t="shared" si="4"/>
        <v>49.812500000000007</v>
      </c>
    </row>
    <row r="54" spans="2:12"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H54" s="17">
        <f t="shared" si="1"/>
        <v>0.40000000000000568</v>
      </c>
      <c r="I54" s="17">
        <f t="shared" si="2"/>
        <v>0</v>
      </c>
      <c r="K54" s="23">
        <f t="shared" si="3"/>
        <v>61.068702290076359</v>
      </c>
      <c r="L54" s="23">
        <f t="shared" si="4"/>
        <v>49.369482976040352</v>
      </c>
    </row>
    <row r="55" spans="2:12"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H55" s="17">
        <f t="shared" si="1"/>
        <v>2.6999999999999886</v>
      </c>
      <c r="I55" s="17">
        <f t="shared" si="2"/>
        <v>0</v>
      </c>
      <c r="K55" s="23">
        <f t="shared" si="3"/>
        <v>61.068702290076317</v>
      </c>
      <c r="L55" s="23">
        <f t="shared" si="4"/>
        <v>49.148264984227133</v>
      </c>
    </row>
    <row r="56" spans="2:12"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H56" s="17">
        <f t="shared" si="1"/>
        <v>0</v>
      </c>
      <c r="I56" s="17">
        <f t="shared" si="2"/>
        <v>2.0999999999999943</v>
      </c>
      <c r="K56" s="23">
        <f t="shared" si="3"/>
        <v>47.321428571428591</v>
      </c>
      <c r="L56" s="23">
        <f t="shared" si="4"/>
        <v>49.308176100628934</v>
      </c>
    </row>
    <row r="57" spans="2:12"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H57" s="17">
        <f t="shared" si="1"/>
        <v>0</v>
      </c>
      <c r="I57" s="17">
        <f t="shared" si="2"/>
        <v>0.40000000000000568</v>
      </c>
      <c r="K57" s="23">
        <f t="shared" si="3"/>
        <v>52.475247524752476</v>
      </c>
      <c r="L57" s="23">
        <f t="shared" si="4"/>
        <v>50.063613231552161</v>
      </c>
    </row>
    <row r="58" spans="2:12"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H58" s="17">
        <f t="shared" si="1"/>
        <v>1</v>
      </c>
      <c r="I58" s="17">
        <f t="shared" si="2"/>
        <v>0</v>
      </c>
      <c r="K58" s="23">
        <f t="shared" si="3"/>
        <v>52.475247524752476</v>
      </c>
      <c r="L58" s="23">
        <f t="shared" si="4"/>
        <v>50.632111251580284</v>
      </c>
    </row>
    <row r="59" spans="2:12"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H59" s="17">
        <f t="shared" si="1"/>
        <v>0.10000000000000853</v>
      </c>
      <c r="I59" s="17">
        <f t="shared" si="2"/>
        <v>0</v>
      </c>
      <c r="K59" s="23">
        <f t="shared" si="3"/>
        <v>53.846153846153896</v>
      </c>
      <c r="L59" s="23">
        <f t="shared" si="4"/>
        <v>50.031625553447178</v>
      </c>
    </row>
    <row r="60" spans="2:12"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H60" s="17">
        <f t="shared" si="1"/>
        <v>9.9999999999994316E-2</v>
      </c>
      <c r="I60" s="17">
        <f t="shared" si="2"/>
        <v>0</v>
      </c>
      <c r="K60" s="23">
        <f t="shared" si="3"/>
        <v>54.716981132075468</v>
      </c>
      <c r="L60" s="23">
        <f t="shared" si="4"/>
        <v>49.87373737373737</v>
      </c>
    </row>
    <row r="61" spans="2:12"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H61" s="17">
        <f t="shared" si="1"/>
        <v>0.79999999999999716</v>
      </c>
      <c r="I61" s="17">
        <f t="shared" si="2"/>
        <v>0</v>
      </c>
      <c r="K61" s="23">
        <f t="shared" si="3"/>
        <v>50</v>
      </c>
      <c r="L61" s="23">
        <f t="shared" si="4"/>
        <v>49.405134627426435</v>
      </c>
    </row>
    <row r="62" spans="2:12"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H62" s="17">
        <f t="shared" si="1"/>
        <v>0.5</v>
      </c>
      <c r="I62" s="17">
        <f t="shared" si="2"/>
        <v>0</v>
      </c>
      <c r="K62" s="23">
        <f t="shared" si="3"/>
        <v>47.22222222222225</v>
      </c>
      <c r="L62" s="23">
        <f t="shared" si="4"/>
        <v>49.182389937106919</v>
      </c>
    </row>
    <row r="63" spans="2:12"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H63" s="17">
        <f t="shared" si="1"/>
        <v>2.4000000000000057</v>
      </c>
      <c r="I63" s="17">
        <f t="shared" si="2"/>
        <v>0</v>
      </c>
      <c r="K63" s="23">
        <f t="shared" si="3"/>
        <v>51.694915254237308</v>
      </c>
      <c r="L63" s="23">
        <f t="shared" si="4"/>
        <v>49.309912170639905</v>
      </c>
    </row>
    <row r="64" spans="2:12"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H64" s="17">
        <f t="shared" si="1"/>
        <v>0</v>
      </c>
      <c r="I64" s="17">
        <f t="shared" si="2"/>
        <v>1.5999999999999943</v>
      </c>
      <c r="K64" s="23">
        <f t="shared" si="3"/>
        <v>51.694915254237308</v>
      </c>
      <c r="L64" s="23">
        <f t="shared" si="4"/>
        <v>48.473282442748094</v>
      </c>
    </row>
    <row r="65" spans="2:12"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H65" s="17">
        <f t="shared" si="1"/>
        <v>0</v>
      </c>
      <c r="I65" s="17">
        <f t="shared" si="2"/>
        <v>1</v>
      </c>
      <c r="K65" s="23">
        <f t="shared" si="3"/>
        <v>42.068965517241359</v>
      </c>
      <c r="L65" s="23">
        <f t="shared" si="4"/>
        <v>48.659003831417621</v>
      </c>
    </row>
    <row r="66" spans="2:12"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H66" s="17">
        <f t="shared" si="1"/>
        <v>0.39999999999999147</v>
      </c>
      <c r="I66" s="17">
        <f t="shared" si="2"/>
        <v>0</v>
      </c>
      <c r="K66" s="23">
        <f t="shared" si="3"/>
        <v>39.354838709677402</v>
      </c>
      <c r="L66" s="23">
        <f t="shared" si="4"/>
        <v>49.297573435504468</v>
      </c>
    </row>
    <row r="67" spans="2:12"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H67" s="17">
        <f t="shared" si="1"/>
        <v>0</v>
      </c>
      <c r="I67" s="17">
        <f t="shared" si="2"/>
        <v>0.79999999999999716</v>
      </c>
      <c r="K67" s="23">
        <f t="shared" si="3"/>
        <v>32.203389830508513</v>
      </c>
      <c r="L67" s="23">
        <f t="shared" si="4"/>
        <v>49.232736572890026</v>
      </c>
    </row>
    <row r="68" spans="2:12"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H68" s="17">
        <f t="shared" si="1"/>
        <v>0</v>
      </c>
      <c r="I68" s="17">
        <f t="shared" si="2"/>
        <v>1</v>
      </c>
      <c r="K68" s="23">
        <f t="shared" si="3"/>
        <v>29.687500000000039</v>
      </c>
      <c r="L68" s="23">
        <f t="shared" si="4"/>
        <v>48.306148055207025</v>
      </c>
    </row>
    <row r="69" spans="2:12"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H69" s="17">
        <f t="shared" ref="H69:H132" si="5">IF(F69&gt;F70,(F69-F70),0)</f>
        <v>0</v>
      </c>
      <c r="I69" s="17">
        <f t="shared" ref="I69:I132" si="6">IF(F69&lt;F70,(F70-F69),0)</f>
        <v>0.40000000000000568</v>
      </c>
      <c r="K69" s="23">
        <f t="shared" ref="K69:K132" si="7">SUM(H69:H80)/(SUM(H69:H80)+SUM(I69:I80))*100</f>
        <v>38.423645320197053</v>
      </c>
      <c r="L69" s="23">
        <f t="shared" ref="L69:L132" si="8">SUM(H69:H168)/(SUM(H69:H168)+SUM(I69:I168))*100</f>
        <v>46.894031668696705</v>
      </c>
    </row>
    <row r="70" spans="2:12"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H70" s="17">
        <f t="shared" si="5"/>
        <v>1.3000000000000114</v>
      </c>
      <c r="I70" s="17">
        <f t="shared" si="6"/>
        <v>0</v>
      </c>
      <c r="K70" s="23">
        <f t="shared" si="7"/>
        <v>37.142857142857174</v>
      </c>
      <c r="L70" s="23">
        <f t="shared" si="8"/>
        <v>47.298117789921065</v>
      </c>
    </row>
    <row r="71" spans="2:12"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H71" s="17">
        <f t="shared" si="5"/>
        <v>0.29999999999999716</v>
      </c>
      <c r="I71" s="17">
        <f t="shared" si="6"/>
        <v>0</v>
      </c>
      <c r="K71" s="23">
        <f t="shared" si="7"/>
        <v>31.862745098039209</v>
      </c>
      <c r="L71" s="23">
        <f t="shared" si="8"/>
        <v>46.228123114061553</v>
      </c>
    </row>
    <row r="72" spans="2:12"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H72" s="17">
        <f t="shared" si="5"/>
        <v>0</v>
      </c>
      <c r="I72" s="17">
        <f t="shared" si="6"/>
        <v>0.90000000000000568</v>
      </c>
      <c r="K72" s="23">
        <f t="shared" si="7"/>
        <v>33.173076923076934</v>
      </c>
      <c r="L72" s="23">
        <f t="shared" si="8"/>
        <v>45.991561181434591</v>
      </c>
    </row>
    <row r="73" spans="2:12"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H73" s="17">
        <f t="shared" si="5"/>
        <v>0.20000000000000284</v>
      </c>
      <c r="I73" s="17">
        <f t="shared" si="6"/>
        <v>0</v>
      </c>
      <c r="K73" s="23">
        <f t="shared" si="7"/>
        <v>39.814814814814838</v>
      </c>
      <c r="L73" s="23">
        <f t="shared" si="8"/>
        <v>45.20142180094787</v>
      </c>
    </row>
    <row r="74" spans="2:12"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H74" s="17">
        <f t="shared" si="5"/>
        <v>1.5</v>
      </c>
      <c r="I74" s="17">
        <f t="shared" si="6"/>
        <v>0</v>
      </c>
      <c r="K74" s="23">
        <f t="shared" si="7"/>
        <v>37.168141592920364</v>
      </c>
      <c r="L74" s="23">
        <f t="shared" si="8"/>
        <v>46.064139941690961</v>
      </c>
    </row>
    <row r="75" spans="2:12"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H75" s="17">
        <f t="shared" si="5"/>
        <v>2.4000000000000057</v>
      </c>
      <c r="I75" s="17">
        <f t="shared" si="6"/>
        <v>0</v>
      </c>
      <c r="K75" s="23">
        <f t="shared" si="7"/>
        <v>34.259259259259274</v>
      </c>
      <c r="L75" s="23">
        <f t="shared" si="8"/>
        <v>45.588235294117645</v>
      </c>
    </row>
    <row r="76" spans="2:12"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H76" s="17">
        <f t="shared" si="5"/>
        <v>0</v>
      </c>
      <c r="I76" s="17">
        <f t="shared" si="6"/>
        <v>4.3000000000000114</v>
      </c>
      <c r="K76" s="23">
        <f t="shared" si="7"/>
        <v>23.364485981308405</v>
      </c>
      <c r="L76" s="23">
        <f t="shared" si="8"/>
        <v>44.94047619047619</v>
      </c>
    </row>
    <row r="77" spans="2:12"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H77" s="17">
        <f t="shared" si="5"/>
        <v>0</v>
      </c>
      <c r="I77" s="17">
        <f t="shared" si="6"/>
        <v>2</v>
      </c>
      <c r="K77" s="23">
        <f t="shared" si="7"/>
        <v>26.455026455026463</v>
      </c>
      <c r="L77" s="23">
        <f t="shared" si="8"/>
        <v>46.008531383302866</v>
      </c>
    </row>
    <row r="78" spans="2:12"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H78" s="17">
        <f t="shared" si="5"/>
        <v>0</v>
      </c>
      <c r="I78" s="17">
        <f t="shared" si="6"/>
        <v>2.5999999999999943</v>
      </c>
      <c r="K78" s="23">
        <f t="shared" si="7"/>
        <v>30.813953488372096</v>
      </c>
      <c r="L78" s="23">
        <f t="shared" si="8"/>
        <v>45.399879735417926</v>
      </c>
    </row>
    <row r="79" spans="2:12"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H79" s="17">
        <f t="shared" si="5"/>
        <v>0</v>
      </c>
      <c r="I79" s="17">
        <f t="shared" si="6"/>
        <v>2.2999999999999972</v>
      </c>
      <c r="K79" s="23">
        <f t="shared" si="7"/>
        <v>28.961748633879768</v>
      </c>
      <c r="L79" s="23">
        <f t="shared" si="8"/>
        <v>46.448087431693985</v>
      </c>
    </row>
    <row r="80" spans="2:12"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H80" s="17">
        <f t="shared" si="5"/>
        <v>2.0999999999999943</v>
      </c>
      <c r="I80" s="17">
        <f t="shared" si="6"/>
        <v>0</v>
      </c>
      <c r="K80" s="23">
        <f t="shared" si="7"/>
        <v>49.047619047619037</v>
      </c>
      <c r="L80" s="23">
        <f t="shared" si="8"/>
        <v>47.10591133004926</v>
      </c>
    </row>
    <row r="81" spans="2:12"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H81" s="17">
        <f t="shared" si="5"/>
        <v>0</v>
      </c>
      <c r="I81" s="17">
        <f t="shared" si="6"/>
        <v>1.0999999999999943</v>
      </c>
      <c r="K81" s="23">
        <f t="shared" si="7"/>
        <v>43.386243386243386</v>
      </c>
      <c r="L81" s="23">
        <f t="shared" si="8"/>
        <v>45.756457564575648</v>
      </c>
    </row>
    <row r="82" spans="2:12"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H82" s="17">
        <f t="shared" si="5"/>
        <v>0</v>
      </c>
      <c r="I82" s="17">
        <f t="shared" si="6"/>
        <v>0.70000000000000284</v>
      </c>
      <c r="K82" s="23">
        <f t="shared" si="7"/>
        <v>42.268041237113401</v>
      </c>
      <c r="L82" s="23">
        <f t="shared" si="8"/>
        <v>46.629901960784316</v>
      </c>
    </row>
    <row r="83" spans="2:12"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H83" s="17">
        <f t="shared" si="5"/>
        <v>0.70000000000000284</v>
      </c>
      <c r="I83" s="17">
        <f t="shared" si="6"/>
        <v>0</v>
      </c>
      <c r="K83" s="23">
        <f t="shared" si="7"/>
        <v>44.736842105263158</v>
      </c>
      <c r="L83" s="23">
        <f t="shared" si="8"/>
        <v>47.091243110838946</v>
      </c>
    </row>
    <row r="84" spans="2:12"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H84" s="17">
        <f t="shared" si="5"/>
        <v>1.7000000000000028</v>
      </c>
      <c r="I84" s="17">
        <f t="shared" si="6"/>
        <v>0</v>
      </c>
      <c r="K84" s="23">
        <f t="shared" si="7"/>
        <v>38.423645320197039</v>
      </c>
      <c r="L84" s="23">
        <f t="shared" si="8"/>
        <v>46.863468634686349</v>
      </c>
    </row>
    <row r="85" spans="2:12"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H85" s="17">
        <f t="shared" si="5"/>
        <v>0</v>
      </c>
      <c r="I85" s="17">
        <f t="shared" si="6"/>
        <v>1.2000000000000028</v>
      </c>
      <c r="K85" s="23">
        <f t="shared" si="7"/>
        <v>44.196428571428548</v>
      </c>
      <c r="L85" s="23">
        <f t="shared" si="8"/>
        <v>46.699568167797658</v>
      </c>
    </row>
    <row r="86" spans="2:12"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H86" s="17">
        <f t="shared" si="5"/>
        <v>0.5</v>
      </c>
      <c r="I86" s="17">
        <f t="shared" si="6"/>
        <v>0</v>
      </c>
      <c r="K86" s="23">
        <f t="shared" si="7"/>
        <v>45.205479452054774</v>
      </c>
      <c r="L86" s="23">
        <f t="shared" si="8"/>
        <v>48.175182481751825</v>
      </c>
    </row>
    <row r="87" spans="2:12"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H87" s="17">
        <f t="shared" si="5"/>
        <v>0</v>
      </c>
      <c r="I87" s="17">
        <f t="shared" si="6"/>
        <v>2.2000000000000028</v>
      </c>
      <c r="K87" s="23">
        <f t="shared" si="7"/>
        <v>44.954128440366965</v>
      </c>
      <c r="L87" s="23">
        <f t="shared" si="8"/>
        <v>47.98780487804877</v>
      </c>
    </row>
    <row r="88" spans="2:12"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H88" s="17">
        <f t="shared" si="5"/>
        <v>0</v>
      </c>
      <c r="I88" s="17">
        <f t="shared" si="6"/>
        <v>1.7999999999999972</v>
      </c>
      <c r="K88" s="23">
        <f t="shared" si="7"/>
        <v>52.195121951219527</v>
      </c>
      <c r="L88" s="23">
        <f t="shared" si="8"/>
        <v>48.371235402581434</v>
      </c>
    </row>
    <row r="89" spans="2:12"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H89" s="17">
        <f t="shared" si="5"/>
        <v>0.29999999999999716</v>
      </c>
      <c r="I89" s="17">
        <f t="shared" si="6"/>
        <v>0</v>
      </c>
      <c r="K89" s="23">
        <f t="shared" si="7"/>
        <v>52.450980392156865</v>
      </c>
      <c r="L89" s="23">
        <f t="shared" si="8"/>
        <v>49.133663366336641</v>
      </c>
    </row>
    <row r="90" spans="2:12"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H90" s="17">
        <f t="shared" si="5"/>
        <v>0</v>
      </c>
      <c r="I90" s="17">
        <f t="shared" si="6"/>
        <v>3.7000000000000028</v>
      </c>
      <c r="K90" s="23">
        <f t="shared" si="7"/>
        <v>53.140096618357482</v>
      </c>
      <c r="L90" s="23">
        <f t="shared" si="8"/>
        <v>49.227918468190239</v>
      </c>
    </row>
    <row r="91" spans="2:12"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H91" s="17">
        <f t="shared" si="5"/>
        <v>5</v>
      </c>
      <c r="I91" s="17">
        <f t="shared" si="6"/>
        <v>0</v>
      </c>
      <c r="K91" s="23">
        <f t="shared" si="7"/>
        <v>55.000000000000007</v>
      </c>
      <c r="L91" s="23">
        <f t="shared" si="8"/>
        <v>49.906073888541009</v>
      </c>
    </row>
    <row r="92" spans="2:12"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H92" s="17">
        <f t="shared" si="5"/>
        <v>0</v>
      </c>
      <c r="I92" s="17">
        <f t="shared" si="6"/>
        <v>0</v>
      </c>
      <c r="K92" s="23">
        <f t="shared" si="7"/>
        <v>36.809815950920246</v>
      </c>
      <c r="L92" s="23">
        <f t="shared" si="8"/>
        <v>47.670708359923417</v>
      </c>
    </row>
    <row r="93" spans="2:12"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H93" s="17">
        <f t="shared" si="5"/>
        <v>0</v>
      </c>
      <c r="I93" s="17">
        <f t="shared" si="6"/>
        <v>1.5999999999999943</v>
      </c>
      <c r="K93" s="23">
        <f t="shared" si="7"/>
        <v>46.90721649484535</v>
      </c>
      <c r="L93" s="23">
        <f t="shared" si="8"/>
        <v>45.027124773960217</v>
      </c>
    </row>
    <row r="94" spans="2:12"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H94" s="17">
        <f t="shared" si="5"/>
        <v>0.29999999999999716</v>
      </c>
      <c r="I94" s="17">
        <f t="shared" si="6"/>
        <v>0</v>
      </c>
      <c r="K94" s="23">
        <f t="shared" si="7"/>
        <v>54.210526315789451</v>
      </c>
      <c r="L94" s="23">
        <f t="shared" si="8"/>
        <v>45.565006075334146</v>
      </c>
    </row>
    <row r="95" spans="2:12"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H95" s="17">
        <f t="shared" si="5"/>
        <v>0</v>
      </c>
      <c r="I95" s="17">
        <f t="shared" si="6"/>
        <v>2</v>
      </c>
      <c r="K95" s="23">
        <f t="shared" si="7"/>
        <v>53.191489361702139</v>
      </c>
      <c r="L95" s="23">
        <f t="shared" si="8"/>
        <v>45.991561181434605</v>
      </c>
    </row>
    <row r="96" spans="2:12"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H96" s="17">
        <f t="shared" si="5"/>
        <v>3.7999999999999972</v>
      </c>
      <c r="I96" s="17">
        <f t="shared" si="6"/>
        <v>0</v>
      </c>
      <c r="K96" s="23">
        <f t="shared" si="7"/>
        <v>63.44086021505376</v>
      </c>
      <c r="L96" s="23">
        <f t="shared" si="8"/>
        <v>47.387387387387378</v>
      </c>
    </row>
    <row r="97" spans="2:12"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H97" s="17">
        <f t="shared" si="5"/>
        <v>0</v>
      </c>
      <c r="I97" s="17">
        <f t="shared" si="6"/>
        <v>0.70000000000000284</v>
      </c>
      <c r="K97" s="23">
        <f t="shared" si="7"/>
        <v>50.632911392405077</v>
      </c>
      <c r="L97" s="23">
        <f t="shared" si="8"/>
        <v>45.322872661436328</v>
      </c>
    </row>
    <row r="98" spans="2:12"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H98" s="17">
        <f t="shared" si="5"/>
        <v>0.40000000000000568</v>
      </c>
      <c r="I98" s="17">
        <f t="shared" si="6"/>
        <v>0</v>
      </c>
      <c r="K98" s="23">
        <f t="shared" si="7"/>
        <v>58.479532163742711</v>
      </c>
      <c r="L98" s="23">
        <f t="shared" si="8"/>
        <v>48.154555940023073</v>
      </c>
    </row>
    <row r="99" spans="2:12"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H99" s="17">
        <f t="shared" si="5"/>
        <v>0.90000000000000568</v>
      </c>
      <c r="I99" s="17">
        <f t="shared" si="6"/>
        <v>0</v>
      </c>
      <c r="K99" s="23">
        <f t="shared" si="7"/>
        <v>69.787234042553195</v>
      </c>
      <c r="L99" s="23">
        <f t="shared" si="8"/>
        <v>48.273878020713461</v>
      </c>
    </row>
    <row r="100" spans="2:12"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H100" s="17">
        <f t="shared" si="5"/>
        <v>0</v>
      </c>
      <c r="I100" s="17">
        <f t="shared" si="6"/>
        <v>1.7000000000000028</v>
      </c>
      <c r="K100" s="23">
        <f t="shared" si="7"/>
        <v>72.156862745098053</v>
      </c>
      <c r="L100" s="23">
        <f t="shared" si="8"/>
        <v>48.569794050343248</v>
      </c>
    </row>
    <row r="101" spans="2:12"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H101" s="17">
        <f t="shared" si="5"/>
        <v>0.59999999999999432</v>
      </c>
      <c r="I101" s="17">
        <f t="shared" si="6"/>
        <v>0</v>
      </c>
      <c r="K101" s="23">
        <f t="shared" si="7"/>
        <v>78.225806451612925</v>
      </c>
      <c r="L101" s="23">
        <f t="shared" si="8"/>
        <v>49.513451631368056</v>
      </c>
    </row>
    <row r="102" spans="2:12"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H102" s="17">
        <f t="shared" si="5"/>
        <v>0</v>
      </c>
      <c r="I102" s="17">
        <f t="shared" si="6"/>
        <v>3</v>
      </c>
      <c r="K102" s="23">
        <f t="shared" si="7"/>
        <v>74.603174603174622</v>
      </c>
      <c r="L102" s="23">
        <f t="shared" si="8"/>
        <v>48.751418842224744</v>
      </c>
    </row>
    <row r="103" spans="2:12"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H103" s="17">
        <f t="shared" si="5"/>
        <v>0</v>
      </c>
      <c r="I103" s="17">
        <f t="shared" si="6"/>
        <v>1.2999999999999972</v>
      </c>
      <c r="K103" s="23">
        <f t="shared" si="7"/>
        <v>84.684684684684726</v>
      </c>
      <c r="L103" s="23">
        <f t="shared" si="8"/>
        <v>49.198167239404356</v>
      </c>
    </row>
    <row r="104" spans="2:12"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H104" s="17">
        <f t="shared" si="5"/>
        <v>3.0999999999999943</v>
      </c>
      <c r="I104" s="17">
        <f t="shared" si="6"/>
        <v>0</v>
      </c>
      <c r="K104" s="23">
        <f t="shared" si="7"/>
        <v>91.35802469135804</v>
      </c>
      <c r="L104" s="23">
        <f t="shared" si="8"/>
        <v>49.510086455331411</v>
      </c>
    </row>
    <row r="105" spans="2:12"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H105" s="17">
        <f t="shared" si="5"/>
        <v>1.2000000000000028</v>
      </c>
      <c r="I105" s="17">
        <f t="shared" si="6"/>
        <v>0</v>
      </c>
      <c r="K105" s="23">
        <f t="shared" si="7"/>
        <v>90.497737556561106</v>
      </c>
      <c r="L105" s="23">
        <f t="shared" si="8"/>
        <v>49.422632794457279</v>
      </c>
    </row>
    <row r="106" spans="2:12"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H106" s="17">
        <f t="shared" si="5"/>
        <v>0</v>
      </c>
      <c r="I106" s="17">
        <f t="shared" si="6"/>
        <v>9.9999999999994316E-2</v>
      </c>
      <c r="K106" s="23">
        <f t="shared" si="7"/>
        <v>90.186915887850489</v>
      </c>
      <c r="L106" s="23">
        <f t="shared" si="8"/>
        <v>48.757943385326406</v>
      </c>
    </row>
    <row r="107" spans="2:12"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H107" s="17">
        <f t="shared" si="5"/>
        <v>1.7999999999999972</v>
      </c>
      <c r="I107" s="17">
        <f t="shared" si="6"/>
        <v>0</v>
      </c>
      <c r="K107" s="23">
        <f t="shared" si="7"/>
        <v>87.330316742081465</v>
      </c>
      <c r="L107" s="23">
        <f t="shared" si="8"/>
        <v>50.084507042253513</v>
      </c>
    </row>
    <row r="108" spans="2:12"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H108" s="17">
        <f t="shared" si="5"/>
        <v>0</v>
      </c>
      <c r="I108" s="17">
        <f t="shared" si="6"/>
        <v>1</v>
      </c>
      <c r="K108" s="23">
        <f t="shared" si="7"/>
        <v>81.395348837209298</v>
      </c>
      <c r="L108" s="23">
        <f t="shared" si="8"/>
        <v>49.37641723356009</v>
      </c>
    </row>
    <row r="109" spans="2:12"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H109" s="17">
        <f t="shared" si="5"/>
        <v>2</v>
      </c>
      <c r="I109" s="17">
        <f t="shared" si="6"/>
        <v>0</v>
      </c>
      <c r="K109" s="23">
        <f t="shared" si="7"/>
        <v>78.124999999999972</v>
      </c>
      <c r="L109" s="23">
        <f t="shared" si="8"/>
        <v>48.932584269662918</v>
      </c>
    </row>
    <row r="110" spans="2:12"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H110" s="17">
        <f t="shared" si="5"/>
        <v>6.7999999999999972</v>
      </c>
      <c r="I110" s="17">
        <f t="shared" si="6"/>
        <v>0</v>
      </c>
      <c r="K110" s="23">
        <f t="shared" si="7"/>
        <v>71.759259259259281</v>
      </c>
      <c r="L110" s="23">
        <f t="shared" si="8"/>
        <v>46.024878312601409</v>
      </c>
    </row>
    <row r="111" spans="2:12"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H111" s="17">
        <f t="shared" si="5"/>
        <v>2.9000000000000057</v>
      </c>
      <c r="I111" s="17">
        <f t="shared" si="6"/>
        <v>0</v>
      </c>
      <c r="K111" s="23">
        <f t="shared" si="7"/>
        <v>70.531400966183583</v>
      </c>
      <c r="L111" s="23">
        <f t="shared" si="8"/>
        <v>44.15221040850588</v>
      </c>
    </row>
    <row r="112" spans="2:12"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H112" s="17">
        <f t="shared" si="5"/>
        <v>1</v>
      </c>
      <c r="I112" s="17">
        <f t="shared" si="6"/>
        <v>0</v>
      </c>
      <c r="K112" s="23">
        <f t="shared" si="7"/>
        <v>65.730337078651672</v>
      </c>
      <c r="L112" s="23">
        <f t="shared" si="8"/>
        <v>40.926225094238021</v>
      </c>
    </row>
    <row r="113" spans="2:12"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H113" s="17">
        <f t="shared" si="5"/>
        <v>0</v>
      </c>
      <c r="I113" s="17">
        <f t="shared" si="6"/>
        <v>1</v>
      </c>
      <c r="K113" s="23">
        <f t="shared" si="7"/>
        <v>56.31578947368422</v>
      </c>
      <c r="L113" s="23">
        <f t="shared" si="8"/>
        <v>40.171397964649174</v>
      </c>
    </row>
    <row r="114" spans="2:12"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H114" s="17">
        <f t="shared" si="5"/>
        <v>0</v>
      </c>
      <c r="I114" s="17">
        <f t="shared" si="6"/>
        <v>0</v>
      </c>
      <c r="K114" s="23">
        <f t="shared" si="7"/>
        <v>61.578947368421069</v>
      </c>
      <c r="L114" s="23">
        <f t="shared" si="8"/>
        <v>43.114080164439869</v>
      </c>
    </row>
    <row r="115" spans="2:12"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H115" s="17">
        <f t="shared" si="5"/>
        <v>3.3999999999999986</v>
      </c>
      <c r="I115" s="17">
        <f t="shared" si="6"/>
        <v>0</v>
      </c>
      <c r="K115" s="23">
        <f t="shared" si="7"/>
        <v>51.091703056768559</v>
      </c>
      <c r="L115" s="23">
        <f t="shared" si="8"/>
        <v>41.026894865525676</v>
      </c>
    </row>
    <row r="116" spans="2:12"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H116" s="17">
        <f t="shared" si="5"/>
        <v>0.89999999999999858</v>
      </c>
      <c r="I116" s="17">
        <f t="shared" si="6"/>
        <v>0</v>
      </c>
      <c r="K116" s="23">
        <f t="shared" si="7"/>
        <v>39.150943396226403</v>
      </c>
      <c r="L116" s="23">
        <f t="shared" si="8"/>
        <v>37.953795379537958</v>
      </c>
    </row>
    <row r="117" spans="2:12"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H117" s="17">
        <f t="shared" si="5"/>
        <v>0.5</v>
      </c>
      <c r="I117" s="17">
        <f t="shared" si="6"/>
        <v>0</v>
      </c>
      <c r="K117" s="23">
        <f t="shared" si="7"/>
        <v>40.825688073394488</v>
      </c>
      <c r="L117" s="23">
        <f t="shared" si="8"/>
        <v>37.836561171469057</v>
      </c>
    </row>
    <row r="118" spans="2:12"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H118" s="17">
        <f t="shared" si="5"/>
        <v>0</v>
      </c>
      <c r="I118" s="17">
        <f t="shared" si="6"/>
        <v>0.79999999999999716</v>
      </c>
      <c r="K118" s="23">
        <f t="shared" si="7"/>
        <v>38.888888888888886</v>
      </c>
      <c r="L118" s="23">
        <f t="shared" si="8"/>
        <v>37.161531279178334</v>
      </c>
    </row>
    <row r="119" spans="2:12"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H119" s="17">
        <f t="shared" si="5"/>
        <v>0</v>
      </c>
      <c r="I119" s="17">
        <f t="shared" si="6"/>
        <v>1.2000000000000028</v>
      </c>
      <c r="K119" s="23">
        <f t="shared" si="7"/>
        <v>47.008547008546991</v>
      </c>
      <c r="L119" s="23">
        <f t="shared" si="8"/>
        <v>37.593283582089548</v>
      </c>
    </row>
    <row r="120" spans="2:12"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H120" s="17">
        <f t="shared" si="5"/>
        <v>0</v>
      </c>
      <c r="I120" s="17">
        <f t="shared" si="6"/>
        <v>1.9000000000000057</v>
      </c>
      <c r="K120" s="23">
        <f t="shared" si="7"/>
        <v>39.145907473309606</v>
      </c>
      <c r="L120" s="23">
        <f t="shared" si="8"/>
        <v>37.628384687208211</v>
      </c>
    </row>
    <row r="121" spans="2:12"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H121" s="17">
        <f t="shared" si="5"/>
        <v>0</v>
      </c>
      <c r="I121" s="17">
        <f t="shared" si="6"/>
        <v>1.1999999999999886</v>
      </c>
      <c r="K121" s="23">
        <f t="shared" si="7"/>
        <v>38.46153846153846</v>
      </c>
      <c r="L121" s="23">
        <f t="shared" si="8"/>
        <v>37.610825944937005</v>
      </c>
    </row>
    <row r="122" spans="2:12"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H122" s="17">
        <f t="shared" si="5"/>
        <v>5.8999999999999915</v>
      </c>
      <c r="I122" s="17">
        <f t="shared" si="6"/>
        <v>0</v>
      </c>
      <c r="K122" s="23">
        <f t="shared" si="7"/>
        <v>39.855072463768096</v>
      </c>
      <c r="L122" s="23">
        <f t="shared" si="8"/>
        <v>39.108455882352935</v>
      </c>
    </row>
    <row r="123" spans="2:12"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H123" s="17">
        <f t="shared" si="5"/>
        <v>0</v>
      </c>
      <c r="I123" s="17">
        <f t="shared" si="6"/>
        <v>0</v>
      </c>
      <c r="K123" s="23">
        <f t="shared" si="7"/>
        <v>21.338912133891196</v>
      </c>
      <c r="L123" s="23">
        <f t="shared" si="8"/>
        <v>38.996316758747703</v>
      </c>
    </row>
    <row r="124" spans="2:12"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H124" s="17">
        <f t="shared" si="5"/>
        <v>0</v>
      </c>
      <c r="I124" s="17">
        <f t="shared" si="6"/>
        <v>2.1999999999999957</v>
      </c>
      <c r="K124" s="23">
        <f t="shared" si="7"/>
        <v>22.63374485596708</v>
      </c>
      <c r="L124" s="23">
        <f t="shared" si="8"/>
        <v>38.996316758747703</v>
      </c>
    </row>
    <row r="125" spans="2:12"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H125" s="17">
        <f t="shared" si="5"/>
        <v>1</v>
      </c>
      <c r="I125" s="17">
        <f t="shared" si="6"/>
        <v>0</v>
      </c>
      <c r="K125" s="23">
        <f t="shared" si="7"/>
        <v>19.855595667870038</v>
      </c>
      <c r="L125" s="23">
        <f t="shared" si="8"/>
        <v>40.366132723112131</v>
      </c>
    </row>
    <row r="126" spans="2:12"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H126" s="17">
        <f t="shared" si="5"/>
        <v>0</v>
      </c>
      <c r="I126" s="17">
        <f t="shared" si="6"/>
        <v>3.8999999999999986</v>
      </c>
      <c r="K126" s="23">
        <f t="shared" si="7"/>
        <v>19.855595667870038</v>
      </c>
      <c r="L126" s="23">
        <f t="shared" si="8"/>
        <v>39.457013574660635</v>
      </c>
    </row>
    <row r="127" spans="2:12"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H127" s="17">
        <f t="shared" si="5"/>
        <v>0</v>
      </c>
      <c r="I127" s="17">
        <f t="shared" si="6"/>
        <v>1.7000000000000028</v>
      </c>
      <c r="K127" s="23">
        <f t="shared" si="7"/>
        <v>30.152671755725169</v>
      </c>
      <c r="L127" s="23">
        <f t="shared" si="8"/>
        <v>42.54754533392304</v>
      </c>
    </row>
    <row r="128" spans="2:12"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H128" s="17">
        <f t="shared" si="5"/>
        <v>1.5</v>
      </c>
      <c r="I128" s="17">
        <f t="shared" si="6"/>
        <v>0</v>
      </c>
      <c r="K128" s="23">
        <f t="shared" si="7"/>
        <v>29.151291512915119</v>
      </c>
      <c r="L128" s="23">
        <f t="shared" si="8"/>
        <v>43.993010048055922</v>
      </c>
    </row>
    <row r="129" spans="2:12"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H129" s="17">
        <f t="shared" si="5"/>
        <v>0</v>
      </c>
      <c r="I129" s="17">
        <f t="shared" si="6"/>
        <v>0.29999999999999716</v>
      </c>
      <c r="K129" s="23">
        <f t="shared" si="7"/>
        <v>24.902723735408539</v>
      </c>
      <c r="L129" s="23">
        <f t="shared" si="8"/>
        <v>44.04190309908337</v>
      </c>
    </row>
    <row r="130" spans="2:12"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H130" s="17">
        <f t="shared" si="5"/>
        <v>2.5999999999999943</v>
      </c>
      <c r="I130" s="17">
        <f t="shared" si="6"/>
        <v>0</v>
      </c>
      <c r="K130" s="23">
        <f t="shared" si="7"/>
        <v>31.899641577060912</v>
      </c>
      <c r="L130" s="23">
        <f t="shared" si="8"/>
        <v>43.679653679653683</v>
      </c>
    </row>
    <row r="131" spans="2:12"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H131" s="17">
        <f t="shared" si="5"/>
        <v>0</v>
      </c>
      <c r="I131" s="17">
        <f t="shared" si="6"/>
        <v>5.8999999999999915</v>
      </c>
      <c r="K131" s="23">
        <f t="shared" si="7"/>
        <v>25.196850393700803</v>
      </c>
      <c r="L131" s="23">
        <f t="shared" si="8"/>
        <v>43.898231996550244</v>
      </c>
    </row>
    <row r="132" spans="2:12"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H132" s="17">
        <f t="shared" si="5"/>
        <v>0</v>
      </c>
      <c r="I132" s="17">
        <f t="shared" si="6"/>
        <v>2.4000000000000057</v>
      </c>
      <c r="K132" s="23">
        <f t="shared" si="7"/>
        <v>32.487309644670056</v>
      </c>
      <c r="L132" s="23">
        <f t="shared" si="8"/>
        <v>45.044247787610622</v>
      </c>
    </row>
    <row r="133" spans="2:12"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H133" s="17">
        <f t="shared" ref="H133:H196" si="9">IF(F133&gt;F134,(F133-F134),0)</f>
        <v>0</v>
      </c>
      <c r="I133" s="17">
        <f t="shared" ref="I133:I196" si="10">IF(F133&lt;F134,(F134-F133),0)</f>
        <v>0.20000000000000284</v>
      </c>
      <c r="K133" s="23">
        <f t="shared" ref="K133:K196" si="11">SUM(H133:H144)/(SUM(H133:H144)+SUM(I133:I144))*100</f>
        <v>37.356321839080451</v>
      </c>
      <c r="L133" s="23">
        <f t="shared" ref="L133:L196" si="12">SUM(H133:H232)/(SUM(H133:H232)+SUM(I133:I232))*100</f>
        <v>45.304850912327552</v>
      </c>
    </row>
    <row r="134" spans="2:12"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H134" s="17">
        <f t="shared" si="9"/>
        <v>0</v>
      </c>
      <c r="I134" s="17">
        <f t="shared" si="10"/>
        <v>2.2000000000000028</v>
      </c>
      <c r="K134" s="23">
        <f t="shared" si="11"/>
        <v>47.549019607843142</v>
      </c>
      <c r="L134" s="23">
        <f t="shared" si="12"/>
        <v>46.814044213263976</v>
      </c>
    </row>
    <row r="135" spans="2:12"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H135" s="17">
        <f t="shared" si="9"/>
        <v>0.40000000000000568</v>
      </c>
      <c r="I135" s="17">
        <f t="shared" si="10"/>
        <v>0</v>
      </c>
      <c r="K135" s="23">
        <f t="shared" si="11"/>
        <v>48.743718592964825</v>
      </c>
      <c r="L135" s="23">
        <f t="shared" si="12"/>
        <v>46.035805626598467</v>
      </c>
    </row>
    <row r="136" spans="2:12"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H136" s="17">
        <f t="shared" si="9"/>
        <v>0</v>
      </c>
      <c r="I136" s="17">
        <f t="shared" si="10"/>
        <v>5.5999999999999943</v>
      </c>
      <c r="K136" s="23">
        <f t="shared" si="11"/>
        <v>45.145631067961162</v>
      </c>
      <c r="L136" s="23">
        <f t="shared" si="12"/>
        <v>47.793814432989699</v>
      </c>
    </row>
    <row r="137" spans="2:12"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H137" s="17">
        <f t="shared" si="9"/>
        <v>1</v>
      </c>
      <c r="I137" s="17">
        <f t="shared" si="10"/>
        <v>0</v>
      </c>
      <c r="K137" s="23">
        <f t="shared" si="11"/>
        <v>57.407407407407383</v>
      </c>
      <c r="L137" s="23">
        <f t="shared" si="12"/>
        <v>49.854952341483632</v>
      </c>
    </row>
    <row r="138" spans="2:12"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H138" s="17">
        <f t="shared" si="9"/>
        <v>2.3999999999999915</v>
      </c>
      <c r="I138" s="17">
        <f t="shared" si="10"/>
        <v>0</v>
      </c>
      <c r="K138" s="23">
        <f t="shared" si="11"/>
        <v>50</v>
      </c>
      <c r="L138" s="23">
        <f t="shared" si="12"/>
        <v>50.123660346248968</v>
      </c>
    </row>
    <row r="139" spans="2:12"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H139" s="17">
        <f t="shared" si="9"/>
        <v>0</v>
      </c>
      <c r="I139" s="17">
        <f t="shared" si="10"/>
        <v>2.5999999999999943</v>
      </c>
      <c r="K139" s="23">
        <f t="shared" si="11"/>
        <v>43.537414965986429</v>
      </c>
      <c r="L139" s="23">
        <f t="shared" si="12"/>
        <v>49.72995429995845</v>
      </c>
    </row>
    <row r="140" spans="2:12"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H140" s="17">
        <f t="shared" si="9"/>
        <v>0</v>
      </c>
      <c r="I140" s="17">
        <f t="shared" si="10"/>
        <v>0.10000000000000853</v>
      </c>
      <c r="K140" s="23">
        <f t="shared" si="11"/>
        <v>60.958904109589042</v>
      </c>
      <c r="L140" s="23">
        <f t="shared" si="12"/>
        <v>50.871369294605806</v>
      </c>
    </row>
    <row r="141" spans="2:12"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H141" s="17">
        <f t="shared" si="9"/>
        <v>2.5</v>
      </c>
      <c r="I141" s="17">
        <f t="shared" si="10"/>
        <v>0</v>
      </c>
      <c r="K141" s="23">
        <f t="shared" si="11"/>
        <v>61.64383561643838</v>
      </c>
      <c r="L141" s="23">
        <f t="shared" si="12"/>
        <v>50.850269597677325</v>
      </c>
    </row>
    <row r="142" spans="2:12"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H142" s="17">
        <f t="shared" si="9"/>
        <v>0.10000000000000853</v>
      </c>
      <c r="I142" s="17">
        <f t="shared" si="10"/>
        <v>0</v>
      </c>
      <c r="K142" s="23">
        <f t="shared" si="11"/>
        <v>55.555555555555578</v>
      </c>
      <c r="L142" s="23">
        <f t="shared" si="12"/>
        <v>50.188048474717931</v>
      </c>
    </row>
    <row r="143" spans="2:12"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H143" s="17">
        <f t="shared" si="9"/>
        <v>0</v>
      </c>
      <c r="I143" s="17">
        <f t="shared" si="10"/>
        <v>0.20000000000000284</v>
      </c>
      <c r="K143" s="23">
        <f t="shared" si="11"/>
        <v>53.90625</v>
      </c>
      <c r="L143" s="23">
        <f t="shared" si="12"/>
        <v>50.354019158683883</v>
      </c>
    </row>
    <row r="144" spans="2:12"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H144" s="17">
        <f t="shared" si="9"/>
        <v>9.9999999999994316E-2</v>
      </c>
      <c r="I144" s="17">
        <f t="shared" si="10"/>
        <v>0</v>
      </c>
      <c r="K144" s="23">
        <f t="shared" si="11"/>
        <v>63.924050632911424</v>
      </c>
      <c r="L144" s="23">
        <f t="shared" si="12"/>
        <v>50.145167980091252</v>
      </c>
    </row>
    <row r="145" spans="2:12"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H145" s="17">
        <f t="shared" si="9"/>
        <v>3.2000000000000028</v>
      </c>
      <c r="I145" s="17">
        <f t="shared" si="10"/>
        <v>0</v>
      </c>
      <c r="K145" s="23">
        <f t="shared" si="11"/>
        <v>64.375000000000043</v>
      </c>
      <c r="L145" s="23">
        <f t="shared" si="12"/>
        <v>50.473836011536875</v>
      </c>
    </row>
    <row r="146" spans="2:12"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H146" s="17">
        <f t="shared" si="9"/>
        <v>0</v>
      </c>
      <c r="I146" s="17">
        <f t="shared" si="10"/>
        <v>1.7000000000000028</v>
      </c>
      <c r="K146" s="23">
        <f t="shared" si="11"/>
        <v>59.859154929577471</v>
      </c>
      <c r="L146" s="23">
        <f t="shared" si="12"/>
        <v>49.399585921325048</v>
      </c>
    </row>
    <row r="147" spans="2:12"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H147" s="17">
        <f t="shared" si="9"/>
        <v>0</v>
      </c>
      <c r="I147" s="17">
        <f t="shared" si="10"/>
        <v>1.0999999999999943</v>
      </c>
      <c r="K147" s="23">
        <f t="shared" si="11"/>
        <v>63.432835820895598</v>
      </c>
      <c r="L147" s="23">
        <f t="shared" si="12"/>
        <v>50.452302631578952</v>
      </c>
    </row>
    <row r="148" spans="2:12"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H148" s="17">
        <f t="shared" si="9"/>
        <v>0</v>
      </c>
      <c r="I148" s="17">
        <f t="shared" si="10"/>
        <v>1.2000000000000028</v>
      </c>
      <c r="K148" s="23">
        <f t="shared" si="11"/>
        <v>66.929133858267747</v>
      </c>
      <c r="L148" s="23">
        <f t="shared" si="12"/>
        <v>50.43156596794082</v>
      </c>
    </row>
    <row r="149" spans="2:12"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H149" s="17">
        <f t="shared" si="9"/>
        <v>0</v>
      </c>
      <c r="I149" s="17">
        <f t="shared" si="10"/>
        <v>1.3999999999999915</v>
      </c>
      <c r="K149" s="23">
        <f t="shared" si="11"/>
        <v>65.891472868217136</v>
      </c>
      <c r="L149" s="23">
        <f t="shared" si="12"/>
        <v>50.061199510403917</v>
      </c>
    </row>
    <row r="150" spans="2:12"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H150" s="17">
        <f t="shared" si="9"/>
        <v>0.5</v>
      </c>
      <c r="I150" s="17">
        <f t="shared" si="10"/>
        <v>0</v>
      </c>
      <c r="K150" s="23">
        <f t="shared" si="11"/>
        <v>74.137931034482804</v>
      </c>
      <c r="L150" s="23">
        <f t="shared" si="12"/>
        <v>50.286885245901637</v>
      </c>
    </row>
    <row r="151" spans="2:12"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H151" s="17">
        <f t="shared" si="9"/>
        <v>2.5</v>
      </c>
      <c r="I151" s="17">
        <f t="shared" si="10"/>
        <v>0</v>
      </c>
      <c r="K151" s="23">
        <f t="shared" si="11"/>
        <v>75.000000000000057</v>
      </c>
      <c r="L151" s="23">
        <f t="shared" si="12"/>
        <v>49.453662484823965</v>
      </c>
    </row>
    <row r="152" spans="2:12"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H152" s="17">
        <f t="shared" si="9"/>
        <v>9.9999999999994316E-2</v>
      </c>
      <c r="I152" s="17">
        <f t="shared" si="10"/>
        <v>0</v>
      </c>
      <c r="K152" s="23">
        <f t="shared" si="11"/>
        <v>67.010309278350547</v>
      </c>
      <c r="L152" s="23">
        <f t="shared" si="12"/>
        <v>48.638764729784647</v>
      </c>
    </row>
    <row r="153" spans="2:12"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H153" s="17">
        <f t="shared" si="9"/>
        <v>0.5</v>
      </c>
      <c r="I153" s="17">
        <f t="shared" si="10"/>
        <v>0</v>
      </c>
      <c r="K153" s="23">
        <f t="shared" si="11"/>
        <v>60.377358490566067</v>
      </c>
      <c r="L153" s="23">
        <f t="shared" si="12"/>
        <v>48.659626320064994</v>
      </c>
    </row>
    <row r="154" spans="2:12"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H154" s="17">
        <f t="shared" si="9"/>
        <v>0</v>
      </c>
      <c r="I154" s="17">
        <f t="shared" si="10"/>
        <v>0.29999999999999716</v>
      </c>
      <c r="K154" s="23">
        <f t="shared" si="11"/>
        <v>62.16216216216219</v>
      </c>
      <c r="L154" s="23">
        <f t="shared" si="12"/>
        <v>48.319157553665455</v>
      </c>
    </row>
    <row r="155" spans="2:12"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H155" s="17">
        <f t="shared" si="9"/>
        <v>3.2000000000000028</v>
      </c>
      <c r="I155" s="17">
        <f t="shared" si="10"/>
        <v>0</v>
      </c>
      <c r="K155" s="23">
        <f t="shared" si="11"/>
        <v>64.545454545454575</v>
      </c>
      <c r="L155" s="23">
        <f t="shared" si="12"/>
        <v>49.059623849539818</v>
      </c>
    </row>
    <row r="156" spans="2:12"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H156" s="17">
        <f t="shared" si="9"/>
        <v>0.29999999999999716</v>
      </c>
      <c r="I156" s="17">
        <f t="shared" si="10"/>
        <v>0</v>
      </c>
      <c r="K156" s="23">
        <f t="shared" si="11"/>
        <v>33.620689655172356</v>
      </c>
      <c r="L156" s="23">
        <f t="shared" si="12"/>
        <v>47.76</v>
      </c>
    </row>
    <row r="157" spans="2:12"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H157" s="17">
        <f t="shared" si="9"/>
        <v>1.3999999999999915</v>
      </c>
      <c r="I157" s="17">
        <f t="shared" si="10"/>
        <v>0</v>
      </c>
      <c r="K157" s="23">
        <f t="shared" si="11"/>
        <v>21.052631578947341</v>
      </c>
      <c r="L157" s="23">
        <f t="shared" si="12"/>
        <v>47.864271457085827</v>
      </c>
    </row>
    <row r="158" spans="2:12"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H158" s="17">
        <f t="shared" si="9"/>
        <v>0</v>
      </c>
      <c r="I158" s="17">
        <f t="shared" si="10"/>
        <v>0.89999999999999147</v>
      </c>
      <c r="K158" s="23">
        <f t="shared" si="11"/>
        <v>18.674698795180763</v>
      </c>
      <c r="L158" s="23">
        <f t="shared" si="12"/>
        <v>47.400000000000006</v>
      </c>
    </row>
    <row r="159" spans="2:12"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H159" s="17">
        <f t="shared" si="9"/>
        <v>0</v>
      </c>
      <c r="I159" s="17">
        <f t="shared" si="10"/>
        <v>0.40000000000000568</v>
      </c>
      <c r="K159" s="23">
        <f t="shared" si="11"/>
        <v>17.222222222222257</v>
      </c>
      <c r="L159" s="23">
        <f t="shared" si="12"/>
        <v>47.324281150159742</v>
      </c>
    </row>
    <row r="160" spans="2:12"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H160" s="17">
        <f t="shared" si="9"/>
        <v>0</v>
      </c>
      <c r="I160" s="17">
        <f t="shared" si="10"/>
        <v>1.3999999999999915</v>
      </c>
      <c r="K160" s="23">
        <f t="shared" si="11"/>
        <v>17.12707182320446</v>
      </c>
      <c r="L160" s="23">
        <f t="shared" si="12"/>
        <v>48.330058939096268</v>
      </c>
    </row>
    <row r="161" spans="2:12"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H161" s="17">
        <f t="shared" si="9"/>
        <v>9.9999999999994316E-2</v>
      </c>
      <c r="I161" s="17">
        <f t="shared" si="10"/>
        <v>0</v>
      </c>
      <c r="K161" s="23">
        <f t="shared" si="11"/>
        <v>15.121951219512217</v>
      </c>
      <c r="L161" s="23">
        <f t="shared" si="12"/>
        <v>49.060297572435395</v>
      </c>
    </row>
    <row r="162" spans="2:12"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H162" s="17">
        <f t="shared" si="9"/>
        <v>0.90000000000000568</v>
      </c>
      <c r="I162" s="17">
        <f t="shared" si="10"/>
        <v>0</v>
      </c>
      <c r="K162" s="23">
        <f t="shared" si="11"/>
        <v>25.321888412017206</v>
      </c>
      <c r="L162" s="23">
        <f t="shared" si="12"/>
        <v>48.452012383900936</v>
      </c>
    </row>
    <row r="163" spans="2:12"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H163" s="17">
        <f t="shared" si="9"/>
        <v>0</v>
      </c>
      <c r="I163" s="17">
        <f t="shared" si="10"/>
        <v>0.20000000000000284</v>
      </c>
      <c r="K163" s="23">
        <f t="shared" si="11"/>
        <v>22.321428571428601</v>
      </c>
      <c r="L163" s="23">
        <f t="shared" si="12"/>
        <v>49.004594180704444</v>
      </c>
    </row>
    <row r="164" spans="2:12"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H164" s="17">
        <f t="shared" si="9"/>
        <v>0</v>
      </c>
      <c r="I164" s="17">
        <f t="shared" si="10"/>
        <v>1</v>
      </c>
      <c r="K164" s="23">
        <f t="shared" si="11"/>
        <v>23.89380530973456</v>
      </c>
      <c r="L164" s="23">
        <f t="shared" si="12"/>
        <v>50.354609929078009</v>
      </c>
    </row>
    <row r="165" spans="2:12"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H165" s="17">
        <f t="shared" si="9"/>
        <v>1</v>
      </c>
      <c r="I165" s="17">
        <f t="shared" si="10"/>
        <v>0</v>
      </c>
      <c r="K165" s="23">
        <f t="shared" si="11"/>
        <v>24.545454545454586</v>
      </c>
      <c r="L165" s="23">
        <f t="shared" si="12"/>
        <v>50.037091988130577</v>
      </c>
    </row>
    <row r="166" spans="2:12"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H166" s="17">
        <f t="shared" si="9"/>
        <v>0.20000000000000284</v>
      </c>
      <c r="I166" s="17">
        <f t="shared" si="10"/>
        <v>0</v>
      </c>
      <c r="K166" s="23">
        <f t="shared" si="11"/>
        <v>17.460317460317505</v>
      </c>
      <c r="L166" s="23">
        <f t="shared" si="12"/>
        <v>48.409255242227047</v>
      </c>
    </row>
    <row r="167" spans="2:12"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H167" s="17">
        <f t="shared" si="9"/>
        <v>0</v>
      </c>
      <c r="I167" s="17">
        <f t="shared" si="10"/>
        <v>3.8000000000000114</v>
      </c>
      <c r="K167" s="23">
        <f t="shared" si="11"/>
        <v>20.000000000000032</v>
      </c>
      <c r="L167" s="23">
        <f t="shared" si="12"/>
        <v>47.886819484240682</v>
      </c>
    </row>
    <row r="168" spans="2:12"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H168" s="17">
        <f t="shared" si="9"/>
        <v>0</v>
      </c>
      <c r="I168" s="17">
        <f t="shared" si="10"/>
        <v>5.7999999999999972</v>
      </c>
      <c r="K168" s="23">
        <f t="shared" si="11"/>
        <v>23.423423423423468</v>
      </c>
      <c r="L168" s="23">
        <f t="shared" si="12"/>
        <v>49.805171803046399</v>
      </c>
    </row>
    <row r="169" spans="2:12"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H169" s="17">
        <f t="shared" si="9"/>
        <v>0.90000000000000568</v>
      </c>
      <c r="I169" s="17">
        <f t="shared" si="10"/>
        <v>0</v>
      </c>
      <c r="K169" s="23">
        <f t="shared" si="11"/>
        <v>27.807486631016086</v>
      </c>
      <c r="L169" s="23">
        <f t="shared" si="12"/>
        <v>51.062297443284109</v>
      </c>
    </row>
    <row r="170" spans="2:12"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H170" s="17">
        <f t="shared" si="9"/>
        <v>0</v>
      </c>
      <c r="I170" s="17">
        <f t="shared" si="10"/>
        <v>2.2999999999999972</v>
      </c>
      <c r="K170" s="23">
        <f t="shared" si="11"/>
        <v>30.769230769230798</v>
      </c>
      <c r="L170" s="23">
        <f t="shared" si="12"/>
        <v>51.044668587896261</v>
      </c>
    </row>
    <row r="171" spans="2:12"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H171" s="17">
        <f t="shared" si="9"/>
        <v>0</v>
      </c>
      <c r="I171" s="17">
        <f t="shared" si="10"/>
        <v>0.5</v>
      </c>
      <c r="K171" s="23">
        <f t="shared" si="11"/>
        <v>37.777777777777786</v>
      </c>
      <c r="L171" s="23">
        <f t="shared" si="12"/>
        <v>52.624113475177303</v>
      </c>
    </row>
    <row r="172" spans="2:12"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H172" s="17">
        <f t="shared" si="9"/>
        <v>0</v>
      </c>
      <c r="I172" s="17">
        <f t="shared" si="10"/>
        <v>3.8000000000000114</v>
      </c>
      <c r="K172" s="23">
        <f t="shared" si="11"/>
        <v>38.857142857142854</v>
      </c>
      <c r="L172" s="23">
        <f t="shared" si="12"/>
        <v>52.834868887313959</v>
      </c>
    </row>
    <row r="173" spans="2:12"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H173" s="17">
        <f t="shared" si="9"/>
        <v>2.9000000000000057</v>
      </c>
      <c r="I173" s="17">
        <f t="shared" si="10"/>
        <v>0</v>
      </c>
      <c r="K173" s="23">
        <f t="shared" si="11"/>
        <v>53.691275167785257</v>
      </c>
      <c r="L173" s="23">
        <f t="shared" si="12"/>
        <v>53.985765124555165</v>
      </c>
    </row>
    <row r="174" spans="2:12"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H174" s="17">
        <f t="shared" si="9"/>
        <v>0</v>
      </c>
      <c r="I174" s="17">
        <f t="shared" si="10"/>
        <v>0</v>
      </c>
      <c r="K174" s="23">
        <f t="shared" si="11"/>
        <v>55.483870967741943</v>
      </c>
      <c r="L174" s="23">
        <f t="shared" si="12"/>
        <v>53.672518810462186</v>
      </c>
    </row>
    <row r="175" spans="2:12"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H175" s="17">
        <f t="shared" si="9"/>
        <v>0.40000000000000568</v>
      </c>
      <c r="I175" s="17">
        <f t="shared" si="10"/>
        <v>0</v>
      </c>
      <c r="K175" s="23">
        <f t="shared" si="11"/>
        <v>55.128205128205096</v>
      </c>
      <c r="L175" s="23">
        <f t="shared" si="12"/>
        <v>53.576537911301848</v>
      </c>
    </row>
    <row r="176" spans="2:12"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H176" s="17">
        <f t="shared" si="9"/>
        <v>0</v>
      </c>
      <c r="I176" s="17">
        <f t="shared" si="10"/>
        <v>0.40000000000000568</v>
      </c>
      <c r="K176" s="23">
        <f t="shared" si="11"/>
        <v>50.931677018633536</v>
      </c>
      <c r="L176" s="23">
        <f t="shared" si="12"/>
        <v>53.319057815845817</v>
      </c>
    </row>
    <row r="177" spans="2:12"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H177" s="17">
        <f t="shared" si="9"/>
        <v>0</v>
      </c>
      <c r="I177" s="17">
        <f t="shared" si="10"/>
        <v>4.2000000000000028</v>
      </c>
      <c r="K177" s="23">
        <f t="shared" si="11"/>
        <v>54.268292682926841</v>
      </c>
      <c r="L177" s="23">
        <f t="shared" si="12"/>
        <v>53.643796658371848</v>
      </c>
    </row>
    <row r="178" spans="2:12"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H178" s="17">
        <f t="shared" si="9"/>
        <v>1</v>
      </c>
      <c r="I178" s="17">
        <f t="shared" si="10"/>
        <v>0</v>
      </c>
      <c r="K178" s="23">
        <f t="shared" si="11"/>
        <v>74.218750000000014</v>
      </c>
      <c r="L178" s="23">
        <f t="shared" si="12"/>
        <v>53.491669620701877</v>
      </c>
    </row>
    <row r="179" spans="2:12"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H179" s="17">
        <f t="shared" si="9"/>
        <v>0</v>
      </c>
      <c r="I179" s="17">
        <f t="shared" si="10"/>
        <v>0</v>
      </c>
      <c r="K179" s="23">
        <f t="shared" si="11"/>
        <v>63.909774436090238</v>
      </c>
      <c r="L179" s="23">
        <f t="shared" si="12"/>
        <v>53.524619199433232</v>
      </c>
    </row>
    <row r="180" spans="2:12"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H180" s="17">
        <f t="shared" si="9"/>
        <v>0</v>
      </c>
      <c r="I180" s="17">
        <f t="shared" si="10"/>
        <v>2.2999999999999972</v>
      </c>
      <c r="K180" s="23">
        <f t="shared" si="11"/>
        <v>55.555555555555571</v>
      </c>
      <c r="L180" s="23">
        <f t="shared" si="12"/>
        <v>54.491848768643777</v>
      </c>
    </row>
    <row r="181" spans="2:12"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H181" s="17">
        <f t="shared" si="9"/>
        <v>1.7000000000000028</v>
      </c>
      <c r="I181" s="17">
        <f t="shared" si="10"/>
        <v>0</v>
      </c>
      <c r="K181" s="23">
        <f t="shared" si="11"/>
        <v>38.288288288288285</v>
      </c>
      <c r="L181" s="23">
        <f t="shared" si="12"/>
        <v>55.780445969125225</v>
      </c>
    </row>
    <row r="182" spans="2:12"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H182" s="17">
        <f t="shared" si="9"/>
        <v>0.79999999999999716</v>
      </c>
      <c r="I182" s="17">
        <f t="shared" si="10"/>
        <v>0</v>
      </c>
      <c r="K182" s="23">
        <f t="shared" si="11"/>
        <v>34.134615384615365</v>
      </c>
      <c r="L182" s="23">
        <f t="shared" si="12"/>
        <v>56.27544097693351</v>
      </c>
    </row>
    <row r="183" spans="2:12"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H183" s="17">
        <f t="shared" si="9"/>
        <v>0</v>
      </c>
      <c r="I183" s="17">
        <f t="shared" si="10"/>
        <v>0</v>
      </c>
      <c r="K183" s="23">
        <f t="shared" si="11"/>
        <v>36.574074074074083</v>
      </c>
      <c r="L183" s="23">
        <f t="shared" si="12"/>
        <v>55.96610169491526</v>
      </c>
    </row>
    <row r="184" spans="2:12"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H184" s="17">
        <f t="shared" si="9"/>
        <v>1.2000000000000028</v>
      </c>
      <c r="I184" s="17">
        <f t="shared" si="10"/>
        <v>0</v>
      </c>
      <c r="K184" s="23">
        <f t="shared" si="11"/>
        <v>43.388429752066109</v>
      </c>
      <c r="L184" s="23">
        <f t="shared" si="12"/>
        <v>56.233153638814017</v>
      </c>
    </row>
    <row r="185" spans="2:12"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H185" s="17">
        <f t="shared" si="9"/>
        <v>3.5</v>
      </c>
      <c r="I185" s="17">
        <f t="shared" si="10"/>
        <v>0</v>
      </c>
      <c r="K185" s="23">
        <f t="shared" si="11"/>
        <v>35.769230769230759</v>
      </c>
      <c r="L185" s="23">
        <f t="shared" si="12"/>
        <v>56.137092689515455</v>
      </c>
    </row>
    <row r="186" spans="2:12"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H186" s="17">
        <f t="shared" si="9"/>
        <v>0</v>
      </c>
      <c r="I186" s="17">
        <f t="shared" si="10"/>
        <v>0.10000000000000853</v>
      </c>
      <c r="K186" s="23">
        <f t="shared" si="11"/>
        <v>45.954692556634299</v>
      </c>
      <c r="L186" s="23">
        <f t="shared" si="12"/>
        <v>56.277347694378989</v>
      </c>
    </row>
    <row r="187" spans="2:12"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H187" s="17">
        <f t="shared" si="9"/>
        <v>0</v>
      </c>
      <c r="I187" s="17">
        <f t="shared" si="10"/>
        <v>0.89999999999999147</v>
      </c>
      <c r="K187" s="23">
        <f t="shared" si="11"/>
        <v>47.468354430379755</v>
      </c>
      <c r="L187" s="23">
        <f t="shared" si="12"/>
        <v>56.69002335669002</v>
      </c>
    </row>
    <row r="188" spans="2:12"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H188" s="17">
        <f t="shared" si="9"/>
        <v>0.70000000000000284</v>
      </c>
      <c r="I188" s="17">
        <f t="shared" si="10"/>
        <v>0</v>
      </c>
      <c r="K188" s="23">
        <f t="shared" si="11"/>
        <v>51.840490797546011</v>
      </c>
      <c r="L188" s="23">
        <f t="shared" si="12"/>
        <v>57.218718884832398</v>
      </c>
    </row>
    <row r="189" spans="2:12"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H189" s="17">
        <f t="shared" si="9"/>
        <v>0.59999999999999432</v>
      </c>
      <c r="I189" s="17">
        <f t="shared" si="10"/>
        <v>0</v>
      </c>
      <c r="K189" s="23">
        <f t="shared" si="11"/>
        <v>53.134328358208947</v>
      </c>
      <c r="L189" s="23">
        <f t="shared" si="12"/>
        <v>57.612627425189075</v>
      </c>
    </row>
    <row r="190" spans="2:12"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H190" s="17">
        <f t="shared" si="9"/>
        <v>0</v>
      </c>
      <c r="I190" s="17">
        <f t="shared" si="10"/>
        <v>1.5</v>
      </c>
      <c r="K190" s="23">
        <f t="shared" si="11"/>
        <v>49.142857142857146</v>
      </c>
      <c r="L190" s="23">
        <f t="shared" si="12"/>
        <v>57.509881422924906</v>
      </c>
    </row>
    <row r="191" spans="2:12"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H191" s="17">
        <f t="shared" si="9"/>
        <v>0</v>
      </c>
      <c r="I191" s="17">
        <f t="shared" si="10"/>
        <v>2</v>
      </c>
      <c r="K191" s="23">
        <f t="shared" si="11"/>
        <v>49.283667621776509</v>
      </c>
      <c r="L191" s="23">
        <f t="shared" si="12"/>
        <v>57.719008264462815</v>
      </c>
    </row>
    <row r="192" spans="2:12"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H192" s="17">
        <f t="shared" si="9"/>
        <v>0</v>
      </c>
      <c r="I192" s="17">
        <f t="shared" si="10"/>
        <v>9.2000000000000028</v>
      </c>
      <c r="K192" s="23">
        <f t="shared" si="11"/>
        <v>51.963746223564954</v>
      </c>
      <c r="L192" s="23">
        <f t="shared" si="12"/>
        <v>58.103161397670554</v>
      </c>
    </row>
    <row r="193" spans="2:12"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H193" s="17">
        <f t="shared" si="9"/>
        <v>0.29999999999999716</v>
      </c>
      <c r="I193" s="17">
        <f t="shared" si="10"/>
        <v>0</v>
      </c>
      <c r="K193" s="23">
        <f t="shared" si="11"/>
        <v>74.906367041198493</v>
      </c>
      <c r="L193" s="23">
        <f t="shared" si="12"/>
        <v>59.876543209876544</v>
      </c>
    </row>
    <row r="194" spans="2:12"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H194" s="17">
        <f t="shared" si="9"/>
        <v>1.6000000000000085</v>
      </c>
      <c r="I194" s="17">
        <f t="shared" si="10"/>
        <v>0</v>
      </c>
      <c r="K194" s="23">
        <f t="shared" si="11"/>
        <v>71.63636363636364</v>
      </c>
      <c r="L194" s="23">
        <f t="shared" si="12"/>
        <v>59.952079411261337</v>
      </c>
    </row>
    <row r="195" spans="2:12"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H195" s="17">
        <f t="shared" si="9"/>
        <v>2.5999999999999943</v>
      </c>
      <c r="I195" s="17">
        <f t="shared" si="10"/>
        <v>0</v>
      </c>
      <c r="K195" s="23">
        <f t="shared" si="11"/>
        <v>74.342105263157904</v>
      </c>
      <c r="L195" s="23">
        <f t="shared" si="12"/>
        <v>59.766162310866569</v>
      </c>
    </row>
    <row r="196" spans="2:12"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H196" s="17">
        <f t="shared" si="9"/>
        <v>0</v>
      </c>
      <c r="I196" s="17">
        <f t="shared" si="10"/>
        <v>3</v>
      </c>
      <c r="K196" s="23">
        <f t="shared" si="11"/>
        <v>70.175438596491219</v>
      </c>
      <c r="L196" s="23">
        <f t="shared" si="12"/>
        <v>59.341421143847484</v>
      </c>
    </row>
    <row r="197" spans="2:12"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H197" s="17">
        <f t="shared" ref="H197:H260" si="13">IF(F197&gt;F198,(F197-F198),0)</f>
        <v>8.4000000000000057</v>
      </c>
      <c r="I197" s="17">
        <f t="shared" ref="I197:I260" si="14">IF(F197&lt;F198,(F198-F197),0)</f>
        <v>0</v>
      </c>
      <c r="K197" s="23">
        <f t="shared" ref="K197:K260" si="15">SUM(H197:H208)/(SUM(H197:H208)+SUM(I197:I208))*100</f>
        <v>71.174377224199304</v>
      </c>
      <c r="L197" s="23">
        <f t="shared" ref="L197:L260" si="16">SUM(H197:H296)/(SUM(H197:H296)+SUM(I197:I296))*100</f>
        <v>59.881077299755162</v>
      </c>
    </row>
    <row r="198" spans="2:12"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H198" s="17">
        <f t="shared" si="13"/>
        <v>0.79999999999999716</v>
      </c>
      <c r="I198" s="17">
        <f t="shared" si="14"/>
        <v>0</v>
      </c>
      <c r="K198" s="23">
        <f t="shared" si="15"/>
        <v>40.559440559440546</v>
      </c>
      <c r="L198" s="23">
        <f t="shared" si="16"/>
        <v>58.656098000360288</v>
      </c>
    </row>
    <row r="199" spans="2:12"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H199" s="17">
        <f t="shared" si="13"/>
        <v>1.9000000000000057</v>
      </c>
      <c r="I199" s="17">
        <f t="shared" si="14"/>
        <v>0</v>
      </c>
      <c r="K199" s="23">
        <f t="shared" si="15"/>
        <v>40.14084507042255</v>
      </c>
      <c r="L199" s="23">
        <f t="shared" si="16"/>
        <v>58.388898900702827</v>
      </c>
    </row>
    <row r="200" spans="2:12"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H200" s="17">
        <f t="shared" si="13"/>
        <v>1.5999999999999943</v>
      </c>
      <c r="I200" s="17">
        <f t="shared" si="14"/>
        <v>0</v>
      </c>
      <c r="K200" s="23">
        <f t="shared" si="15"/>
        <v>26.098901098901095</v>
      </c>
      <c r="L200" s="23">
        <f t="shared" si="16"/>
        <v>58.132366273798716</v>
      </c>
    </row>
    <row r="201" spans="2:12"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H201" s="17">
        <f t="shared" si="13"/>
        <v>0</v>
      </c>
      <c r="I201" s="17">
        <f t="shared" si="14"/>
        <v>2.0999999999999943</v>
      </c>
      <c r="K201" s="23">
        <f t="shared" si="15"/>
        <v>21.467391304347835</v>
      </c>
      <c r="L201" s="23">
        <f t="shared" si="16"/>
        <v>57.835276967930014</v>
      </c>
    </row>
    <row r="202" spans="2:12"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H202" s="17">
        <f t="shared" si="13"/>
        <v>0</v>
      </c>
      <c r="I202" s="17">
        <f t="shared" si="14"/>
        <v>1.4000000000000057</v>
      </c>
      <c r="K202" s="23">
        <f t="shared" si="15"/>
        <v>38.532110091743128</v>
      </c>
      <c r="L202" s="23">
        <f t="shared" si="16"/>
        <v>58.311926605504581</v>
      </c>
    </row>
    <row r="203" spans="2:12"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H203" s="17">
        <f t="shared" si="13"/>
        <v>0</v>
      </c>
      <c r="I203" s="17">
        <f t="shared" si="14"/>
        <v>0.20000000000000284</v>
      </c>
      <c r="K203" s="23">
        <f t="shared" si="15"/>
        <v>32.24568138195778</v>
      </c>
      <c r="L203" s="23">
        <f t="shared" si="16"/>
        <v>58.53748388285134</v>
      </c>
    </row>
    <row r="204" spans="2:12"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H204" s="17">
        <f t="shared" si="13"/>
        <v>2.7999999999999972</v>
      </c>
      <c r="I204" s="17">
        <f t="shared" si="14"/>
        <v>0</v>
      </c>
      <c r="K204" s="23">
        <f t="shared" si="15"/>
        <v>26.70906200317966</v>
      </c>
      <c r="L204" s="23">
        <f t="shared" si="16"/>
        <v>58.505154639175252</v>
      </c>
    </row>
    <row r="205" spans="2:12"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H205" s="17">
        <f t="shared" si="13"/>
        <v>0</v>
      </c>
      <c r="I205" s="17">
        <f t="shared" si="14"/>
        <v>1.0999999999999943</v>
      </c>
      <c r="K205" s="23">
        <f t="shared" si="15"/>
        <v>23.927392739273941</v>
      </c>
      <c r="L205" s="23">
        <f t="shared" si="16"/>
        <v>58.2360570687419</v>
      </c>
    </row>
    <row r="206" spans="2:12"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H206" s="17">
        <f t="shared" si="13"/>
        <v>4.5</v>
      </c>
      <c r="I206" s="17">
        <f t="shared" si="14"/>
        <v>0</v>
      </c>
      <c r="K206" s="23">
        <f t="shared" si="15"/>
        <v>23.200000000000014</v>
      </c>
      <c r="L206" s="23">
        <f t="shared" si="16"/>
        <v>58.566920363838882</v>
      </c>
    </row>
    <row r="207" spans="2:12"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H207" s="17">
        <f t="shared" si="13"/>
        <v>0</v>
      </c>
      <c r="I207" s="17">
        <f t="shared" si="14"/>
        <v>0.70000000000000284</v>
      </c>
      <c r="K207" s="23">
        <f t="shared" si="15"/>
        <v>18.644067796610184</v>
      </c>
      <c r="L207" s="23">
        <f t="shared" si="16"/>
        <v>57.786576168929116</v>
      </c>
    </row>
    <row r="208" spans="2:12"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H208" s="17">
        <f t="shared" si="13"/>
        <v>0</v>
      </c>
      <c r="I208" s="17">
        <f t="shared" si="14"/>
        <v>2.5999999999999943</v>
      </c>
      <c r="K208" s="23">
        <f t="shared" si="15"/>
        <v>18.549747048903896</v>
      </c>
      <c r="L208" s="23">
        <f t="shared" si="16"/>
        <v>57.939508506616257</v>
      </c>
    </row>
    <row r="209" spans="2:12"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H209" s="17">
        <f t="shared" si="13"/>
        <v>0</v>
      </c>
      <c r="I209" s="17">
        <f t="shared" si="14"/>
        <v>8.9000000000000057</v>
      </c>
      <c r="K209" s="23">
        <f t="shared" si="15"/>
        <v>18.73935264054516</v>
      </c>
      <c r="L209" s="23">
        <f t="shared" si="16"/>
        <v>58.436606291706383</v>
      </c>
    </row>
    <row r="210" spans="2:12"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H210" s="17">
        <f t="shared" si="13"/>
        <v>0.60000000000000853</v>
      </c>
      <c r="I210" s="17">
        <f t="shared" si="14"/>
        <v>0</v>
      </c>
      <c r="K210" s="23">
        <f t="shared" si="15"/>
        <v>28.54511970534071</v>
      </c>
      <c r="L210" s="23">
        <f t="shared" si="16"/>
        <v>60.358408822371011</v>
      </c>
    </row>
    <row r="211" spans="2:12"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H211" s="17">
        <f t="shared" si="13"/>
        <v>0</v>
      </c>
      <c r="I211" s="17">
        <f t="shared" si="14"/>
        <v>9.9000000000000057</v>
      </c>
      <c r="K211" s="23">
        <f t="shared" si="15"/>
        <v>34.45945945945946</v>
      </c>
      <c r="L211" s="23">
        <f t="shared" si="16"/>
        <v>60.240726124704025</v>
      </c>
    </row>
    <row r="212" spans="2:12"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H212" s="17">
        <f t="shared" si="13"/>
        <v>0</v>
      </c>
      <c r="I212" s="17">
        <f t="shared" si="14"/>
        <v>2</v>
      </c>
      <c r="K212" s="23">
        <f t="shared" si="15"/>
        <v>41.379310344827587</v>
      </c>
      <c r="L212" s="23">
        <f t="shared" si="16"/>
        <v>62.625641025641023</v>
      </c>
    </row>
    <row r="213" spans="2:12"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H213" s="17">
        <f t="shared" si="13"/>
        <v>8.9000000000000057</v>
      </c>
      <c r="I213" s="17">
        <f t="shared" si="14"/>
        <v>0</v>
      </c>
      <c r="K213" s="23">
        <f t="shared" si="15"/>
        <v>47.047244094488185</v>
      </c>
      <c r="L213" s="23">
        <f t="shared" si="16"/>
        <v>63.212221304706851</v>
      </c>
    </row>
    <row r="214" spans="2:12"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H214" s="17">
        <f t="shared" si="13"/>
        <v>0</v>
      </c>
      <c r="I214" s="17">
        <f t="shared" si="14"/>
        <v>9.9000000000000057</v>
      </c>
      <c r="K214" s="23">
        <f t="shared" si="15"/>
        <v>33.039647577092509</v>
      </c>
      <c r="L214" s="23">
        <f t="shared" si="16"/>
        <v>61.74266752301434</v>
      </c>
    </row>
    <row r="215" spans="2:12"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H215" s="17">
        <f t="shared" si="13"/>
        <v>0</v>
      </c>
      <c r="I215" s="17">
        <f t="shared" si="14"/>
        <v>11</v>
      </c>
      <c r="K215" s="23">
        <f t="shared" si="15"/>
        <v>53.932584269662918</v>
      </c>
      <c r="L215" s="23">
        <f t="shared" si="16"/>
        <v>64.562890276538795</v>
      </c>
    </row>
    <row r="216" spans="2:12"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H216" s="17">
        <f t="shared" si="13"/>
        <v>0.5</v>
      </c>
      <c r="I216" s="17">
        <f t="shared" si="14"/>
        <v>0</v>
      </c>
      <c r="K216" s="23">
        <f t="shared" si="15"/>
        <v>75</v>
      </c>
      <c r="L216" s="23">
        <f t="shared" si="16"/>
        <v>68.028958430639904</v>
      </c>
    </row>
    <row r="217" spans="2:12"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H217" s="17">
        <f t="shared" si="13"/>
        <v>0</v>
      </c>
      <c r="I217" s="17">
        <f t="shared" si="14"/>
        <v>3</v>
      </c>
      <c r="K217" s="23">
        <f t="shared" si="15"/>
        <v>75.765306122448976</v>
      </c>
      <c r="L217" s="23">
        <f t="shared" si="16"/>
        <v>67.976608187134516</v>
      </c>
    </row>
    <row r="218" spans="2:12"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H218" s="17">
        <f t="shared" si="13"/>
        <v>1</v>
      </c>
      <c r="I218" s="17">
        <f t="shared" si="14"/>
        <v>0</v>
      </c>
      <c r="K218" s="23">
        <f t="shared" si="15"/>
        <v>77.34375</v>
      </c>
      <c r="L218" s="23">
        <f t="shared" si="16"/>
        <v>68.927893738140426</v>
      </c>
    </row>
    <row r="219" spans="2:12"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H219" s="17">
        <f t="shared" si="13"/>
        <v>0</v>
      </c>
      <c r="I219" s="17">
        <f t="shared" si="14"/>
        <v>1</v>
      </c>
      <c r="K219" s="23">
        <f t="shared" si="15"/>
        <v>78.728606356968214</v>
      </c>
      <c r="L219" s="23">
        <f t="shared" si="16"/>
        <v>68.794664125774176</v>
      </c>
    </row>
    <row r="220" spans="2:12"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H220" s="17">
        <f t="shared" si="13"/>
        <v>0</v>
      </c>
      <c r="I220" s="17">
        <f t="shared" si="14"/>
        <v>2</v>
      </c>
      <c r="K220" s="23">
        <f t="shared" si="15"/>
        <v>80.701754385964904</v>
      </c>
      <c r="L220" s="23">
        <f t="shared" si="16"/>
        <v>69.057867049258732</v>
      </c>
    </row>
    <row r="221" spans="2:12"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H221" s="17">
        <f t="shared" si="13"/>
        <v>4.5</v>
      </c>
      <c r="I221" s="17">
        <f t="shared" si="14"/>
        <v>0</v>
      </c>
      <c r="K221" s="23">
        <f t="shared" si="15"/>
        <v>82.564102564102569</v>
      </c>
      <c r="L221" s="23">
        <f t="shared" si="16"/>
        <v>69.623915139826423</v>
      </c>
    </row>
    <row r="222" spans="2:12"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H222" s="17">
        <f t="shared" si="13"/>
        <v>5.5</v>
      </c>
      <c r="I222" s="17">
        <f t="shared" si="14"/>
        <v>0</v>
      </c>
      <c r="K222" s="23">
        <f t="shared" si="15"/>
        <v>83.292383292383292</v>
      </c>
      <c r="L222" s="23">
        <f t="shared" si="16"/>
        <v>68.64573110893032</v>
      </c>
    </row>
    <row r="223" spans="2:12"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H223" s="17">
        <f t="shared" si="13"/>
        <v>0</v>
      </c>
      <c r="I223" s="17">
        <f t="shared" si="14"/>
        <v>0</v>
      </c>
      <c r="K223" s="23">
        <f t="shared" si="15"/>
        <v>68.765133171912836</v>
      </c>
      <c r="L223" s="23">
        <f t="shared" si="16"/>
        <v>67.792338709677409</v>
      </c>
    </row>
    <row r="224" spans="2:12"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H224" s="17">
        <f t="shared" si="13"/>
        <v>3.5</v>
      </c>
      <c r="I224" s="17">
        <f t="shared" si="14"/>
        <v>0</v>
      </c>
      <c r="K224" s="23">
        <f t="shared" si="15"/>
        <v>73.991935483870975</v>
      </c>
      <c r="L224" s="23">
        <f t="shared" si="16"/>
        <v>67.741123142785185</v>
      </c>
    </row>
    <row r="225" spans="2:12"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H225" s="17">
        <f t="shared" si="13"/>
        <v>0</v>
      </c>
      <c r="I225" s="17">
        <f t="shared" si="14"/>
        <v>3.5</v>
      </c>
      <c r="K225" s="23">
        <f t="shared" si="15"/>
        <v>74.455445544554465</v>
      </c>
      <c r="L225" s="23">
        <f t="shared" si="16"/>
        <v>67.076292882744497</v>
      </c>
    </row>
    <row r="226" spans="2:12"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H226" s="17">
        <f t="shared" si="13"/>
        <v>9</v>
      </c>
      <c r="I226" s="17">
        <f t="shared" si="14"/>
        <v>0</v>
      </c>
      <c r="K226" s="23">
        <f t="shared" si="15"/>
        <v>80.933062880324556</v>
      </c>
      <c r="L226" s="23">
        <f t="shared" si="16"/>
        <v>68.448365334717181</v>
      </c>
    </row>
    <row r="227" spans="2:12"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H227" s="17">
        <f t="shared" si="13"/>
        <v>4.5</v>
      </c>
      <c r="I227" s="17">
        <f t="shared" si="14"/>
        <v>0</v>
      </c>
      <c r="K227" s="23">
        <f t="shared" si="15"/>
        <v>76.960784313725512</v>
      </c>
      <c r="L227" s="23">
        <f t="shared" si="16"/>
        <v>67.046070460704613</v>
      </c>
    </row>
    <row r="228" spans="2:12"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H228" s="17">
        <f t="shared" si="13"/>
        <v>1.7000000000000028</v>
      </c>
      <c r="I228" s="17">
        <f t="shared" si="14"/>
        <v>0</v>
      </c>
      <c r="K228" s="23">
        <f t="shared" si="15"/>
        <v>76.020408163265316</v>
      </c>
      <c r="L228" s="23">
        <f t="shared" si="16"/>
        <v>65.783664459161145</v>
      </c>
    </row>
    <row r="229" spans="2:12"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H229" s="17">
        <f t="shared" si="13"/>
        <v>0</v>
      </c>
      <c r="I229" s="17">
        <f t="shared" si="14"/>
        <v>2.2000000000000028</v>
      </c>
      <c r="K229" s="23">
        <f t="shared" si="15"/>
        <v>74.535809018567647</v>
      </c>
      <c r="L229" s="23">
        <f t="shared" si="16"/>
        <v>65.33222129552405</v>
      </c>
    </row>
    <row r="230" spans="2:12"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H230" s="17">
        <f t="shared" si="13"/>
        <v>3.5</v>
      </c>
      <c r="I230" s="17">
        <f t="shared" si="14"/>
        <v>0</v>
      </c>
      <c r="K230" s="23">
        <f t="shared" si="15"/>
        <v>77.624309392265204</v>
      </c>
      <c r="L230" s="23">
        <f t="shared" si="16"/>
        <v>65.715883668903814</v>
      </c>
    </row>
    <row r="231" spans="2:12"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H231" s="17">
        <f t="shared" si="13"/>
        <v>0</v>
      </c>
      <c r="I231" s="17">
        <f t="shared" si="14"/>
        <v>0</v>
      </c>
      <c r="K231" s="23">
        <f t="shared" si="15"/>
        <v>75.892857142857153</v>
      </c>
      <c r="L231" s="23">
        <f t="shared" si="16"/>
        <v>65.051311288483475</v>
      </c>
    </row>
    <row r="232" spans="2:12"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H232" s="17">
        <f t="shared" si="13"/>
        <v>0</v>
      </c>
      <c r="I232" s="17">
        <f t="shared" si="14"/>
        <v>1.0999999999999943</v>
      </c>
      <c r="K232" s="23">
        <f t="shared" si="15"/>
        <v>73.275862068965523</v>
      </c>
      <c r="L232" s="23">
        <f t="shared" si="16"/>
        <v>65.01424501424502</v>
      </c>
    </row>
    <row r="233" spans="2:12"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H233" s="17">
        <f t="shared" si="13"/>
        <v>6.1999999999999886</v>
      </c>
      <c r="I233" s="17">
        <f t="shared" si="14"/>
        <v>0</v>
      </c>
      <c r="K233" s="23">
        <f t="shared" si="15"/>
        <v>76.83615819209038</v>
      </c>
      <c r="L233" s="23">
        <f t="shared" si="16"/>
        <v>65.162764134780133</v>
      </c>
    </row>
    <row r="234" spans="2:12"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H234" s="17">
        <f t="shared" si="13"/>
        <v>0</v>
      </c>
      <c r="I234" s="17">
        <f t="shared" si="14"/>
        <v>6.0999999999999943</v>
      </c>
      <c r="K234" s="23">
        <f t="shared" si="15"/>
        <v>67.307692307692307</v>
      </c>
      <c r="L234" s="23">
        <f t="shared" si="16"/>
        <v>63.958641063515522</v>
      </c>
    </row>
    <row r="235" spans="2:12"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H235" s="17">
        <f t="shared" si="13"/>
        <v>8.2999999999999972</v>
      </c>
      <c r="I235" s="17">
        <f t="shared" si="14"/>
        <v>0</v>
      </c>
      <c r="K235" s="23">
        <f t="shared" si="15"/>
        <v>85.614035087719273</v>
      </c>
      <c r="L235" s="23">
        <f t="shared" si="16"/>
        <v>66.401468788249701</v>
      </c>
    </row>
    <row r="236" spans="2:12"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H236" s="17">
        <f t="shared" si="13"/>
        <v>4.4000000000000057</v>
      </c>
      <c r="I236" s="17">
        <f t="shared" si="14"/>
        <v>0</v>
      </c>
      <c r="K236" s="23">
        <f t="shared" si="15"/>
        <v>75.233644859813054</v>
      </c>
      <c r="L236" s="23">
        <f t="shared" si="16"/>
        <v>64.694533762057887</v>
      </c>
    </row>
    <row r="237" spans="2:12"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H237" s="17">
        <f t="shared" si="13"/>
        <v>2.2999999999999972</v>
      </c>
      <c r="I237" s="17">
        <f t="shared" si="14"/>
        <v>0</v>
      </c>
      <c r="K237" s="23">
        <f t="shared" si="15"/>
        <v>58.499999999999972</v>
      </c>
      <c r="L237" s="23">
        <f t="shared" si="16"/>
        <v>63.4983498349835</v>
      </c>
    </row>
    <row r="238" spans="2:12"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H238" s="17">
        <f t="shared" si="13"/>
        <v>0.5</v>
      </c>
      <c r="I238" s="17">
        <f t="shared" si="14"/>
        <v>0</v>
      </c>
      <c r="K238" s="23">
        <f t="shared" si="15"/>
        <v>52.222222222222214</v>
      </c>
      <c r="L238" s="23">
        <f t="shared" si="16"/>
        <v>63.145618127290902</v>
      </c>
    </row>
    <row r="239" spans="2:12"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H239" s="17">
        <f t="shared" si="13"/>
        <v>2.9000000000000057</v>
      </c>
      <c r="I239" s="17">
        <f t="shared" si="14"/>
        <v>0</v>
      </c>
      <c r="K239" s="23">
        <f t="shared" si="15"/>
        <v>42.180094786729867</v>
      </c>
      <c r="L239" s="23">
        <f t="shared" si="16"/>
        <v>62.293456708526108</v>
      </c>
    </row>
    <row r="240" spans="2:12"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H240" s="17">
        <f t="shared" si="13"/>
        <v>0</v>
      </c>
      <c r="I240" s="17">
        <f t="shared" si="14"/>
        <v>0.20000000000000284</v>
      </c>
      <c r="K240" s="23">
        <f t="shared" si="15"/>
        <v>30.45685279187817</v>
      </c>
      <c r="L240" s="23">
        <f t="shared" si="16"/>
        <v>61.206030150753776</v>
      </c>
    </row>
    <row r="241" spans="2:12"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H241" s="17">
        <f t="shared" si="13"/>
        <v>0</v>
      </c>
      <c r="I241" s="17">
        <f t="shared" si="14"/>
        <v>0.70000000000000284</v>
      </c>
      <c r="K241" s="23">
        <f t="shared" si="15"/>
        <v>31.472081218274123</v>
      </c>
      <c r="L241" s="23">
        <f t="shared" si="16"/>
        <v>61.48197596795729</v>
      </c>
    </row>
    <row r="242" spans="2:12"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H242" s="17">
        <f t="shared" si="13"/>
        <v>0.90000000000000568</v>
      </c>
      <c r="I242" s="17">
        <f t="shared" si="14"/>
        <v>0</v>
      </c>
      <c r="K242" s="23">
        <f t="shared" si="15"/>
        <v>30.693069306930703</v>
      </c>
      <c r="L242" s="23">
        <f t="shared" si="16"/>
        <v>61.949265687583441</v>
      </c>
    </row>
    <row r="243" spans="2:12"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H243" s="17">
        <f t="shared" si="13"/>
        <v>0</v>
      </c>
      <c r="I243" s="17">
        <f t="shared" si="14"/>
        <v>1.2000000000000028</v>
      </c>
      <c r="K243" s="23">
        <f t="shared" si="15"/>
        <v>38.053097345132727</v>
      </c>
      <c r="L243" s="23">
        <f t="shared" si="16"/>
        <v>61.744966442953022</v>
      </c>
    </row>
    <row r="244" spans="2:12"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H244" s="17">
        <f t="shared" si="13"/>
        <v>1.7000000000000028</v>
      </c>
      <c r="I244" s="17">
        <f t="shared" si="14"/>
        <v>0</v>
      </c>
      <c r="K244" s="23">
        <f t="shared" si="15"/>
        <v>34.81781376518218</v>
      </c>
      <c r="L244" s="23">
        <f t="shared" si="16"/>
        <v>62.348178137651836</v>
      </c>
    </row>
    <row r="245" spans="2:12"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H245" s="17">
        <f t="shared" si="13"/>
        <v>0</v>
      </c>
      <c r="I245" s="17">
        <f t="shared" si="14"/>
        <v>2</v>
      </c>
      <c r="K245" s="23">
        <f t="shared" si="15"/>
        <v>32.352941176470566</v>
      </c>
      <c r="L245" s="23">
        <f t="shared" si="16"/>
        <v>61.937244201909955</v>
      </c>
    </row>
    <row r="246" spans="2:12"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H246" s="17">
        <f t="shared" si="13"/>
        <v>3.3999999999999915</v>
      </c>
      <c r="I246" s="17">
        <f t="shared" si="14"/>
        <v>0</v>
      </c>
      <c r="K246" s="23">
        <f t="shared" si="15"/>
        <v>33.920704845814946</v>
      </c>
      <c r="L246" s="23">
        <f t="shared" si="16"/>
        <v>63.03675712813466</v>
      </c>
    </row>
    <row r="247" spans="2:12"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H247" s="17">
        <f t="shared" si="13"/>
        <v>0</v>
      </c>
      <c r="I247" s="17">
        <f t="shared" si="14"/>
        <v>1.2000000000000028</v>
      </c>
      <c r="K247" s="23">
        <f t="shared" si="15"/>
        <v>20.873786407766982</v>
      </c>
      <c r="L247" s="23">
        <f t="shared" si="16"/>
        <v>62.021762021762015</v>
      </c>
    </row>
    <row r="248" spans="2:12"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H248" s="17">
        <f t="shared" si="13"/>
        <v>0</v>
      </c>
      <c r="I248" s="17">
        <f t="shared" si="14"/>
        <v>3</v>
      </c>
      <c r="K248" s="23">
        <f t="shared" si="15"/>
        <v>36.820083682008367</v>
      </c>
      <c r="L248" s="23">
        <f t="shared" si="16"/>
        <v>62.174524982406766</v>
      </c>
    </row>
    <row r="249" spans="2:12"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H249" s="17">
        <f t="shared" si="13"/>
        <v>0</v>
      </c>
      <c r="I249" s="17">
        <f t="shared" si="14"/>
        <v>0.29999999999999716</v>
      </c>
      <c r="K249" s="23">
        <f t="shared" si="15"/>
        <v>47.844827586206897</v>
      </c>
      <c r="L249" s="23">
        <f t="shared" si="16"/>
        <v>63.541666666666671</v>
      </c>
    </row>
    <row r="250" spans="2:12"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H250" s="17">
        <f t="shared" si="13"/>
        <v>0</v>
      </c>
      <c r="I250" s="17">
        <f t="shared" si="14"/>
        <v>3.5999999999999943</v>
      </c>
      <c r="K250" s="23">
        <f t="shared" si="15"/>
        <v>42.692307692307693</v>
      </c>
      <c r="L250" s="23">
        <f t="shared" si="16"/>
        <v>63.731128684399721</v>
      </c>
    </row>
    <row r="251" spans="2:12"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H251" s="17">
        <f t="shared" si="13"/>
        <v>0</v>
      </c>
      <c r="I251" s="17">
        <f t="shared" si="14"/>
        <v>1.5</v>
      </c>
      <c r="K251" s="23">
        <f t="shared" si="15"/>
        <v>56.70498084291188</v>
      </c>
      <c r="L251" s="23">
        <f t="shared" si="16"/>
        <v>65.71533113794365</v>
      </c>
    </row>
    <row r="252" spans="2:12"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H252" s="17">
        <f t="shared" si="13"/>
        <v>0.20000000000000284</v>
      </c>
      <c r="I252" s="17">
        <f t="shared" si="14"/>
        <v>0</v>
      </c>
      <c r="K252" s="23">
        <f t="shared" si="15"/>
        <v>68.888888888888886</v>
      </c>
      <c r="L252" s="23">
        <f t="shared" si="16"/>
        <v>66.444691083980771</v>
      </c>
    </row>
    <row r="253" spans="2:12"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H253" s="17">
        <f t="shared" si="13"/>
        <v>0</v>
      </c>
      <c r="I253" s="17">
        <f t="shared" si="14"/>
        <v>1.2000000000000028</v>
      </c>
      <c r="K253" s="23">
        <f t="shared" si="15"/>
        <v>63.235294117647065</v>
      </c>
      <c r="L253" s="23">
        <f t="shared" si="16"/>
        <v>66.617592933382412</v>
      </c>
    </row>
    <row r="254" spans="2:12"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H254" s="17">
        <f t="shared" si="13"/>
        <v>3.2999999999999972</v>
      </c>
      <c r="I254" s="17">
        <f t="shared" si="14"/>
        <v>0</v>
      </c>
      <c r="K254" s="23">
        <f t="shared" si="15"/>
        <v>52.696078431372548</v>
      </c>
      <c r="L254" s="23">
        <f t="shared" si="16"/>
        <v>67.211288525807646</v>
      </c>
    </row>
    <row r="255" spans="2:12"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H255" s="17">
        <f t="shared" si="13"/>
        <v>0</v>
      </c>
      <c r="I255" s="17">
        <f t="shared" si="14"/>
        <v>3.2999999999999972</v>
      </c>
      <c r="K255" s="23">
        <f t="shared" si="15"/>
        <v>45.161290322580641</v>
      </c>
      <c r="L255" s="23">
        <f t="shared" si="16"/>
        <v>66.779533483822433</v>
      </c>
    </row>
    <row r="256" spans="2:12"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H256" s="17">
        <f t="shared" si="13"/>
        <v>0.79999999999999716</v>
      </c>
      <c r="I256" s="17">
        <f t="shared" si="14"/>
        <v>0</v>
      </c>
      <c r="K256" s="23">
        <f t="shared" si="15"/>
        <v>57.175398633257402</v>
      </c>
      <c r="L256" s="23">
        <f t="shared" si="16"/>
        <v>68.685320045994644</v>
      </c>
    </row>
    <row r="257" spans="2:12"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H257" s="17">
        <f t="shared" si="13"/>
        <v>0</v>
      </c>
      <c r="I257" s="17">
        <f t="shared" si="14"/>
        <v>0.90000000000000568</v>
      </c>
      <c r="K257" s="23">
        <f t="shared" si="15"/>
        <v>57.562076749435661</v>
      </c>
      <c r="L257" s="23">
        <f t="shared" si="16"/>
        <v>68.52850539291218</v>
      </c>
    </row>
    <row r="258" spans="2:12"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H258" s="17">
        <f t="shared" si="13"/>
        <v>0</v>
      </c>
      <c r="I258" s="17">
        <f t="shared" si="14"/>
        <v>1.2999999999999972</v>
      </c>
      <c r="K258" s="23">
        <f t="shared" si="15"/>
        <v>59.502262443438923</v>
      </c>
      <c r="L258" s="23">
        <f t="shared" si="16"/>
        <v>69.328214971209221</v>
      </c>
    </row>
    <row r="259" spans="2:12"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H259" s="17">
        <f t="shared" si="13"/>
        <v>4.5</v>
      </c>
      <c r="I259" s="17">
        <f t="shared" si="14"/>
        <v>0</v>
      </c>
      <c r="K259" s="23">
        <f t="shared" si="15"/>
        <v>66.532258064516142</v>
      </c>
      <c r="L259" s="23">
        <f t="shared" si="16"/>
        <v>69.891640866873061</v>
      </c>
    </row>
    <row r="260" spans="2:12"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H260" s="17">
        <f t="shared" si="13"/>
        <v>2.2999999999999972</v>
      </c>
      <c r="I260" s="17">
        <f t="shared" si="14"/>
        <v>0</v>
      </c>
      <c r="K260" s="23">
        <f t="shared" si="15"/>
        <v>63.755458515283856</v>
      </c>
      <c r="L260" s="23">
        <f t="shared" si="16"/>
        <v>68.9792663476874</v>
      </c>
    </row>
    <row r="261" spans="2:12"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H261" s="17">
        <f t="shared" ref="H261:H324" si="17">IF(F261&gt;F262,(F261-F262),0)</f>
        <v>0</v>
      </c>
      <c r="I261" s="17">
        <f t="shared" ref="I261:I324" si="18">IF(F261&lt;F262,(F262-F261),0)</f>
        <v>3.0999999999999943</v>
      </c>
      <c r="K261" s="23">
        <f t="shared" ref="K261:K324" si="19">SUM(H261:H272)/(SUM(H261:H272)+SUM(I261:I272))*100</f>
        <v>63.991323210412155</v>
      </c>
      <c r="L261" s="23">
        <f t="shared" ref="L261:L324" si="20">SUM(H261:H360)/(SUM(H261:H360)+SUM(I261:I360))*100</f>
        <v>68.34415584415585</v>
      </c>
    </row>
    <row r="262" spans="2:12"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H262" s="17">
        <f t="shared" si="17"/>
        <v>3.7000000000000028</v>
      </c>
      <c r="I262" s="17">
        <f t="shared" si="18"/>
        <v>0</v>
      </c>
      <c r="K262" s="23">
        <f t="shared" si="19"/>
        <v>69.318181818181827</v>
      </c>
      <c r="L262" s="23">
        <f t="shared" si="20"/>
        <v>70.170336518487744</v>
      </c>
    </row>
    <row r="263" spans="2:12"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H263" s="17">
        <f t="shared" si="17"/>
        <v>6.8999999999999915</v>
      </c>
      <c r="I263" s="17">
        <f t="shared" si="18"/>
        <v>0</v>
      </c>
      <c r="K263" s="23">
        <f t="shared" si="19"/>
        <v>65.686274509803923</v>
      </c>
      <c r="L263" s="23">
        <f t="shared" si="20"/>
        <v>69.433801617709662</v>
      </c>
    </row>
    <row r="264" spans="2:12"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H264" s="17">
        <f t="shared" si="17"/>
        <v>0</v>
      </c>
      <c r="I264" s="17">
        <f t="shared" si="18"/>
        <v>2.6999999999999886</v>
      </c>
      <c r="K264" s="23">
        <f t="shared" si="19"/>
        <v>57.020057306590267</v>
      </c>
      <c r="L264" s="23">
        <f t="shared" si="20"/>
        <v>66.800894854586119</v>
      </c>
    </row>
    <row r="265" spans="2:12"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H265" s="17">
        <f t="shared" si="17"/>
        <v>0</v>
      </c>
      <c r="I265" s="17">
        <f t="shared" si="18"/>
        <v>8</v>
      </c>
      <c r="K265" s="23">
        <f t="shared" si="19"/>
        <v>63.501483679525208</v>
      </c>
      <c r="L265" s="23">
        <f t="shared" si="20"/>
        <v>68.483737975263381</v>
      </c>
    </row>
    <row r="266" spans="2:12"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H266" s="17">
        <f t="shared" si="17"/>
        <v>0</v>
      </c>
      <c r="I266" s="17">
        <f t="shared" si="18"/>
        <v>2.8000000000000114</v>
      </c>
      <c r="K266" s="23">
        <f t="shared" si="19"/>
        <v>69.706840390879449</v>
      </c>
      <c r="L266" s="23">
        <f t="shared" si="20"/>
        <v>73.951652688702509</v>
      </c>
    </row>
    <row r="267" spans="2:12"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H267" s="17">
        <f t="shared" si="17"/>
        <v>6.9000000000000057</v>
      </c>
      <c r="I267" s="17">
        <f t="shared" si="18"/>
        <v>0</v>
      </c>
      <c r="K267" s="23">
        <f t="shared" si="19"/>
        <v>77.663230240549836</v>
      </c>
      <c r="L267" s="23">
        <f t="shared" si="20"/>
        <v>75.821952453211935</v>
      </c>
    </row>
    <row r="268" spans="2:12"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H268" s="17">
        <f t="shared" si="17"/>
        <v>1.2000000000000028</v>
      </c>
      <c r="I268" s="17">
        <f t="shared" si="18"/>
        <v>0</v>
      </c>
      <c r="K268" s="23">
        <f t="shared" si="19"/>
        <v>76.950354609929079</v>
      </c>
      <c r="L268" s="23">
        <f t="shared" si="20"/>
        <v>74.021739130434767</v>
      </c>
    </row>
    <row r="269" spans="2:12"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H269" s="17">
        <f t="shared" si="17"/>
        <v>0.79999999999999716</v>
      </c>
      <c r="I269" s="17">
        <f t="shared" si="18"/>
        <v>0</v>
      </c>
      <c r="K269" s="23">
        <f t="shared" si="19"/>
        <v>80</v>
      </c>
      <c r="L269" s="23">
        <f t="shared" si="20"/>
        <v>73.836891078270384</v>
      </c>
    </row>
    <row r="270" spans="2:12"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H270" s="17">
        <f t="shared" si="17"/>
        <v>6.7000000000000028</v>
      </c>
      <c r="I270" s="17">
        <f t="shared" si="18"/>
        <v>0</v>
      </c>
      <c r="K270" s="23">
        <f t="shared" si="19"/>
        <v>82.288828337874662</v>
      </c>
      <c r="L270" s="23">
        <f t="shared" si="20"/>
        <v>73.605742683600212</v>
      </c>
    </row>
    <row r="271" spans="2:12"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H271" s="17">
        <f t="shared" si="17"/>
        <v>0.70000000000000284</v>
      </c>
      <c r="I271" s="17">
        <f t="shared" si="18"/>
        <v>0</v>
      </c>
      <c r="K271" s="23">
        <f t="shared" si="19"/>
        <v>75.806451612903231</v>
      </c>
      <c r="L271" s="23">
        <f t="shared" si="20"/>
        <v>71.782762691853591</v>
      </c>
    </row>
    <row r="272" spans="2:12"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H272" s="17">
        <f t="shared" si="17"/>
        <v>2.5999999999999943</v>
      </c>
      <c r="I272" s="17">
        <f t="shared" si="18"/>
        <v>0</v>
      </c>
      <c r="K272" s="23">
        <f t="shared" si="19"/>
        <v>76.63551401869158</v>
      </c>
      <c r="L272" s="23">
        <f t="shared" si="20"/>
        <v>71.564544913741813</v>
      </c>
    </row>
    <row r="273" spans="2:12"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H273" s="17">
        <f t="shared" si="17"/>
        <v>1</v>
      </c>
      <c r="I273" s="17">
        <f t="shared" si="18"/>
        <v>0</v>
      </c>
      <c r="K273" s="23">
        <f t="shared" si="19"/>
        <v>75.041597337770384</v>
      </c>
      <c r="L273" s="23">
        <f t="shared" si="20"/>
        <v>70.674846625766861</v>
      </c>
    </row>
    <row r="274" spans="2:12"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H274" s="17">
        <f t="shared" si="17"/>
        <v>0</v>
      </c>
      <c r="I274" s="17">
        <f t="shared" si="18"/>
        <v>0.5</v>
      </c>
      <c r="K274" s="23">
        <f t="shared" si="19"/>
        <v>77.611940298507463</v>
      </c>
      <c r="L274" s="23">
        <f t="shared" si="20"/>
        <v>70.223325062034732</v>
      </c>
    </row>
    <row r="275" spans="2:12"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H275" s="17">
        <f t="shared" si="17"/>
        <v>0</v>
      </c>
      <c r="I275" s="17">
        <f t="shared" si="18"/>
        <v>1</v>
      </c>
      <c r="K275" s="23">
        <f t="shared" si="19"/>
        <v>80.392156862745097</v>
      </c>
      <c r="L275" s="23">
        <f t="shared" si="20"/>
        <v>70.752955818294964</v>
      </c>
    </row>
    <row r="276" spans="2:12"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H276" s="17">
        <f t="shared" si="17"/>
        <v>1.5</v>
      </c>
      <c r="I276" s="17">
        <f t="shared" si="18"/>
        <v>0</v>
      </c>
      <c r="K276" s="23">
        <f t="shared" si="19"/>
        <v>83.870967741935488</v>
      </c>
      <c r="L276" s="23">
        <f t="shared" si="20"/>
        <v>71.662468513853909</v>
      </c>
    </row>
    <row r="277" spans="2:12"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H277" s="17">
        <f t="shared" si="17"/>
        <v>0</v>
      </c>
      <c r="I277" s="17">
        <f t="shared" si="18"/>
        <v>5</v>
      </c>
      <c r="K277" s="23">
        <f t="shared" si="19"/>
        <v>84.693877551020407</v>
      </c>
      <c r="L277" s="23">
        <f t="shared" si="20"/>
        <v>70.934699103713186</v>
      </c>
    </row>
    <row r="278" spans="2:12"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H278" s="17">
        <f t="shared" si="17"/>
        <v>1.2000000000000028</v>
      </c>
      <c r="I278" s="17">
        <f t="shared" si="18"/>
        <v>0</v>
      </c>
      <c r="K278" s="23">
        <f t="shared" si="19"/>
        <v>96.793002915451893</v>
      </c>
      <c r="L278" s="23">
        <f t="shared" si="20"/>
        <v>75.967413441955188</v>
      </c>
    </row>
    <row r="279" spans="2:12"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H279" s="17">
        <f t="shared" si="17"/>
        <v>6</v>
      </c>
      <c r="I279" s="17">
        <f t="shared" si="18"/>
        <v>0</v>
      </c>
      <c r="K279" s="23">
        <f t="shared" si="19"/>
        <v>95.522388059701484</v>
      </c>
      <c r="L279" s="23">
        <f t="shared" si="20"/>
        <v>74.489795918367335</v>
      </c>
    </row>
    <row r="280" spans="2:12"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H280" s="17">
        <f t="shared" si="17"/>
        <v>5.5</v>
      </c>
      <c r="I280" s="17">
        <f t="shared" si="18"/>
        <v>0</v>
      </c>
      <c r="K280" s="23">
        <f t="shared" si="19"/>
        <v>94.545454545454547</v>
      </c>
      <c r="L280" s="23">
        <f t="shared" si="20"/>
        <v>70.960698689956331</v>
      </c>
    </row>
    <row r="281" spans="2:12"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H281" s="17">
        <f t="shared" si="17"/>
        <v>5</v>
      </c>
      <c r="I281" s="17">
        <f t="shared" si="18"/>
        <v>0</v>
      </c>
      <c r="K281" s="23">
        <f t="shared" si="19"/>
        <v>91.928251121076215</v>
      </c>
      <c r="L281" s="23">
        <f t="shared" si="20"/>
        <v>68.003144654088047</v>
      </c>
    </row>
    <row r="282" spans="2:12"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H282" s="17">
        <f t="shared" si="17"/>
        <v>0</v>
      </c>
      <c r="I282" s="17">
        <f t="shared" si="18"/>
        <v>1</v>
      </c>
      <c r="K282" s="23">
        <f t="shared" si="19"/>
        <v>90.082644628099146</v>
      </c>
      <c r="L282" s="23">
        <f t="shared" si="20"/>
        <v>65.798319327731079</v>
      </c>
    </row>
    <row r="283" spans="2:12"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H283" s="17">
        <f t="shared" si="17"/>
        <v>1.7999999999999972</v>
      </c>
      <c r="I283" s="17">
        <f t="shared" si="18"/>
        <v>0</v>
      </c>
      <c r="K283" s="23">
        <f t="shared" si="19"/>
        <v>95.402298850574681</v>
      </c>
      <c r="L283" s="23">
        <f t="shared" si="20"/>
        <v>66.131756756756744</v>
      </c>
    </row>
    <row r="284" spans="2:12"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H284" s="17">
        <f t="shared" si="17"/>
        <v>0.54999999999999716</v>
      </c>
      <c r="I284" s="17">
        <f t="shared" si="18"/>
        <v>0</v>
      </c>
      <c r="K284" s="23">
        <f t="shared" si="19"/>
        <v>93.081761006289298</v>
      </c>
      <c r="L284" s="23">
        <f t="shared" si="20"/>
        <v>65.66780821917807</v>
      </c>
    </row>
    <row r="285" spans="2:12"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H285" s="17">
        <f t="shared" si="17"/>
        <v>4.4500000000000028</v>
      </c>
      <c r="I285" s="17">
        <f t="shared" si="18"/>
        <v>0</v>
      </c>
      <c r="K285" s="23">
        <f t="shared" si="19"/>
        <v>90.476190476190439</v>
      </c>
      <c r="L285" s="23">
        <f t="shared" si="20"/>
        <v>65.549828178694142</v>
      </c>
    </row>
    <row r="286" spans="2:12"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H286" s="17">
        <f t="shared" si="17"/>
        <v>2.7000000000000028</v>
      </c>
      <c r="I286" s="17">
        <f t="shared" si="18"/>
        <v>0</v>
      </c>
      <c r="K286" s="23">
        <f t="shared" si="19"/>
        <v>86.343612334801733</v>
      </c>
      <c r="L286" s="23">
        <f t="shared" si="20"/>
        <v>62.732342007434937</v>
      </c>
    </row>
    <row r="287" spans="2:12"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H287" s="17">
        <f t="shared" si="17"/>
        <v>2.5</v>
      </c>
      <c r="I287" s="17">
        <f t="shared" si="18"/>
        <v>0</v>
      </c>
      <c r="K287" s="23">
        <f t="shared" si="19"/>
        <v>75.935828877005292</v>
      </c>
      <c r="L287" s="23">
        <f t="shared" si="20"/>
        <v>60.64453125</v>
      </c>
    </row>
    <row r="288" spans="2:12"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H288" s="17">
        <f t="shared" si="17"/>
        <v>3.5</v>
      </c>
      <c r="I288" s="17">
        <f t="shared" si="18"/>
        <v>0</v>
      </c>
      <c r="K288" s="23">
        <f t="shared" si="19"/>
        <v>68.08510638297868</v>
      </c>
      <c r="L288" s="23">
        <f t="shared" si="20"/>
        <v>58.793456032719824</v>
      </c>
    </row>
    <row r="289" spans="2:12"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H289" s="17">
        <f t="shared" si="17"/>
        <v>0</v>
      </c>
      <c r="I289" s="17">
        <f t="shared" si="18"/>
        <v>0.10000000000000142</v>
      </c>
      <c r="K289" s="23">
        <f t="shared" si="19"/>
        <v>34.210526315789487</v>
      </c>
      <c r="L289" s="23">
        <f t="shared" si="20"/>
        <v>55.312157721796275</v>
      </c>
    </row>
    <row r="290" spans="2:12"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H290" s="17">
        <f t="shared" si="17"/>
        <v>0</v>
      </c>
      <c r="I290" s="17">
        <f t="shared" si="18"/>
        <v>0.39999999999999858</v>
      </c>
      <c r="K290" s="23">
        <f t="shared" si="19"/>
        <v>38.461538461538517</v>
      </c>
      <c r="L290" s="23">
        <f t="shared" si="20"/>
        <v>55.773420479302828</v>
      </c>
    </row>
    <row r="291" spans="2:12"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H291" s="17">
        <f t="shared" si="17"/>
        <v>0</v>
      </c>
      <c r="I291" s="17">
        <f t="shared" si="18"/>
        <v>0</v>
      </c>
      <c r="K291" s="23">
        <f t="shared" si="19"/>
        <v>38.961038961038987</v>
      </c>
      <c r="L291" s="23">
        <f t="shared" si="20"/>
        <v>55.591748099891426</v>
      </c>
    </row>
    <row r="292" spans="2:12"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H292" s="17">
        <f t="shared" si="17"/>
        <v>0</v>
      </c>
      <c r="I292" s="17">
        <f t="shared" si="18"/>
        <v>0.30000000000000426</v>
      </c>
      <c r="K292" s="23">
        <f t="shared" si="19"/>
        <v>35.714285714285737</v>
      </c>
      <c r="L292" s="23">
        <f t="shared" si="20"/>
        <v>54.817987152034256</v>
      </c>
    </row>
    <row r="293" spans="2:12"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H293" s="17">
        <f t="shared" si="17"/>
        <v>0.85000000000000142</v>
      </c>
      <c r="I293" s="17">
        <f t="shared" si="18"/>
        <v>0</v>
      </c>
      <c r="K293" s="23">
        <f t="shared" si="19"/>
        <v>51.515151515151501</v>
      </c>
      <c r="L293" s="23">
        <f t="shared" si="20"/>
        <v>57.37704918032788</v>
      </c>
    </row>
    <row r="294" spans="2:12"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H294" s="17">
        <f t="shared" si="17"/>
        <v>0.25</v>
      </c>
      <c r="I294" s="17">
        <f t="shared" si="18"/>
        <v>0</v>
      </c>
      <c r="K294" s="23">
        <f t="shared" si="19"/>
        <v>48.936170212765944</v>
      </c>
      <c r="L294" s="23">
        <f t="shared" si="20"/>
        <v>56.756756756756758</v>
      </c>
    </row>
    <row r="295" spans="2:12"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H295" s="17">
        <f t="shared" si="17"/>
        <v>0</v>
      </c>
      <c r="I295" s="17">
        <f t="shared" si="18"/>
        <v>0.29999999999999716</v>
      </c>
      <c r="K295" s="23">
        <f t="shared" si="19"/>
        <v>42.708333333333321</v>
      </c>
      <c r="L295" s="23">
        <f t="shared" si="20"/>
        <v>56.57620041753654</v>
      </c>
    </row>
    <row r="296" spans="2:12"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H296" s="17">
        <f t="shared" si="17"/>
        <v>0</v>
      </c>
      <c r="I296" s="17">
        <f t="shared" si="18"/>
        <v>0.40000000000000568</v>
      </c>
      <c r="K296" s="23">
        <f t="shared" si="19"/>
        <v>45.555555555555507</v>
      </c>
      <c r="L296" s="23">
        <f t="shared" si="20"/>
        <v>57.112970711297073</v>
      </c>
    </row>
    <row r="297" spans="2:12"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H297" s="17">
        <f t="shared" si="17"/>
        <v>0</v>
      </c>
      <c r="I297" s="17">
        <f t="shared" si="18"/>
        <v>4.9999999999997158E-2</v>
      </c>
      <c r="K297" s="23">
        <f t="shared" si="19"/>
        <v>46.067415730337146</v>
      </c>
      <c r="L297" s="23">
        <f t="shared" si="20"/>
        <v>57.594936708860764</v>
      </c>
    </row>
    <row r="298" spans="2:12"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H298" s="17">
        <f t="shared" si="17"/>
        <v>0</v>
      </c>
      <c r="I298" s="17">
        <f t="shared" si="18"/>
        <v>0.70000000000000284</v>
      </c>
      <c r="K298" s="23">
        <f t="shared" si="19"/>
        <v>41.414141414141412</v>
      </c>
      <c r="L298" s="23">
        <f t="shared" si="20"/>
        <v>57.053291536050153</v>
      </c>
    </row>
    <row r="299" spans="2:12"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H299" s="17">
        <f t="shared" si="17"/>
        <v>0.20000000000000284</v>
      </c>
      <c r="I299" s="17">
        <f t="shared" si="18"/>
        <v>0</v>
      </c>
      <c r="K299" s="23">
        <f t="shared" si="19"/>
        <v>47.1264367816092</v>
      </c>
      <c r="L299" s="23">
        <f t="shared" si="20"/>
        <v>57.900318133616125</v>
      </c>
    </row>
    <row r="300" spans="2:12"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H300" s="17">
        <f t="shared" si="17"/>
        <v>0</v>
      </c>
      <c r="I300" s="17">
        <f t="shared" si="18"/>
        <v>0.25</v>
      </c>
      <c r="K300" s="23">
        <f t="shared" si="19"/>
        <v>42.045454545454525</v>
      </c>
      <c r="L300" s="23">
        <f t="shared" si="20"/>
        <v>57.855626326963908</v>
      </c>
    </row>
    <row r="301" spans="2:12"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H301" s="17">
        <f t="shared" si="17"/>
        <v>0.20000000000000284</v>
      </c>
      <c r="I301" s="17">
        <f t="shared" si="18"/>
        <v>0</v>
      </c>
      <c r="K301" s="23">
        <f t="shared" si="19"/>
        <v>50</v>
      </c>
      <c r="L301" s="23">
        <f t="shared" si="20"/>
        <v>58.562367864693456</v>
      </c>
    </row>
    <row r="302" spans="2:12"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H302" s="17">
        <f t="shared" si="17"/>
        <v>0</v>
      </c>
      <c r="I302" s="17">
        <f t="shared" si="18"/>
        <v>0.35000000000000142</v>
      </c>
      <c r="K302" s="23">
        <f t="shared" si="19"/>
        <v>45.161290322580619</v>
      </c>
      <c r="L302" s="23">
        <f t="shared" si="20"/>
        <v>58.01687763713079</v>
      </c>
    </row>
    <row r="303" spans="2:12"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H303" s="17">
        <f t="shared" si="17"/>
        <v>0</v>
      </c>
      <c r="I303" s="17">
        <f t="shared" si="18"/>
        <v>0.35000000000000142</v>
      </c>
      <c r="K303" s="23">
        <f t="shared" si="19"/>
        <v>54.639175257731907</v>
      </c>
      <c r="L303" s="23">
        <f t="shared" si="20"/>
        <v>58.448459086078643</v>
      </c>
    </row>
    <row r="304" spans="2:12"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H304" s="17">
        <f t="shared" si="17"/>
        <v>1.0499999999999972</v>
      </c>
      <c r="I304" s="17">
        <f t="shared" si="18"/>
        <v>0</v>
      </c>
      <c r="K304" s="23">
        <f t="shared" si="19"/>
        <v>65.740740740740762</v>
      </c>
      <c r="L304" s="23">
        <f t="shared" si="20"/>
        <v>58.930481283422466</v>
      </c>
    </row>
    <row r="305" spans="2:12"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H305" s="17">
        <f t="shared" si="17"/>
        <v>0.60000000000000142</v>
      </c>
      <c r="I305" s="17">
        <f t="shared" si="18"/>
        <v>0</v>
      </c>
      <c r="K305" s="23">
        <f t="shared" si="19"/>
        <v>58.888888888888921</v>
      </c>
      <c r="L305" s="23">
        <f t="shared" si="20"/>
        <v>57.797164667393673</v>
      </c>
    </row>
    <row r="306" spans="2:12"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H306" s="17">
        <f t="shared" si="17"/>
        <v>0</v>
      </c>
      <c r="I306" s="17">
        <f t="shared" si="18"/>
        <v>0.35000000000000142</v>
      </c>
      <c r="K306" s="23">
        <f t="shared" si="19"/>
        <v>51.898734177215168</v>
      </c>
      <c r="L306" s="23">
        <f t="shared" si="20"/>
        <v>57.612267250821468</v>
      </c>
    </row>
    <row r="307" spans="2:12"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H307" s="17">
        <f t="shared" si="17"/>
        <v>0</v>
      </c>
      <c r="I307" s="17">
        <f t="shared" si="18"/>
        <v>0</v>
      </c>
      <c r="K307" s="23">
        <f t="shared" si="19"/>
        <v>58.108108108108105</v>
      </c>
      <c r="L307" s="23">
        <f t="shared" si="20"/>
        <v>58.057395143487867</v>
      </c>
    </row>
    <row r="308" spans="2:12"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H308" s="17">
        <f t="shared" si="17"/>
        <v>0</v>
      </c>
      <c r="I308" s="17">
        <f t="shared" si="18"/>
        <v>0.34999999999999432</v>
      </c>
      <c r="K308" s="23">
        <f t="shared" si="19"/>
        <v>55.128205128205195</v>
      </c>
      <c r="L308" s="23">
        <f t="shared" si="20"/>
        <v>58.149779735682813</v>
      </c>
    </row>
    <row r="309" spans="2:12"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H309" s="17">
        <f t="shared" si="17"/>
        <v>0</v>
      </c>
      <c r="I309" s="17">
        <f t="shared" si="18"/>
        <v>0.55000000000000426</v>
      </c>
      <c r="K309" s="23">
        <f t="shared" si="19"/>
        <v>55.844155844155765</v>
      </c>
      <c r="L309" s="23">
        <f t="shared" si="20"/>
        <v>58.536585365853654</v>
      </c>
    </row>
    <row r="310" spans="2:12"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H310" s="17">
        <f t="shared" si="17"/>
        <v>0</v>
      </c>
      <c r="I310" s="17">
        <f t="shared" si="18"/>
        <v>0.10000000000000142</v>
      </c>
      <c r="K310" s="23">
        <f t="shared" si="19"/>
        <v>51.190476190476211</v>
      </c>
      <c r="L310" s="23">
        <f t="shared" si="20"/>
        <v>58.797327394209354</v>
      </c>
    </row>
    <row r="311" spans="2:12"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H311" s="17">
        <f t="shared" si="17"/>
        <v>0</v>
      </c>
      <c r="I311" s="17">
        <f t="shared" si="18"/>
        <v>0.25</v>
      </c>
      <c r="K311" s="23">
        <f t="shared" si="19"/>
        <v>53.571428571428612</v>
      </c>
      <c r="L311" s="23">
        <f t="shared" si="20"/>
        <v>58.928571428571445</v>
      </c>
    </row>
    <row r="312" spans="2:12"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H312" s="17">
        <f t="shared" si="17"/>
        <v>0.45000000000000284</v>
      </c>
      <c r="I312" s="17">
        <f t="shared" si="18"/>
        <v>0</v>
      </c>
      <c r="K312" s="23">
        <f t="shared" si="19"/>
        <v>54.878048780487866</v>
      </c>
      <c r="L312" s="23">
        <f t="shared" si="20"/>
        <v>58.862876254180605</v>
      </c>
    </row>
    <row r="313" spans="2:12"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H313" s="17">
        <f t="shared" si="17"/>
        <v>0</v>
      </c>
      <c r="I313" s="17">
        <f t="shared" si="18"/>
        <v>0.25</v>
      </c>
      <c r="K313" s="23">
        <f t="shared" si="19"/>
        <v>46.153846153846196</v>
      </c>
      <c r="L313" s="23">
        <f t="shared" si="20"/>
        <v>58.380202474690655</v>
      </c>
    </row>
    <row r="314" spans="2:12"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H314" s="17">
        <f t="shared" si="17"/>
        <v>0.54999999999999716</v>
      </c>
      <c r="I314" s="17">
        <f t="shared" si="18"/>
        <v>0</v>
      </c>
      <c r="K314" s="23">
        <f t="shared" si="19"/>
        <v>59.34065934065935</v>
      </c>
      <c r="L314" s="23">
        <f t="shared" si="20"/>
        <v>59.12653975363942</v>
      </c>
    </row>
    <row r="315" spans="2:12"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H315" s="17">
        <f t="shared" si="17"/>
        <v>0.90000000000000568</v>
      </c>
      <c r="I315" s="17">
        <f t="shared" si="18"/>
        <v>0</v>
      </c>
      <c r="K315" s="23">
        <f t="shared" si="19"/>
        <v>61.458333333333336</v>
      </c>
      <c r="L315" s="23">
        <f t="shared" si="20"/>
        <v>58.896396396396398</v>
      </c>
    </row>
    <row r="316" spans="2:12"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H316" s="17">
        <f t="shared" si="17"/>
        <v>0.14999999999999858</v>
      </c>
      <c r="I316" s="17">
        <f t="shared" si="18"/>
        <v>0</v>
      </c>
      <c r="K316" s="23">
        <f t="shared" si="19"/>
        <v>40.196078431372541</v>
      </c>
      <c r="L316" s="23">
        <f t="shared" si="20"/>
        <v>58.045977011494244</v>
      </c>
    </row>
    <row r="317" spans="2:12"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H317" s="17">
        <f t="shared" si="17"/>
        <v>0</v>
      </c>
      <c r="I317" s="17">
        <f t="shared" si="18"/>
        <v>5.0000000000004263E-2</v>
      </c>
      <c r="K317" s="23">
        <f t="shared" si="19"/>
        <v>35.849056603773576</v>
      </c>
      <c r="L317" s="23">
        <f t="shared" si="20"/>
        <v>57.997698504027618</v>
      </c>
    </row>
    <row r="318" spans="2:12"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H318" s="17">
        <f t="shared" si="17"/>
        <v>0.10000000000000142</v>
      </c>
      <c r="I318" s="17">
        <f t="shared" si="18"/>
        <v>0</v>
      </c>
      <c r="K318" s="23">
        <f t="shared" si="19"/>
        <v>29.687500000000018</v>
      </c>
      <c r="L318" s="23">
        <f t="shared" si="20"/>
        <v>57.931034482758626</v>
      </c>
    </row>
    <row r="319" spans="2:12"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H319" s="17">
        <f t="shared" si="17"/>
        <v>0</v>
      </c>
      <c r="I319" s="17">
        <f t="shared" si="18"/>
        <v>0.19999999999999574</v>
      </c>
      <c r="K319" s="23">
        <f t="shared" si="19"/>
        <v>29.68749999999994</v>
      </c>
      <c r="L319" s="23">
        <f t="shared" si="20"/>
        <v>57.568807339449549</v>
      </c>
    </row>
    <row r="320" spans="2:12"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H320" s="17">
        <f t="shared" si="17"/>
        <v>0</v>
      </c>
      <c r="I320" s="17">
        <f t="shared" si="18"/>
        <v>0.30000000000000426</v>
      </c>
      <c r="K320" s="23">
        <f t="shared" si="19"/>
        <v>30.158730158730108</v>
      </c>
      <c r="L320" s="23">
        <f t="shared" si="20"/>
        <v>57.701149425287355</v>
      </c>
    </row>
    <row r="321" spans="2:12"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H321" s="17">
        <f t="shared" si="17"/>
        <v>0</v>
      </c>
      <c r="I321" s="17">
        <f t="shared" si="18"/>
        <v>0.89999999999999858</v>
      </c>
      <c r="K321" s="23">
        <f t="shared" si="19"/>
        <v>28.35820895522383</v>
      </c>
      <c r="L321" s="23">
        <f t="shared" si="20"/>
        <v>58.198614318706696</v>
      </c>
    </row>
    <row r="322" spans="2:12"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H322" s="17">
        <f t="shared" si="17"/>
        <v>0.10000000000000142</v>
      </c>
      <c r="I322" s="17">
        <f t="shared" si="18"/>
        <v>0</v>
      </c>
      <c r="K322" s="23">
        <f t="shared" si="19"/>
        <v>36.585365853658516</v>
      </c>
      <c r="L322" s="23">
        <f t="shared" si="20"/>
        <v>59.529411764705884</v>
      </c>
    </row>
    <row r="323" spans="2:12"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H323" s="17">
        <f t="shared" si="17"/>
        <v>0</v>
      </c>
      <c r="I323" s="17">
        <f t="shared" si="18"/>
        <v>0.14999999999999858</v>
      </c>
      <c r="K323" s="23">
        <f t="shared" si="19"/>
        <v>38.095238095238066</v>
      </c>
      <c r="L323" s="23">
        <f t="shared" si="20"/>
        <v>59.624413145539911</v>
      </c>
    </row>
    <row r="324" spans="2:12"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H324" s="17">
        <f t="shared" si="17"/>
        <v>0</v>
      </c>
      <c r="I324" s="17">
        <f t="shared" si="18"/>
        <v>0.25</v>
      </c>
      <c r="K324" s="23">
        <f t="shared" si="19"/>
        <v>42.748091603053396</v>
      </c>
      <c r="L324" s="23">
        <f t="shared" si="20"/>
        <v>59.764705882352942</v>
      </c>
    </row>
    <row r="325" spans="2:12"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H325" s="17">
        <f t="shared" ref="H325:H388" si="21">IF(F325&gt;F326,(F325-F326),0)</f>
        <v>0.89999999999999858</v>
      </c>
      <c r="I325" s="17">
        <f t="shared" ref="I325:I388" si="22">IF(F325&lt;F326,(F326-F325),0)</f>
        <v>0</v>
      </c>
      <c r="K325" s="23">
        <f t="shared" ref="K325:K388" si="23">SUM(H325:H336)/(SUM(H325:H336)+SUM(I325:I336))*100</f>
        <v>41.791044776119371</v>
      </c>
      <c r="L325" s="23">
        <f t="shared" ref="L325:L388" si="24">SUM(H325:H424)/(SUM(H325:H424)+SUM(I325:I424))*100</f>
        <v>59.694477085781436</v>
      </c>
    </row>
    <row r="326" spans="2:12"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H326" s="17">
        <f t="shared" si="21"/>
        <v>0.79999999999999716</v>
      </c>
      <c r="I326" s="17">
        <f t="shared" si="22"/>
        <v>0</v>
      </c>
      <c r="K326" s="23">
        <f t="shared" si="23"/>
        <v>41.353383458646611</v>
      </c>
      <c r="L326" s="23">
        <f t="shared" si="24"/>
        <v>59.166666666666679</v>
      </c>
    </row>
    <row r="327" spans="2:12"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H327" s="17">
        <f t="shared" si="21"/>
        <v>0</v>
      </c>
      <c r="I327" s="17">
        <f t="shared" si="22"/>
        <v>1.1999999999999957</v>
      </c>
      <c r="K327" s="23">
        <f t="shared" si="23"/>
        <v>25.657894736842092</v>
      </c>
      <c r="L327" s="23">
        <f t="shared" si="24"/>
        <v>58.574879227053145</v>
      </c>
    </row>
    <row r="328" spans="2:12"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H328" s="17">
        <f t="shared" si="21"/>
        <v>0</v>
      </c>
      <c r="I328" s="17">
        <f t="shared" si="22"/>
        <v>0.35000000000000142</v>
      </c>
      <c r="K328" s="23">
        <f t="shared" si="23"/>
        <v>26.896551724137897</v>
      </c>
      <c r="L328" s="23">
        <f t="shared" si="24"/>
        <v>59.950556242274409</v>
      </c>
    </row>
    <row r="329" spans="2:12"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H329" s="17">
        <f t="shared" si="21"/>
        <v>0</v>
      </c>
      <c r="I329" s="17">
        <f t="shared" si="22"/>
        <v>1.1499999999999986</v>
      </c>
      <c r="K329" s="23">
        <f t="shared" si="23"/>
        <v>35.294117647058812</v>
      </c>
      <c r="L329" s="23">
        <f t="shared" si="24"/>
        <v>60.024752475247531</v>
      </c>
    </row>
    <row r="330" spans="2:12"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H330" s="17">
        <f t="shared" si="21"/>
        <v>9.9999999999994316E-2</v>
      </c>
      <c r="I330" s="17">
        <f t="shared" si="22"/>
        <v>0</v>
      </c>
      <c r="K330" s="23">
        <f t="shared" si="23"/>
        <v>47.222222222222179</v>
      </c>
      <c r="L330" s="23">
        <f t="shared" si="24"/>
        <v>61.626429479034307</v>
      </c>
    </row>
    <row r="331" spans="2:12"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H331" s="17">
        <f t="shared" si="21"/>
        <v>0</v>
      </c>
      <c r="I331" s="17">
        <f t="shared" si="22"/>
        <v>9.9999999999994316E-2</v>
      </c>
      <c r="K331" s="23">
        <f t="shared" si="23"/>
        <v>47.222222222222229</v>
      </c>
      <c r="L331" s="23">
        <f t="shared" si="24"/>
        <v>61.528662420382176</v>
      </c>
    </row>
    <row r="332" spans="2:12"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H332" s="17">
        <f t="shared" si="21"/>
        <v>0</v>
      </c>
      <c r="I332" s="17">
        <f t="shared" si="22"/>
        <v>0.70000000000000284</v>
      </c>
      <c r="K332" s="23">
        <f t="shared" si="23"/>
        <v>50.666666666666629</v>
      </c>
      <c r="L332" s="23">
        <f t="shared" si="24"/>
        <v>61.685823754789268</v>
      </c>
    </row>
    <row r="333" spans="2:12"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H333" s="17">
        <f t="shared" si="21"/>
        <v>0.35000000000000142</v>
      </c>
      <c r="I333" s="17">
        <f t="shared" si="22"/>
        <v>0</v>
      </c>
      <c r="K333" s="23">
        <f t="shared" si="23"/>
        <v>56.521739130434781</v>
      </c>
      <c r="L333" s="23">
        <f t="shared" si="24"/>
        <v>62.808842652795839</v>
      </c>
    </row>
    <row r="334" spans="2:12"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H334" s="17">
        <f t="shared" si="21"/>
        <v>0.25</v>
      </c>
      <c r="I334" s="17">
        <f t="shared" si="22"/>
        <v>0</v>
      </c>
      <c r="K334" s="23">
        <f t="shared" si="23"/>
        <v>60</v>
      </c>
      <c r="L334" s="23">
        <f t="shared" si="24"/>
        <v>62.467191601049862</v>
      </c>
    </row>
    <row r="335" spans="2:12"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H335" s="17">
        <f t="shared" si="21"/>
        <v>0.39999999999999858</v>
      </c>
      <c r="I335" s="17">
        <f t="shared" si="22"/>
        <v>0</v>
      </c>
      <c r="K335" s="23">
        <f t="shared" si="23"/>
        <v>56.291390728476784</v>
      </c>
      <c r="L335" s="23">
        <f t="shared" si="24"/>
        <v>62.219286657859975</v>
      </c>
    </row>
    <row r="336" spans="2:12"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H336" s="17">
        <f t="shared" si="21"/>
        <v>0</v>
      </c>
      <c r="I336" s="17">
        <f t="shared" si="22"/>
        <v>0.39999999999999858</v>
      </c>
      <c r="K336" s="23">
        <f t="shared" si="23"/>
        <v>48.125000000000014</v>
      </c>
      <c r="L336" s="23">
        <f t="shared" si="24"/>
        <v>61.815754339118826</v>
      </c>
    </row>
    <row r="337" spans="2:12"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H337" s="17">
        <f t="shared" si="21"/>
        <v>0.85000000000000142</v>
      </c>
      <c r="I337" s="17">
        <f t="shared" si="22"/>
        <v>0</v>
      </c>
      <c r="K337" s="23">
        <f t="shared" si="23"/>
        <v>51.298701298701275</v>
      </c>
      <c r="L337" s="23">
        <f t="shared" si="24"/>
        <v>62.48313090418354</v>
      </c>
    </row>
    <row r="338" spans="2:12"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H338" s="17">
        <f t="shared" si="21"/>
        <v>0</v>
      </c>
      <c r="I338" s="17">
        <f t="shared" si="22"/>
        <v>1.75</v>
      </c>
      <c r="K338" s="23">
        <f t="shared" si="23"/>
        <v>46.808510638297854</v>
      </c>
      <c r="L338" s="23">
        <f t="shared" si="24"/>
        <v>61.602209944751372</v>
      </c>
    </row>
    <row r="339" spans="2:12"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H339" s="17">
        <f t="shared" si="21"/>
        <v>0</v>
      </c>
      <c r="I339" s="17">
        <f t="shared" si="22"/>
        <v>0.85000000000000142</v>
      </c>
      <c r="K339" s="23">
        <f t="shared" si="23"/>
        <v>68.992248062015477</v>
      </c>
      <c r="L339" s="23">
        <f t="shared" si="24"/>
        <v>64.731494920174157</v>
      </c>
    </row>
    <row r="340" spans="2:12"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H340" s="17">
        <f t="shared" si="21"/>
        <v>0.75</v>
      </c>
      <c r="I340" s="17">
        <f t="shared" si="22"/>
        <v>0</v>
      </c>
      <c r="K340" s="23">
        <f t="shared" si="23"/>
        <v>79.464285714285722</v>
      </c>
      <c r="L340" s="23">
        <f t="shared" si="24"/>
        <v>66.36904761904762</v>
      </c>
    </row>
    <row r="341" spans="2:12"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H341" s="17">
        <f t="shared" si="21"/>
        <v>0.69999999999999574</v>
      </c>
      <c r="I341" s="17">
        <f t="shared" si="22"/>
        <v>0</v>
      </c>
      <c r="K341" s="23">
        <f t="shared" si="23"/>
        <v>80</v>
      </c>
      <c r="L341" s="23">
        <f t="shared" si="24"/>
        <v>65.601217656012182</v>
      </c>
    </row>
    <row r="342" spans="2:12"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H342" s="17">
        <f t="shared" si="21"/>
        <v>0.10000000000000142</v>
      </c>
      <c r="I342" s="17">
        <f t="shared" si="22"/>
        <v>0</v>
      </c>
      <c r="K342" s="23">
        <f t="shared" si="23"/>
        <v>77.227722772277247</v>
      </c>
      <c r="L342" s="23">
        <f t="shared" si="24"/>
        <v>64.852255054432348</v>
      </c>
    </row>
    <row r="343" spans="2:12"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H343" s="17">
        <f t="shared" si="21"/>
        <v>0.39999999999999858</v>
      </c>
      <c r="I343" s="17">
        <f t="shared" si="22"/>
        <v>0</v>
      </c>
      <c r="K343" s="23">
        <f t="shared" si="23"/>
        <v>82.307692307692321</v>
      </c>
      <c r="L343" s="23">
        <f t="shared" si="24"/>
        <v>64.742589703588152</v>
      </c>
    </row>
    <row r="344" spans="2:12"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H344" s="17">
        <f t="shared" si="21"/>
        <v>0.10000000000000142</v>
      </c>
      <c r="I344" s="17">
        <f t="shared" si="22"/>
        <v>0</v>
      </c>
      <c r="K344" s="23">
        <f t="shared" si="23"/>
        <v>83.453237410071964</v>
      </c>
      <c r="L344" s="23">
        <f t="shared" si="24"/>
        <v>64.296998420221172</v>
      </c>
    </row>
    <row r="345" spans="2:12"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H345" s="17">
        <f t="shared" si="21"/>
        <v>0.95000000000000284</v>
      </c>
      <c r="I345" s="17">
        <f t="shared" si="22"/>
        <v>0</v>
      </c>
      <c r="K345" s="23">
        <f t="shared" si="23"/>
        <v>83.571428571428598</v>
      </c>
      <c r="L345" s="23">
        <f t="shared" si="24"/>
        <v>64.183835182250405</v>
      </c>
    </row>
    <row r="346" spans="2:12"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H346" s="17">
        <f t="shared" si="21"/>
        <v>0</v>
      </c>
      <c r="I346" s="17">
        <f t="shared" si="22"/>
        <v>0.30000000000000426</v>
      </c>
      <c r="K346" s="23">
        <f t="shared" si="23"/>
        <v>84.459459459459481</v>
      </c>
      <c r="L346" s="23">
        <f t="shared" si="24"/>
        <v>63.071895424836597</v>
      </c>
    </row>
    <row r="347" spans="2:12"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H347" s="17">
        <f t="shared" si="21"/>
        <v>0</v>
      </c>
      <c r="I347" s="17">
        <f t="shared" si="22"/>
        <v>0.84999999999999432</v>
      </c>
      <c r="K347" s="23">
        <f t="shared" si="23"/>
        <v>85.03401360544224</v>
      </c>
      <c r="L347" s="23">
        <f t="shared" si="24"/>
        <v>63.696369636963702</v>
      </c>
    </row>
    <row r="348" spans="2:12"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H348" s="17">
        <f t="shared" si="21"/>
        <v>9.9999999999994316E-2</v>
      </c>
      <c r="I348" s="17">
        <f t="shared" si="22"/>
        <v>0</v>
      </c>
      <c r="K348" s="23">
        <f t="shared" si="23"/>
        <v>96.527777777777786</v>
      </c>
      <c r="L348" s="23">
        <f t="shared" si="24"/>
        <v>65.534804753820026</v>
      </c>
    </row>
    <row r="349" spans="2:12"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H349" s="17">
        <f t="shared" si="21"/>
        <v>0.20000000000000284</v>
      </c>
      <c r="I349" s="17">
        <f t="shared" si="22"/>
        <v>0</v>
      </c>
      <c r="K349" s="23">
        <f t="shared" si="23"/>
        <v>95.138888888888914</v>
      </c>
      <c r="L349" s="23">
        <f t="shared" si="24"/>
        <v>65.417376490630332</v>
      </c>
    </row>
    <row r="350" spans="2:12"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H350" s="17">
        <f t="shared" si="21"/>
        <v>1.1499999999999986</v>
      </c>
      <c r="I350" s="17">
        <f t="shared" si="22"/>
        <v>0</v>
      </c>
      <c r="K350" s="23">
        <f t="shared" si="23"/>
        <v>95.172413793103473</v>
      </c>
      <c r="L350" s="23">
        <f t="shared" si="24"/>
        <v>65.180102915951977</v>
      </c>
    </row>
    <row r="351" spans="2:12"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H351" s="17">
        <f t="shared" si="21"/>
        <v>0</v>
      </c>
      <c r="I351" s="17">
        <f t="shared" si="22"/>
        <v>0</v>
      </c>
      <c r="K351" s="23">
        <f t="shared" si="23"/>
        <v>94.927536231884091</v>
      </c>
      <c r="L351" s="23">
        <f t="shared" si="24"/>
        <v>63.750000000000007</v>
      </c>
    </row>
    <row r="352" spans="2:12"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H352" s="17">
        <f t="shared" si="21"/>
        <v>0.89999999999999858</v>
      </c>
      <c r="I352" s="17">
        <f t="shared" si="22"/>
        <v>0</v>
      </c>
      <c r="K352" s="23">
        <f t="shared" si="23"/>
        <v>80.864197530864189</v>
      </c>
      <c r="L352" s="23">
        <f t="shared" si="24"/>
        <v>63.750000000000007</v>
      </c>
    </row>
    <row r="353" spans="2:12"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H353" s="17">
        <f t="shared" si="21"/>
        <v>0</v>
      </c>
      <c r="I353" s="17">
        <f t="shared" si="22"/>
        <v>0</v>
      </c>
      <c r="K353" s="23">
        <f t="shared" si="23"/>
        <v>78.767123287671239</v>
      </c>
      <c r="L353" s="23">
        <f t="shared" si="24"/>
        <v>62.546125461254618</v>
      </c>
    </row>
    <row r="354" spans="2:12"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H354" s="17">
        <f t="shared" si="21"/>
        <v>1.5500000000000043</v>
      </c>
      <c r="I354" s="17">
        <f t="shared" si="22"/>
        <v>0</v>
      </c>
      <c r="K354" s="23">
        <f t="shared" si="23"/>
        <v>79.333333333333329</v>
      </c>
      <c r="L354" s="23">
        <f t="shared" si="24"/>
        <v>62.546125461254618</v>
      </c>
    </row>
    <row r="355" spans="2:12"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H355" s="17">
        <f t="shared" si="21"/>
        <v>0.85000000000000142</v>
      </c>
      <c r="I355" s="17">
        <f t="shared" si="22"/>
        <v>0</v>
      </c>
      <c r="K355" s="23">
        <f t="shared" si="23"/>
        <v>70.399999999999977</v>
      </c>
      <c r="L355" s="23">
        <f t="shared" si="24"/>
        <v>60.273972602739725</v>
      </c>
    </row>
    <row r="356" spans="2:12"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H356" s="17">
        <f t="shared" si="21"/>
        <v>0.14999999999999858</v>
      </c>
      <c r="I356" s="17">
        <f t="shared" si="22"/>
        <v>0</v>
      </c>
      <c r="K356" s="23">
        <f t="shared" si="23"/>
        <v>66.055045871559599</v>
      </c>
      <c r="L356" s="23">
        <f t="shared" si="24"/>
        <v>58.906882591093115</v>
      </c>
    </row>
    <row r="357" spans="2:12"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H357" s="17">
        <f t="shared" si="21"/>
        <v>1.3500000000000014</v>
      </c>
      <c r="I357" s="17">
        <f t="shared" si="22"/>
        <v>0</v>
      </c>
      <c r="K357" s="23">
        <f t="shared" si="23"/>
        <v>68.376068376068361</v>
      </c>
      <c r="L357" s="23">
        <f t="shared" si="24"/>
        <v>58.655804480651732</v>
      </c>
    </row>
    <row r="358" spans="2:12"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H358" s="17">
        <f t="shared" si="21"/>
        <v>0</v>
      </c>
      <c r="I358" s="17">
        <f t="shared" si="22"/>
        <v>0.25</v>
      </c>
      <c r="K358" s="23">
        <f t="shared" si="23"/>
        <v>58.888888888888857</v>
      </c>
      <c r="L358" s="23">
        <f t="shared" si="24"/>
        <v>56.25</v>
      </c>
    </row>
    <row r="359" spans="2:12"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H359" s="17">
        <f t="shared" si="21"/>
        <v>0.69999999999999574</v>
      </c>
      <c r="I359" s="17">
        <f t="shared" si="22"/>
        <v>0</v>
      </c>
      <c r="K359" s="23">
        <f t="shared" si="23"/>
        <v>68.62745098039214</v>
      </c>
      <c r="L359" s="23">
        <f t="shared" si="24"/>
        <v>56.862745098039213</v>
      </c>
    </row>
    <row r="360" spans="2:12"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H360" s="17">
        <f t="shared" si="21"/>
        <v>0</v>
      </c>
      <c r="I360" s="17">
        <f t="shared" si="22"/>
        <v>9.9999999999997868E-2</v>
      </c>
      <c r="K360" s="23">
        <f t="shared" si="23"/>
        <v>64.044943820224702</v>
      </c>
      <c r="L360" s="23">
        <f t="shared" si="24"/>
        <v>55.505617977528097</v>
      </c>
    </row>
    <row r="361" spans="2:12"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H361" s="17">
        <f t="shared" si="21"/>
        <v>0.25</v>
      </c>
      <c r="I361" s="17">
        <f t="shared" si="22"/>
        <v>0</v>
      </c>
      <c r="K361" s="23">
        <f t="shared" si="23"/>
        <v>65.909090909090878</v>
      </c>
      <c r="L361" s="23">
        <f t="shared" si="24"/>
        <v>55.756207674943568</v>
      </c>
    </row>
    <row r="362" spans="2:12"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H362" s="17">
        <f t="shared" si="21"/>
        <v>0.80000000000000071</v>
      </c>
      <c r="I362" s="17">
        <f t="shared" si="22"/>
        <v>0</v>
      </c>
      <c r="K362" s="23">
        <f t="shared" si="23"/>
        <v>62.352941176470587</v>
      </c>
      <c r="L362" s="23">
        <f t="shared" si="24"/>
        <v>55.25114155251142</v>
      </c>
    </row>
    <row r="363" spans="2:12"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H363" s="17">
        <f t="shared" si="21"/>
        <v>0</v>
      </c>
      <c r="I363" s="17">
        <f t="shared" si="22"/>
        <v>1.2000000000000028</v>
      </c>
      <c r="K363" s="23">
        <f t="shared" si="23"/>
        <v>56.756756756756758</v>
      </c>
      <c r="L363" s="23">
        <f t="shared" si="24"/>
        <v>53.554502369668242</v>
      </c>
    </row>
    <row r="364" spans="2:12"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H364" s="17">
        <f t="shared" si="21"/>
        <v>0.10000000000000142</v>
      </c>
      <c r="I364" s="17">
        <f t="shared" si="22"/>
        <v>0</v>
      </c>
      <c r="K364" s="23">
        <f t="shared" si="23"/>
        <v>84.313725490196106</v>
      </c>
      <c r="L364" s="23">
        <f t="shared" si="24"/>
        <v>56.78391959798995</v>
      </c>
    </row>
    <row r="365" spans="2:12"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H365" s="17">
        <f t="shared" si="21"/>
        <v>0.19999999999999929</v>
      </c>
      <c r="I365" s="17">
        <f t="shared" si="22"/>
        <v>0</v>
      </c>
      <c r="K365" s="23">
        <f t="shared" si="23"/>
        <v>77.358490566037773</v>
      </c>
      <c r="L365" s="23">
        <f t="shared" si="24"/>
        <v>56.56565656565656</v>
      </c>
    </row>
    <row r="366" spans="2:12"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H366" s="17">
        <f t="shared" si="21"/>
        <v>0</v>
      </c>
      <c r="I366" s="17">
        <f t="shared" si="22"/>
        <v>0.30000000000000071</v>
      </c>
      <c r="K366" s="23">
        <f t="shared" si="23"/>
        <v>80.000000000000043</v>
      </c>
      <c r="L366" s="23">
        <f t="shared" si="24"/>
        <v>56.122448979591844</v>
      </c>
    </row>
    <row r="367" spans="2:12"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H367" s="17">
        <f t="shared" si="21"/>
        <v>5.0000000000000711E-2</v>
      </c>
      <c r="I367" s="17">
        <f t="shared" si="22"/>
        <v>0</v>
      </c>
      <c r="K367" s="23">
        <f t="shared" si="23"/>
        <v>64.000000000000028</v>
      </c>
      <c r="L367" s="23">
        <f t="shared" si="24"/>
        <v>56.994818652849744</v>
      </c>
    </row>
    <row r="368" spans="2:12"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H368" s="17">
        <f t="shared" si="21"/>
        <v>0.55000000000000071</v>
      </c>
      <c r="I368" s="17">
        <f t="shared" si="22"/>
        <v>0</v>
      </c>
      <c r="K368" s="23">
        <f t="shared" si="23"/>
        <v>47.95918367346939</v>
      </c>
      <c r="L368" s="23">
        <f t="shared" si="24"/>
        <v>56.883116883116891</v>
      </c>
    </row>
    <row r="369" spans="2:12"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H369" s="17">
        <f t="shared" si="21"/>
        <v>0</v>
      </c>
      <c r="I369" s="17">
        <f t="shared" si="22"/>
        <v>0</v>
      </c>
      <c r="K369" s="23">
        <f t="shared" si="23"/>
        <v>37.89473684210526</v>
      </c>
      <c r="L369" s="23">
        <f t="shared" si="24"/>
        <v>55.614973262032088</v>
      </c>
    </row>
    <row r="370" spans="2:12"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H370" s="17">
        <f t="shared" si="21"/>
        <v>0.85000000000000142</v>
      </c>
      <c r="I370" s="17">
        <f t="shared" si="22"/>
        <v>0</v>
      </c>
      <c r="K370" s="23">
        <f t="shared" si="23"/>
        <v>47.787610619469021</v>
      </c>
      <c r="L370" s="23">
        <f t="shared" si="24"/>
        <v>55.614973262032088</v>
      </c>
    </row>
    <row r="371" spans="2:12"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H371" s="17">
        <f t="shared" si="21"/>
        <v>4.9999999999997158E-2</v>
      </c>
      <c r="I371" s="17">
        <f t="shared" si="22"/>
        <v>0</v>
      </c>
      <c r="K371" s="23">
        <f t="shared" si="23"/>
        <v>33.636363636363576</v>
      </c>
      <c r="L371" s="23">
        <f t="shared" si="24"/>
        <v>53.501400560224091</v>
      </c>
    </row>
    <row r="372" spans="2:12"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H372" s="17">
        <f t="shared" si="21"/>
        <v>5.0000000000000711E-2</v>
      </c>
      <c r="I372" s="17">
        <f t="shared" si="22"/>
        <v>0</v>
      </c>
      <c r="K372" s="23">
        <f t="shared" si="23"/>
        <v>43.410852713178308</v>
      </c>
      <c r="L372" s="23">
        <f t="shared" si="24"/>
        <v>53.37078651685394</v>
      </c>
    </row>
    <row r="373" spans="2:12"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H373" s="17">
        <f t="shared" si="21"/>
        <v>0</v>
      </c>
      <c r="I373" s="17">
        <f t="shared" si="22"/>
        <v>9.9999999999997868E-2</v>
      </c>
      <c r="K373" s="23">
        <f t="shared" si="23"/>
        <v>45.925925925925917</v>
      </c>
      <c r="L373" s="23">
        <f t="shared" si="24"/>
        <v>53.239436619718319</v>
      </c>
    </row>
    <row r="374" spans="2:12"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H374" s="17">
        <f t="shared" si="21"/>
        <v>0.25</v>
      </c>
      <c r="I374" s="17">
        <f t="shared" si="22"/>
        <v>0</v>
      </c>
      <c r="K374" s="23">
        <f t="shared" si="23"/>
        <v>47.014925373134311</v>
      </c>
      <c r="L374" s="23">
        <f t="shared" si="24"/>
        <v>53.541076487252127</v>
      </c>
    </row>
    <row r="375" spans="2:12"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H375" s="17">
        <f t="shared" si="21"/>
        <v>4.9999999999997158E-2</v>
      </c>
      <c r="I375" s="17">
        <f t="shared" si="22"/>
        <v>0</v>
      </c>
      <c r="K375" s="23">
        <f t="shared" si="23"/>
        <v>44.274809160305338</v>
      </c>
      <c r="L375" s="23">
        <f t="shared" si="24"/>
        <v>52.873563218390807</v>
      </c>
    </row>
    <row r="376" spans="2:12"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H376" s="17">
        <f t="shared" si="21"/>
        <v>0</v>
      </c>
      <c r="I376" s="17">
        <f t="shared" si="22"/>
        <v>0.19999999999999929</v>
      </c>
      <c r="K376" s="23">
        <f t="shared" si="23"/>
        <v>45.522388059701505</v>
      </c>
      <c r="L376" s="23">
        <f t="shared" si="24"/>
        <v>52.737752161383291</v>
      </c>
    </row>
    <row r="377" spans="2:12"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H377" s="17">
        <f t="shared" si="21"/>
        <v>0.55000000000000071</v>
      </c>
      <c r="I377" s="17">
        <f t="shared" si="22"/>
        <v>0</v>
      </c>
      <c r="K377" s="23">
        <f t="shared" si="23"/>
        <v>45.185185185185198</v>
      </c>
      <c r="L377" s="23">
        <f t="shared" si="24"/>
        <v>53.352769679300295</v>
      </c>
    </row>
    <row r="378" spans="2:12"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H378" s="17">
        <f t="shared" si="21"/>
        <v>0</v>
      </c>
      <c r="I378" s="17">
        <f t="shared" si="22"/>
        <v>1.0500000000000007</v>
      </c>
      <c r="K378" s="23">
        <f t="shared" si="23"/>
        <v>43.511450381679374</v>
      </c>
      <c r="L378" s="23">
        <f t="shared" si="24"/>
        <v>51.807228915662648</v>
      </c>
    </row>
    <row r="379" spans="2:12"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H379" s="17">
        <f t="shared" si="21"/>
        <v>0</v>
      </c>
      <c r="I379" s="17">
        <f t="shared" si="22"/>
        <v>1.1999999999999993</v>
      </c>
      <c r="K379" s="23">
        <f t="shared" si="23"/>
        <v>47.107438016528938</v>
      </c>
      <c r="L379" s="23">
        <f t="shared" si="24"/>
        <v>55.305466237942127</v>
      </c>
    </row>
    <row r="380" spans="2:12"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H380" s="17">
        <f t="shared" si="21"/>
        <v>0</v>
      </c>
      <c r="I380" s="17">
        <f t="shared" si="22"/>
        <v>0.39999999999999858</v>
      </c>
      <c r="K380" s="23">
        <f t="shared" si="23"/>
        <v>51.818181818181806</v>
      </c>
      <c r="L380" s="23">
        <f t="shared" si="24"/>
        <v>59.930313588850169</v>
      </c>
    </row>
    <row r="381" spans="2:12"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H381" s="17">
        <f t="shared" si="21"/>
        <v>0.89999999999999858</v>
      </c>
      <c r="I381" s="17">
        <f t="shared" si="22"/>
        <v>0</v>
      </c>
      <c r="K381" s="23">
        <f t="shared" si="23"/>
        <v>70</v>
      </c>
      <c r="L381" s="23">
        <f t="shared" si="24"/>
        <v>61.648745519713252</v>
      </c>
    </row>
    <row r="382" spans="2:12"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H382" s="17">
        <f t="shared" si="21"/>
        <v>0</v>
      </c>
      <c r="I382" s="17">
        <f t="shared" si="22"/>
        <v>0.70000000000000284</v>
      </c>
      <c r="K382" s="23">
        <f t="shared" si="23"/>
        <v>66.666666666666657</v>
      </c>
      <c r="L382" s="23">
        <f t="shared" si="24"/>
        <v>59.003831417624518</v>
      </c>
    </row>
    <row r="383" spans="2:12"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H383" s="17">
        <f t="shared" si="21"/>
        <v>1.0000000000000036</v>
      </c>
      <c r="I383" s="17">
        <f t="shared" si="22"/>
        <v>0</v>
      </c>
      <c r="K383" s="23">
        <f t="shared" si="23"/>
        <v>74.590163934426272</v>
      </c>
      <c r="L383" s="23">
        <f t="shared" si="24"/>
        <v>62.348178137651836</v>
      </c>
    </row>
    <row r="384" spans="2:12"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H384" s="17">
        <f t="shared" si="21"/>
        <v>0.34999999999999787</v>
      </c>
      <c r="I384" s="17">
        <f t="shared" si="22"/>
        <v>0</v>
      </c>
      <c r="K384" s="23">
        <f t="shared" si="23"/>
        <v>70.754716981132091</v>
      </c>
      <c r="L384" s="23">
        <f t="shared" si="24"/>
        <v>59.030837004405292</v>
      </c>
    </row>
    <row r="385" spans="2:12"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H385" s="17">
        <f t="shared" si="21"/>
        <v>5.0000000000000711E-2</v>
      </c>
      <c r="I385" s="17">
        <f t="shared" si="22"/>
        <v>0</v>
      </c>
      <c r="K385" s="23">
        <f t="shared" si="23"/>
        <v>68.686868686868721</v>
      </c>
      <c r="L385" s="23">
        <f t="shared" si="24"/>
        <v>57.727272727272741</v>
      </c>
    </row>
    <row r="386" spans="2:12"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H386" s="17">
        <f t="shared" si="21"/>
        <v>0</v>
      </c>
      <c r="I386" s="17">
        <f t="shared" si="22"/>
        <v>9.9999999999997868E-2</v>
      </c>
      <c r="K386" s="23">
        <f t="shared" si="23"/>
        <v>62.037037037037059</v>
      </c>
      <c r="L386" s="23">
        <f t="shared" si="24"/>
        <v>57.534246575342472</v>
      </c>
    </row>
    <row r="387" spans="2:12"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H387" s="17">
        <f t="shared" si="21"/>
        <v>0.19999999999999929</v>
      </c>
      <c r="I387" s="17">
        <f t="shared" si="22"/>
        <v>0</v>
      </c>
      <c r="K387" s="23">
        <f t="shared" si="23"/>
        <v>63.20754716981132</v>
      </c>
      <c r="L387" s="23">
        <f t="shared" si="24"/>
        <v>58.064516129032249</v>
      </c>
    </row>
    <row r="388" spans="2:12"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H388" s="17">
        <f t="shared" si="21"/>
        <v>0</v>
      </c>
      <c r="I388" s="17">
        <f t="shared" si="22"/>
        <v>0.25</v>
      </c>
      <c r="K388" s="23">
        <f t="shared" si="23"/>
        <v>62.857142857142847</v>
      </c>
      <c r="L388" s="23">
        <f t="shared" si="24"/>
        <v>57.276995305164313</v>
      </c>
    </row>
    <row r="389" spans="2:12"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H389" s="17">
        <f t="shared" ref="H389:H430" si="25">IF(F389&gt;F390,(F389-F390),0)</f>
        <v>0.34999999999999787</v>
      </c>
      <c r="I389" s="17">
        <f t="shared" ref="I389:I430" si="26">IF(F389&lt;F390,(F390-F389),0)</f>
        <v>0</v>
      </c>
      <c r="K389" s="23">
        <f t="shared" ref="K389:K430" si="27">SUM(H389:H400)/(SUM(H389:H400)+SUM(I389:I400))*100</f>
        <v>68.807339449541288</v>
      </c>
      <c r="L389" s="23">
        <f t="shared" ref="L389:L430" si="28">SUM(H389:H488)/(SUM(H389:H488)+SUM(I389:I488))*100</f>
        <v>58.653846153846146</v>
      </c>
    </row>
    <row r="390" spans="2:12"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H390" s="17">
        <f t="shared" si="25"/>
        <v>0</v>
      </c>
      <c r="I390" s="17">
        <f t="shared" si="26"/>
        <v>0.54999999999999716</v>
      </c>
      <c r="K390" s="23">
        <f t="shared" si="27"/>
        <v>62.962962962962976</v>
      </c>
      <c r="L390" s="23">
        <f t="shared" si="28"/>
        <v>57.213930348258714</v>
      </c>
    </row>
    <row r="391" spans="2:12"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H391" s="17">
        <f t="shared" si="25"/>
        <v>0</v>
      </c>
      <c r="I391" s="17">
        <f t="shared" si="26"/>
        <v>0.65000000000000213</v>
      </c>
      <c r="K391" s="23">
        <f t="shared" si="27"/>
        <v>70.103092783505133</v>
      </c>
      <c r="L391" s="23">
        <f t="shared" si="28"/>
        <v>60.526315789473671</v>
      </c>
    </row>
    <row r="392" spans="2:12"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H392" s="17">
        <f t="shared" si="25"/>
        <v>2.4000000000000021</v>
      </c>
      <c r="I392" s="17">
        <f t="shared" si="26"/>
        <v>0</v>
      </c>
      <c r="K392" s="23">
        <f t="shared" si="27"/>
        <v>81.17647058823529</v>
      </c>
      <c r="L392" s="23">
        <f t="shared" si="28"/>
        <v>64.97175141242937</v>
      </c>
    </row>
    <row r="393" spans="2:12"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H393" s="17">
        <f t="shared" si="25"/>
        <v>0.14999999999999858</v>
      </c>
      <c r="I393" s="17">
        <f t="shared" si="26"/>
        <v>0</v>
      </c>
      <c r="K393" s="23">
        <f t="shared" si="27"/>
        <v>52.499999999999943</v>
      </c>
      <c r="L393" s="23">
        <f t="shared" si="28"/>
        <v>51.937984496124024</v>
      </c>
    </row>
    <row r="394" spans="2:12"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H394" s="17">
        <f t="shared" si="25"/>
        <v>5.0000000000000711E-2</v>
      </c>
      <c r="I394" s="17">
        <f t="shared" si="26"/>
        <v>0</v>
      </c>
      <c r="K394" s="23">
        <f t="shared" si="27"/>
        <v>57.777777777777786</v>
      </c>
      <c r="L394" s="23">
        <f t="shared" si="28"/>
        <v>50.793650793650805</v>
      </c>
    </row>
    <row r="395" spans="2:12"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H395" s="17">
        <f t="shared" si="25"/>
        <v>0.19999999999999929</v>
      </c>
      <c r="I395" s="17">
        <f t="shared" si="26"/>
        <v>0</v>
      </c>
      <c r="K395" s="23">
        <f t="shared" si="27"/>
        <v>56.818181818181813</v>
      </c>
      <c r="L395" s="23">
        <f t="shared" si="28"/>
        <v>50.4</v>
      </c>
    </row>
    <row r="396" spans="2:12"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H396" s="17">
        <f t="shared" si="25"/>
        <v>0</v>
      </c>
      <c r="I396" s="17">
        <f t="shared" si="26"/>
        <v>0</v>
      </c>
      <c r="K396" s="23">
        <f t="shared" si="27"/>
        <v>54.761904761904731</v>
      </c>
      <c r="L396" s="23">
        <f t="shared" si="28"/>
        <v>48.760330578512409</v>
      </c>
    </row>
    <row r="397" spans="2:12"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H397" s="17">
        <f t="shared" si="25"/>
        <v>0</v>
      </c>
      <c r="I397" s="17">
        <f t="shared" si="26"/>
        <v>0.5</v>
      </c>
      <c r="K397" s="23">
        <f t="shared" si="27"/>
        <v>53.488372093023216</v>
      </c>
      <c r="L397" s="23">
        <f t="shared" si="28"/>
        <v>48.760330578512409</v>
      </c>
    </row>
    <row r="398" spans="2:12"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H398" s="17">
        <f t="shared" si="25"/>
        <v>0</v>
      </c>
      <c r="I398" s="17">
        <f t="shared" si="26"/>
        <v>0</v>
      </c>
      <c r="K398" s="23">
        <f t="shared" si="27"/>
        <v>57.500000000000007</v>
      </c>
      <c r="L398" s="23">
        <f t="shared" si="28"/>
        <v>53.153153153153156</v>
      </c>
    </row>
    <row r="399" spans="2:12"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H399" s="17">
        <f t="shared" si="25"/>
        <v>0.14999999999999858</v>
      </c>
      <c r="I399" s="17">
        <f t="shared" si="26"/>
        <v>0</v>
      </c>
      <c r="K399" s="23">
        <f t="shared" si="27"/>
        <v>57.500000000000007</v>
      </c>
      <c r="L399" s="23">
        <f t="shared" si="28"/>
        <v>53.153153153153156</v>
      </c>
    </row>
    <row r="400" spans="2:12"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H400" s="17">
        <f t="shared" si="25"/>
        <v>0.45000000000000284</v>
      </c>
      <c r="I400" s="17">
        <f t="shared" si="26"/>
        <v>0</v>
      </c>
      <c r="K400" s="23">
        <f t="shared" si="27"/>
        <v>46.511627906976791</v>
      </c>
      <c r="L400" s="23">
        <f t="shared" si="28"/>
        <v>51.851851851851869</v>
      </c>
    </row>
    <row r="401" spans="2:12"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H401" s="17">
        <f t="shared" si="25"/>
        <v>0</v>
      </c>
      <c r="I401" s="17">
        <f t="shared" si="26"/>
        <v>0.30000000000000071</v>
      </c>
      <c r="K401" s="23">
        <f t="shared" si="27"/>
        <v>31.428571428571406</v>
      </c>
      <c r="L401" s="23">
        <f t="shared" si="28"/>
        <v>47.474747474747481</v>
      </c>
    </row>
    <row r="402" spans="2:12"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H402" s="17">
        <f t="shared" si="25"/>
        <v>0</v>
      </c>
      <c r="I402" s="17">
        <f t="shared" si="26"/>
        <v>0</v>
      </c>
      <c r="K402" s="23">
        <f t="shared" si="27"/>
        <v>52.631578947368361</v>
      </c>
      <c r="L402" s="23">
        <f t="shared" si="28"/>
        <v>50.537634408602159</v>
      </c>
    </row>
    <row r="403" spans="2:12"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H403" s="17">
        <f t="shared" si="25"/>
        <v>5.0000000000000711E-2</v>
      </c>
      <c r="I403" s="17">
        <f t="shared" si="26"/>
        <v>0</v>
      </c>
      <c r="K403" s="23">
        <f t="shared" si="27"/>
        <v>59.090909090909051</v>
      </c>
      <c r="L403" s="23">
        <f t="shared" si="28"/>
        <v>50.537634408602159</v>
      </c>
    </row>
    <row r="404" spans="2:12"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H404" s="17">
        <f t="shared" si="25"/>
        <v>0</v>
      </c>
      <c r="I404" s="17">
        <f t="shared" si="26"/>
        <v>0.15000000000000213</v>
      </c>
      <c r="K404" s="23">
        <f t="shared" si="27"/>
        <v>58.139534883720877</v>
      </c>
      <c r="L404" s="23">
        <f t="shared" si="28"/>
        <v>50</v>
      </c>
    </row>
    <row r="405" spans="2:12"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H405" s="17">
        <f t="shared" si="25"/>
        <v>0.40000000000000213</v>
      </c>
      <c r="I405" s="17">
        <f t="shared" si="26"/>
        <v>0</v>
      </c>
      <c r="K405" s="23">
        <f t="shared" si="27"/>
        <v>64.285714285714306</v>
      </c>
      <c r="L405" s="23">
        <f t="shared" si="28"/>
        <v>51.685393258426991</v>
      </c>
    </row>
    <row r="406" spans="2:12"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H406" s="17">
        <f t="shared" si="25"/>
        <v>0</v>
      </c>
      <c r="I406" s="17">
        <f t="shared" si="26"/>
        <v>0</v>
      </c>
      <c r="K406" s="23">
        <f t="shared" si="27"/>
        <v>52.777777777777715</v>
      </c>
      <c r="L406" s="23">
        <f t="shared" si="28"/>
        <v>46.913580246913583</v>
      </c>
    </row>
    <row r="407" spans="2:12"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H407" s="17">
        <f t="shared" si="25"/>
        <v>9.9999999999997868E-2</v>
      </c>
      <c r="I407" s="17">
        <f t="shared" si="26"/>
        <v>0</v>
      </c>
      <c r="K407" s="23">
        <f t="shared" si="27"/>
        <v>47.499999999999964</v>
      </c>
      <c r="L407" s="23">
        <f t="shared" si="28"/>
        <v>46.913580246913583</v>
      </c>
    </row>
    <row r="408" spans="2:12"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H408" s="17">
        <f t="shared" si="25"/>
        <v>0</v>
      </c>
      <c r="I408" s="17">
        <f t="shared" si="26"/>
        <v>5.0000000000000711E-2</v>
      </c>
      <c r="K408" s="23">
        <f t="shared" si="27"/>
        <v>42.499999999999993</v>
      </c>
      <c r="L408" s="23">
        <f t="shared" si="28"/>
        <v>45.569620253164587</v>
      </c>
    </row>
    <row r="409" spans="2:12"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H409" s="17">
        <f t="shared" si="25"/>
        <v>0</v>
      </c>
      <c r="I409" s="17">
        <f t="shared" si="26"/>
        <v>0.34999999999999787</v>
      </c>
      <c r="K409" s="23">
        <f t="shared" si="27"/>
        <v>46.341463414634191</v>
      </c>
      <c r="L409" s="23">
        <f t="shared" si="28"/>
        <v>46.153846153846196</v>
      </c>
    </row>
    <row r="410" spans="2:12"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H410" s="17">
        <f t="shared" si="25"/>
        <v>0</v>
      </c>
      <c r="I410" s="17">
        <f t="shared" si="26"/>
        <v>0</v>
      </c>
      <c r="K410" s="23">
        <f t="shared" si="27"/>
        <v>58.333333333333314</v>
      </c>
      <c r="L410" s="23">
        <f t="shared" si="28"/>
        <v>50.704225352112687</v>
      </c>
    </row>
    <row r="411" spans="2:12"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H411" s="17">
        <f t="shared" si="25"/>
        <v>0</v>
      </c>
      <c r="I411" s="17">
        <f t="shared" si="26"/>
        <v>0.30000000000000071</v>
      </c>
      <c r="K411" s="23">
        <f t="shared" si="27"/>
        <v>62.499999999999957</v>
      </c>
      <c r="L411" s="23">
        <f t="shared" si="28"/>
        <v>50.704225352112687</v>
      </c>
    </row>
    <row r="412" spans="2:12"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H412" s="17">
        <f t="shared" si="25"/>
        <v>0</v>
      </c>
      <c r="I412" s="17">
        <f t="shared" si="26"/>
        <v>5.0000000000000711E-2</v>
      </c>
      <c r="K412" s="23">
        <f t="shared" si="27"/>
        <v>71.428571428571345</v>
      </c>
      <c r="L412" s="23">
        <f t="shared" si="28"/>
        <v>55.384615384615401</v>
      </c>
    </row>
    <row r="413" spans="2:12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H413" s="17">
        <f t="shared" si="25"/>
        <v>0.44999999999999929</v>
      </c>
      <c r="I413" s="17">
        <f t="shared" si="26"/>
        <v>0</v>
      </c>
      <c r="K413" s="23">
        <f t="shared" si="27"/>
        <v>62.499999999999957</v>
      </c>
      <c r="L413" s="23">
        <f t="shared" si="28"/>
        <v>56.250000000000021</v>
      </c>
    </row>
    <row r="414" spans="2:12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H414" s="17">
        <f t="shared" si="25"/>
        <v>0.30000000000000071</v>
      </c>
      <c r="I414" s="17">
        <f t="shared" si="26"/>
        <v>0</v>
      </c>
      <c r="K414" s="23">
        <f t="shared" si="27"/>
        <v>60.526315789473685</v>
      </c>
      <c r="L414" s="23">
        <f t="shared" si="28"/>
        <v>49.090909090909143</v>
      </c>
    </row>
    <row r="415" spans="2:12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H415" s="17">
        <f t="shared" si="25"/>
        <v>0</v>
      </c>
      <c r="I415" s="17">
        <f t="shared" si="26"/>
        <v>0</v>
      </c>
      <c r="K415" s="23">
        <f t="shared" si="27"/>
        <v>58.333333333333314</v>
      </c>
      <c r="L415" s="23">
        <f t="shared" si="28"/>
        <v>42.857142857142918</v>
      </c>
    </row>
    <row r="416" spans="2:12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H416" s="17">
        <f t="shared" si="25"/>
        <v>0.10000000000000142</v>
      </c>
      <c r="I416" s="17">
        <f t="shared" si="26"/>
        <v>0</v>
      </c>
      <c r="K416" s="23">
        <f t="shared" si="27"/>
        <v>51.219512195121965</v>
      </c>
      <c r="L416" s="23">
        <f t="shared" si="28"/>
        <v>42.857142857142918</v>
      </c>
    </row>
    <row r="417" spans="2:12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H417" s="17">
        <f t="shared" si="25"/>
        <v>0</v>
      </c>
      <c r="I417" s="17">
        <f t="shared" si="26"/>
        <v>0.10000000000000142</v>
      </c>
      <c r="K417" s="23">
        <f t="shared" si="27"/>
        <v>42.222222222222214</v>
      </c>
      <c r="L417" s="23">
        <f t="shared" si="28"/>
        <v>40.425531914893654</v>
      </c>
    </row>
    <row r="418" spans="2:12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H418" s="17">
        <f t="shared" si="25"/>
        <v>0</v>
      </c>
      <c r="I418" s="17">
        <f t="shared" si="26"/>
        <v>0.19999999999999929</v>
      </c>
      <c r="K418" s="23">
        <f t="shared" si="27"/>
        <v>42.222222222222285</v>
      </c>
      <c r="L418" s="23">
        <f t="shared" si="28"/>
        <v>42.222222222222285</v>
      </c>
    </row>
    <row r="419" spans="2:12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H419" s="17">
        <f t="shared" si="25"/>
        <v>0</v>
      </c>
      <c r="I419" s="17">
        <f t="shared" si="26"/>
        <v>0.10000000000000142</v>
      </c>
      <c r="K419" s="23">
        <f t="shared" si="27"/>
        <v>46.341463414634191</v>
      </c>
      <c r="L419" s="23">
        <f t="shared" si="28"/>
        <v>46.341463414634191</v>
      </c>
    </row>
    <row r="420" spans="2:12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H420" s="17">
        <f t="shared" si="25"/>
        <v>0.10000000000000142</v>
      </c>
      <c r="I420" s="17">
        <f t="shared" si="26"/>
        <v>0</v>
      </c>
      <c r="K420" s="23">
        <f t="shared" si="27"/>
        <v>48.717948717948794</v>
      </c>
      <c r="L420" s="23">
        <f t="shared" si="28"/>
        <v>48.717948717948794</v>
      </c>
    </row>
    <row r="421" spans="2:12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H421" s="17">
        <f t="shared" si="25"/>
        <v>0.10000000000000142</v>
      </c>
      <c r="I421" s="17">
        <f t="shared" si="26"/>
        <v>0</v>
      </c>
      <c r="K421" s="23">
        <f t="shared" si="27"/>
        <v>45.945945945945986</v>
      </c>
      <c r="L421" s="23">
        <f t="shared" si="28"/>
        <v>45.945945945945986</v>
      </c>
    </row>
    <row r="422" spans="2:12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H422" s="17">
        <f t="shared" si="25"/>
        <v>0.19999999999999929</v>
      </c>
      <c r="I422" s="17">
        <f t="shared" si="26"/>
        <v>0</v>
      </c>
      <c r="K422" s="23">
        <f t="shared" si="27"/>
        <v>42.857142857142854</v>
      </c>
      <c r="L422" s="23">
        <f t="shared" si="28"/>
        <v>42.857142857142854</v>
      </c>
    </row>
    <row r="423" spans="2:12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H423" s="17">
        <f t="shared" si="25"/>
        <v>0</v>
      </c>
      <c r="I423" s="17">
        <f t="shared" si="26"/>
        <v>5.0000000000000711E-2</v>
      </c>
      <c r="K423" s="23">
        <f t="shared" si="27"/>
        <v>35.483870967741964</v>
      </c>
      <c r="L423" s="23">
        <f t="shared" si="28"/>
        <v>35.483870967741964</v>
      </c>
    </row>
    <row r="424" spans="2:12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H424" s="17">
        <f t="shared" si="25"/>
        <v>0</v>
      </c>
      <c r="I424" s="17">
        <f t="shared" si="26"/>
        <v>0.30000000000000071</v>
      </c>
      <c r="K424" s="23">
        <f t="shared" si="27"/>
        <v>36.666666666666714</v>
      </c>
      <c r="L424" s="23">
        <f t="shared" si="28"/>
        <v>36.666666666666714</v>
      </c>
    </row>
    <row r="425" spans="2:12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H425" s="17">
        <f t="shared" si="25"/>
        <v>0.35000000000000142</v>
      </c>
      <c r="I425" s="17">
        <f t="shared" si="26"/>
        <v>0</v>
      </c>
      <c r="K425" s="23">
        <f t="shared" si="27"/>
        <v>45.833333333333421</v>
      </c>
      <c r="L425" s="23">
        <f t="shared" si="28"/>
        <v>45.833333333333421</v>
      </c>
    </row>
    <row r="426" spans="2:12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H426" s="17">
        <f t="shared" si="25"/>
        <v>0.19999999999999929</v>
      </c>
      <c r="I426" s="17">
        <f t="shared" si="26"/>
        <v>0</v>
      </c>
      <c r="K426" s="23">
        <f t="shared" si="27"/>
        <v>23.529411764705856</v>
      </c>
      <c r="L426" s="23">
        <f t="shared" si="28"/>
        <v>23.529411764705856</v>
      </c>
    </row>
    <row r="427" spans="2:12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H427" s="17">
        <f t="shared" si="25"/>
        <v>0</v>
      </c>
      <c r="I427" s="17">
        <f t="shared" si="26"/>
        <v>0.25</v>
      </c>
      <c r="K427" s="23">
        <f t="shared" si="27"/>
        <v>0</v>
      </c>
      <c r="L427" s="23">
        <f t="shared" si="28"/>
        <v>0</v>
      </c>
    </row>
    <row r="428" spans="2:12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H428" s="17">
        <f t="shared" si="25"/>
        <v>0</v>
      </c>
      <c r="I428" s="17">
        <f t="shared" si="26"/>
        <v>0.30000000000000071</v>
      </c>
      <c r="K428" s="23">
        <f t="shared" si="27"/>
        <v>0</v>
      </c>
      <c r="L428" s="23">
        <f t="shared" si="28"/>
        <v>0</v>
      </c>
    </row>
    <row r="429" spans="2:12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H429" s="17">
        <f t="shared" si="25"/>
        <v>0</v>
      </c>
      <c r="I429" s="17">
        <f t="shared" si="26"/>
        <v>9.9999999999997868E-2</v>
      </c>
      <c r="K429" s="23">
        <f t="shared" si="27"/>
        <v>0</v>
      </c>
      <c r="L429" s="23">
        <f t="shared" si="28"/>
        <v>0</v>
      </c>
    </row>
    <row r="430" spans="2:12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H430" s="17">
        <f t="shared" si="25"/>
        <v>0</v>
      </c>
      <c r="I430" s="17">
        <f t="shared" si="26"/>
        <v>0</v>
      </c>
      <c r="K430" s="23" t="e">
        <f t="shared" si="27"/>
        <v>#DIV/0!</v>
      </c>
      <c r="L430" s="23" t="e">
        <f t="shared" si="28"/>
        <v>#DIV/0!</v>
      </c>
    </row>
    <row r="431" spans="2:12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</row>
    <row r="432" spans="2:12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</row>
    <row r="433" spans="2:6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</row>
    <row r="434" spans="2:6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</row>
    <row r="435" spans="2:6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</row>
    <row r="436" spans="2:6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</row>
    <row r="437" spans="2:6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</row>
    <row r="438" spans="2:6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</row>
    <row r="439" spans="2:6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</row>
    <row r="440" spans="2:6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</row>
    <row r="441" spans="2:6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</row>
    <row r="442" spans="2:6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</row>
  </sheetData>
  <mergeCells count="2">
    <mergeCell ref="H2:I2"/>
    <mergeCell ref="K2:L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2"/>
  <sheetViews>
    <sheetView workbookViewId="0">
      <selection activeCell="I13" sqref="I13"/>
    </sheetView>
  </sheetViews>
  <sheetFormatPr defaultRowHeight="16.5"/>
  <cols>
    <col min="8" max="10" width="10.625" customWidth="1"/>
    <col min="11" max="11" width="8.25" customWidth="1"/>
    <col min="12" max="13" width="10.625" customWidth="1"/>
  </cols>
  <sheetData>
    <row r="1" spans="2:14">
      <c r="B1" s="22">
        <v>6180</v>
      </c>
      <c r="C1" s="7" t="s">
        <v>49</v>
      </c>
    </row>
    <row r="2" spans="2:14" ht="17.25" thickBot="1">
      <c r="B2" s="22" t="s">
        <v>31</v>
      </c>
      <c r="C2" s="22"/>
      <c r="D2" s="22"/>
      <c r="E2" s="22"/>
      <c r="F2" s="22"/>
      <c r="H2" s="33" t="s">
        <v>50</v>
      </c>
      <c r="I2" s="33"/>
      <c r="J2" s="35"/>
      <c r="L2" s="33" t="s">
        <v>57</v>
      </c>
      <c r="M2" s="33"/>
      <c r="N2" s="35"/>
    </row>
    <row r="3" spans="2:14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51</v>
      </c>
      <c r="I3" s="15" t="s">
        <v>52</v>
      </c>
      <c r="J3" s="15" t="s">
        <v>53</v>
      </c>
      <c r="L3" s="15" t="s">
        <v>54</v>
      </c>
      <c r="M3" s="15" t="s">
        <v>55</v>
      </c>
      <c r="N3" s="15" t="s">
        <v>56</v>
      </c>
    </row>
    <row r="4" spans="2:14"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H4" s="23">
        <f>(D4+E4+F4*2)/4</f>
        <v>56.925000000000004</v>
      </c>
      <c r="I4" s="23">
        <f>I5+(2/(1+12))*(H4-I5)</f>
        <v>60.44424568083685</v>
      </c>
      <c r="J4" s="23">
        <f>J5+(2/(1+26))*(H4-J5)</f>
        <v>63.9597507165943</v>
      </c>
      <c r="L4" s="24">
        <f>I4-J4</f>
        <v>-3.5155050357574495</v>
      </c>
      <c r="M4" s="24">
        <f>M5+(2/(1+9))*(L4-M5)</f>
        <v>-2.3784615800085298</v>
      </c>
      <c r="N4" s="25">
        <f>L4-M4</f>
        <v>-1.1370434557489197</v>
      </c>
    </row>
    <row r="5" spans="2:14"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H5" s="23">
        <f t="shared" ref="H5:H68" si="0">(D5+E5+F5*2)/4</f>
        <v>55.825000000000003</v>
      </c>
      <c r="I5" s="23">
        <f t="shared" ref="I5:I68" si="1">I6+(2/(1+12))*(H5-I6)</f>
        <v>61.084108531898096</v>
      </c>
      <c r="J5" s="23">
        <f t="shared" ref="J5:J68" si="2">J6+(2/(1+26))*(H5-J6)</f>
        <v>64.522530773921844</v>
      </c>
      <c r="L5" s="24">
        <f t="shared" ref="L5:L68" si="3">I5-J5</f>
        <v>-3.4384222420237478</v>
      </c>
      <c r="M5" s="24">
        <f t="shared" ref="M5:M68" si="4">M6+(2/(1+9))*(L5-M6)</f>
        <v>-2.0942007160712999</v>
      </c>
      <c r="N5" s="25">
        <f t="shared" ref="N5:N68" si="5">L5-M5</f>
        <v>-1.3442215259524479</v>
      </c>
    </row>
    <row r="6" spans="2:14"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H6" s="23">
        <f t="shared" si="0"/>
        <v>54.575000000000003</v>
      </c>
      <c r="I6" s="23">
        <f t="shared" si="1"/>
        <v>62.040310083152292</v>
      </c>
      <c r="J6" s="23">
        <f t="shared" si="2"/>
        <v>65.218333235835587</v>
      </c>
      <c r="L6" s="24">
        <f t="shared" si="3"/>
        <v>-3.1780231526832949</v>
      </c>
      <c r="M6" s="24">
        <f t="shared" si="4"/>
        <v>-1.7581453345831881</v>
      </c>
      <c r="N6" s="25">
        <f t="shared" si="5"/>
        <v>-1.4198778181001068</v>
      </c>
    </row>
    <row r="7" spans="2:14"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H7" s="23">
        <f t="shared" si="0"/>
        <v>53.825000000000003</v>
      </c>
      <c r="I7" s="23">
        <f t="shared" si="1"/>
        <v>63.397639189179984</v>
      </c>
      <c r="J7" s="23">
        <f t="shared" si="2"/>
        <v>66.069799894702427</v>
      </c>
      <c r="L7" s="24">
        <f t="shared" si="3"/>
        <v>-2.6721607055224439</v>
      </c>
      <c r="M7" s="24">
        <f t="shared" si="4"/>
        <v>-1.4031758800581615</v>
      </c>
      <c r="N7" s="25">
        <f t="shared" si="5"/>
        <v>-1.2689848254642824</v>
      </c>
    </row>
    <row r="8" spans="2:14"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H8" s="23">
        <f t="shared" si="0"/>
        <v>58</v>
      </c>
      <c r="I8" s="23">
        <f t="shared" si="1"/>
        <v>65.138119041758159</v>
      </c>
      <c r="J8" s="23">
        <f t="shared" si="2"/>
        <v>67.049383886278619</v>
      </c>
      <c r="L8" s="24">
        <f t="shared" si="3"/>
        <v>-1.9112648445204599</v>
      </c>
      <c r="M8" s="24">
        <f t="shared" si="4"/>
        <v>-1.0859296736920909</v>
      </c>
      <c r="N8" s="25">
        <f t="shared" si="5"/>
        <v>-0.82533517082836894</v>
      </c>
    </row>
    <row r="9" spans="2:14"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H9" s="23">
        <f t="shared" si="0"/>
        <v>63.824999999999996</v>
      </c>
      <c r="I9" s="23">
        <f t="shared" si="1"/>
        <v>66.435958867532378</v>
      </c>
      <c r="J9" s="23">
        <f t="shared" si="2"/>
        <v>67.773334597180906</v>
      </c>
      <c r="L9" s="24">
        <f t="shared" si="3"/>
        <v>-1.337375729648528</v>
      </c>
      <c r="M9" s="24">
        <f t="shared" si="4"/>
        <v>-0.87959588098499863</v>
      </c>
      <c r="N9" s="25">
        <f t="shared" si="5"/>
        <v>-0.45777984866352939</v>
      </c>
    </row>
    <row r="10" spans="2:14"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H10" s="23">
        <f t="shared" si="0"/>
        <v>62.45</v>
      </c>
      <c r="I10" s="23">
        <f t="shared" si="1"/>
        <v>66.910678661629177</v>
      </c>
      <c r="J10" s="23">
        <f t="shared" si="2"/>
        <v>68.089201364955372</v>
      </c>
      <c r="L10" s="24">
        <f t="shared" si="3"/>
        <v>-1.1785227033261947</v>
      </c>
      <c r="M10" s="24">
        <f t="shared" si="4"/>
        <v>-0.76515091881911634</v>
      </c>
      <c r="N10" s="25">
        <f t="shared" si="5"/>
        <v>-0.41337178450707834</v>
      </c>
    </row>
    <row r="11" spans="2:14"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H11" s="23">
        <f t="shared" si="0"/>
        <v>63.65</v>
      </c>
      <c r="I11" s="23">
        <f t="shared" si="1"/>
        <v>67.721711145561756</v>
      </c>
      <c r="J11" s="23">
        <f t="shared" si="2"/>
        <v>68.540337474151798</v>
      </c>
      <c r="L11" s="24">
        <f t="shared" si="3"/>
        <v>-0.81862632859004236</v>
      </c>
      <c r="M11" s="24">
        <f t="shared" si="4"/>
        <v>-0.6618079726923467</v>
      </c>
      <c r="N11" s="25">
        <f t="shared" si="5"/>
        <v>-0.15681835589769566</v>
      </c>
    </row>
    <row r="12" spans="2:14"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H12" s="23">
        <f t="shared" si="0"/>
        <v>67.325000000000003</v>
      </c>
      <c r="I12" s="23">
        <f t="shared" si="1"/>
        <v>68.462022262936628</v>
      </c>
      <c r="J12" s="23">
        <f t="shared" si="2"/>
        <v>68.931564472083934</v>
      </c>
      <c r="L12" s="24">
        <f t="shared" si="3"/>
        <v>-0.46954220914730627</v>
      </c>
      <c r="M12" s="24">
        <f t="shared" si="4"/>
        <v>-0.62260338371792279</v>
      </c>
      <c r="N12" s="25">
        <f t="shared" si="5"/>
        <v>0.15306117457061652</v>
      </c>
    </row>
    <row r="13" spans="2:14"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H13" s="23">
        <f t="shared" si="0"/>
        <v>68.174999999999997</v>
      </c>
      <c r="I13" s="23">
        <f t="shared" si="1"/>
        <v>68.668753583470561</v>
      </c>
      <c r="J13" s="23">
        <f t="shared" si="2"/>
        <v>69.060089629850651</v>
      </c>
      <c r="L13" s="24">
        <f t="shared" si="3"/>
        <v>-0.3913360463800899</v>
      </c>
      <c r="M13" s="24">
        <f t="shared" si="4"/>
        <v>-0.66086867736057686</v>
      </c>
      <c r="N13" s="25">
        <f t="shared" si="5"/>
        <v>0.26953263098048696</v>
      </c>
    </row>
    <row r="14" spans="2:14"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H14" s="23">
        <f t="shared" si="0"/>
        <v>68.825000000000003</v>
      </c>
      <c r="I14" s="23">
        <f t="shared" si="1"/>
        <v>68.758526962283383</v>
      </c>
      <c r="J14" s="23">
        <f t="shared" si="2"/>
        <v>69.130896800238702</v>
      </c>
      <c r="L14" s="24">
        <f t="shared" si="3"/>
        <v>-0.37236983795531842</v>
      </c>
      <c r="M14" s="24">
        <f t="shared" si="4"/>
        <v>-0.72825183510569858</v>
      </c>
      <c r="N14" s="25">
        <f t="shared" si="5"/>
        <v>0.35588199715038016</v>
      </c>
    </row>
    <row r="15" spans="2:14"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H15" s="23">
        <f t="shared" si="0"/>
        <v>69.224999999999994</v>
      </c>
      <c r="I15" s="23">
        <f t="shared" si="1"/>
        <v>68.746440955425811</v>
      </c>
      <c r="J15" s="23">
        <f t="shared" si="2"/>
        <v>69.155368544257797</v>
      </c>
      <c r="L15" s="24">
        <f t="shared" si="3"/>
        <v>-0.4089275888319861</v>
      </c>
      <c r="M15" s="24">
        <f t="shared" si="4"/>
        <v>-0.81722233439329361</v>
      </c>
      <c r="N15" s="25">
        <f t="shared" si="5"/>
        <v>0.40829474556130751</v>
      </c>
    </row>
    <row r="16" spans="2:14"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H16" s="23">
        <f t="shared" si="0"/>
        <v>69.724999999999994</v>
      </c>
      <c r="I16" s="23">
        <f t="shared" si="1"/>
        <v>68.659430220048691</v>
      </c>
      <c r="J16" s="23">
        <f t="shared" si="2"/>
        <v>69.149798027798425</v>
      </c>
      <c r="L16" s="24">
        <f t="shared" si="3"/>
        <v>-0.49036780774973465</v>
      </c>
      <c r="M16" s="24">
        <f t="shared" si="4"/>
        <v>-0.91929602078362049</v>
      </c>
      <c r="N16" s="25">
        <f t="shared" si="5"/>
        <v>0.42892821303388584</v>
      </c>
    </row>
    <row r="17" spans="2:14"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H17" s="23">
        <f t="shared" si="0"/>
        <v>70.099999999999994</v>
      </c>
      <c r="I17" s="23">
        <f t="shared" si="1"/>
        <v>68.465690260057542</v>
      </c>
      <c r="J17" s="23">
        <f t="shared" si="2"/>
        <v>69.103781870022303</v>
      </c>
      <c r="L17" s="24">
        <f t="shared" si="3"/>
        <v>-0.63809160996476066</v>
      </c>
      <c r="M17" s="24">
        <f t="shared" si="4"/>
        <v>-1.0265280740420919</v>
      </c>
      <c r="N17" s="25">
        <f t="shared" si="5"/>
        <v>0.38843646407733123</v>
      </c>
    </row>
    <row r="18" spans="2:14"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H18" s="23">
        <f t="shared" si="0"/>
        <v>68.650000000000006</v>
      </c>
      <c r="I18" s="23">
        <f t="shared" si="1"/>
        <v>68.168543034613464</v>
      </c>
      <c r="J18" s="23">
        <f t="shared" si="2"/>
        <v>69.024084419624089</v>
      </c>
      <c r="L18" s="24">
        <f t="shared" si="3"/>
        <v>-0.85554138501062482</v>
      </c>
      <c r="M18" s="24">
        <f t="shared" si="4"/>
        <v>-1.1236371900614248</v>
      </c>
      <c r="N18" s="25">
        <f t="shared" si="5"/>
        <v>0.2680958050508</v>
      </c>
    </row>
    <row r="19" spans="2:14"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H19" s="23">
        <f t="shared" si="0"/>
        <v>68.224999999999994</v>
      </c>
      <c r="I19" s="23">
        <f t="shared" si="1"/>
        <v>68.081005404543191</v>
      </c>
      <c r="J19" s="23">
        <f t="shared" si="2"/>
        <v>69.054011173194013</v>
      </c>
      <c r="L19" s="24">
        <f t="shared" si="3"/>
        <v>-0.97300576865082178</v>
      </c>
      <c r="M19" s="24">
        <f t="shared" si="4"/>
        <v>-1.1906611413241248</v>
      </c>
      <c r="N19" s="25">
        <f t="shared" si="5"/>
        <v>0.21765537267330304</v>
      </c>
    </row>
    <row r="20" spans="2:14"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H20" s="23">
        <f t="shared" si="0"/>
        <v>67.650000000000006</v>
      </c>
      <c r="I20" s="23">
        <f t="shared" si="1"/>
        <v>68.054824569005589</v>
      </c>
      <c r="J20" s="23">
        <f t="shared" si="2"/>
        <v>69.120332067049532</v>
      </c>
      <c r="L20" s="24">
        <f t="shared" si="3"/>
        <v>-1.0655074980439423</v>
      </c>
      <c r="M20" s="24">
        <f t="shared" si="4"/>
        <v>-1.2450749844924505</v>
      </c>
      <c r="N20" s="25">
        <f t="shared" si="5"/>
        <v>0.17956748644850817</v>
      </c>
    </row>
    <row r="21" spans="2:14"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H21" s="23">
        <f t="shared" si="0"/>
        <v>67.8</v>
      </c>
      <c r="I21" s="23">
        <f t="shared" si="1"/>
        <v>68.128429036097515</v>
      </c>
      <c r="J21" s="23">
        <f t="shared" si="2"/>
        <v>69.237958632413495</v>
      </c>
      <c r="L21" s="24">
        <f t="shared" si="3"/>
        <v>-1.1095295963159799</v>
      </c>
      <c r="M21" s="24">
        <f t="shared" si="4"/>
        <v>-1.2899668561045774</v>
      </c>
      <c r="N21" s="25">
        <f t="shared" si="5"/>
        <v>0.18043725978859748</v>
      </c>
    </row>
    <row r="22" spans="2:14"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H22" s="23">
        <f t="shared" si="0"/>
        <v>68.8</v>
      </c>
      <c r="I22" s="23">
        <f t="shared" si="1"/>
        <v>68.188143406297058</v>
      </c>
      <c r="J22" s="23">
        <f t="shared" si="2"/>
        <v>69.352995323006567</v>
      </c>
      <c r="L22" s="24">
        <f t="shared" si="3"/>
        <v>-1.1648519167095088</v>
      </c>
      <c r="M22" s="24">
        <f t="shared" si="4"/>
        <v>-1.3350761710517267</v>
      </c>
      <c r="N22" s="25">
        <f t="shared" si="5"/>
        <v>0.17022425434221788</v>
      </c>
    </row>
    <row r="23" spans="2:14"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H23" s="23">
        <f t="shared" si="0"/>
        <v>68.224999999999994</v>
      </c>
      <c r="I23" s="23">
        <f t="shared" si="1"/>
        <v>68.076896752896531</v>
      </c>
      <c r="J23" s="23">
        <f t="shared" si="2"/>
        <v>69.3972349488471</v>
      </c>
      <c r="L23" s="24">
        <f t="shared" si="3"/>
        <v>-1.3203381959505691</v>
      </c>
      <c r="M23" s="24">
        <f t="shared" si="4"/>
        <v>-1.3776322346372811</v>
      </c>
      <c r="N23" s="25">
        <f t="shared" si="5"/>
        <v>5.7294038686712012E-2</v>
      </c>
    </row>
    <row r="24" spans="2:14"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H24" s="23">
        <f t="shared" si="0"/>
        <v>69.199999999999989</v>
      </c>
      <c r="I24" s="23">
        <f t="shared" si="1"/>
        <v>68.049968889786811</v>
      </c>
      <c r="J24" s="23">
        <f t="shared" si="2"/>
        <v>69.491013744754866</v>
      </c>
      <c r="L24" s="24">
        <f t="shared" si="3"/>
        <v>-1.4410448549680552</v>
      </c>
      <c r="M24" s="24">
        <f t="shared" si="4"/>
        <v>-1.3919557443089592</v>
      </c>
      <c r="N24" s="25">
        <f t="shared" si="5"/>
        <v>-4.9089110659096047E-2</v>
      </c>
    </row>
    <row r="25" spans="2:14"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H25" s="23">
        <f t="shared" si="0"/>
        <v>68.175000000000011</v>
      </c>
      <c r="I25" s="23">
        <f t="shared" si="1"/>
        <v>67.840872324293514</v>
      </c>
      <c r="J25" s="23">
        <f t="shared" si="2"/>
        <v>69.514294844335254</v>
      </c>
      <c r="L25" s="24">
        <f t="shared" si="3"/>
        <v>-1.6734225200417399</v>
      </c>
      <c r="M25" s="24">
        <f t="shared" si="4"/>
        <v>-1.3796834666441851</v>
      </c>
      <c r="N25" s="25">
        <f t="shared" si="5"/>
        <v>-0.29373905339755479</v>
      </c>
    </row>
    <row r="26" spans="2:14"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H26" s="23">
        <f t="shared" si="0"/>
        <v>65.775000000000006</v>
      </c>
      <c r="I26" s="23">
        <f t="shared" si="1"/>
        <v>67.780121837801431</v>
      </c>
      <c r="J26" s="23">
        <f t="shared" si="2"/>
        <v>69.621438431882069</v>
      </c>
      <c r="L26" s="24">
        <f t="shared" si="3"/>
        <v>-1.841316594080638</v>
      </c>
      <c r="M26" s="24">
        <f t="shared" si="4"/>
        <v>-1.3062487032947963</v>
      </c>
      <c r="N26" s="25">
        <f t="shared" si="5"/>
        <v>-0.53506789078584172</v>
      </c>
    </row>
    <row r="27" spans="2:14"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H27" s="23">
        <f t="shared" si="0"/>
        <v>65.674999999999997</v>
      </c>
      <c r="I27" s="23">
        <f t="shared" si="1"/>
        <v>68.144689444674412</v>
      </c>
      <c r="J27" s="23">
        <f t="shared" si="2"/>
        <v>69.929153506432627</v>
      </c>
      <c r="L27" s="24">
        <f t="shared" si="3"/>
        <v>-1.7844640617582144</v>
      </c>
      <c r="M27" s="24">
        <f t="shared" si="4"/>
        <v>-1.1724817305983357</v>
      </c>
      <c r="N27" s="25">
        <f t="shared" si="5"/>
        <v>-0.61198233115987866</v>
      </c>
    </row>
    <row r="28" spans="2:14"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H28" s="23">
        <f t="shared" si="0"/>
        <v>66.349999999999994</v>
      </c>
      <c r="I28" s="23">
        <f t="shared" si="1"/>
        <v>68.593723889160671</v>
      </c>
      <c r="J28" s="23">
        <f t="shared" si="2"/>
        <v>70.269485786947243</v>
      </c>
      <c r="L28" s="24">
        <f t="shared" si="3"/>
        <v>-1.6757618977865718</v>
      </c>
      <c r="M28" s="24">
        <f t="shared" si="4"/>
        <v>-1.0194861478083661</v>
      </c>
      <c r="N28" s="25">
        <f t="shared" si="5"/>
        <v>-0.6562757499782057</v>
      </c>
    </row>
    <row r="29" spans="2:14"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H29" s="23">
        <f t="shared" si="0"/>
        <v>65.650000000000006</v>
      </c>
      <c r="I29" s="23">
        <f t="shared" si="1"/>
        <v>69.001673687189879</v>
      </c>
      <c r="J29" s="23">
        <f t="shared" si="2"/>
        <v>70.58304464990303</v>
      </c>
      <c r="L29" s="24">
        <f t="shared" si="3"/>
        <v>-1.5813709627131516</v>
      </c>
      <c r="M29" s="24">
        <f t="shared" si="4"/>
        <v>-0.85541721031381468</v>
      </c>
      <c r="N29" s="25">
        <f t="shared" si="5"/>
        <v>-0.7259537523993369</v>
      </c>
    </row>
    <row r="30" spans="2:14"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H30" s="23">
        <f t="shared" si="0"/>
        <v>66.699999999999989</v>
      </c>
      <c r="I30" s="23">
        <f t="shared" si="1"/>
        <v>69.611068903042579</v>
      </c>
      <c r="J30" s="23">
        <f t="shared" si="2"/>
        <v>70.977688221895278</v>
      </c>
      <c r="L30" s="24">
        <f t="shared" si="3"/>
        <v>-1.3666193188526989</v>
      </c>
      <c r="M30" s="24">
        <f t="shared" si="4"/>
        <v>-0.67392877221398051</v>
      </c>
      <c r="N30" s="25">
        <f t="shared" si="5"/>
        <v>-0.69269054663871843</v>
      </c>
    </row>
    <row r="31" spans="2:14"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H31" s="23">
        <f t="shared" si="0"/>
        <v>68.024999999999991</v>
      </c>
      <c r="I31" s="23">
        <f t="shared" si="1"/>
        <v>70.140354158141236</v>
      </c>
      <c r="J31" s="23">
        <f t="shared" si="2"/>
        <v>71.319903279646908</v>
      </c>
      <c r="L31" s="24">
        <f t="shared" si="3"/>
        <v>-1.1795491215056728</v>
      </c>
      <c r="M31" s="24">
        <f t="shared" si="4"/>
        <v>-0.50075613555430087</v>
      </c>
      <c r="N31" s="25">
        <f t="shared" si="5"/>
        <v>-0.67879298595137194</v>
      </c>
    </row>
    <row r="32" spans="2:14"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H32" s="23">
        <f t="shared" si="0"/>
        <v>67.875</v>
      </c>
      <c r="I32" s="23">
        <f t="shared" si="1"/>
        <v>70.524964005076015</v>
      </c>
      <c r="J32" s="23">
        <f t="shared" si="2"/>
        <v>71.583495542018667</v>
      </c>
      <c r="L32" s="24">
        <f t="shared" si="3"/>
        <v>-1.0585315369426525</v>
      </c>
      <c r="M32" s="24">
        <f t="shared" si="4"/>
        <v>-0.33105788906645794</v>
      </c>
      <c r="N32" s="25">
        <f t="shared" si="5"/>
        <v>-0.72747364787619451</v>
      </c>
    </row>
    <row r="33" spans="2:14"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H33" s="23">
        <f t="shared" si="0"/>
        <v>68.650000000000006</v>
      </c>
      <c r="I33" s="23">
        <f t="shared" si="1"/>
        <v>71.006775642362555</v>
      </c>
      <c r="J33" s="23">
        <f t="shared" si="2"/>
        <v>71.880175185380153</v>
      </c>
      <c r="L33" s="24">
        <f t="shared" si="3"/>
        <v>-0.87339954301759803</v>
      </c>
      <c r="M33" s="24">
        <f t="shared" si="4"/>
        <v>-0.14918947709740935</v>
      </c>
      <c r="N33" s="25">
        <f t="shared" si="5"/>
        <v>-0.72421006592018866</v>
      </c>
    </row>
    <row r="34" spans="2:14"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H34" s="23">
        <f t="shared" si="0"/>
        <v>68.25</v>
      </c>
      <c r="I34" s="23">
        <f t="shared" si="1"/>
        <v>71.435280304610288</v>
      </c>
      <c r="J34" s="23">
        <f t="shared" si="2"/>
        <v>72.138589200210561</v>
      </c>
      <c r="L34" s="24">
        <f t="shared" si="3"/>
        <v>-0.70330889560027288</v>
      </c>
      <c r="M34" s="24">
        <f t="shared" si="4"/>
        <v>3.186303938263782E-2</v>
      </c>
      <c r="N34" s="25">
        <f t="shared" si="5"/>
        <v>-0.73517193498291067</v>
      </c>
    </row>
    <row r="35" spans="2:14"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H35" s="23">
        <f t="shared" si="0"/>
        <v>69.75</v>
      </c>
      <c r="I35" s="23">
        <f t="shared" si="1"/>
        <v>72.014422178175792</v>
      </c>
      <c r="J35" s="23">
        <f t="shared" si="2"/>
        <v>72.449676336227412</v>
      </c>
      <c r="L35" s="24">
        <f t="shared" si="3"/>
        <v>-0.43525415805162027</v>
      </c>
      <c r="M35" s="24">
        <f t="shared" si="4"/>
        <v>0.21565602312836551</v>
      </c>
      <c r="N35" s="25">
        <f t="shared" si="5"/>
        <v>-0.65091018117998578</v>
      </c>
    </row>
    <row r="36" spans="2:14"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H36" s="23">
        <f t="shared" si="0"/>
        <v>69.625</v>
      </c>
      <c r="I36" s="23">
        <f t="shared" si="1"/>
        <v>72.426135301480485</v>
      </c>
      <c r="J36" s="23">
        <f t="shared" si="2"/>
        <v>72.6656504431256</v>
      </c>
      <c r="L36" s="24">
        <f t="shared" si="3"/>
        <v>-0.23951514164511423</v>
      </c>
      <c r="M36" s="24">
        <f t="shared" si="4"/>
        <v>0.37838356842336196</v>
      </c>
      <c r="N36" s="25">
        <f t="shared" si="5"/>
        <v>-0.61789871006847619</v>
      </c>
    </row>
    <row r="37" spans="2:14"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H37" s="23">
        <f t="shared" si="0"/>
        <v>69.349999999999994</v>
      </c>
      <c r="I37" s="23">
        <f t="shared" si="1"/>
        <v>72.935432629022387</v>
      </c>
      <c r="J37" s="23">
        <f t="shared" si="2"/>
        <v>72.908902478575641</v>
      </c>
      <c r="L37" s="24">
        <f t="shared" si="3"/>
        <v>2.6530150446745893E-2</v>
      </c>
      <c r="M37" s="24">
        <f t="shared" si="4"/>
        <v>0.53285824594048103</v>
      </c>
      <c r="N37" s="25">
        <f t="shared" si="5"/>
        <v>-0.50632809549373514</v>
      </c>
    </row>
    <row r="38" spans="2:14"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H38" s="23">
        <f t="shared" si="0"/>
        <v>72.224999999999994</v>
      </c>
      <c r="I38" s="23">
        <f t="shared" si="1"/>
        <v>73.587329470662823</v>
      </c>
      <c r="J38" s="23">
        <f t="shared" si="2"/>
        <v>73.193614676861685</v>
      </c>
      <c r="L38" s="24">
        <f t="shared" si="3"/>
        <v>0.39371479380113783</v>
      </c>
      <c r="M38" s="24">
        <f t="shared" si="4"/>
        <v>0.65944026981391479</v>
      </c>
      <c r="N38" s="25">
        <f t="shared" si="5"/>
        <v>-0.26572547601277696</v>
      </c>
    </row>
    <row r="39" spans="2:14"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H39" s="23">
        <f t="shared" si="0"/>
        <v>72.825000000000003</v>
      </c>
      <c r="I39" s="23">
        <f t="shared" si="1"/>
        <v>73.835025738056061</v>
      </c>
      <c r="J39" s="23">
        <f t="shared" si="2"/>
        <v>73.271103851010622</v>
      </c>
      <c r="L39" s="24">
        <f t="shared" si="3"/>
        <v>0.56392188704543855</v>
      </c>
      <c r="M39" s="24">
        <f t="shared" si="4"/>
        <v>0.72587163881710903</v>
      </c>
      <c r="N39" s="25">
        <f t="shared" si="5"/>
        <v>-0.16194975177167048</v>
      </c>
    </row>
    <row r="40" spans="2:14"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H40" s="23">
        <f t="shared" si="0"/>
        <v>72.924999999999997</v>
      </c>
      <c r="I40" s="23">
        <f t="shared" si="1"/>
        <v>74.018666781338979</v>
      </c>
      <c r="J40" s="23">
        <f t="shared" si="2"/>
        <v>73.306792159091472</v>
      </c>
      <c r="L40" s="24">
        <f t="shared" si="3"/>
        <v>0.71187462224750675</v>
      </c>
      <c r="M40" s="24">
        <f t="shared" si="4"/>
        <v>0.76635907676002668</v>
      </c>
      <c r="N40" s="25">
        <f t="shared" si="5"/>
        <v>-5.4484454512519931E-2</v>
      </c>
    </row>
    <row r="41" spans="2:14"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H41" s="23">
        <f t="shared" si="0"/>
        <v>73.224999999999994</v>
      </c>
      <c r="I41" s="23">
        <f t="shared" si="1"/>
        <v>74.217515287036974</v>
      </c>
      <c r="J41" s="23">
        <f t="shared" si="2"/>
        <v>73.337335531818795</v>
      </c>
      <c r="L41" s="24">
        <f t="shared" si="3"/>
        <v>0.88017975521817959</v>
      </c>
      <c r="M41" s="24">
        <f t="shared" si="4"/>
        <v>0.77998019038815669</v>
      </c>
      <c r="N41" s="25">
        <f t="shared" si="5"/>
        <v>0.1001995648300229</v>
      </c>
    </row>
    <row r="42" spans="2:14"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H42" s="23">
        <f t="shared" si="0"/>
        <v>74.75</v>
      </c>
      <c r="I42" s="23">
        <f t="shared" si="1"/>
        <v>74.397972611952795</v>
      </c>
      <c r="J42" s="23">
        <f t="shared" si="2"/>
        <v>73.346322374364306</v>
      </c>
      <c r="L42" s="24">
        <f t="shared" si="3"/>
        <v>1.0516502375884897</v>
      </c>
      <c r="M42" s="24">
        <f t="shared" si="4"/>
        <v>0.75493029918065091</v>
      </c>
      <c r="N42" s="25">
        <f t="shared" si="5"/>
        <v>0.29671993840783883</v>
      </c>
    </row>
    <row r="43" spans="2:14"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H43" s="23">
        <f t="shared" si="0"/>
        <v>76.125</v>
      </c>
      <c r="I43" s="23">
        <f t="shared" si="1"/>
        <v>74.333967632307846</v>
      </c>
      <c r="J43" s="23">
        <f t="shared" si="2"/>
        <v>73.234028164313443</v>
      </c>
      <c r="L43" s="24">
        <f t="shared" si="3"/>
        <v>1.0999394679944032</v>
      </c>
      <c r="M43" s="24">
        <f t="shared" si="4"/>
        <v>0.68075031457869117</v>
      </c>
      <c r="N43" s="25">
        <f t="shared" si="5"/>
        <v>0.41918915341571206</v>
      </c>
    </row>
    <row r="44" spans="2:14"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H44" s="23">
        <f t="shared" si="0"/>
        <v>75.325000000000003</v>
      </c>
      <c r="I44" s="23">
        <f t="shared" si="1"/>
        <v>74.008325383636546</v>
      </c>
      <c r="J44" s="23">
        <f t="shared" si="2"/>
        <v>73.002750417458515</v>
      </c>
      <c r="L44" s="24">
        <f t="shared" si="3"/>
        <v>1.0055749661780311</v>
      </c>
      <c r="M44" s="24">
        <f t="shared" si="4"/>
        <v>0.57595302622476319</v>
      </c>
      <c r="N44" s="25">
        <f t="shared" si="5"/>
        <v>0.42962193995326792</v>
      </c>
    </row>
    <row r="45" spans="2:14"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H45" s="23">
        <f t="shared" si="0"/>
        <v>75.325000000000003</v>
      </c>
      <c r="I45" s="23">
        <f t="shared" si="1"/>
        <v>73.768929998843191</v>
      </c>
      <c r="J45" s="23">
        <f t="shared" si="2"/>
        <v>72.816970450855194</v>
      </c>
      <c r="L45" s="24">
        <f t="shared" si="3"/>
        <v>0.95195954798799676</v>
      </c>
      <c r="M45" s="24">
        <f t="shared" si="4"/>
        <v>0.46854754123644621</v>
      </c>
      <c r="N45" s="25">
        <f t="shared" si="5"/>
        <v>0.48341200675155055</v>
      </c>
    </row>
    <row r="46" spans="2:14"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H46" s="23">
        <f t="shared" si="0"/>
        <v>74.474999999999994</v>
      </c>
      <c r="I46" s="23">
        <f t="shared" si="1"/>
        <v>73.486008180451051</v>
      </c>
      <c r="J46" s="23">
        <f t="shared" si="2"/>
        <v>72.616328086923616</v>
      </c>
      <c r="L46" s="24">
        <f t="shared" si="3"/>
        <v>0.86968009352743536</v>
      </c>
      <c r="M46" s="24">
        <f t="shared" si="4"/>
        <v>0.34769453954855856</v>
      </c>
      <c r="N46" s="25">
        <f t="shared" si="5"/>
        <v>0.5219855539788768</v>
      </c>
    </row>
    <row r="47" spans="2:14"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H47" s="23">
        <f t="shared" si="0"/>
        <v>75.375</v>
      </c>
      <c r="I47" s="23">
        <f t="shared" si="1"/>
        <v>73.306191485987611</v>
      </c>
      <c r="J47" s="23">
        <f t="shared" si="2"/>
        <v>72.467634333877513</v>
      </c>
      <c r="L47" s="24">
        <f t="shared" si="3"/>
        <v>0.83855715211009851</v>
      </c>
      <c r="M47" s="24">
        <f t="shared" si="4"/>
        <v>0.21719815105383936</v>
      </c>
      <c r="N47" s="25">
        <f t="shared" si="5"/>
        <v>0.62135900105625919</v>
      </c>
    </row>
    <row r="48" spans="2:14"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H48" s="23">
        <f t="shared" si="0"/>
        <v>75.050000000000011</v>
      </c>
      <c r="I48" s="23">
        <f t="shared" si="1"/>
        <v>72.9300444834399</v>
      </c>
      <c r="J48" s="23">
        <f t="shared" si="2"/>
        <v>72.23504508058771</v>
      </c>
      <c r="L48" s="24">
        <f t="shared" si="3"/>
        <v>0.69499940285218997</v>
      </c>
      <c r="M48" s="24">
        <f t="shared" si="4"/>
        <v>6.1858400789774559E-2</v>
      </c>
      <c r="N48" s="25">
        <f t="shared" si="5"/>
        <v>0.63314100206241541</v>
      </c>
    </row>
    <row r="49" spans="2:14"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H49" s="23">
        <f t="shared" si="0"/>
        <v>73.625</v>
      </c>
      <c r="I49" s="23">
        <f t="shared" si="1"/>
        <v>72.544598025883516</v>
      </c>
      <c r="J49" s="23">
        <f t="shared" si="2"/>
        <v>72.009848687034719</v>
      </c>
      <c r="L49" s="24">
        <f t="shared" si="3"/>
        <v>0.53474933884879761</v>
      </c>
      <c r="M49" s="24">
        <f t="shared" si="4"/>
        <v>-9.6426849725829322E-2</v>
      </c>
      <c r="N49" s="25">
        <f t="shared" si="5"/>
        <v>0.63117618857462698</v>
      </c>
    </row>
    <row r="50" spans="2:14"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H50" s="23">
        <f t="shared" si="0"/>
        <v>73.674999999999997</v>
      </c>
      <c r="I50" s="23">
        <f t="shared" si="1"/>
        <v>72.348161303316886</v>
      </c>
      <c r="J50" s="23">
        <f t="shared" si="2"/>
        <v>71.880636581997493</v>
      </c>
      <c r="L50" s="24">
        <f t="shared" si="3"/>
        <v>0.46752472131939271</v>
      </c>
      <c r="M50" s="24">
        <f t="shared" si="4"/>
        <v>-0.25422089686948607</v>
      </c>
      <c r="N50" s="25">
        <f t="shared" si="5"/>
        <v>0.72174561818887883</v>
      </c>
    </row>
    <row r="51" spans="2:14"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H51" s="23">
        <f t="shared" si="0"/>
        <v>75.275000000000006</v>
      </c>
      <c r="I51" s="23">
        <f t="shared" si="1"/>
        <v>72.106917903919964</v>
      </c>
      <c r="J51" s="23">
        <f t="shared" si="2"/>
        <v>71.737087508557295</v>
      </c>
      <c r="L51" s="24">
        <f t="shared" si="3"/>
        <v>0.36983039536266915</v>
      </c>
      <c r="M51" s="24">
        <f t="shared" si="4"/>
        <v>-0.43465730141670578</v>
      </c>
      <c r="N51" s="25">
        <f t="shared" si="5"/>
        <v>0.80448769677937493</v>
      </c>
    </row>
    <row r="52" spans="2:14"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H52" s="23">
        <f t="shared" si="0"/>
        <v>74.575000000000003</v>
      </c>
      <c r="I52" s="23">
        <f t="shared" si="1"/>
        <v>71.530902977359958</v>
      </c>
      <c r="J52" s="23">
        <f t="shared" si="2"/>
        <v>71.454054509241871</v>
      </c>
      <c r="L52" s="24">
        <f t="shared" si="3"/>
        <v>7.6848468118086544E-2</v>
      </c>
      <c r="M52" s="24">
        <f t="shared" si="4"/>
        <v>-0.63577922561154954</v>
      </c>
      <c r="N52" s="25">
        <f t="shared" si="5"/>
        <v>0.71262769372963608</v>
      </c>
    </row>
    <row r="53" spans="2:14"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H53" s="23">
        <f t="shared" si="0"/>
        <v>73.599999999999994</v>
      </c>
      <c r="I53" s="23">
        <f t="shared" si="1"/>
        <v>70.977430791425405</v>
      </c>
      <c r="J53" s="23">
        <f t="shared" si="2"/>
        <v>71.204378869981227</v>
      </c>
      <c r="L53" s="24">
        <f t="shared" si="3"/>
        <v>-0.22694807855582155</v>
      </c>
      <c r="M53" s="24">
        <f t="shared" si="4"/>
        <v>-0.81393614904395861</v>
      </c>
      <c r="N53" s="25">
        <f t="shared" si="5"/>
        <v>0.58698807048813706</v>
      </c>
    </row>
    <row r="54" spans="2:14"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H54" s="23">
        <f t="shared" si="0"/>
        <v>71.674999999999997</v>
      </c>
      <c r="I54" s="23">
        <f t="shared" si="1"/>
        <v>70.500600026230018</v>
      </c>
      <c r="J54" s="23">
        <f t="shared" si="2"/>
        <v>71.012729179579722</v>
      </c>
      <c r="L54" s="24">
        <f t="shared" si="3"/>
        <v>-0.51212915334970432</v>
      </c>
      <c r="M54" s="24">
        <f t="shared" si="4"/>
        <v>-0.96068316666599285</v>
      </c>
      <c r="N54" s="25">
        <f t="shared" si="5"/>
        <v>0.44855401331628852</v>
      </c>
    </row>
    <row r="55" spans="2:14"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H55" s="23">
        <f t="shared" si="0"/>
        <v>71.025000000000006</v>
      </c>
      <c r="I55" s="23">
        <f t="shared" si="1"/>
        <v>70.287072758271833</v>
      </c>
      <c r="J55" s="23">
        <f t="shared" si="2"/>
        <v>70.959747513946098</v>
      </c>
      <c r="L55" s="24">
        <f t="shared" si="3"/>
        <v>-0.67267475567426516</v>
      </c>
      <c r="M55" s="24">
        <f t="shared" si="4"/>
        <v>-1.072821669995065</v>
      </c>
      <c r="N55" s="25">
        <f t="shared" si="5"/>
        <v>0.40014691432079985</v>
      </c>
    </row>
    <row r="56" spans="2:14"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H56" s="23">
        <f t="shared" si="0"/>
        <v>69.474999999999994</v>
      </c>
      <c r="I56" s="23">
        <f t="shared" si="1"/>
        <v>70.152904168866712</v>
      </c>
      <c r="J56" s="23">
        <f t="shared" si="2"/>
        <v>70.954527315061782</v>
      </c>
      <c r="L56" s="24">
        <f t="shared" si="3"/>
        <v>-0.80162314619506958</v>
      </c>
      <c r="M56" s="24">
        <f t="shared" si="4"/>
        <v>-1.172858398575265</v>
      </c>
      <c r="N56" s="25">
        <f t="shared" si="5"/>
        <v>0.37123525238019539</v>
      </c>
    </row>
    <row r="57" spans="2:14"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H57" s="23">
        <f t="shared" si="0"/>
        <v>71.224999999999994</v>
      </c>
      <c r="I57" s="23">
        <f t="shared" si="1"/>
        <v>70.276159472297024</v>
      </c>
      <c r="J57" s="23">
        <f t="shared" si="2"/>
        <v>71.072889500266726</v>
      </c>
      <c r="L57" s="24">
        <f t="shared" si="3"/>
        <v>-0.79673002796970138</v>
      </c>
      <c r="M57" s="24">
        <f t="shared" si="4"/>
        <v>-1.2656672116703138</v>
      </c>
      <c r="N57" s="25">
        <f t="shared" si="5"/>
        <v>0.46893718370061244</v>
      </c>
    </row>
    <row r="58" spans="2:14"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H58" s="23">
        <f t="shared" si="0"/>
        <v>71.349999999999994</v>
      </c>
      <c r="I58" s="23">
        <f t="shared" si="1"/>
        <v>70.10364301271467</v>
      </c>
      <c r="J58" s="23">
        <f t="shared" si="2"/>
        <v>71.060720660288069</v>
      </c>
      <c r="L58" s="24">
        <f t="shared" si="3"/>
        <v>-0.9570776475733993</v>
      </c>
      <c r="M58" s="24">
        <f t="shared" si="4"/>
        <v>-1.3829015075954669</v>
      </c>
      <c r="N58" s="25">
        <f t="shared" si="5"/>
        <v>0.42582386002206762</v>
      </c>
    </row>
    <row r="59" spans="2:14"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H59" s="23">
        <f t="shared" si="0"/>
        <v>70.7</v>
      </c>
      <c r="I59" s="23">
        <f t="shared" si="1"/>
        <v>69.877032651390067</v>
      </c>
      <c r="J59" s="23">
        <f t="shared" si="2"/>
        <v>71.037578313111112</v>
      </c>
      <c r="L59" s="24">
        <f t="shared" si="3"/>
        <v>-1.160545661721045</v>
      </c>
      <c r="M59" s="24">
        <f t="shared" si="4"/>
        <v>-1.4893574726009839</v>
      </c>
      <c r="N59" s="25">
        <f t="shared" si="5"/>
        <v>0.32881181087993894</v>
      </c>
    </row>
    <row r="60" spans="2:14"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H60" s="23">
        <f t="shared" si="0"/>
        <v>70.474999999999994</v>
      </c>
      <c r="I60" s="23">
        <f t="shared" si="1"/>
        <v>69.727402224370081</v>
      </c>
      <c r="J60" s="23">
        <f t="shared" si="2"/>
        <v>71.064584578159995</v>
      </c>
      <c r="L60" s="24">
        <f t="shared" si="3"/>
        <v>-1.3371823537899132</v>
      </c>
      <c r="M60" s="24">
        <f t="shared" si="4"/>
        <v>-1.5715604253209687</v>
      </c>
      <c r="N60" s="25">
        <f t="shared" si="5"/>
        <v>0.2343780715310555</v>
      </c>
    </row>
    <row r="61" spans="2:14"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H61" s="23">
        <f t="shared" si="0"/>
        <v>70.074999999999989</v>
      </c>
      <c r="I61" s="23">
        <f t="shared" si="1"/>
        <v>69.59147535607373</v>
      </c>
      <c r="J61" s="23">
        <f t="shared" si="2"/>
        <v>71.111751344412795</v>
      </c>
      <c r="L61" s="24">
        <f t="shared" si="3"/>
        <v>-1.5202759883390655</v>
      </c>
      <c r="M61" s="24">
        <f t="shared" si="4"/>
        <v>-1.6301549432037326</v>
      </c>
      <c r="N61" s="25">
        <f t="shared" si="5"/>
        <v>0.10987895486466703</v>
      </c>
    </row>
    <row r="62" spans="2:14"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H62" s="23">
        <f t="shared" si="0"/>
        <v>69.525000000000006</v>
      </c>
      <c r="I62" s="23">
        <f t="shared" si="1"/>
        <v>69.503561784450781</v>
      </c>
      <c r="J62" s="23">
        <f t="shared" si="2"/>
        <v>71.194691451965824</v>
      </c>
      <c r="L62" s="24">
        <f t="shared" si="3"/>
        <v>-1.6911296675150425</v>
      </c>
      <c r="M62" s="24">
        <f t="shared" si="4"/>
        <v>-1.6576246819198994</v>
      </c>
      <c r="N62" s="25">
        <f t="shared" si="5"/>
        <v>-3.3504985595143033E-2</v>
      </c>
    </row>
    <row r="63" spans="2:14"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H63" s="23">
        <f t="shared" si="0"/>
        <v>68.474999999999994</v>
      </c>
      <c r="I63" s="23">
        <f t="shared" si="1"/>
        <v>69.499663927078203</v>
      </c>
      <c r="J63" s="23">
        <f t="shared" si="2"/>
        <v>71.328266768123086</v>
      </c>
      <c r="L63" s="24">
        <f t="shared" si="3"/>
        <v>-1.8286028410448836</v>
      </c>
      <c r="M63" s="24">
        <f t="shared" si="4"/>
        <v>-1.6492484355211137</v>
      </c>
      <c r="N63" s="25">
        <f t="shared" si="5"/>
        <v>-0.17935440552376991</v>
      </c>
    </row>
    <row r="64" spans="2:14"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H64" s="23">
        <f t="shared" si="0"/>
        <v>66.825000000000003</v>
      </c>
      <c r="I64" s="23">
        <f t="shared" si="1"/>
        <v>69.68596645927424</v>
      </c>
      <c r="J64" s="23">
        <f t="shared" si="2"/>
        <v>71.556528109572938</v>
      </c>
      <c r="L64" s="24">
        <f t="shared" si="3"/>
        <v>-1.870561650298697</v>
      </c>
      <c r="M64" s="24">
        <f t="shared" si="4"/>
        <v>-1.6044098341401711</v>
      </c>
      <c r="N64" s="25">
        <f t="shared" si="5"/>
        <v>-0.2661518161585259</v>
      </c>
    </row>
    <row r="65" spans="2:14"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H65" s="23">
        <f t="shared" si="0"/>
        <v>68.5</v>
      </c>
      <c r="I65" s="23">
        <f t="shared" si="1"/>
        <v>70.206142179142276</v>
      </c>
      <c r="J65" s="23">
        <f t="shared" si="2"/>
        <v>71.935050358338771</v>
      </c>
      <c r="L65" s="24">
        <f t="shared" si="3"/>
        <v>-1.7289081791964946</v>
      </c>
      <c r="M65" s="24">
        <f t="shared" si="4"/>
        <v>-1.5378718801005395</v>
      </c>
      <c r="N65" s="25">
        <f t="shared" si="5"/>
        <v>-0.1910362990959551</v>
      </c>
    </row>
    <row r="66" spans="2:14"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H66" s="23">
        <f t="shared" si="0"/>
        <v>69.174999999999997</v>
      </c>
      <c r="I66" s="23">
        <f t="shared" si="1"/>
        <v>70.51634984807724</v>
      </c>
      <c r="J66" s="23">
        <f t="shared" si="2"/>
        <v>72.209854387005876</v>
      </c>
      <c r="L66" s="24">
        <f t="shared" si="3"/>
        <v>-1.6935045389286358</v>
      </c>
      <c r="M66" s="24">
        <f t="shared" si="4"/>
        <v>-1.4901128053265509</v>
      </c>
      <c r="N66" s="25">
        <f t="shared" si="5"/>
        <v>-0.20339173360208496</v>
      </c>
    </row>
    <row r="67" spans="2:14"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H67" s="23">
        <f t="shared" si="0"/>
        <v>69</v>
      </c>
      <c r="I67" s="23">
        <f t="shared" si="1"/>
        <v>70.760231638636739</v>
      </c>
      <c r="J67" s="23">
        <f t="shared" si="2"/>
        <v>72.452642737966343</v>
      </c>
      <c r="L67" s="24">
        <f t="shared" si="3"/>
        <v>-1.692411099329604</v>
      </c>
      <c r="M67" s="24">
        <f t="shared" si="4"/>
        <v>-1.4392648719260297</v>
      </c>
      <c r="N67" s="25">
        <f t="shared" si="5"/>
        <v>-0.25314622740357429</v>
      </c>
    </row>
    <row r="68" spans="2:14"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H68" s="23">
        <f t="shared" si="0"/>
        <v>69.900000000000006</v>
      </c>
      <c r="I68" s="23">
        <f t="shared" si="1"/>
        <v>71.080273754752511</v>
      </c>
      <c r="J68" s="23">
        <f t="shared" si="2"/>
        <v>72.728854157003653</v>
      </c>
      <c r="L68" s="24">
        <f t="shared" si="3"/>
        <v>-1.6485804022511417</v>
      </c>
      <c r="M68" s="24">
        <f t="shared" si="4"/>
        <v>-1.3759783150751361</v>
      </c>
      <c r="N68" s="25">
        <f t="shared" si="5"/>
        <v>-0.27260208717600554</v>
      </c>
    </row>
    <row r="69" spans="2:14"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H69" s="23">
        <f t="shared" ref="H69:H132" si="6">(D69+E69+F69*2)/4</f>
        <v>70.599999999999994</v>
      </c>
      <c r="I69" s="23">
        <f t="shared" ref="I69:I132" si="7">I70+(2/(1+12))*(H69-I70)</f>
        <v>71.294868982889327</v>
      </c>
      <c r="J69" s="23">
        <f t="shared" ref="J69:J132" si="8">J70+(2/(1+26))*(H69-J70)</f>
        <v>72.955162489563946</v>
      </c>
      <c r="L69" s="24">
        <f t="shared" ref="L69:L132" si="9">I69-J69</f>
        <v>-1.6602935066746198</v>
      </c>
      <c r="M69" s="24">
        <f t="shared" ref="M69:M132" si="10">M70+(2/(1+9))*(L69-M70)</f>
        <v>-1.3078277932811346</v>
      </c>
      <c r="N69" s="25">
        <f t="shared" ref="N69:N132" si="11">L69-M69</f>
        <v>-0.3524657133934852</v>
      </c>
    </row>
    <row r="70" spans="2:14"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H70" s="23">
        <f t="shared" si="6"/>
        <v>71.025000000000006</v>
      </c>
      <c r="I70" s="23">
        <f t="shared" si="7"/>
        <v>71.421208797960119</v>
      </c>
      <c r="J70" s="23">
        <f t="shared" si="8"/>
        <v>73.143575488729056</v>
      </c>
      <c r="L70" s="24">
        <f t="shared" si="9"/>
        <v>-1.7223666907689363</v>
      </c>
      <c r="M70" s="24">
        <f t="shared" si="10"/>
        <v>-1.2197113649327633</v>
      </c>
      <c r="N70" s="25">
        <f t="shared" si="11"/>
        <v>-0.50265532583617301</v>
      </c>
    </row>
    <row r="71" spans="2:14"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H71" s="23">
        <f t="shared" si="6"/>
        <v>69.775000000000006</v>
      </c>
      <c r="I71" s="23">
        <f t="shared" si="7"/>
        <v>71.493246761225592</v>
      </c>
      <c r="J71" s="23">
        <f t="shared" si="8"/>
        <v>73.313061527827372</v>
      </c>
      <c r="L71" s="24">
        <f t="shared" si="9"/>
        <v>-1.8198147666017803</v>
      </c>
      <c r="M71" s="24">
        <f t="shared" si="10"/>
        <v>-1.0940475334737201</v>
      </c>
      <c r="N71" s="25">
        <f t="shared" si="11"/>
        <v>-0.72576723312806024</v>
      </c>
    </row>
    <row r="72" spans="2:14"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H72" s="23">
        <f t="shared" si="6"/>
        <v>69.625</v>
      </c>
      <c r="I72" s="23">
        <f t="shared" si="7"/>
        <v>71.805655263266601</v>
      </c>
      <c r="J72" s="23">
        <f t="shared" si="8"/>
        <v>73.596106450053554</v>
      </c>
      <c r="L72" s="24">
        <f t="shared" si="9"/>
        <v>-1.790451186786953</v>
      </c>
      <c r="M72" s="24">
        <f t="shared" si="10"/>
        <v>-0.91260572519170513</v>
      </c>
      <c r="N72" s="25">
        <f t="shared" si="11"/>
        <v>-0.8778454615952479</v>
      </c>
    </row>
    <row r="73" spans="2:14"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H73" s="23">
        <f t="shared" si="6"/>
        <v>70.050000000000011</v>
      </c>
      <c r="I73" s="23">
        <f t="shared" si="7"/>
        <v>72.202138038405991</v>
      </c>
      <c r="J73" s="23">
        <f t="shared" si="8"/>
        <v>73.913794966057836</v>
      </c>
      <c r="L73" s="24">
        <f t="shared" si="9"/>
        <v>-1.7116569276518447</v>
      </c>
      <c r="M73" s="24">
        <f t="shared" si="10"/>
        <v>-0.69314435979289313</v>
      </c>
      <c r="N73" s="25">
        <f t="shared" si="11"/>
        <v>-1.0185125678589517</v>
      </c>
    </row>
    <row r="74" spans="2:14"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H74" s="23">
        <f t="shared" si="6"/>
        <v>69.349999999999994</v>
      </c>
      <c r="I74" s="23">
        <f t="shared" si="7"/>
        <v>72.593435863570718</v>
      </c>
      <c r="J74" s="23">
        <f t="shared" si="8"/>
        <v>74.222898563342468</v>
      </c>
      <c r="L74" s="24">
        <f t="shared" si="9"/>
        <v>-1.6294626997717501</v>
      </c>
      <c r="M74" s="24">
        <f t="shared" si="10"/>
        <v>-0.4385162178281552</v>
      </c>
      <c r="N74" s="25">
        <f t="shared" si="11"/>
        <v>-1.1909464819435949</v>
      </c>
    </row>
    <row r="75" spans="2:14"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H75" s="23">
        <f t="shared" si="6"/>
        <v>67.924999999999997</v>
      </c>
      <c r="I75" s="23">
        <f t="shared" si="7"/>
        <v>73.183151475129037</v>
      </c>
      <c r="J75" s="23">
        <f t="shared" si="8"/>
        <v>74.612730448409863</v>
      </c>
      <c r="L75" s="24">
        <f t="shared" si="9"/>
        <v>-1.4295789732808259</v>
      </c>
      <c r="M75" s="24">
        <f t="shared" si="10"/>
        <v>-0.14077959734225642</v>
      </c>
      <c r="N75" s="25">
        <f t="shared" si="11"/>
        <v>-1.2887993759385696</v>
      </c>
    </row>
    <row r="76" spans="2:14"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H76" s="23">
        <f t="shared" si="6"/>
        <v>67.199999999999989</v>
      </c>
      <c r="I76" s="23">
        <f t="shared" si="7"/>
        <v>74.13917901606159</v>
      </c>
      <c r="J76" s="23">
        <f t="shared" si="8"/>
        <v>75.147748884282649</v>
      </c>
      <c r="L76" s="24">
        <f t="shared" si="9"/>
        <v>-1.0085698682210591</v>
      </c>
      <c r="M76" s="24">
        <f t="shared" si="10"/>
        <v>0.18142024664238598</v>
      </c>
      <c r="N76" s="25">
        <f t="shared" si="11"/>
        <v>-1.1899901148634451</v>
      </c>
    </row>
    <row r="77" spans="2:14"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H77" s="23">
        <f t="shared" si="6"/>
        <v>71.225000000000009</v>
      </c>
      <c r="I77" s="23">
        <f t="shared" si="7"/>
        <v>75.400847928072793</v>
      </c>
      <c r="J77" s="23">
        <f t="shared" si="8"/>
        <v>75.783568795025261</v>
      </c>
      <c r="L77" s="24">
        <f t="shared" si="9"/>
        <v>-0.38272086695246799</v>
      </c>
      <c r="M77" s="24">
        <f t="shared" si="10"/>
        <v>0.47891777535824726</v>
      </c>
      <c r="N77" s="25">
        <f t="shared" si="11"/>
        <v>-0.86163864231071519</v>
      </c>
    </row>
    <row r="78" spans="2:14"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H78" s="23">
        <f t="shared" si="6"/>
        <v>73.2</v>
      </c>
      <c r="I78" s="23">
        <f t="shared" si="7"/>
        <v>76.160093005904216</v>
      </c>
      <c r="J78" s="23">
        <f t="shared" si="8"/>
        <v>76.148254298627279</v>
      </c>
      <c r="L78" s="24">
        <f t="shared" si="9"/>
        <v>1.1838707276936589E-2</v>
      </c>
      <c r="M78" s="24">
        <f t="shared" si="10"/>
        <v>0.69432743593592605</v>
      </c>
      <c r="N78" s="25">
        <f t="shared" si="11"/>
        <v>-0.68248872865898946</v>
      </c>
    </row>
    <row r="79" spans="2:14"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H79" s="23">
        <f t="shared" si="6"/>
        <v>75.650000000000006</v>
      </c>
      <c r="I79" s="23">
        <f t="shared" si="7"/>
        <v>76.698291734250432</v>
      </c>
      <c r="J79" s="23">
        <f t="shared" si="8"/>
        <v>76.38411464251746</v>
      </c>
      <c r="L79" s="24">
        <f t="shared" si="9"/>
        <v>0.31417709173297226</v>
      </c>
      <c r="M79" s="24">
        <f t="shared" si="10"/>
        <v>0.86494961810067339</v>
      </c>
      <c r="N79" s="25">
        <f t="shared" si="11"/>
        <v>-0.55077252636770113</v>
      </c>
    </row>
    <row r="80" spans="2:14"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H80" s="23">
        <f t="shared" si="6"/>
        <v>76.974999999999994</v>
      </c>
      <c r="I80" s="23">
        <f t="shared" si="7"/>
        <v>76.888890231386881</v>
      </c>
      <c r="J80" s="23">
        <f t="shared" si="8"/>
        <v>76.442843813918856</v>
      </c>
      <c r="L80" s="24">
        <f t="shared" si="9"/>
        <v>0.44604641746802542</v>
      </c>
      <c r="M80" s="24">
        <f t="shared" si="10"/>
        <v>1.0026427496925987</v>
      </c>
      <c r="N80" s="25">
        <f t="shared" si="11"/>
        <v>-0.55659633222457328</v>
      </c>
    </row>
    <row r="81" spans="2:14"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H81" s="23">
        <f t="shared" si="6"/>
        <v>75.675000000000011</v>
      </c>
      <c r="I81" s="23">
        <f t="shared" si="7"/>
        <v>76.873233909820854</v>
      </c>
      <c r="J81" s="23">
        <f t="shared" si="8"/>
        <v>76.40027131903237</v>
      </c>
      <c r="L81" s="24">
        <f t="shared" si="9"/>
        <v>0.47296259078848379</v>
      </c>
      <c r="M81" s="24">
        <f t="shared" si="10"/>
        <v>1.141791832748742</v>
      </c>
      <c r="N81" s="25">
        <f t="shared" si="11"/>
        <v>-0.66882924196025817</v>
      </c>
    </row>
    <row r="82" spans="2:14"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H82" s="23">
        <f t="shared" si="6"/>
        <v>76.974999999999994</v>
      </c>
      <c r="I82" s="23">
        <f t="shared" si="7"/>
        <v>77.091094620697376</v>
      </c>
      <c r="J82" s="23">
        <f t="shared" si="8"/>
        <v>76.458293024554962</v>
      </c>
      <c r="L82" s="24">
        <f t="shared" si="9"/>
        <v>0.63280159614241427</v>
      </c>
      <c r="M82" s="24">
        <f t="shared" si="10"/>
        <v>1.3089991432388066</v>
      </c>
      <c r="N82" s="25">
        <f t="shared" si="11"/>
        <v>-0.67619754709639235</v>
      </c>
    </row>
    <row r="83" spans="2:14"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H83" s="23">
        <f t="shared" si="6"/>
        <v>76.424999999999997</v>
      </c>
      <c r="I83" s="23">
        <f t="shared" si="7"/>
        <v>77.112202733551442</v>
      </c>
      <c r="J83" s="23">
        <f t="shared" si="8"/>
        <v>76.416956466519352</v>
      </c>
      <c r="L83" s="24">
        <f t="shared" si="9"/>
        <v>0.6952462670320898</v>
      </c>
      <c r="M83" s="24">
        <f t="shared" si="10"/>
        <v>1.4780485300129047</v>
      </c>
      <c r="N83" s="25">
        <f t="shared" si="11"/>
        <v>-0.7828022629808149</v>
      </c>
    </row>
    <row r="84" spans="2:14"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H84" s="23">
        <f t="shared" si="6"/>
        <v>76.125</v>
      </c>
      <c r="I84" s="23">
        <f t="shared" si="7"/>
        <v>77.237148685106249</v>
      </c>
      <c r="J84" s="23">
        <f t="shared" si="8"/>
        <v>76.416312983840896</v>
      </c>
      <c r="L84" s="24">
        <f t="shared" si="9"/>
        <v>0.82083570126535221</v>
      </c>
      <c r="M84" s="24">
        <f t="shared" si="10"/>
        <v>1.6737490957581085</v>
      </c>
      <c r="N84" s="25">
        <f t="shared" si="11"/>
        <v>-0.85291339449275627</v>
      </c>
    </row>
    <row r="85" spans="2:14"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H85" s="23">
        <f t="shared" si="6"/>
        <v>74.599999999999994</v>
      </c>
      <c r="I85" s="23">
        <f t="shared" si="7"/>
        <v>77.439357536943746</v>
      </c>
      <c r="J85" s="23">
        <f t="shared" si="8"/>
        <v>76.439618022548174</v>
      </c>
      <c r="L85" s="24">
        <f t="shared" si="9"/>
        <v>0.9997395143955714</v>
      </c>
      <c r="M85" s="24">
        <f t="shared" si="10"/>
        <v>1.8869774443812974</v>
      </c>
      <c r="N85" s="25">
        <f t="shared" si="11"/>
        <v>-0.88723792998572604</v>
      </c>
    </row>
    <row r="86" spans="2:14"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H86" s="23">
        <f t="shared" si="6"/>
        <v>76.224999999999994</v>
      </c>
      <c r="I86" s="23">
        <f t="shared" si="7"/>
        <v>77.955604361842603</v>
      </c>
      <c r="J86" s="23">
        <f t="shared" si="8"/>
        <v>76.586787464352028</v>
      </c>
      <c r="L86" s="24">
        <f t="shared" si="9"/>
        <v>1.368816897490575</v>
      </c>
      <c r="M86" s="24">
        <f t="shared" si="10"/>
        <v>2.1087869268777291</v>
      </c>
      <c r="N86" s="25">
        <f t="shared" si="11"/>
        <v>-0.73997002938715406</v>
      </c>
    </row>
    <row r="87" spans="2:14"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H87" s="23">
        <f t="shared" si="6"/>
        <v>75.3</v>
      </c>
      <c r="I87" s="23">
        <f t="shared" si="7"/>
        <v>78.270259700359446</v>
      </c>
      <c r="J87" s="23">
        <f t="shared" si="8"/>
        <v>76.615730461500192</v>
      </c>
      <c r="L87" s="24">
        <f t="shared" si="9"/>
        <v>1.6545292388592543</v>
      </c>
      <c r="M87" s="24">
        <f t="shared" si="10"/>
        <v>2.2937794342245175</v>
      </c>
      <c r="N87" s="25">
        <f t="shared" si="11"/>
        <v>-0.63925019536526317</v>
      </c>
    </row>
    <row r="88" spans="2:14"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H88" s="23">
        <f t="shared" si="6"/>
        <v>78.125</v>
      </c>
      <c r="I88" s="23">
        <f t="shared" si="7"/>
        <v>78.810306918606614</v>
      </c>
      <c r="J88" s="23">
        <f t="shared" si="8"/>
        <v>76.720988898420202</v>
      </c>
      <c r="L88" s="24">
        <f t="shared" si="9"/>
        <v>2.0893180201864112</v>
      </c>
      <c r="M88" s="24">
        <f t="shared" si="10"/>
        <v>2.4535919830658335</v>
      </c>
      <c r="N88" s="25">
        <f t="shared" si="11"/>
        <v>-0.36427396287942226</v>
      </c>
    </row>
    <row r="89" spans="2:14"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H89" s="23">
        <f t="shared" si="6"/>
        <v>79.275000000000006</v>
      </c>
      <c r="I89" s="23">
        <f t="shared" si="7"/>
        <v>78.934908176535089</v>
      </c>
      <c r="J89" s="23">
        <f t="shared" si="8"/>
        <v>76.608668010293826</v>
      </c>
      <c r="L89" s="24">
        <f t="shared" si="9"/>
        <v>2.3262401662412628</v>
      </c>
      <c r="M89" s="24">
        <f t="shared" si="10"/>
        <v>2.5446604737856888</v>
      </c>
      <c r="N89" s="25">
        <f t="shared" si="11"/>
        <v>-0.21842030754442598</v>
      </c>
    </row>
    <row r="90" spans="2:14"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H90" s="23">
        <f t="shared" si="6"/>
        <v>80.45</v>
      </c>
      <c r="I90" s="23">
        <f t="shared" si="7"/>
        <v>78.87307329954146</v>
      </c>
      <c r="J90" s="23">
        <f t="shared" si="8"/>
        <v>76.395361451117338</v>
      </c>
      <c r="L90" s="24">
        <f t="shared" si="9"/>
        <v>2.4777118484241214</v>
      </c>
      <c r="M90" s="24">
        <f t="shared" si="10"/>
        <v>2.5992655506717952</v>
      </c>
      <c r="N90" s="25">
        <f t="shared" si="11"/>
        <v>-0.12155370224767381</v>
      </c>
    </row>
    <row r="91" spans="2:14"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H91" s="23">
        <f t="shared" si="6"/>
        <v>81.75</v>
      </c>
      <c r="I91" s="23">
        <f t="shared" si="7"/>
        <v>78.586359354003548</v>
      </c>
      <c r="J91" s="23">
        <f t="shared" si="8"/>
        <v>76.070990367206718</v>
      </c>
      <c r="L91" s="24">
        <f t="shared" si="9"/>
        <v>2.5153689867968296</v>
      </c>
      <c r="M91" s="24">
        <f t="shared" si="10"/>
        <v>2.6296539762337137</v>
      </c>
      <c r="N91" s="25">
        <f t="shared" si="11"/>
        <v>-0.11428498943688403</v>
      </c>
    </row>
    <row r="92" spans="2:14"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H92" s="23">
        <f t="shared" si="6"/>
        <v>78.050000000000011</v>
      </c>
      <c r="I92" s="23">
        <f t="shared" si="7"/>
        <v>78.011151963822371</v>
      </c>
      <c r="J92" s="23">
        <f t="shared" si="8"/>
        <v>75.61666959658325</v>
      </c>
      <c r="L92" s="24">
        <f t="shared" si="9"/>
        <v>2.3944823672391209</v>
      </c>
      <c r="M92" s="24">
        <f t="shared" si="10"/>
        <v>2.6582252235929347</v>
      </c>
      <c r="N92" s="25">
        <f t="shared" si="11"/>
        <v>-0.26374285635381378</v>
      </c>
    </row>
    <row r="93" spans="2:14"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H93" s="23">
        <f t="shared" si="6"/>
        <v>78.074999999999989</v>
      </c>
      <c r="I93" s="23">
        <f t="shared" si="7"/>
        <v>78.004088684517342</v>
      </c>
      <c r="J93" s="23">
        <f t="shared" si="8"/>
        <v>75.422003164309913</v>
      </c>
      <c r="L93" s="24">
        <f t="shared" si="9"/>
        <v>2.5820855202074284</v>
      </c>
      <c r="M93" s="24">
        <f t="shared" si="10"/>
        <v>2.724160937681388</v>
      </c>
      <c r="N93" s="25">
        <f t="shared" si="11"/>
        <v>-0.14207541747395958</v>
      </c>
    </row>
    <row r="94" spans="2:14"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H94" s="23">
        <f t="shared" si="6"/>
        <v>79.424999999999997</v>
      </c>
      <c r="I94" s="23">
        <f t="shared" si="7"/>
        <v>77.991195718065953</v>
      </c>
      <c r="J94" s="23">
        <f t="shared" si="8"/>
        <v>75.20976341745471</v>
      </c>
      <c r="L94" s="24">
        <f t="shared" si="9"/>
        <v>2.7814323006112431</v>
      </c>
      <c r="M94" s="24">
        <f t="shared" si="10"/>
        <v>2.7596797920498779</v>
      </c>
      <c r="N94" s="25">
        <f t="shared" si="11"/>
        <v>2.1752508561365236E-2</v>
      </c>
    </row>
    <row r="95" spans="2:14"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H95" s="23">
        <f t="shared" si="6"/>
        <v>79.625</v>
      </c>
      <c r="I95" s="23">
        <f t="shared" si="7"/>
        <v>77.73050403044158</v>
      </c>
      <c r="J95" s="23">
        <f t="shared" si="8"/>
        <v>74.872544490851084</v>
      </c>
      <c r="L95" s="24">
        <f t="shared" si="9"/>
        <v>2.857959539590496</v>
      </c>
      <c r="M95" s="24">
        <f t="shared" si="10"/>
        <v>2.7542416649095367</v>
      </c>
      <c r="N95" s="25">
        <f t="shared" si="11"/>
        <v>0.10371787468095928</v>
      </c>
    </row>
    <row r="96" spans="2:14"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H96" s="23">
        <f t="shared" si="6"/>
        <v>80.224999999999994</v>
      </c>
      <c r="I96" s="23">
        <f t="shared" si="7"/>
        <v>77.38605021779459</v>
      </c>
      <c r="J96" s="23">
        <f t="shared" si="8"/>
        <v>74.492348050119176</v>
      </c>
      <c r="L96" s="24">
        <f t="shared" si="9"/>
        <v>2.8937021676754142</v>
      </c>
      <c r="M96" s="24">
        <f t="shared" si="10"/>
        <v>2.7283121962392967</v>
      </c>
      <c r="N96" s="25">
        <f t="shared" si="11"/>
        <v>0.16538997143611756</v>
      </c>
    </row>
    <row r="97" spans="2:14"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H97" s="23">
        <f t="shared" si="6"/>
        <v>77.474999999999994</v>
      </c>
      <c r="I97" s="23">
        <f t="shared" si="7"/>
        <v>76.869877530120874</v>
      </c>
      <c r="J97" s="23">
        <f t="shared" si="8"/>
        <v>74.033735894128711</v>
      </c>
      <c r="L97" s="24">
        <f t="shared" si="9"/>
        <v>2.8361416359921634</v>
      </c>
      <c r="M97" s="24">
        <f t="shared" si="10"/>
        <v>2.686964703380267</v>
      </c>
      <c r="N97" s="25">
        <f t="shared" si="11"/>
        <v>0.14917693261189635</v>
      </c>
    </row>
    <row r="98" spans="2:14"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H98" s="23">
        <f t="shared" si="6"/>
        <v>78.349999999999994</v>
      </c>
      <c r="I98" s="23">
        <f t="shared" si="7"/>
        <v>76.759855262870119</v>
      </c>
      <c r="J98" s="23">
        <f t="shared" si="8"/>
        <v>73.758434765659004</v>
      </c>
      <c r="L98" s="24">
        <f t="shared" si="9"/>
        <v>3.0014204972111145</v>
      </c>
      <c r="M98" s="24">
        <f t="shared" si="10"/>
        <v>2.6496704702272931</v>
      </c>
      <c r="N98" s="25">
        <f t="shared" si="11"/>
        <v>0.35175002698382141</v>
      </c>
    </row>
    <row r="99" spans="2:14"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H99" s="23">
        <f t="shared" si="6"/>
        <v>77.275000000000006</v>
      </c>
      <c r="I99" s="23">
        <f t="shared" si="7"/>
        <v>76.470738037937409</v>
      </c>
      <c r="J99" s="23">
        <f t="shared" si="8"/>
        <v>73.391109546911721</v>
      </c>
      <c r="L99" s="24">
        <f t="shared" si="9"/>
        <v>3.0796284910256873</v>
      </c>
      <c r="M99" s="24">
        <f t="shared" si="10"/>
        <v>2.5617329634813375</v>
      </c>
      <c r="N99" s="25">
        <f t="shared" si="11"/>
        <v>0.51789552754434975</v>
      </c>
    </row>
    <row r="100" spans="2:14"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H100" s="23">
        <f t="shared" si="6"/>
        <v>77.55</v>
      </c>
      <c r="I100" s="23">
        <f t="shared" si="7"/>
        <v>76.324508590289668</v>
      </c>
      <c r="J100" s="23">
        <f t="shared" si="8"/>
        <v>73.080398310664663</v>
      </c>
      <c r="L100" s="24">
        <f t="shared" si="9"/>
        <v>3.244110279625005</v>
      </c>
      <c r="M100" s="24">
        <f t="shared" si="10"/>
        <v>2.4322590815952503</v>
      </c>
      <c r="N100" s="25">
        <f t="shared" si="11"/>
        <v>0.81185119802975469</v>
      </c>
    </row>
    <row r="101" spans="2:14"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H101" s="23">
        <f t="shared" si="6"/>
        <v>77.8</v>
      </c>
      <c r="I101" s="23">
        <f t="shared" si="7"/>
        <v>76.10169197034233</v>
      </c>
      <c r="J101" s="23">
        <f t="shared" si="8"/>
        <v>72.722830175517842</v>
      </c>
      <c r="L101" s="24">
        <f t="shared" si="9"/>
        <v>3.3788617948244877</v>
      </c>
      <c r="M101" s="24">
        <f t="shared" si="10"/>
        <v>2.2292962820878115</v>
      </c>
      <c r="N101" s="25">
        <f t="shared" si="11"/>
        <v>1.1495655127366762</v>
      </c>
    </row>
    <row r="102" spans="2:14"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H102" s="23">
        <f t="shared" si="6"/>
        <v>78.474999999999994</v>
      </c>
      <c r="I102" s="23">
        <f t="shared" si="7"/>
        <v>75.792908692222753</v>
      </c>
      <c r="J102" s="23">
        <f t="shared" si="8"/>
        <v>72.316656589559273</v>
      </c>
      <c r="L102" s="24">
        <f t="shared" si="9"/>
        <v>3.4762521026634801</v>
      </c>
      <c r="M102" s="24">
        <f t="shared" si="10"/>
        <v>1.9419049039036427</v>
      </c>
      <c r="N102" s="25">
        <f t="shared" si="11"/>
        <v>1.5343471987598374</v>
      </c>
    </row>
    <row r="103" spans="2:14"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H103" s="23">
        <f t="shared" si="6"/>
        <v>81.625</v>
      </c>
      <c r="I103" s="23">
        <f t="shared" si="7"/>
        <v>75.305255727172351</v>
      </c>
      <c r="J103" s="23">
        <f t="shared" si="8"/>
        <v>71.823989116724007</v>
      </c>
      <c r="L103" s="24">
        <f t="shared" si="9"/>
        <v>3.4812666104483441</v>
      </c>
      <c r="M103" s="24">
        <f t="shared" si="10"/>
        <v>1.5583181042136833</v>
      </c>
      <c r="N103" s="25">
        <f t="shared" si="11"/>
        <v>1.9229485062346607</v>
      </c>
    </row>
    <row r="104" spans="2:14"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H104" s="23">
        <f t="shared" si="6"/>
        <v>82.224999999999994</v>
      </c>
      <c r="I104" s="23">
        <f t="shared" si="7"/>
        <v>74.156211313930953</v>
      </c>
      <c r="J104" s="23">
        <f t="shared" si="8"/>
        <v>71.039908246061927</v>
      </c>
      <c r="L104" s="24">
        <f t="shared" si="9"/>
        <v>3.1163030678690262</v>
      </c>
      <c r="M104" s="24">
        <f t="shared" si="10"/>
        <v>1.077580977655018</v>
      </c>
      <c r="N104" s="25">
        <f t="shared" si="11"/>
        <v>2.0387220902140082</v>
      </c>
    </row>
    <row r="105" spans="2:14"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H105" s="23">
        <f t="shared" si="6"/>
        <v>78.725000000000009</v>
      </c>
      <c r="I105" s="23">
        <f t="shared" si="7"/>
        <v>72.68915882555477</v>
      </c>
      <c r="J105" s="23">
        <f t="shared" si="8"/>
        <v>70.145100905746887</v>
      </c>
      <c r="L105" s="24">
        <f t="shared" si="9"/>
        <v>2.5440579198078836</v>
      </c>
      <c r="M105" s="24">
        <f t="shared" si="10"/>
        <v>0.5679004551015161</v>
      </c>
      <c r="N105" s="25">
        <f t="shared" si="11"/>
        <v>1.9761574647063676</v>
      </c>
    </row>
    <row r="106" spans="2:14"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H106" s="23">
        <f t="shared" si="6"/>
        <v>77.474999999999994</v>
      </c>
      <c r="I106" s="23">
        <f t="shared" si="7"/>
        <v>71.591733157473826</v>
      </c>
      <c r="J106" s="23">
        <f t="shared" si="8"/>
        <v>69.458708978206644</v>
      </c>
      <c r="L106" s="24">
        <f t="shared" si="9"/>
        <v>2.1330241792671814</v>
      </c>
      <c r="M106" s="24">
        <f t="shared" si="10"/>
        <v>7.3861088924924267E-2</v>
      </c>
      <c r="N106" s="25">
        <f t="shared" si="11"/>
        <v>2.0591630903422571</v>
      </c>
    </row>
    <row r="107" spans="2:14"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H107" s="23">
        <f t="shared" si="6"/>
        <v>77.625</v>
      </c>
      <c r="I107" s="23">
        <f t="shared" si="7"/>
        <v>70.52204827701452</v>
      </c>
      <c r="J107" s="23">
        <f t="shared" si="8"/>
        <v>68.817405696463169</v>
      </c>
      <c r="L107" s="24">
        <f t="shared" si="9"/>
        <v>1.7046425805513508</v>
      </c>
      <c r="M107" s="24">
        <f t="shared" si="10"/>
        <v>-0.44092968366064011</v>
      </c>
      <c r="N107" s="25">
        <f t="shared" si="11"/>
        <v>2.145572264211991</v>
      </c>
    </row>
    <row r="108" spans="2:14"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H108" s="23">
        <f t="shared" si="6"/>
        <v>77.125</v>
      </c>
      <c r="I108" s="23">
        <f t="shared" si="7"/>
        <v>69.230602509198974</v>
      </c>
      <c r="J108" s="23">
        <f t="shared" si="8"/>
        <v>68.112798152180218</v>
      </c>
      <c r="L108" s="24">
        <f t="shared" si="9"/>
        <v>1.1178043570187555</v>
      </c>
      <c r="M108" s="24">
        <f t="shared" si="10"/>
        <v>-0.97732274971363786</v>
      </c>
      <c r="N108" s="25">
        <f t="shared" si="11"/>
        <v>2.0951271067323933</v>
      </c>
    </row>
    <row r="109" spans="2:14"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H109" s="23">
        <f t="shared" si="6"/>
        <v>77.5</v>
      </c>
      <c r="I109" s="23">
        <f t="shared" si="7"/>
        <v>67.795257510871508</v>
      </c>
      <c r="J109" s="23">
        <f t="shared" si="8"/>
        <v>67.391822004354637</v>
      </c>
      <c r="L109" s="24">
        <f t="shared" si="9"/>
        <v>0.4034355065168711</v>
      </c>
      <c r="M109" s="24">
        <f t="shared" si="10"/>
        <v>-1.5011045263967362</v>
      </c>
      <c r="N109" s="25">
        <f t="shared" si="11"/>
        <v>1.9045400329136073</v>
      </c>
    </row>
    <row r="110" spans="2:14"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H110" s="23">
        <f t="shared" si="6"/>
        <v>73.650000000000006</v>
      </c>
      <c r="I110" s="23">
        <f t="shared" si="7"/>
        <v>66.030758876484512</v>
      </c>
      <c r="J110" s="23">
        <f t="shared" si="8"/>
        <v>66.583167764703006</v>
      </c>
      <c r="L110" s="24">
        <f t="shared" si="9"/>
        <v>-0.5524088882184941</v>
      </c>
      <c r="M110" s="24">
        <f t="shared" si="10"/>
        <v>-1.9772395346251379</v>
      </c>
      <c r="N110" s="25">
        <f t="shared" si="11"/>
        <v>1.4248306464066438</v>
      </c>
    </row>
    <row r="111" spans="2:14"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H111" s="23">
        <f t="shared" si="6"/>
        <v>67.825000000000003</v>
      </c>
      <c r="I111" s="23">
        <f t="shared" si="7"/>
        <v>64.645442308572612</v>
      </c>
      <c r="J111" s="23">
        <f t="shared" si="8"/>
        <v>66.017821185879242</v>
      </c>
      <c r="L111" s="24">
        <f t="shared" si="9"/>
        <v>-1.3723788773066303</v>
      </c>
      <c r="M111" s="24">
        <f t="shared" si="10"/>
        <v>-2.3334471962267989</v>
      </c>
      <c r="N111" s="25">
        <f t="shared" si="11"/>
        <v>0.96106831892016853</v>
      </c>
    </row>
    <row r="112" spans="2:14"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H112" s="23">
        <f t="shared" si="6"/>
        <v>65.400000000000006</v>
      </c>
      <c r="I112" s="23">
        <f t="shared" si="7"/>
        <v>64.067340910131264</v>
      </c>
      <c r="J112" s="23">
        <f t="shared" si="8"/>
        <v>65.873246880749576</v>
      </c>
      <c r="L112" s="24">
        <f t="shared" si="9"/>
        <v>-1.805905970618312</v>
      </c>
      <c r="M112" s="24">
        <f t="shared" si="10"/>
        <v>-2.5737142759568408</v>
      </c>
      <c r="N112" s="25">
        <f t="shared" si="11"/>
        <v>0.76780830533852873</v>
      </c>
    </row>
    <row r="113" spans="2:14"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H113" s="23">
        <f t="shared" si="6"/>
        <v>64.599999999999994</v>
      </c>
      <c r="I113" s="23">
        <f t="shared" si="7"/>
        <v>63.825039257427854</v>
      </c>
      <c r="J113" s="23">
        <f t="shared" si="8"/>
        <v>65.911106631209535</v>
      </c>
      <c r="L113" s="24">
        <f t="shared" si="9"/>
        <v>-2.0860673737816811</v>
      </c>
      <c r="M113" s="24">
        <f t="shared" si="10"/>
        <v>-2.7656663522914728</v>
      </c>
      <c r="N113" s="25">
        <f t="shared" si="11"/>
        <v>0.67959897850979178</v>
      </c>
    </row>
    <row r="114" spans="2:14"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H114" s="23">
        <f t="shared" si="6"/>
        <v>65.574999999999989</v>
      </c>
      <c r="I114" s="23">
        <f t="shared" si="7"/>
        <v>63.68413730423292</v>
      </c>
      <c r="J114" s="23">
        <f t="shared" si="8"/>
        <v>66.0159951617063</v>
      </c>
      <c r="L114" s="24">
        <f t="shared" si="9"/>
        <v>-2.3318578574733806</v>
      </c>
      <c r="M114" s="24">
        <f t="shared" si="10"/>
        <v>-2.935566096918921</v>
      </c>
      <c r="N114" s="25">
        <f t="shared" si="11"/>
        <v>0.60370823944554042</v>
      </c>
    </row>
    <row r="115" spans="2:14"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H115" s="23">
        <f t="shared" si="6"/>
        <v>65.099999999999994</v>
      </c>
      <c r="I115" s="23">
        <f t="shared" si="7"/>
        <v>63.340344086820721</v>
      </c>
      <c r="J115" s="23">
        <f t="shared" si="8"/>
        <v>66.051274774642806</v>
      </c>
      <c r="L115" s="24">
        <f t="shared" si="9"/>
        <v>-2.7109306878220849</v>
      </c>
      <c r="M115" s="24">
        <f t="shared" si="10"/>
        <v>-3.086493156780306</v>
      </c>
      <c r="N115" s="25">
        <f t="shared" si="11"/>
        <v>0.3755624689582211</v>
      </c>
    </row>
    <row r="116" spans="2:14"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H116" s="23">
        <f t="shared" si="6"/>
        <v>61.724999999999994</v>
      </c>
      <c r="I116" s="23">
        <f t="shared" si="7"/>
        <v>63.020406648060856</v>
      </c>
      <c r="J116" s="23">
        <f t="shared" si="8"/>
        <v>66.127376756614225</v>
      </c>
      <c r="L116" s="24">
        <f t="shared" si="9"/>
        <v>-3.1069701085533694</v>
      </c>
      <c r="M116" s="24">
        <f t="shared" si="10"/>
        <v>-3.1803837740198615</v>
      </c>
      <c r="N116" s="25">
        <f t="shared" si="11"/>
        <v>7.3413665466492084E-2</v>
      </c>
    </row>
    <row r="117" spans="2:14"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H117" s="23">
        <f t="shared" si="6"/>
        <v>61.1</v>
      </c>
      <c r="I117" s="23">
        <f t="shared" si="7"/>
        <v>63.25593512952647</v>
      </c>
      <c r="J117" s="23">
        <f t="shared" si="8"/>
        <v>66.479566897143357</v>
      </c>
      <c r="L117" s="24">
        <f t="shared" si="9"/>
        <v>-3.2236317676168866</v>
      </c>
      <c r="M117" s="24">
        <f t="shared" si="10"/>
        <v>-3.1987371903864847</v>
      </c>
      <c r="N117" s="25">
        <f t="shared" si="11"/>
        <v>-2.4894577230401893E-2</v>
      </c>
    </row>
    <row r="118" spans="2:14"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H118" s="23">
        <f t="shared" si="6"/>
        <v>60.674999999999997</v>
      </c>
      <c r="I118" s="23">
        <f t="shared" si="7"/>
        <v>63.647923334894919</v>
      </c>
      <c r="J118" s="23">
        <f t="shared" si="8"/>
        <v>66.909932248914828</v>
      </c>
      <c r="L118" s="24">
        <f t="shared" si="9"/>
        <v>-3.2620089140199084</v>
      </c>
      <c r="M118" s="24">
        <f t="shared" si="10"/>
        <v>-3.1925135460788843</v>
      </c>
      <c r="N118" s="25">
        <f t="shared" si="11"/>
        <v>-6.9495367941024178E-2</v>
      </c>
    </row>
    <row r="119" spans="2:14"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H119" s="23">
        <f t="shared" si="6"/>
        <v>61.9</v>
      </c>
      <c r="I119" s="23">
        <f t="shared" si="7"/>
        <v>64.188454850330359</v>
      </c>
      <c r="J119" s="23">
        <f t="shared" si="8"/>
        <v>67.408726828828009</v>
      </c>
      <c r="L119" s="24">
        <f t="shared" si="9"/>
        <v>-3.2202719784976495</v>
      </c>
      <c r="M119" s="24">
        <f t="shared" si="10"/>
        <v>-3.175139704093628</v>
      </c>
      <c r="N119" s="25">
        <f t="shared" si="11"/>
        <v>-4.5132274404021455E-2</v>
      </c>
    </row>
    <row r="120" spans="2:14"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H120" s="23">
        <f t="shared" si="6"/>
        <v>63.45</v>
      </c>
      <c r="I120" s="23">
        <f t="shared" si="7"/>
        <v>64.604537550390418</v>
      </c>
      <c r="J120" s="23">
        <f t="shared" si="8"/>
        <v>67.849424975134255</v>
      </c>
      <c r="L120" s="24">
        <f t="shared" si="9"/>
        <v>-3.2448874247438368</v>
      </c>
      <c r="M120" s="24">
        <f t="shared" si="10"/>
        <v>-3.1638566354926225</v>
      </c>
      <c r="N120" s="25">
        <f t="shared" si="11"/>
        <v>-8.1030789251214319E-2</v>
      </c>
    </row>
    <row r="121" spans="2:14"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H121" s="23">
        <f t="shared" si="6"/>
        <v>65.075000000000003</v>
      </c>
      <c r="I121" s="23">
        <f t="shared" si="7"/>
        <v>64.814453468643222</v>
      </c>
      <c r="J121" s="23">
        <f t="shared" si="8"/>
        <v>68.201378973144998</v>
      </c>
      <c r="L121" s="24">
        <f t="shared" si="9"/>
        <v>-3.3869255045017752</v>
      </c>
      <c r="M121" s="24">
        <f t="shared" si="10"/>
        <v>-3.1435989381798191</v>
      </c>
      <c r="N121" s="25">
        <f t="shared" si="11"/>
        <v>-0.24332656632195615</v>
      </c>
    </row>
    <row r="122" spans="2:14"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H122" s="23">
        <f t="shared" si="6"/>
        <v>64.3</v>
      </c>
      <c r="I122" s="23">
        <f t="shared" si="7"/>
        <v>64.767081372032905</v>
      </c>
      <c r="J122" s="23">
        <f t="shared" si="8"/>
        <v>68.451489290996591</v>
      </c>
      <c r="L122" s="24">
        <f t="shared" si="9"/>
        <v>-3.6844079189636858</v>
      </c>
      <c r="M122" s="24">
        <f t="shared" si="10"/>
        <v>-3.08276729659933</v>
      </c>
      <c r="N122" s="25">
        <f t="shared" si="11"/>
        <v>-0.60164062236435578</v>
      </c>
    </row>
    <row r="123" spans="2:14"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H123" s="23">
        <f t="shared" si="6"/>
        <v>59.425000000000004</v>
      </c>
      <c r="I123" s="23">
        <f t="shared" si="7"/>
        <v>64.852005257857073</v>
      </c>
      <c r="J123" s="23">
        <f t="shared" si="8"/>
        <v>68.783608434276317</v>
      </c>
      <c r="L123" s="24">
        <f t="shared" si="9"/>
        <v>-3.9316031764192445</v>
      </c>
      <c r="M123" s="24">
        <f t="shared" si="10"/>
        <v>-2.9323571410082412</v>
      </c>
      <c r="N123" s="25">
        <f t="shared" si="11"/>
        <v>-0.99924603541100332</v>
      </c>
    </row>
    <row r="124" spans="2:14"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H124" s="23">
        <f t="shared" si="6"/>
        <v>60.550000000000004</v>
      </c>
      <c r="I124" s="23">
        <f t="shared" si="7"/>
        <v>65.838733486558354</v>
      </c>
      <c r="J124" s="23">
        <f t="shared" si="8"/>
        <v>69.53229710901843</v>
      </c>
      <c r="L124" s="24">
        <f t="shared" si="9"/>
        <v>-3.6935636224600756</v>
      </c>
      <c r="M124" s="24">
        <f t="shared" si="10"/>
        <v>-2.6825456321554904</v>
      </c>
      <c r="N124" s="25">
        <f t="shared" si="11"/>
        <v>-1.0110179903045853</v>
      </c>
    </row>
    <row r="125" spans="2:14"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H125" s="23">
        <f t="shared" si="6"/>
        <v>61.65</v>
      </c>
      <c r="I125" s="23">
        <f t="shared" si="7"/>
        <v>66.800321393205323</v>
      </c>
      <c r="J125" s="23">
        <f t="shared" si="8"/>
        <v>70.250880877739903</v>
      </c>
      <c r="L125" s="24">
        <f t="shared" si="9"/>
        <v>-3.4505594845345797</v>
      </c>
      <c r="M125" s="24">
        <f t="shared" si="10"/>
        <v>-2.4297911345793439</v>
      </c>
      <c r="N125" s="25">
        <f t="shared" si="11"/>
        <v>-1.0207683499552358</v>
      </c>
    </row>
    <row r="126" spans="2:14"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H126" s="23">
        <f t="shared" si="6"/>
        <v>61.75</v>
      </c>
      <c r="I126" s="23">
        <f t="shared" si="7"/>
        <v>67.736743464697199</v>
      </c>
      <c r="J126" s="23">
        <f t="shared" si="8"/>
        <v>70.93895134795909</v>
      </c>
      <c r="L126" s="24">
        <f t="shared" si="9"/>
        <v>-3.2022078832618917</v>
      </c>
      <c r="M126" s="24">
        <f t="shared" si="10"/>
        <v>-2.1745990470905348</v>
      </c>
      <c r="N126" s="25">
        <f t="shared" si="11"/>
        <v>-1.0276088361713569</v>
      </c>
    </row>
    <row r="127" spans="2:14"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H127" s="23">
        <f t="shared" si="6"/>
        <v>65.349999999999994</v>
      </c>
      <c r="I127" s="23">
        <f t="shared" si="7"/>
        <v>68.82524227646033</v>
      </c>
      <c r="J127" s="23">
        <f t="shared" si="8"/>
        <v>71.674067455795822</v>
      </c>
      <c r="L127" s="24">
        <f t="shared" si="9"/>
        <v>-2.848825179335492</v>
      </c>
      <c r="M127" s="24">
        <f t="shared" si="10"/>
        <v>-1.9176968380476953</v>
      </c>
      <c r="N127" s="25">
        <f t="shared" si="11"/>
        <v>-0.93112834128779665</v>
      </c>
    </row>
    <row r="128" spans="2:14"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H128" s="23">
        <f t="shared" si="6"/>
        <v>66.2</v>
      </c>
      <c r="I128" s="23">
        <f t="shared" si="7"/>
        <v>69.45710450854402</v>
      </c>
      <c r="J128" s="23">
        <f t="shared" si="8"/>
        <v>72.179992852259488</v>
      </c>
      <c r="L128" s="24">
        <f t="shared" si="9"/>
        <v>-2.7228883437154678</v>
      </c>
      <c r="M128" s="24">
        <f t="shared" si="10"/>
        <v>-1.6849147527257462</v>
      </c>
      <c r="N128" s="25">
        <f t="shared" si="11"/>
        <v>-1.0379735909897216</v>
      </c>
    </row>
    <row r="129" spans="2:14"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H129" s="23">
        <f t="shared" si="6"/>
        <v>65.05</v>
      </c>
      <c r="I129" s="23">
        <f t="shared" si="7"/>
        <v>70.049305328279289</v>
      </c>
      <c r="J129" s="23">
        <f t="shared" si="8"/>
        <v>72.658392280440253</v>
      </c>
      <c r="L129" s="24">
        <f t="shared" si="9"/>
        <v>-2.6090869521609648</v>
      </c>
      <c r="M129" s="24">
        <f t="shared" si="10"/>
        <v>-1.4254213549783157</v>
      </c>
      <c r="N129" s="25">
        <f t="shared" si="11"/>
        <v>-1.1836655971826491</v>
      </c>
    </row>
    <row r="130" spans="2:14"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H130" s="23">
        <f t="shared" si="6"/>
        <v>64.675000000000011</v>
      </c>
      <c r="I130" s="23">
        <f t="shared" si="7"/>
        <v>70.958269933420979</v>
      </c>
      <c r="J130" s="23">
        <f t="shared" si="8"/>
        <v>73.267063662875472</v>
      </c>
      <c r="L130" s="24">
        <f t="shared" si="9"/>
        <v>-2.3087937294544929</v>
      </c>
      <c r="M130" s="24">
        <f t="shared" si="10"/>
        <v>-1.1295049556826535</v>
      </c>
      <c r="N130" s="25">
        <f t="shared" si="11"/>
        <v>-1.1792887737718394</v>
      </c>
    </row>
    <row r="131" spans="2:14"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H131" s="23">
        <f t="shared" si="6"/>
        <v>63.800000000000004</v>
      </c>
      <c r="I131" s="23">
        <f t="shared" si="7"/>
        <v>72.100682648588432</v>
      </c>
      <c r="J131" s="23">
        <f t="shared" si="8"/>
        <v>73.954428755905511</v>
      </c>
      <c r="L131" s="24">
        <f t="shared" si="9"/>
        <v>-1.8537461073170789</v>
      </c>
      <c r="M131" s="24">
        <f t="shared" si="10"/>
        <v>-0.83468276223969373</v>
      </c>
      <c r="N131" s="25">
        <f t="shared" si="11"/>
        <v>-1.0190633450773852</v>
      </c>
    </row>
    <row r="132" spans="2:14"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H132" s="23">
        <f t="shared" si="6"/>
        <v>69.05</v>
      </c>
      <c r="I132" s="23">
        <f t="shared" si="7"/>
        <v>73.609897675604515</v>
      </c>
      <c r="J132" s="23">
        <f t="shared" si="8"/>
        <v>74.766783056377946</v>
      </c>
      <c r="L132" s="24">
        <f t="shared" si="9"/>
        <v>-1.1568853807734314</v>
      </c>
      <c r="M132" s="24">
        <f t="shared" si="10"/>
        <v>-0.5799169259703475</v>
      </c>
      <c r="N132" s="25">
        <f t="shared" si="11"/>
        <v>-0.5769684548030839</v>
      </c>
    </row>
    <row r="133" spans="2:14"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H133" s="23">
        <f t="shared" ref="H133:H196" si="12">(D133+E133+F133*2)/4</f>
        <v>71.150000000000006</v>
      </c>
      <c r="I133" s="23">
        <f t="shared" ref="I133:I196" si="13">I134+(2/(1+12))*(H133-I134)</f>
        <v>74.438969980259884</v>
      </c>
      <c r="J133" s="23">
        <f t="shared" ref="J133:J196" si="14">J134+(2/(1+26))*(H133-J134)</f>
        <v>75.22412570088818</v>
      </c>
      <c r="L133" s="24">
        <f t="shared" ref="L133:L196" si="15">I133-J133</f>
        <v>-0.78515572062829619</v>
      </c>
      <c r="M133" s="24">
        <f t="shared" ref="M133:M196" si="16">M134+(2/(1+9))*(L133-M134)</f>
        <v>-0.43567481226957649</v>
      </c>
      <c r="N133" s="25">
        <f t="shared" ref="N133:N196" si="17">L133-M133</f>
        <v>-0.3494809083587197</v>
      </c>
    </row>
    <row r="134" spans="2:14"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H134" s="23">
        <f t="shared" si="12"/>
        <v>71.550000000000011</v>
      </c>
      <c r="I134" s="23">
        <f t="shared" si="13"/>
        <v>75.036964522125317</v>
      </c>
      <c r="J134" s="23">
        <f t="shared" si="14"/>
        <v>75.550055756959239</v>
      </c>
      <c r="L134" s="24">
        <f t="shared" si="15"/>
        <v>-0.51309123483392227</v>
      </c>
      <c r="M134" s="24">
        <f t="shared" si="16"/>
        <v>-0.34830458517989654</v>
      </c>
      <c r="N134" s="25">
        <f t="shared" si="17"/>
        <v>-0.16478664965402573</v>
      </c>
    </row>
    <row r="135" spans="2:14"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H135" s="23">
        <f t="shared" si="12"/>
        <v>73.575000000000003</v>
      </c>
      <c r="I135" s="23">
        <f t="shared" si="13"/>
        <v>75.670958071602641</v>
      </c>
      <c r="J135" s="23">
        <f t="shared" si="14"/>
        <v>75.87006021751597</v>
      </c>
      <c r="L135" s="24">
        <f t="shared" si="15"/>
        <v>-0.19910214591332931</v>
      </c>
      <c r="M135" s="24">
        <f t="shared" si="16"/>
        <v>-0.3071079227663901</v>
      </c>
      <c r="N135" s="25">
        <f t="shared" si="17"/>
        <v>0.10800577685306079</v>
      </c>
    </row>
    <row r="136" spans="2:14"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H136" s="23">
        <f t="shared" si="12"/>
        <v>74.3</v>
      </c>
      <c r="I136" s="23">
        <f t="shared" si="13"/>
        <v>76.052041357348571</v>
      </c>
      <c r="J136" s="23">
        <f t="shared" si="14"/>
        <v>76.053665034917245</v>
      </c>
      <c r="L136" s="24">
        <f t="shared" si="15"/>
        <v>-1.6236775686735427E-3</v>
      </c>
      <c r="M136" s="24">
        <f t="shared" si="16"/>
        <v>-0.33410936697965532</v>
      </c>
      <c r="N136" s="25">
        <f t="shared" si="17"/>
        <v>0.33248568941098178</v>
      </c>
    </row>
    <row r="137" spans="2:14"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H137" s="23">
        <f t="shared" si="12"/>
        <v>78.699999999999989</v>
      </c>
      <c r="I137" s="23">
        <f t="shared" si="13"/>
        <v>76.370594331411951</v>
      </c>
      <c r="J137" s="23">
        <f t="shared" si="14"/>
        <v>76.193958237710632</v>
      </c>
      <c r="L137" s="24">
        <f t="shared" si="15"/>
        <v>0.17663609370131894</v>
      </c>
      <c r="M137" s="24">
        <f t="shared" si="16"/>
        <v>-0.41723078933240076</v>
      </c>
      <c r="N137" s="25">
        <f t="shared" si="17"/>
        <v>0.59386688303371971</v>
      </c>
    </row>
    <row r="138" spans="2:14"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H138" s="23">
        <f t="shared" si="12"/>
        <v>76.625</v>
      </c>
      <c r="I138" s="23">
        <f t="shared" si="13"/>
        <v>75.94706602803231</v>
      </c>
      <c r="J138" s="23">
        <f t="shared" si="14"/>
        <v>75.993474896727477</v>
      </c>
      <c r="L138" s="24">
        <f t="shared" si="15"/>
        <v>-4.6408868695166916E-2</v>
      </c>
      <c r="M138" s="24">
        <f t="shared" si="16"/>
        <v>-0.56569751009083069</v>
      </c>
      <c r="N138" s="25">
        <f t="shared" si="17"/>
        <v>0.51928864139566377</v>
      </c>
    </row>
    <row r="139" spans="2:14"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H139" s="23">
        <f t="shared" si="12"/>
        <v>75.949999999999989</v>
      </c>
      <c r="I139" s="23">
        <f t="shared" si="13"/>
        <v>75.823805305856368</v>
      </c>
      <c r="J139" s="23">
        <f t="shared" si="14"/>
        <v>75.942952888465669</v>
      </c>
      <c r="L139" s="24">
        <f t="shared" si="15"/>
        <v>-0.11914758260930114</v>
      </c>
      <c r="M139" s="24">
        <f t="shared" si="16"/>
        <v>-0.69551967043974661</v>
      </c>
      <c r="N139" s="25">
        <f t="shared" si="17"/>
        <v>0.57637208783044547</v>
      </c>
    </row>
    <row r="140" spans="2:14"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H140" s="23">
        <f t="shared" si="12"/>
        <v>78.199999999999989</v>
      </c>
      <c r="I140" s="23">
        <f t="shared" si="13"/>
        <v>75.800860816012076</v>
      </c>
      <c r="J140" s="23">
        <f t="shared" si="14"/>
        <v>75.942389119542923</v>
      </c>
      <c r="L140" s="24">
        <f t="shared" si="15"/>
        <v>-0.14152830353084767</v>
      </c>
      <c r="M140" s="24">
        <f t="shared" si="16"/>
        <v>-0.83961269239735792</v>
      </c>
      <c r="N140" s="25">
        <f t="shared" si="17"/>
        <v>0.69808438886651025</v>
      </c>
    </row>
    <row r="141" spans="2:14"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H141" s="23">
        <f t="shared" si="12"/>
        <v>77.625</v>
      </c>
      <c r="I141" s="23">
        <f t="shared" si="13"/>
        <v>75.364653691650645</v>
      </c>
      <c r="J141" s="23">
        <f t="shared" si="14"/>
        <v>75.761780249106366</v>
      </c>
      <c r="L141" s="24">
        <f t="shared" si="15"/>
        <v>-0.39712655745572079</v>
      </c>
      <c r="M141" s="24">
        <f t="shared" si="16"/>
        <v>-1.0141337896139855</v>
      </c>
      <c r="N141" s="25">
        <f t="shared" si="17"/>
        <v>0.6170072321582647</v>
      </c>
    </row>
    <row r="142" spans="2:14"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H142" s="23">
        <f t="shared" si="12"/>
        <v>75.45</v>
      </c>
      <c r="I142" s="23">
        <f t="shared" si="13"/>
        <v>74.953681635587131</v>
      </c>
      <c r="J142" s="23">
        <f t="shared" si="14"/>
        <v>75.612722669034881</v>
      </c>
      <c r="L142" s="24">
        <f t="shared" si="15"/>
        <v>-0.65904103344774967</v>
      </c>
      <c r="M142" s="24">
        <f t="shared" si="16"/>
        <v>-1.1683855976535515</v>
      </c>
      <c r="N142" s="25">
        <f t="shared" si="17"/>
        <v>0.50934456420580188</v>
      </c>
    </row>
    <row r="143" spans="2:14"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H143" s="23">
        <f t="shared" si="12"/>
        <v>75.474999999999994</v>
      </c>
      <c r="I143" s="23">
        <f t="shared" si="13"/>
        <v>74.863441932966609</v>
      </c>
      <c r="J143" s="23">
        <f t="shared" si="14"/>
        <v>75.625740482557674</v>
      </c>
      <c r="L143" s="24">
        <f t="shared" si="15"/>
        <v>-0.76229854959106547</v>
      </c>
      <c r="M143" s="24">
        <f t="shared" si="16"/>
        <v>-1.295721738705002</v>
      </c>
      <c r="N143" s="25">
        <f t="shared" si="17"/>
        <v>0.53342318911393649</v>
      </c>
    </row>
    <row r="144" spans="2:14"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H144" s="23">
        <f t="shared" si="12"/>
        <v>75.875</v>
      </c>
      <c r="I144" s="23">
        <f t="shared" si="13"/>
        <v>74.752249557142363</v>
      </c>
      <c r="J144" s="23">
        <f t="shared" si="14"/>
        <v>75.637799721162281</v>
      </c>
      <c r="L144" s="24">
        <f t="shared" si="15"/>
        <v>-0.88555016401991793</v>
      </c>
      <c r="M144" s="24">
        <f t="shared" si="16"/>
        <v>-1.429077535983486</v>
      </c>
      <c r="N144" s="25">
        <f t="shared" si="17"/>
        <v>0.54352737196356804</v>
      </c>
    </row>
    <row r="145" spans="2:14"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H145" s="23">
        <f t="shared" si="12"/>
        <v>74.650000000000006</v>
      </c>
      <c r="I145" s="23">
        <f t="shared" si="13"/>
        <v>74.548113112986428</v>
      </c>
      <c r="J145" s="23">
        <f t="shared" si="14"/>
        <v>75.618823698855266</v>
      </c>
      <c r="L145" s="24">
        <f t="shared" si="15"/>
        <v>-1.0707105858688379</v>
      </c>
      <c r="M145" s="24">
        <f t="shared" si="16"/>
        <v>-1.5649593789743781</v>
      </c>
      <c r="N145" s="25">
        <f t="shared" si="17"/>
        <v>0.49424879310554015</v>
      </c>
    </row>
    <row r="146" spans="2:14"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H146" s="23">
        <f t="shared" si="12"/>
        <v>71.974999999999994</v>
      </c>
      <c r="I146" s="23">
        <f t="shared" si="13"/>
        <v>74.529588224438498</v>
      </c>
      <c r="J146" s="23">
        <f t="shared" si="14"/>
        <v>75.696329594763682</v>
      </c>
      <c r="L146" s="24">
        <f t="shared" si="15"/>
        <v>-1.1667413703251839</v>
      </c>
      <c r="M146" s="24">
        <f t="shared" si="16"/>
        <v>-1.6885215772507631</v>
      </c>
      <c r="N146" s="25">
        <f t="shared" si="17"/>
        <v>0.52178020692557925</v>
      </c>
    </row>
    <row r="147" spans="2:14"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H147" s="23">
        <f t="shared" si="12"/>
        <v>74.45</v>
      </c>
      <c r="I147" s="23">
        <f t="shared" si="13"/>
        <v>74.994058810700039</v>
      </c>
      <c r="J147" s="23">
        <f t="shared" si="14"/>
        <v>75.994035962344782</v>
      </c>
      <c r="L147" s="24">
        <f t="shared" si="15"/>
        <v>-0.99997715164474243</v>
      </c>
      <c r="M147" s="24">
        <f t="shared" si="16"/>
        <v>-1.818966628982158</v>
      </c>
      <c r="N147" s="25">
        <f t="shared" si="17"/>
        <v>0.81898947733741556</v>
      </c>
    </row>
    <row r="148" spans="2:14"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H148" s="23">
        <f t="shared" si="12"/>
        <v>75.424999999999997</v>
      </c>
      <c r="I148" s="23">
        <f t="shared" si="13"/>
        <v>75.092978594463688</v>
      </c>
      <c r="J148" s="23">
        <f t="shared" si="14"/>
        <v>76.117558839332361</v>
      </c>
      <c r="L148" s="24">
        <f t="shared" si="15"/>
        <v>-1.0245802448686732</v>
      </c>
      <c r="M148" s="24">
        <f t="shared" si="16"/>
        <v>-2.023713998316512</v>
      </c>
      <c r="N148" s="25">
        <f t="shared" si="17"/>
        <v>0.99913375344783883</v>
      </c>
    </row>
    <row r="149" spans="2:14"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H149" s="23">
        <f t="shared" si="12"/>
        <v>76.5</v>
      </c>
      <c r="I149" s="23">
        <f t="shared" si="13"/>
        <v>75.032611066184359</v>
      </c>
      <c r="J149" s="23">
        <f t="shared" si="14"/>
        <v>76.172963546478954</v>
      </c>
      <c r="L149" s="24">
        <f t="shared" si="15"/>
        <v>-1.1403524802945952</v>
      </c>
      <c r="M149" s="24">
        <f t="shared" si="16"/>
        <v>-2.2734974366784719</v>
      </c>
      <c r="N149" s="25">
        <f t="shared" si="17"/>
        <v>1.1331449563838767</v>
      </c>
    </row>
    <row r="150" spans="2:14"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H150" s="23">
        <f t="shared" si="12"/>
        <v>77.75</v>
      </c>
      <c r="I150" s="23">
        <f t="shared" si="13"/>
        <v>74.765813078217874</v>
      </c>
      <c r="J150" s="23">
        <f t="shared" si="14"/>
        <v>76.146800630197276</v>
      </c>
      <c r="L150" s="24">
        <f t="shared" si="15"/>
        <v>-1.3809875519794019</v>
      </c>
      <c r="M150" s="24">
        <f t="shared" si="16"/>
        <v>-2.5567836757744411</v>
      </c>
      <c r="N150" s="25">
        <f t="shared" si="17"/>
        <v>1.1757961237950392</v>
      </c>
    </row>
    <row r="151" spans="2:14"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H151" s="23">
        <f t="shared" si="12"/>
        <v>77.724999999999994</v>
      </c>
      <c r="I151" s="23">
        <f t="shared" si="13"/>
        <v>74.223233637893856</v>
      </c>
      <c r="J151" s="23">
        <f t="shared" si="14"/>
        <v>76.018544680613061</v>
      </c>
      <c r="L151" s="24">
        <f t="shared" si="15"/>
        <v>-1.7953110427192058</v>
      </c>
      <c r="M151" s="24">
        <f t="shared" si="16"/>
        <v>-2.8507327067232007</v>
      </c>
      <c r="N151" s="25">
        <f t="shared" si="17"/>
        <v>1.0554216640039948</v>
      </c>
    </row>
    <row r="152" spans="2:14"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H152" s="23">
        <f t="shared" si="12"/>
        <v>74.8</v>
      </c>
      <c r="I152" s="23">
        <f t="shared" si="13"/>
        <v>73.58654884478365</v>
      </c>
      <c r="J152" s="23">
        <f t="shared" si="14"/>
        <v>75.88202825506211</v>
      </c>
      <c r="L152" s="24">
        <f t="shared" si="15"/>
        <v>-2.2954794102784604</v>
      </c>
      <c r="M152" s="24">
        <f t="shared" si="16"/>
        <v>-3.1145881227241996</v>
      </c>
      <c r="N152" s="25">
        <f t="shared" si="17"/>
        <v>0.81910871244573924</v>
      </c>
    </row>
    <row r="153" spans="2:14"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H153" s="23">
        <f t="shared" si="12"/>
        <v>74.674999999999997</v>
      </c>
      <c r="I153" s="23">
        <f t="shared" si="13"/>
        <v>73.365921362017033</v>
      </c>
      <c r="J153" s="23">
        <f t="shared" si="14"/>
        <v>75.968590515467085</v>
      </c>
      <c r="L153" s="24">
        <f t="shared" si="15"/>
        <v>-2.6026691534500515</v>
      </c>
      <c r="M153" s="24">
        <f t="shared" si="16"/>
        <v>-3.3193653008356345</v>
      </c>
      <c r="N153" s="25">
        <f t="shared" si="17"/>
        <v>0.71669614738558307</v>
      </c>
    </row>
    <row r="154" spans="2:14"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H154" s="23">
        <f t="shared" si="12"/>
        <v>74.400000000000006</v>
      </c>
      <c r="I154" s="23">
        <f t="shared" si="13"/>
        <v>73.127907064201949</v>
      </c>
      <c r="J154" s="23">
        <f t="shared" si="14"/>
        <v>76.072077756704459</v>
      </c>
      <c r="L154" s="24">
        <f t="shared" si="15"/>
        <v>-2.9441706925025102</v>
      </c>
      <c r="M154" s="24">
        <f t="shared" si="16"/>
        <v>-3.4985393376820304</v>
      </c>
      <c r="N154" s="25">
        <f t="shared" si="17"/>
        <v>0.55436864517952023</v>
      </c>
    </row>
    <row r="155" spans="2:14"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H155" s="23">
        <f t="shared" si="12"/>
        <v>74.949999999999989</v>
      </c>
      <c r="I155" s="23">
        <f t="shared" si="13"/>
        <v>72.896617439511388</v>
      </c>
      <c r="J155" s="23">
        <f t="shared" si="14"/>
        <v>76.205843977240818</v>
      </c>
      <c r="L155" s="24">
        <f t="shared" si="15"/>
        <v>-3.3092265377294297</v>
      </c>
      <c r="M155" s="24">
        <f t="shared" si="16"/>
        <v>-3.6371314989769106</v>
      </c>
      <c r="N155" s="25">
        <f t="shared" si="17"/>
        <v>0.32790496124748092</v>
      </c>
    </row>
    <row r="156" spans="2:14"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H156" s="23">
        <f t="shared" si="12"/>
        <v>71.224999999999994</v>
      </c>
      <c r="I156" s="23">
        <f t="shared" si="13"/>
        <v>72.523275155786195</v>
      </c>
      <c r="J156" s="23">
        <f t="shared" si="14"/>
        <v>76.30631149542009</v>
      </c>
      <c r="L156" s="24">
        <f t="shared" si="15"/>
        <v>-3.7830363396338953</v>
      </c>
      <c r="M156" s="24">
        <f t="shared" si="16"/>
        <v>-3.719107739288781</v>
      </c>
      <c r="N156" s="25">
        <f t="shared" si="17"/>
        <v>-6.3928600345114273E-2</v>
      </c>
    </row>
    <row r="157" spans="2:14"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H157" s="23">
        <f t="shared" si="12"/>
        <v>70.574999999999989</v>
      </c>
      <c r="I157" s="23">
        <f t="shared" si="13"/>
        <v>72.759325184110963</v>
      </c>
      <c r="J157" s="23">
        <f t="shared" si="14"/>
        <v>76.712816415053695</v>
      </c>
      <c r="L157" s="24">
        <f t="shared" si="15"/>
        <v>-3.9534912309427312</v>
      </c>
      <c r="M157" s="24">
        <f t="shared" si="16"/>
        <v>-3.7031255892025023</v>
      </c>
      <c r="N157" s="25">
        <f t="shared" si="17"/>
        <v>-0.25036564174022891</v>
      </c>
    </row>
    <row r="158" spans="2:14"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H158" s="23">
        <f t="shared" si="12"/>
        <v>69.850000000000009</v>
      </c>
      <c r="I158" s="23">
        <f t="shared" si="13"/>
        <v>73.156475217585694</v>
      </c>
      <c r="J158" s="23">
        <f t="shared" si="14"/>
        <v>77.203841728257999</v>
      </c>
      <c r="L158" s="24">
        <f t="shared" si="15"/>
        <v>-4.0473665106723047</v>
      </c>
      <c r="M158" s="24">
        <f t="shared" si="16"/>
        <v>-3.640534178767445</v>
      </c>
      <c r="N158" s="25">
        <f t="shared" si="17"/>
        <v>-0.40683233190485968</v>
      </c>
    </row>
    <row r="159" spans="2:14"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H159" s="23">
        <f t="shared" si="12"/>
        <v>70.349999999999994</v>
      </c>
      <c r="I159" s="23">
        <f t="shared" si="13"/>
        <v>73.757652529873994</v>
      </c>
      <c r="J159" s="23">
        <f t="shared" si="14"/>
        <v>77.792149066518633</v>
      </c>
      <c r="L159" s="24">
        <f t="shared" si="15"/>
        <v>-4.0344965366446388</v>
      </c>
      <c r="M159" s="24">
        <f t="shared" si="16"/>
        <v>-3.5388260957912303</v>
      </c>
      <c r="N159" s="25">
        <f t="shared" si="17"/>
        <v>-0.4956704408534085</v>
      </c>
    </row>
    <row r="160" spans="2:14"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H160" s="23">
        <f t="shared" si="12"/>
        <v>70.974999999999994</v>
      </c>
      <c r="I160" s="23">
        <f t="shared" si="13"/>
        <v>74.377225717123807</v>
      </c>
      <c r="J160" s="23">
        <f t="shared" si="14"/>
        <v>78.38752099184012</v>
      </c>
      <c r="L160" s="24">
        <f t="shared" si="15"/>
        <v>-4.010295274716313</v>
      </c>
      <c r="M160" s="24">
        <f t="shared" si="16"/>
        <v>-3.414908485577878</v>
      </c>
      <c r="N160" s="25">
        <f t="shared" si="17"/>
        <v>-0.59538678913843501</v>
      </c>
    </row>
    <row r="161" spans="2:14"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H161" s="23">
        <f t="shared" si="12"/>
        <v>72.325000000000003</v>
      </c>
      <c r="I161" s="23">
        <f t="shared" si="13"/>
        <v>74.995812211146315</v>
      </c>
      <c r="J161" s="23">
        <f t="shared" si="14"/>
        <v>78.98052267118733</v>
      </c>
      <c r="L161" s="24">
        <f t="shared" si="15"/>
        <v>-3.9847104600410148</v>
      </c>
      <c r="M161" s="24">
        <f t="shared" si="16"/>
        <v>-3.266061788293269</v>
      </c>
      <c r="N161" s="25">
        <f t="shared" si="17"/>
        <v>-0.71864867174774583</v>
      </c>
    </row>
    <row r="162" spans="2:14"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H162" s="23">
        <f t="shared" si="12"/>
        <v>71.5</v>
      </c>
      <c r="I162" s="23">
        <f t="shared" si="13"/>
        <v>75.481414431354736</v>
      </c>
      <c r="J162" s="23">
        <f t="shared" si="14"/>
        <v>79.512964484882318</v>
      </c>
      <c r="L162" s="24">
        <f t="shared" si="15"/>
        <v>-4.0315500535275817</v>
      </c>
      <c r="M162" s="24">
        <f t="shared" si="16"/>
        <v>-3.0863996203563326</v>
      </c>
      <c r="N162" s="25">
        <f t="shared" si="17"/>
        <v>-0.94515043317124903</v>
      </c>
    </row>
    <row r="163" spans="2:14"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H163" s="23">
        <f t="shared" si="12"/>
        <v>71.400000000000006</v>
      </c>
      <c r="I163" s="23">
        <f t="shared" si="13"/>
        <v>76.205307964328327</v>
      </c>
      <c r="J163" s="23">
        <f t="shared" si="14"/>
        <v>80.154001643672899</v>
      </c>
      <c r="L163" s="24">
        <f t="shared" si="15"/>
        <v>-3.9486936793445722</v>
      </c>
      <c r="M163" s="24">
        <f t="shared" si="16"/>
        <v>-2.8501120120635202</v>
      </c>
      <c r="N163" s="25">
        <f t="shared" si="17"/>
        <v>-1.098581667281052</v>
      </c>
    </row>
    <row r="164" spans="2:14"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H164" s="23">
        <f t="shared" si="12"/>
        <v>71.824999999999989</v>
      </c>
      <c r="I164" s="23">
        <f t="shared" si="13"/>
        <v>77.079000321478929</v>
      </c>
      <c r="J164" s="23">
        <f t="shared" si="14"/>
        <v>80.854321775166724</v>
      </c>
      <c r="L164" s="24">
        <f t="shared" si="15"/>
        <v>-3.7753214536877948</v>
      </c>
      <c r="M164" s="24">
        <f t="shared" si="16"/>
        <v>-2.5754665952432569</v>
      </c>
      <c r="N164" s="25">
        <f t="shared" si="17"/>
        <v>-1.1998548584445379</v>
      </c>
    </row>
    <row r="165" spans="2:14"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H165" s="23">
        <f t="shared" si="12"/>
        <v>72.349999999999994</v>
      </c>
      <c r="I165" s="23">
        <f t="shared" si="13"/>
        <v>78.034273107202381</v>
      </c>
      <c r="J165" s="23">
        <f t="shared" si="14"/>
        <v>81.576667517180056</v>
      </c>
      <c r="L165" s="24">
        <f t="shared" si="15"/>
        <v>-3.5423944099776747</v>
      </c>
      <c r="M165" s="24">
        <f t="shared" si="16"/>
        <v>-2.2755028806321227</v>
      </c>
      <c r="N165" s="25">
        <f t="shared" si="17"/>
        <v>-1.266891529345552</v>
      </c>
    </row>
    <row r="166" spans="2:14"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H166" s="23">
        <f t="shared" si="12"/>
        <v>70.875</v>
      </c>
      <c r="I166" s="23">
        <f t="shared" si="13"/>
        <v>79.067777308511907</v>
      </c>
      <c r="J166" s="23">
        <f t="shared" si="14"/>
        <v>82.314800918554468</v>
      </c>
      <c r="L166" s="24">
        <f t="shared" si="15"/>
        <v>-3.2470236100425609</v>
      </c>
      <c r="M166" s="24">
        <f t="shared" si="16"/>
        <v>-1.9587799982957346</v>
      </c>
      <c r="N166" s="25">
        <f t="shared" si="17"/>
        <v>-1.2882436117468263</v>
      </c>
    </row>
    <row r="167" spans="2:14"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H167" s="23">
        <f t="shared" si="12"/>
        <v>72.524999999999991</v>
      </c>
      <c r="I167" s="23">
        <f t="shared" si="13"/>
        <v>80.557373182786804</v>
      </c>
      <c r="J167" s="23">
        <f t="shared" si="14"/>
        <v>83.229984992038823</v>
      </c>
      <c r="L167" s="24">
        <f t="shared" si="15"/>
        <v>-2.6726118092520181</v>
      </c>
      <c r="M167" s="24">
        <f t="shared" si="16"/>
        <v>-1.636719095359028</v>
      </c>
      <c r="N167" s="25">
        <f t="shared" si="17"/>
        <v>-1.0358927138929901</v>
      </c>
    </row>
    <row r="168" spans="2:14"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H168" s="23">
        <f t="shared" si="12"/>
        <v>76.550000000000011</v>
      </c>
      <c r="I168" s="23">
        <f t="shared" si="13"/>
        <v>82.017804670566221</v>
      </c>
      <c r="J168" s="23">
        <f t="shared" si="14"/>
        <v>84.086383791401929</v>
      </c>
      <c r="L168" s="24">
        <f t="shared" si="15"/>
        <v>-2.0685791208357074</v>
      </c>
      <c r="M168" s="24">
        <f t="shared" si="16"/>
        <v>-1.3777459168857806</v>
      </c>
      <c r="N168" s="25">
        <f t="shared" si="17"/>
        <v>-0.69083320394992676</v>
      </c>
    </row>
    <row r="169" spans="2:14"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H169" s="23">
        <f t="shared" si="12"/>
        <v>79.099999999999994</v>
      </c>
      <c r="I169" s="23">
        <f t="shared" si="13"/>
        <v>83.011950974305535</v>
      </c>
      <c r="J169" s="23">
        <f t="shared" si="14"/>
        <v>84.689294494714076</v>
      </c>
      <c r="L169" s="24">
        <f t="shared" si="15"/>
        <v>-1.6773435204085416</v>
      </c>
      <c r="M169" s="24">
        <f t="shared" si="16"/>
        <v>-1.2050376158982989</v>
      </c>
      <c r="N169" s="25">
        <f t="shared" si="17"/>
        <v>-0.47230590451024268</v>
      </c>
    </row>
    <row r="170" spans="2:14"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H170" s="23">
        <f t="shared" si="12"/>
        <v>80.125</v>
      </c>
      <c r="I170" s="23">
        <f t="shared" si="13"/>
        <v>83.723214787815635</v>
      </c>
      <c r="J170" s="23">
        <f t="shared" si="14"/>
        <v>85.136438054291204</v>
      </c>
      <c r="L170" s="24">
        <f t="shared" si="15"/>
        <v>-1.4132232664755691</v>
      </c>
      <c r="M170" s="24">
        <f t="shared" si="16"/>
        <v>-1.0869611397707382</v>
      </c>
      <c r="N170" s="25">
        <f t="shared" si="17"/>
        <v>-0.3262621267048309</v>
      </c>
    </row>
    <row r="171" spans="2:14"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H171" s="23">
        <f t="shared" si="12"/>
        <v>82.85</v>
      </c>
      <c r="I171" s="23">
        <f t="shared" si="13"/>
        <v>84.37743565832757</v>
      </c>
      <c r="J171" s="23">
        <f t="shared" si="14"/>
        <v>85.537353098634497</v>
      </c>
      <c r="L171" s="24">
        <f t="shared" si="15"/>
        <v>-1.159917440306927</v>
      </c>
      <c r="M171" s="24">
        <f t="shared" si="16"/>
        <v>-1.0053956080945303</v>
      </c>
      <c r="N171" s="25">
        <f t="shared" si="17"/>
        <v>-0.15452183221239668</v>
      </c>
    </row>
    <row r="172" spans="2:14"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H172" s="23">
        <f t="shared" si="12"/>
        <v>82.3</v>
      </c>
      <c r="I172" s="23">
        <f t="shared" si="13"/>
        <v>84.655151232568954</v>
      </c>
      <c r="J172" s="23">
        <f t="shared" si="14"/>
        <v>85.752341346525256</v>
      </c>
      <c r="L172" s="24">
        <f t="shared" si="15"/>
        <v>-1.0971901139563016</v>
      </c>
      <c r="M172" s="24">
        <f t="shared" si="16"/>
        <v>-0.96676515004143126</v>
      </c>
      <c r="N172" s="25">
        <f t="shared" si="17"/>
        <v>-0.13042496391487035</v>
      </c>
    </row>
    <row r="173" spans="2:14"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H173" s="23">
        <f t="shared" si="12"/>
        <v>84.65</v>
      </c>
      <c r="I173" s="23">
        <f t="shared" si="13"/>
        <v>85.083360547581492</v>
      </c>
      <c r="J173" s="23">
        <f t="shared" si="14"/>
        <v>86.028528654247282</v>
      </c>
      <c r="L173" s="24">
        <f t="shared" si="15"/>
        <v>-0.94516810666578976</v>
      </c>
      <c r="M173" s="24">
        <f t="shared" si="16"/>
        <v>-0.9341589090627137</v>
      </c>
      <c r="N173" s="25">
        <f t="shared" si="17"/>
        <v>-1.100919760307606E-2</v>
      </c>
    </row>
    <row r="174" spans="2:14"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H174" s="23">
        <f t="shared" si="12"/>
        <v>83.775000000000006</v>
      </c>
      <c r="I174" s="23">
        <f t="shared" si="13"/>
        <v>85.162153374414487</v>
      </c>
      <c r="J174" s="23">
        <f t="shared" si="14"/>
        <v>86.138810946587057</v>
      </c>
      <c r="L174" s="24">
        <f t="shared" si="15"/>
        <v>-0.9766575721725701</v>
      </c>
      <c r="M174" s="24">
        <f t="shared" si="16"/>
        <v>-0.93140660966194466</v>
      </c>
      <c r="N174" s="25">
        <f t="shared" si="17"/>
        <v>-4.5250962510625437E-2</v>
      </c>
    </row>
    <row r="175" spans="2:14"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H175" s="23">
        <f t="shared" si="12"/>
        <v>83.65</v>
      </c>
      <c r="I175" s="23">
        <f t="shared" si="13"/>
        <v>85.414363078853484</v>
      </c>
      <c r="J175" s="23">
        <f t="shared" si="14"/>
        <v>86.327915822314026</v>
      </c>
      <c r="L175" s="24">
        <f t="shared" si="15"/>
        <v>-0.91355274346054216</v>
      </c>
      <c r="M175" s="24">
        <f t="shared" si="16"/>
        <v>-0.92009386903428825</v>
      </c>
      <c r="N175" s="25">
        <f t="shared" si="17"/>
        <v>6.5411255737460872E-3</v>
      </c>
    </row>
    <row r="176" spans="2:14"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H176" s="23">
        <f t="shared" si="12"/>
        <v>82.949999999999989</v>
      </c>
      <c r="I176" s="23">
        <f t="shared" si="13"/>
        <v>85.73515636591776</v>
      </c>
      <c r="J176" s="23">
        <f t="shared" si="14"/>
        <v>86.542149088099151</v>
      </c>
      <c r="L176" s="24">
        <f t="shared" si="15"/>
        <v>-0.80699272218139129</v>
      </c>
      <c r="M176" s="24">
        <f t="shared" si="16"/>
        <v>-0.92172915042772474</v>
      </c>
      <c r="N176" s="25">
        <f t="shared" si="17"/>
        <v>0.11473642824633346</v>
      </c>
    </row>
    <row r="177" spans="2:14"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H177" s="23">
        <f t="shared" si="12"/>
        <v>84.424999999999997</v>
      </c>
      <c r="I177" s="23">
        <f t="shared" si="13"/>
        <v>86.241548432448269</v>
      </c>
      <c r="J177" s="23">
        <f t="shared" si="14"/>
        <v>86.82952101514708</v>
      </c>
      <c r="L177" s="24">
        <f t="shared" si="15"/>
        <v>-0.5879725826988107</v>
      </c>
      <c r="M177" s="24">
        <f t="shared" si="16"/>
        <v>-0.95041325748930805</v>
      </c>
      <c r="N177" s="25">
        <f t="shared" si="17"/>
        <v>0.36244067479049735</v>
      </c>
    </row>
    <row r="178" spans="2:14"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H178" s="23">
        <f t="shared" si="12"/>
        <v>87.4</v>
      </c>
      <c r="I178" s="23">
        <f t="shared" si="13"/>
        <v>86.57182996562068</v>
      </c>
      <c r="J178" s="23">
        <f t="shared" si="14"/>
        <v>87.021882696358844</v>
      </c>
      <c r="L178" s="24">
        <f t="shared" si="15"/>
        <v>-0.45005273073816454</v>
      </c>
      <c r="M178" s="24">
        <f t="shared" si="16"/>
        <v>-1.0410234261869324</v>
      </c>
      <c r="N178" s="25">
        <f t="shared" si="17"/>
        <v>0.5909706954487679</v>
      </c>
    </row>
    <row r="179" spans="2:14"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H179" s="23">
        <f t="shared" si="12"/>
        <v>86.75</v>
      </c>
      <c r="I179" s="23">
        <f t="shared" si="13"/>
        <v>86.421253595733532</v>
      </c>
      <c r="J179" s="23">
        <f t="shared" si="14"/>
        <v>86.991633312067549</v>
      </c>
      <c r="L179" s="24">
        <f t="shared" si="15"/>
        <v>-0.57037971633401696</v>
      </c>
      <c r="M179" s="24">
        <f t="shared" si="16"/>
        <v>-1.1887661000491245</v>
      </c>
      <c r="N179" s="25">
        <f t="shared" si="17"/>
        <v>0.61838638371510757</v>
      </c>
    </row>
    <row r="180" spans="2:14"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H180" s="23">
        <f t="shared" si="12"/>
        <v>88.1</v>
      </c>
      <c r="I180" s="23">
        <f t="shared" si="13"/>
        <v>86.361481522230534</v>
      </c>
      <c r="J180" s="23">
        <f t="shared" si="14"/>
        <v>87.010963977032958</v>
      </c>
      <c r="L180" s="24">
        <f t="shared" si="15"/>
        <v>-0.64948245480242406</v>
      </c>
      <c r="M180" s="24">
        <f t="shared" si="16"/>
        <v>-1.3433626959779015</v>
      </c>
      <c r="N180" s="25">
        <f t="shared" si="17"/>
        <v>0.69388024117547742</v>
      </c>
    </row>
    <row r="181" spans="2:14"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H181" s="23">
        <f t="shared" si="12"/>
        <v>88.6</v>
      </c>
      <c r="I181" s="23">
        <f t="shared" si="13"/>
        <v>86.045387253545172</v>
      </c>
      <c r="J181" s="23">
        <f t="shared" si="14"/>
        <v>86.923841095195598</v>
      </c>
      <c r="L181" s="24">
        <f t="shared" si="15"/>
        <v>-0.87845384165042617</v>
      </c>
      <c r="M181" s="24">
        <f t="shared" si="16"/>
        <v>-1.5168327562717709</v>
      </c>
      <c r="N181" s="25">
        <f t="shared" si="17"/>
        <v>0.63837891462134477</v>
      </c>
    </row>
    <row r="182" spans="2:14"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H182" s="23">
        <f t="shared" si="12"/>
        <v>87.15</v>
      </c>
      <c r="I182" s="23">
        <f t="shared" si="13"/>
        <v>85.580912208735199</v>
      </c>
      <c r="J182" s="23">
        <f t="shared" si="14"/>
        <v>86.789748382811254</v>
      </c>
      <c r="L182" s="24">
        <f t="shared" si="15"/>
        <v>-1.2088361740760547</v>
      </c>
      <c r="M182" s="24">
        <f t="shared" si="16"/>
        <v>-1.6764274849271072</v>
      </c>
      <c r="N182" s="25">
        <f t="shared" si="17"/>
        <v>0.46759131085105254</v>
      </c>
    </row>
    <row r="183" spans="2:14"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H183" s="23">
        <f t="shared" si="12"/>
        <v>86.825000000000003</v>
      </c>
      <c r="I183" s="23">
        <f t="shared" si="13"/>
        <v>85.29562351941432</v>
      </c>
      <c r="J183" s="23">
        <f t="shared" si="14"/>
        <v>86.760928253436148</v>
      </c>
      <c r="L183" s="24">
        <f t="shared" si="15"/>
        <v>-1.4653047340218279</v>
      </c>
      <c r="M183" s="24">
        <f t="shared" si="16"/>
        <v>-1.7933253126398705</v>
      </c>
      <c r="N183" s="25">
        <f t="shared" si="17"/>
        <v>0.32802057861804257</v>
      </c>
    </row>
    <row r="184" spans="2:14"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H184" s="23">
        <f t="shared" si="12"/>
        <v>86.5</v>
      </c>
      <c r="I184" s="23">
        <f t="shared" si="13"/>
        <v>85.017555068398735</v>
      </c>
      <c r="J184" s="23">
        <f t="shared" si="14"/>
        <v>86.755802513711046</v>
      </c>
      <c r="L184" s="24">
        <f t="shared" si="15"/>
        <v>-1.7382474453123109</v>
      </c>
      <c r="M184" s="24">
        <f t="shared" si="16"/>
        <v>-1.8753304572943812</v>
      </c>
      <c r="N184" s="25">
        <f t="shared" si="17"/>
        <v>0.13708301198207029</v>
      </c>
    </row>
    <row r="185" spans="2:14"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H185" s="23">
        <f t="shared" si="12"/>
        <v>85.1</v>
      </c>
      <c r="I185" s="23">
        <f t="shared" si="13"/>
        <v>84.74801962628942</v>
      </c>
      <c r="J185" s="23">
        <f t="shared" si="14"/>
        <v>86.776266714807932</v>
      </c>
      <c r="L185" s="24">
        <f t="shared" si="15"/>
        <v>-2.028247088518512</v>
      </c>
      <c r="M185" s="24">
        <f t="shared" si="16"/>
        <v>-1.9096012102898987</v>
      </c>
      <c r="N185" s="25">
        <f t="shared" si="17"/>
        <v>-0.11864587822861328</v>
      </c>
    </row>
    <row r="186" spans="2:14"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H186" s="23">
        <f t="shared" si="12"/>
        <v>82</v>
      </c>
      <c r="I186" s="23">
        <f t="shared" si="13"/>
        <v>84.684023194705674</v>
      </c>
      <c r="J186" s="23">
        <f t="shared" si="14"/>
        <v>86.910368051992563</v>
      </c>
      <c r="L186" s="24">
        <f t="shared" si="15"/>
        <v>-2.2263448572868896</v>
      </c>
      <c r="M186" s="24">
        <f t="shared" si="16"/>
        <v>-1.8799397407327454</v>
      </c>
      <c r="N186" s="25">
        <f t="shared" si="17"/>
        <v>-0.34640511655414419</v>
      </c>
    </row>
    <row r="187" spans="2:14"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H187" s="23">
        <f t="shared" si="12"/>
        <v>81.424999999999997</v>
      </c>
      <c r="I187" s="23">
        <f t="shared" si="13"/>
        <v>85.172027411924887</v>
      </c>
      <c r="J187" s="23">
        <f t="shared" si="14"/>
        <v>87.303197496151967</v>
      </c>
      <c r="L187" s="24">
        <f t="shared" si="15"/>
        <v>-2.1311700842270795</v>
      </c>
      <c r="M187" s="24">
        <f t="shared" si="16"/>
        <v>-1.7933384615942094</v>
      </c>
      <c r="N187" s="25">
        <f t="shared" si="17"/>
        <v>-0.33783162263287014</v>
      </c>
    </row>
    <row r="188" spans="2:14"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H188" s="23">
        <f t="shared" si="12"/>
        <v>82.674999999999997</v>
      </c>
      <c r="I188" s="23">
        <f t="shared" si="13"/>
        <v>85.853305123183958</v>
      </c>
      <c r="J188" s="23">
        <f t="shared" si="14"/>
        <v>87.773453295844121</v>
      </c>
      <c r="L188" s="24">
        <f t="shared" si="15"/>
        <v>-1.9201481726601628</v>
      </c>
      <c r="M188" s="24">
        <f t="shared" si="16"/>
        <v>-1.7088805559359919</v>
      </c>
      <c r="N188" s="25">
        <f t="shared" si="17"/>
        <v>-0.21126761672417094</v>
      </c>
    </row>
    <row r="189" spans="2:14"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H189" s="23">
        <f t="shared" si="12"/>
        <v>82.3</v>
      </c>
      <c r="I189" s="23">
        <f t="shared" si="13"/>
        <v>86.431178781944681</v>
      </c>
      <c r="J189" s="23">
        <f t="shared" si="14"/>
        <v>88.181329559511653</v>
      </c>
      <c r="L189" s="24">
        <f t="shared" si="15"/>
        <v>-1.7501507775669722</v>
      </c>
      <c r="M189" s="24">
        <f t="shared" si="16"/>
        <v>-1.6560636517549492</v>
      </c>
      <c r="N189" s="25">
        <f t="shared" si="17"/>
        <v>-9.4087125812023054E-2</v>
      </c>
    </row>
    <row r="190" spans="2:14"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H190" s="23">
        <f t="shared" si="12"/>
        <v>82.025000000000006</v>
      </c>
      <c r="I190" s="23">
        <f t="shared" si="13"/>
        <v>87.182302196843722</v>
      </c>
      <c r="J190" s="23">
        <f t="shared" si="14"/>
        <v>88.651835924272589</v>
      </c>
      <c r="L190" s="24">
        <f t="shared" si="15"/>
        <v>-1.4695337274288676</v>
      </c>
      <c r="M190" s="24">
        <f t="shared" si="16"/>
        <v>-1.6325418703019434</v>
      </c>
      <c r="N190" s="25">
        <f t="shared" si="17"/>
        <v>0.16300814287307586</v>
      </c>
    </row>
    <row r="191" spans="2:14"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H191" s="23">
        <f t="shared" si="12"/>
        <v>83.625</v>
      </c>
      <c r="I191" s="23">
        <f t="shared" si="13"/>
        <v>88.119993505360767</v>
      </c>
      <c r="J191" s="23">
        <f t="shared" si="14"/>
        <v>89.181982798214392</v>
      </c>
      <c r="L191" s="24">
        <f t="shared" si="15"/>
        <v>-1.0619892928536245</v>
      </c>
      <c r="M191" s="24">
        <f t="shared" si="16"/>
        <v>-1.6732939060202123</v>
      </c>
      <c r="N191" s="25">
        <f t="shared" si="17"/>
        <v>0.6113046131665878</v>
      </c>
    </row>
    <row r="192" spans="2:14"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H192" s="23">
        <f t="shared" si="12"/>
        <v>87.724999999999994</v>
      </c>
      <c r="I192" s="23">
        <f t="shared" si="13"/>
        <v>88.937265051789993</v>
      </c>
      <c r="J192" s="23">
        <f t="shared" si="14"/>
        <v>89.62654142207154</v>
      </c>
      <c r="L192" s="24">
        <f t="shared" si="15"/>
        <v>-0.6892763702815472</v>
      </c>
      <c r="M192" s="24">
        <f t="shared" si="16"/>
        <v>-1.8261200593118592</v>
      </c>
      <c r="N192" s="25">
        <f t="shared" si="17"/>
        <v>1.136843689030312</v>
      </c>
    </row>
    <row r="193" spans="2:14"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H193" s="23">
        <f t="shared" si="12"/>
        <v>94.525000000000006</v>
      </c>
      <c r="I193" s="23">
        <f t="shared" si="13"/>
        <v>89.157676879388177</v>
      </c>
      <c r="J193" s="23">
        <f t="shared" si="14"/>
        <v>89.778664735837268</v>
      </c>
      <c r="L193" s="24">
        <f t="shared" si="15"/>
        <v>-0.62098785644909071</v>
      </c>
      <c r="M193" s="24">
        <f t="shared" si="16"/>
        <v>-2.1103309815694371</v>
      </c>
      <c r="N193" s="25">
        <f t="shared" si="17"/>
        <v>1.4893431251203464</v>
      </c>
    </row>
    <row r="194" spans="2:14"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H194" s="23">
        <f t="shared" si="12"/>
        <v>93.75</v>
      </c>
      <c r="I194" s="23">
        <f t="shared" si="13"/>
        <v>88.181799948367839</v>
      </c>
      <c r="J194" s="23">
        <f t="shared" si="14"/>
        <v>89.398957914704255</v>
      </c>
      <c r="L194" s="24">
        <f t="shared" si="15"/>
        <v>-1.2171579663364156</v>
      </c>
      <c r="M194" s="24">
        <f t="shared" si="16"/>
        <v>-2.4826667628495236</v>
      </c>
      <c r="N194" s="25">
        <f t="shared" si="17"/>
        <v>1.265508796513108</v>
      </c>
    </row>
    <row r="195" spans="2:14"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H195" s="23">
        <f t="shared" si="12"/>
        <v>91.1</v>
      </c>
      <c r="I195" s="23">
        <f t="shared" si="13"/>
        <v>87.169399938980177</v>
      </c>
      <c r="J195" s="23">
        <f t="shared" si="14"/>
        <v>89.050874547880596</v>
      </c>
      <c r="L195" s="24">
        <f t="shared" si="15"/>
        <v>-1.8814746089004188</v>
      </c>
      <c r="M195" s="24">
        <f t="shared" si="16"/>
        <v>-2.7990439619778007</v>
      </c>
      <c r="N195" s="25">
        <f t="shared" si="17"/>
        <v>0.91756935307738186</v>
      </c>
    </row>
    <row r="196" spans="2:14"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H196" s="23">
        <f t="shared" si="12"/>
        <v>90.974999999999994</v>
      </c>
      <c r="I196" s="23">
        <f t="shared" si="13"/>
        <v>86.454745382431113</v>
      </c>
      <c r="J196" s="23">
        <f t="shared" si="14"/>
        <v>88.88694451171105</v>
      </c>
      <c r="L196" s="24">
        <f t="shared" si="15"/>
        <v>-2.4321991292799368</v>
      </c>
      <c r="M196" s="24">
        <f t="shared" si="16"/>
        <v>-3.0284363002471464</v>
      </c>
      <c r="N196" s="25">
        <f t="shared" si="17"/>
        <v>0.59623717096720963</v>
      </c>
    </row>
    <row r="197" spans="2:14"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H197" s="23">
        <f t="shared" ref="H197:H260" si="18">(D197+E197+F197*2)/4</f>
        <v>90.7</v>
      </c>
      <c r="I197" s="23">
        <f t="shared" ref="I197:I260" si="19">I198+(2/(1+12))*(H197-I198)</f>
        <v>85.632880906509499</v>
      </c>
      <c r="J197" s="23">
        <f t="shared" ref="J197:J260" si="20">J198+(2/(1+26))*(H197-J198)</f>
        <v>88.719900072647931</v>
      </c>
      <c r="L197" s="24">
        <f t="shared" ref="L197:L260" si="21">I197-J197</f>
        <v>-3.0870191661384325</v>
      </c>
      <c r="M197" s="24">
        <f t="shared" ref="M197:M260" si="22">M198+(2/(1+9))*(L197-M198)</f>
        <v>-3.177495592988949</v>
      </c>
      <c r="N197" s="25">
        <f t="shared" ref="N197:N260" si="23">L197-M197</f>
        <v>9.0476426850516489E-2</v>
      </c>
    </row>
    <row r="198" spans="2:14"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H198" s="23">
        <f t="shared" si="18"/>
        <v>84.424999999999997</v>
      </c>
      <c r="I198" s="23">
        <f t="shared" si="19"/>
        <v>84.711586525874864</v>
      </c>
      <c r="J198" s="23">
        <f t="shared" si="20"/>
        <v>88.561492078459764</v>
      </c>
      <c r="L198" s="24">
        <f t="shared" si="21"/>
        <v>-3.8499055525849002</v>
      </c>
      <c r="M198" s="24">
        <f t="shared" si="22"/>
        <v>-3.2001146997015781</v>
      </c>
      <c r="N198" s="25">
        <f t="shared" si="23"/>
        <v>-0.64979085288332206</v>
      </c>
    </row>
    <row r="199" spans="2:14"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H199" s="23">
        <f t="shared" si="18"/>
        <v>83.424999999999997</v>
      </c>
      <c r="I199" s="23">
        <f t="shared" si="19"/>
        <v>84.763693166943028</v>
      </c>
      <c r="J199" s="23">
        <f t="shared" si="20"/>
        <v>88.892411444736538</v>
      </c>
      <c r="L199" s="24">
        <f t="shared" si="21"/>
        <v>-4.1287182777935101</v>
      </c>
      <c r="M199" s="24">
        <f t="shared" si="22"/>
        <v>-3.0376669864807475</v>
      </c>
      <c r="N199" s="25">
        <f t="shared" si="23"/>
        <v>-1.0910512913127626</v>
      </c>
    </row>
    <row r="200" spans="2:14"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H200" s="23">
        <f t="shared" si="18"/>
        <v>81.174999999999997</v>
      </c>
      <c r="I200" s="23">
        <f t="shared" si="19"/>
        <v>85.007091924569039</v>
      </c>
      <c r="J200" s="23">
        <f t="shared" si="20"/>
        <v>89.329804360315464</v>
      </c>
      <c r="L200" s="24">
        <f t="shared" si="21"/>
        <v>-4.3227124357464248</v>
      </c>
      <c r="M200" s="24">
        <f t="shared" si="22"/>
        <v>-2.7649041636525569</v>
      </c>
      <c r="N200" s="25">
        <f t="shared" si="23"/>
        <v>-1.557808272093868</v>
      </c>
    </row>
    <row r="201" spans="2:14"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H201" s="23">
        <f t="shared" si="18"/>
        <v>80</v>
      </c>
      <c r="I201" s="23">
        <f t="shared" si="19"/>
        <v>85.703835910854323</v>
      </c>
      <c r="J201" s="23">
        <f t="shared" si="20"/>
        <v>89.982188709140701</v>
      </c>
      <c r="L201" s="24">
        <f t="shared" si="21"/>
        <v>-4.2783527982863774</v>
      </c>
      <c r="M201" s="24">
        <f t="shared" si="22"/>
        <v>-2.3754520956290901</v>
      </c>
      <c r="N201" s="25">
        <f t="shared" si="23"/>
        <v>-1.9029007026572873</v>
      </c>
    </row>
    <row r="202" spans="2:14"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H202" s="23">
        <f t="shared" si="18"/>
        <v>82.75</v>
      </c>
      <c r="I202" s="23">
        <f t="shared" si="19"/>
        <v>86.740896985555111</v>
      </c>
      <c r="J202" s="23">
        <f t="shared" si="20"/>
        <v>90.780763805871956</v>
      </c>
      <c r="L202" s="24">
        <f t="shared" si="21"/>
        <v>-4.0398668203168455</v>
      </c>
      <c r="M202" s="24">
        <f t="shared" si="22"/>
        <v>-1.8997269199647682</v>
      </c>
      <c r="N202" s="25">
        <f t="shared" si="23"/>
        <v>-2.1401399003520774</v>
      </c>
    </row>
    <row r="203" spans="2:14"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H203" s="23">
        <f t="shared" si="18"/>
        <v>83.375</v>
      </c>
      <c r="I203" s="23">
        <f t="shared" si="19"/>
        <v>87.466514619292397</v>
      </c>
      <c r="J203" s="23">
        <f t="shared" si="20"/>
        <v>91.423224910341716</v>
      </c>
      <c r="L203" s="24">
        <f t="shared" si="21"/>
        <v>-3.956710291049319</v>
      </c>
      <c r="M203" s="24">
        <f t="shared" si="22"/>
        <v>-1.3646919448767489</v>
      </c>
      <c r="N203" s="25">
        <f t="shared" si="23"/>
        <v>-2.5920183461725701</v>
      </c>
    </row>
    <row r="204" spans="2:14"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H204" s="23">
        <f t="shared" si="18"/>
        <v>83.175000000000011</v>
      </c>
      <c r="I204" s="23">
        <f t="shared" si="19"/>
        <v>88.210426368254659</v>
      </c>
      <c r="J204" s="23">
        <f t="shared" si="20"/>
        <v>92.067082903169052</v>
      </c>
      <c r="L204" s="24">
        <f t="shared" si="21"/>
        <v>-3.8566565349143929</v>
      </c>
      <c r="M204" s="24">
        <f t="shared" si="22"/>
        <v>-0.71668735833360631</v>
      </c>
      <c r="N204" s="25">
        <f t="shared" si="23"/>
        <v>-3.1399691765807867</v>
      </c>
    </row>
    <row r="205" spans="2:14"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H205" s="23">
        <f t="shared" si="18"/>
        <v>81.45</v>
      </c>
      <c r="I205" s="23">
        <f t="shared" si="19"/>
        <v>89.125958435210052</v>
      </c>
      <c r="J205" s="23">
        <f t="shared" si="20"/>
        <v>92.778449535422581</v>
      </c>
      <c r="L205" s="24">
        <f t="shared" si="21"/>
        <v>-3.6524911002125293</v>
      </c>
      <c r="M205" s="24">
        <f t="shared" si="22"/>
        <v>6.8304935811590362E-2</v>
      </c>
      <c r="N205" s="25">
        <f t="shared" si="23"/>
        <v>-3.7207960360241197</v>
      </c>
    </row>
    <row r="206" spans="2:14"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H206" s="23">
        <f t="shared" si="18"/>
        <v>81.150000000000006</v>
      </c>
      <c r="I206" s="23">
        <f t="shared" si="19"/>
        <v>90.521587241611883</v>
      </c>
      <c r="J206" s="23">
        <f t="shared" si="20"/>
        <v>93.684725498256384</v>
      </c>
      <c r="L206" s="24">
        <f t="shared" si="21"/>
        <v>-3.1631382566445012</v>
      </c>
      <c r="M206" s="24">
        <f t="shared" si="22"/>
        <v>0.99850394481762028</v>
      </c>
      <c r="N206" s="25">
        <f t="shared" si="23"/>
        <v>-4.1616422014621213</v>
      </c>
    </row>
    <row r="207" spans="2:14"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H207" s="23">
        <f t="shared" si="18"/>
        <v>78.099999999999994</v>
      </c>
      <c r="I207" s="23">
        <f t="shared" si="19"/>
        <v>92.225512194632216</v>
      </c>
      <c r="J207" s="23">
        <f t="shared" si="20"/>
        <v>94.6875035381169</v>
      </c>
      <c r="L207" s="24">
        <f t="shared" si="21"/>
        <v>-2.4619913434846836</v>
      </c>
      <c r="M207" s="24">
        <f t="shared" si="22"/>
        <v>2.0389144951831506</v>
      </c>
      <c r="N207" s="25">
        <f t="shared" si="23"/>
        <v>-4.5009058386678342</v>
      </c>
    </row>
    <row r="208" spans="2:14"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H208" s="23">
        <f t="shared" si="18"/>
        <v>78.525000000000006</v>
      </c>
      <c r="I208" s="23">
        <f t="shared" si="19"/>
        <v>94.793787139110805</v>
      </c>
      <c r="J208" s="23">
        <f t="shared" si="20"/>
        <v>96.014503821166258</v>
      </c>
      <c r="L208" s="24">
        <f t="shared" si="21"/>
        <v>-1.2207166820554534</v>
      </c>
      <c r="M208" s="24">
        <f t="shared" si="22"/>
        <v>3.1641409548501089</v>
      </c>
      <c r="N208" s="25">
        <f t="shared" si="23"/>
        <v>-4.3848576369055623</v>
      </c>
    </row>
    <row r="209" spans="2:14"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H209" s="23">
        <f t="shared" si="18"/>
        <v>83.9</v>
      </c>
      <c r="I209" s="23">
        <f t="shared" si="19"/>
        <v>97.751748437130956</v>
      </c>
      <c r="J209" s="23">
        <f t="shared" si="20"/>
        <v>97.413664126859558</v>
      </c>
      <c r="L209" s="24">
        <f t="shared" si="21"/>
        <v>0.33808431027139818</v>
      </c>
      <c r="M209" s="24">
        <f t="shared" si="22"/>
        <v>4.2603553640764993</v>
      </c>
      <c r="N209" s="25">
        <f t="shared" si="23"/>
        <v>-3.9222710538051011</v>
      </c>
    </row>
    <row r="210" spans="2:14"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H210" s="23">
        <f t="shared" si="18"/>
        <v>88.325000000000003</v>
      </c>
      <c r="I210" s="23">
        <f t="shared" si="19"/>
        <v>100.27024815297294</v>
      </c>
      <c r="J210" s="23">
        <f t="shared" si="20"/>
        <v>98.494757257008317</v>
      </c>
      <c r="L210" s="24">
        <f t="shared" si="21"/>
        <v>1.775490895964623</v>
      </c>
      <c r="M210" s="24">
        <f t="shared" si="22"/>
        <v>5.2409231275277746</v>
      </c>
      <c r="N210" s="25">
        <f t="shared" si="23"/>
        <v>-3.4654322315631516</v>
      </c>
    </row>
    <row r="211" spans="2:14"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H211" s="23">
        <f t="shared" si="18"/>
        <v>91.6</v>
      </c>
      <c r="I211" s="23">
        <f t="shared" si="19"/>
        <v>102.44211145351348</v>
      </c>
      <c r="J211" s="23">
        <f t="shared" si="20"/>
        <v>99.308337837568985</v>
      </c>
      <c r="L211" s="24">
        <f t="shared" si="21"/>
        <v>3.1337736159444916</v>
      </c>
      <c r="M211" s="24">
        <f t="shared" si="22"/>
        <v>6.1072811854185627</v>
      </c>
      <c r="N211" s="25">
        <f t="shared" si="23"/>
        <v>-2.9735075694740711</v>
      </c>
    </row>
    <row r="212" spans="2:14"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H212" s="23">
        <f t="shared" si="18"/>
        <v>100.875</v>
      </c>
      <c r="I212" s="23">
        <f t="shared" si="19"/>
        <v>104.41340444506137</v>
      </c>
      <c r="J212" s="23">
        <f t="shared" si="20"/>
        <v>99.925004864574504</v>
      </c>
      <c r="L212" s="24">
        <f t="shared" si="21"/>
        <v>4.4883995804868704</v>
      </c>
      <c r="M212" s="24">
        <f t="shared" si="22"/>
        <v>6.8506580777870809</v>
      </c>
      <c r="N212" s="25">
        <f t="shared" si="23"/>
        <v>-2.3622584973002105</v>
      </c>
    </row>
    <row r="213" spans="2:14"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H213" s="23">
        <f t="shared" si="18"/>
        <v>98.75</v>
      </c>
      <c r="I213" s="23">
        <f t="shared" si="19"/>
        <v>105.05675070779981</v>
      </c>
      <c r="J213" s="23">
        <f t="shared" si="20"/>
        <v>99.849005253740458</v>
      </c>
      <c r="L213" s="24">
        <f t="shared" si="21"/>
        <v>5.2077454540593493</v>
      </c>
      <c r="M213" s="24">
        <f t="shared" si="22"/>
        <v>7.4412227021121335</v>
      </c>
      <c r="N213" s="25">
        <f t="shared" si="23"/>
        <v>-2.2334772480527842</v>
      </c>
    </row>
    <row r="214" spans="2:14"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H214" s="23">
        <f t="shared" si="18"/>
        <v>94.025000000000006</v>
      </c>
      <c r="I214" s="23">
        <f t="shared" si="19"/>
        <v>106.2034326546725</v>
      </c>
      <c r="J214" s="23">
        <f t="shared" si="20"/>
        <v>99.936925674039699</v>
      </c>
      <c r="L214" s="24">
        <f t="shared" si="21"/>
        <v>6.2665069806327978</v>
      </c>
      <c r="M214" s="24">
        <f t="shared" si="22"/>
        <v>7.9995920141253292</v>
      </c>
      <c r="N214" s="25">
        <f t="shared" si="23"/>
        <v>-1.7330850334925314</v>
      </c>
    </row>
    <row r="215" spans="2:14"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H215" s="23">
        <f t="shared" si="18"/>
        <v>105.25</v>
      </c>
      <c r="I215" s="23">
        <f t="shared" si="19"/>
        <v>108.41769313734022</v>
      </c>
      <c r="J215" s="23">
        <f t="shared" si="20"/>
        <v>100.40987972796287</v>
      </c>
      <c r="L215" s="24">
        <f t="shared" si="21"/>
        <v>8.0078134093773485</v>
      </c>
      <c r="M215" s="24">
        <f t="shared" si="22"/>
        <v>8.4328632724984622</v>
      </c>
      <c r="N215" s="25">
        <f t="shared" si="23"/>
        <v>-0.4250498631211137</v>
      </c>
    </row>
    <row r="216" spans="2:14"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H216" s="23">
        <f t="shared" si="18"/>
        <v>113.25</v>
      </c>
      <c r="I216" s="23">
        <f t="shared" si="19"/>
        <v>108.99363734412935</v>
      </c>
      <c r="J216" s="23">
        <f t="shared" si="20"/>
        <v>100.02267010619991</v>
      </c>
      <c r="L216" s="24">
        <f t="shared" si="21"/>
        <v>8.9709672379294432</v>
      </c>
      <c r="M216" s="24">
        <f t="shared" si="22"/>
        <v>8.5391257382787416</v>
      </c>
      <c r="N216" s="25">
        <f t="shared" si="23"/>
        <v>0.43184149965070162</v>
      </c>
    </row>
    <row r="217" spans="2:14"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H217" s="23">
        <f t="shared" si="18"/>
        <v>113</v>
      </c>
      <c r="I217" s="23">
        <f t="shared" si="19"/>
        <v>108.21975322488015</v>
      </c>
      <c r="J217" s="23">
        <f t="shared" si="20"/>
        <v>98.964483714695902</v>
      </c>
      <c r="L217" s="24">
        <f t="shared" si="21"/>
        <v>9.2552695101842488</v>
      </c>
      <c r="M217" s="24">
        <f t="shared" si="22"/>
        <v>8.4311653633660661</v>
      </c>
      <c r="N217" s="25">
        <f t="shared" si="23"/>
        <v>0.82410414681818267</v>
      </c>
    </row>
    <row r="218" spans="2:14"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H218" s="23">
        <f t="shared" si="18"/>
        <v>115.25</v>
      </c>
      <c r="I218" s="23">
        <f t="shared" si="19"/>
        <v>107.35061744758563</v>
      </c>
      <c r="J218" s="23">
        <f t="shared" si="20"/>
        <v>97.841642411871575</v>
      </c>
      <c r="L218" s="24">
        <f t="shared" si="21"/>
        <v>9.5089750357140588</v>
      </c>
      <c r="M218" s="24">
        <f t="shared" si="22"/>
        <v>8.2251393266615214</v>
      </c>
      <c r="N218" s="25">
        <f t="shared" si="23"/>
        <v>1.2838357090525374</v>
      </c>
    </row>
    <row r="219" spans="2:14"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H219" s="23">
        <f t="shared" si="18"/>
        <v>113.875</v>
      </c>
      <c r="I219" s="23">
        <f t="shared" si="19"/>
        <v>105.91436607441939</v>
      </c>
      <c r="J219" s="23">
        <f t="shared" si="20"/>
        <v>96.448973804821307</v>
      </c>
      <c r="L219" s="24">
        <f t="shared" si="21"/>
        <v>9.4653922695980839</v>
      </c>
      <c r="M219" s="24">
        <f t="shared" si="22"/>
        <v>7.9041803993983875</v>
      </c>
      <c r="N219" s="25">
        <f t="shared" si="23"/>
        <v>1.5612118701996964</v>
      </c>
    </row>
    <row r="220" spans="2:14"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H220" s="23">
        <f t="shared" si="18"/>
        <v>115.25</v>
      </c>
      <c r="I220" s="23">
        <f t="shared" si="19"/>
        <v>104.4669780879502</v>
      </c>
      <c r="J220" s="23">
        <f t="shared" si="20"/>
        <v>95.054891709207013</v>
      </c>
      <c r="L220" s="24">
        <f t="shared" si="21"/>
        <v>9.412086378743183</v>
      </c>
      <c r="M220" s="24">
        <f t="shared" si="22"/>
        <v>7.5138774318484636</v>
      </c>
      <c r="N220" s="25">
        <f t="shared" si="23"/>
        <v>1.8982089468947194</v>
      </c>
    </row>
    <row r="221" spans="2:14"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H221" s="23">
        <f t="shared" si="18"/>
        <v>116.75</v>
      </c>
      <c r="I221" s="23">
        <f t="shared" si="19"/>
        <v>102.50642864939569</v>
      </c>
      <c r="J221" s="23">
        <f t="shared" si="20"/>
        <v>93.439283045943569</v>
      </c>
      <c r="L221" s="24">
        <f t="shared" si="21"/>
        <v>9.0671456034521185</v>
      </c>
      <c r="M221" s="24">
        <f t="shared" si="22"/>
        <v>7.0393251951247837</v>
      </c>
      <c r="N221" s="25">
        <f t="shared" si="23"/>
        <v>2.0278204083273348</v>
      </c>
    </row>
    <row r="222" spans="2:14"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H222" s="23">
        <f t="shared" si="18"/>
        <v>111.875</v>
      </c>
      <c r="I222" s="23">
        <f t="shared" si="19"/>
        <v>99.916688403831259</v>
      </c>
      <c r="J222" s="23">
        <f t="shared" si="20"/>
        <v>91.574425689619048</v>
      </c>
      <c r="L222" s="24">
        <f t="shared" si="21"/>
        <v>8.342262714212211</v>
      </c>
      <c r="M222" s="24">
        <f t="shared" si="22"/>
        <v>6.5323700930429505</v>
      </c>
      <c r="N222" s="25">
        <f t="shared" si="23"/>
        <v>1.8098926211692605</v>
      </c>
    </row>
    <row r="223" spans="2:14"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H223" s="23">
        <f t="shared" si="18"/>
        <v>107.375</v>
      </c>
      <c r="I223" s="23">
        <f t="shared" si="19"/>
        <v>97.742449931800579</v>
      </c>
      <c r="J223" s="23">
        <f t="shared" si="20"/>
        <v>89.950379744788577</v>
      </c>
      <c r="L223" s="24">
        <f t="shared" si="21"/>
        <v>7.7920701870120013</v>
      </c>
      <c r="M223" s="24">
        <f t="shared" si="22"/>
        <v>6.0798969377506351</v>
      </c>
      <c r="N223" s="25">
        <f t="shared" si="23"/>
        <v>1.7121732492613662</v>
      </c>
    </row>
    <row r="224" spans="2:14"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H224" s="23">
        <f t="shared" si="18"/>
        <v>107.25</v>
      </c>
      <c r="I224" s="23">
        <f t="shared" si="19"/>
        <v>95.99107719212796</v>
      </c>
      <c r="J224" s="23">
        <f t="shared" si="20"/>
        <v>88.556410124371666</v>
      </c>
      <c r="L224" s="24">
        <f t="shared" si="21"/>
        <v>7.434667067756294</v>
      </c>
      <c r="M224" s="24">
        <f t="shared" si="22"/>
        <v>5.6518536254352938</v>
      </c>
      <c r="N224" s="25">
        <f t="shared" si="23"/>
        <v>1.7828134423210003</v>
      </c>
    </row>
    <row r="225" spans="2:14"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H225" s="23">
        <f t="shared" si="18"/>
        <v>103.875</v>
      </c>
      <c r="I225" s="23">
        <f t="shared" si="19"/>
        <v>93.944000317969412</v>
      </c>
      <c r="J225" s="23">
        <f t="shared" si="20"/>
        <v>87.060922934321397</v>
      </c>
      <c r="L225" s="24">
        <f t="shared" si="21"/>
        <v>6.8830773836480148</v>
      </c>
      <c r="M225" s="24">
        <f t="shared" si="22"/>
        <v>5.2061502648550437</v>
      </c>
      <c r="N225" s="25">
        <f t="shared" si="23"/>
        <v>1.6769271187929711</v>
      </c>
    </row>
    <row r="226" spans="2:14"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H226" s="23">
        <f t="shared" si="18"/>
        <v>105.6</v>
      </c>
      <c r="I226" s="23">
        <f t="shared" si="19"/>
        <v>92.138364012145672</v>
      </c>
      <c r="J226" s="23">
        <f t="shared" si="20"/>
        <v>85.715796769067111</v>
      </c>
      <c r="L226" s="24">
        <f t="shared" si="21"/>
        <v>6.4225672430785608</v>
      </c>
      <c r="M226" s="24">
        <f t="shared" si="22"/>
        <v>4.786918485156801</v>
      </c>
      <c r="N226" s="25">
        <f t="shared" si="23"/>
        <v>1.6356487579217598</v>
      </c>
    </row>
    <row r="227" spans="2:14"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H227" s="23">
        <f t="shared" si="18"/>
        <v>97.25</v>
      </c>
      <c r="I227" s="23">
        <f t="shared" si="19"/>
        <v>89.690793832535789</v>
      </c>
      <c r="J227" s="23">
        <f t="shared" si="20"/>
        <v>84.125060510592476</v>
      </c>
      <c r="L227" s="24">
        <f t="shared" si="21"/>
        <v>5.5657333219433127</v>
      </c>
      <c r="M227" s="24">
        <f t="shared" si="22"/>
        <v>4.3780062956763608</v>
      </c>
      <c r="N227" s="25">
        <f t="shared" si="23"/>
        <v>1.1877270262669519</v>
      </c>
    </row>
    <row r="228" spans="2:14"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H228" s="23">
        <f t="shared" si="18"/>
        <v>93.674999999999997</v>
      </c>
      <c r="I228" s="23">
        <f t="shared" si="19"/>
        <v>88.316392711178665</v>
      </c>
      <c r="J228" s="23">
        <f t="shared" si="20"/>
        <v>83.075065351439875</v>
      </c>
      <c r="L228" s="24">
        <f t="shared" si="21"/>
        <v>5.2413273597387899</v>
      </c>
      <c r="M228" s="24">
        <f t="shared" si="22"/>
        <v>4.0810745391096228</v>
      </c>
      <c r="N228" s="25">
        <f t="shared" si="23"/>
        <v>1.1602528206291671</v>
      </c>
    </row>
    <row r="229" spans="2:14"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H229" s="23">
        <f t="shared" si="18"/>
        <v>93.224999999999994</v>
      </c>
      <c r="I229" s="23">
        <f t="shared" si="19"/>
        <v>87.342100476847506</v>
      </c>
      <c r="J229" s="23">
        <f t="shared" si="20"/>
        <v>82.227070579555061</v>
      </c>
      <c r="L229" s="24">
        <f t="shared" si="21"/>
        <v>5.1150298972924446</v>
      </c>
      <c r="M229" s="24">
        <f t="shared" si="22"/>
        <v>3.7910113339523308</v>
      </c>
      <c r="N229" s="25">
        <f t="shared" si="23"/>
        <v>1.3240185633401138</v>
      </c>
    </row>
    <row r="230" spans="2:14"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H230" s="23">
        <f t="shared" si="18"/>
        <v>94.275000000000006</v>
      </c>
      <c r="I230" s="23">
        <f t="shared" si="19"/>
        <v>86.272482381728864</v>
      </c>
      <c r="J230" s="23">
        <f t="shared" si="20"/>
        <v>81.347236225919474</v>
      </c>
      <c r="L230" s="24">
        <f t="shared" si="21"/>
        <v>4.9252461558093898</v>
      </c>
      <c r="M230" s="24">
        <f t="shared" si="22"/>
        <v>3.4600066931173026</v>
      </c>
      <c r="N230" s="25">
        <f t="shared" si="23"/>
        <v>1.4652394626920873</v>
      </c>
    </row>
    <row r="231" spans="2:14"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H231" s="23">
        <f t="shared" si="18"/>
        <v>90.9</v>
      </c>
      <c r="I231" s="23">
        <f t="shared" si="19"/>
        <v>84.817479178406842</v>
      </c>
      <c r="J231" s="23">
        <f t="shared" si="20"/>
        <v>80.313015123993026</v>
      </c>
      <c r="L231" s="24">
        <f t="shared" si="21"/>
        <v>4.5044640544138161</v>
      </c>
      <c r="M231" s="24">
        <f t="shared" si="22"/>
        <v>3.0936968274442807</v>
      </c>
      <c r="N231" s="25">
        <f t="shared" si="23"/>
        <v>1.4107672269695355</v>
      </c>
    </row>
    <row r="232" spans="2:14"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H232" s="23">
        <f t="shared" si="18"/>
        <v>92.55</v>
      </c>
      <c r="I232" s="23">
        <f t="shared" si="19"/>
        <v>83.711566301753535</v>
      </c>
      <c r="J232" s="23">
        <f t="shared" si="20"/>
        <v>79.466056333912462</v>
      </c>
      <c r="L232" s="24">
        <f t="shared" si="21"/>
        <v>4.2455099678410733</v>
      </c>
      <c r="M232" s="24">
        <f t="shared" si="22"/>
        <v>2.7410050207018966</v>
      </c>
      <c r="N232" s="25">
        <f t="shared" si="23"/>
        <v>1.5045049471391767</v>
      </c>
    </row>
    <row r="233" spans="2:14"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H233" s="23">
        <f t="shared" si="18"/>
        <v>90.825000000000003</v>
      </c>
      <c r="I233" s="23">
        <f t="shared" si="19"/>
        <v>82.104578356617822</v>
      </c>
      <c r="J233" s="23">
        <f t="shared" si="20"/>
        <v>78.419340840625466</v>
      </c>
      <c r="L233" s="24">
        <f t="shared" si="21"/>
        <v>3.6852375159923554</v>
      </c>
      <c r="M233" s="24">
        <f t="shared" si="22"/>
        <v>2.3648787839171024</v>
      </c>
      <c r="N233" s="25">
        <f t="shared" si="23"/>
        <v>1.320358732075253</v>
      </c>
    </row>
    <row r="234" spans="2:14"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H234" s="23">
        <f t="shared" si="18"/>
        <v>88.175000000000011</v>
      </c>
      <c r="I234" s="23">
        <f t="shared" si="19"/>
        <v>80.519047148730152</v>
      </c>
      <c r="J234" s="23">
        <f t="shared" si="20"/>
        <v>77.426888107875499</v>
      </c>
      <c r="L234" s="24">
        <f t="shared" si="21"/>
        <v>3.0921590408546535</v>
      </c>
      <c r="M234" s="24">
        <f t="shared" si="22"/>
        <v>2.0347891008982892</v>
      </c>
      <c r="N234" s="25">
        <f t="shared" si="23"/>
        <v>1.0573699399563643</v>
      </c>
    </row>
    <row r="235" spans="2:14"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H235" s="23">
        <f t="shared" si="18"/>
        <v>90.125</v>
      </c>
      <c r="I235" s="23">
        <f t="shared" si="19"/>
        <v>79.12705572122654</v>
      </c>
      <c r="J235" s="23">
        <f t="shared" si="20"/>
        <v>76.567039156505544</v>
      </c>
      <c r="L235" s="24">
        <f t="shared" si="21"/>
        <v>2.5600165647209963</v>
      </c>
      <c r="M235" s="24">
        <f t="shared" si="22"/>
        <v>1.7704466159091983</v>
      </c>
      <c r="N235" s="25">
        <f t="shared" si="23"/>
        <v>0.78956994881179798</v>
      </c>
    </row>
    <row r="236" spans="2:14"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H236" s="23">
        <f t="shared" si="18"/>
        <v>82.9</v>
      </c>
      <c r="I236" s="23">
        <f t="shared" si="19"/>
        <v>77.127429488722271</v>
      </c>
      <c r="J236" s="23">
        <f t="shared" si="20"/>
        <v>75.482402289025984</v>
      </c>
      <c r="L236" s="24">
        <f t="shared" si="21"/>
        <v>1.6450271996962869</v>
      </c>
      <c r="M236" s="24">
        <f t="shared" si="22"/>
        <v>1.5730541287062487</v>
      </c>
      <c r="N236" s="25">
        <f t="shared" si="23"/>
        <v>7.1973070990038135E-2</v>
      </c>
    </row>
    <row r="237" spans="2:14"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H237" s="23">
        <f t="shared" si="18"/>
        <v>78.8</v>
      </c>
      <c r="I237" s="23">
        <f t="shared" si="19"/>
        <v>76.077871213944505</v>
      </c>
      <c r="J237" s="23">
        <f t="shared" si="20"/>
        <v>74.888994472148056</v>
      </c>
      <c r="L237" s="24">
        <f t="shared" si="21"/>
        <v>1.1888767417964488</v>
      </c>
      <c r="M237" s="24">
        <f t="shared" si="22"/>
        <v>1.5550608609587393</v>
      </c>
      <c r="N237" s="25">
        <f t="shared" si="23"/>
        <v>-0.36618411916229054</v>
      </c>
    </row>
    <row r="238" spans="2:14"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H238" s="23">
        <f t="shared" si="18"/>
        <v>77.474999999999994</v>
      </c>
      <c r="I238" s="23">
        <f t="shared" si="19"/>
        <v>75.582938707388962</v>
      </c>
      <c r="J238" s="23">
        <f t="shared" si="20"/>
        <v>74.576114029919907</v>
      </c>
      <c r="L238" s="24">
        <f t="shared" si="21"/>
        <v>1.006824677469055</v>
      </c>
      <c r="M238" s="24">
        <f t="shared" si="22"/>
        <v>1.6466068907493119</v>
      </c>
      <c r="N238" s="25">
        <f t="shared" si="23"/>
        <v>-0.63978221328025686</v>
      </c>
    </row>
    <row r="239" spans="2:14"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H239" s="23">
        <f t="shared" si="18"/>
        <v>77.05</v>
      </c>
      <c r="I239" s="23">
        <f t="shared" si="19"/>
        <v>75.238927563277869</v>
      </c>
      <c r="J239" s="23">
        <f t="shared" si="20"/>
        <v>74.344203152313497</v>
      </c>
      <c r="L239" s="24">
        <f t="shared" si="21"/>
        <v>0.89472441096437194</v>
      </c>
      <c r="M239" s="24">
        <f t="shared" si="22"/>
        <v>1.8065524440693761</v>
      </c>
      <c r="N239" s="25">
        <f t="shared" si="23"/>
        <v>-0.91182803310500415</v>
      </c>
    </row>
    <row r="240" spans="2:14"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H240" s="23">
        <f t="shared" si="18"/>
        <v>73.7</v>
      </c>
      <c r="I240" s="23">
        <f t="shared" si="19"/>
        <v>74.909641665692035</v>
      </c>
      <c r="J240" s="23">
        <f t="shared" si="20"/>
        <v>74.12773940449857</v>
      </c>
      <c r="L240" s="24">
        <f t="shared" si="21"/>
        <v>0.78190226119346562</v>
      </c>
      <c r="M240" s="24">
        <f t="shared" si="22"/>
        <v>2.0345094523456271</v>
      </c>
      <c r="N240" s="25">
        <f t="shared" si="23"/>
        <v>-1.2526071911521615</v>
      </c>
    </row>
    <row r="241" spans="2:14"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H241" s="23">
        <f t="shared" si="18"/>
        <v>73.05</v>
      </c>
      <c r="I241" s="23">
        <f t="shared" si="19"/>
        <v>75.12957651399968</v>
      </c>
      <c r="J241" s="23">
        <f t="shared" si="20"/>
        <v>74.161958556858451</v>
      </c>
      <c r="L241" s="24">
        <f t="shared" si="21"/>
        <v>0.96761795714122911</v>
      </c>
      <c r="M241" s="24">
        <f t="shared" si="22"/>
        <v>2.3476612501336676</v>
      </c>
      <c r="N241" s="25">
        <f t="shared" si="23"/>
        <v>-1.3800432929924384</v>
      </c>
    </row>
    <row r="242" spans="2:14"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H242" s="23">
        <f t="shared" si="18"/>
        <v>74.3</v>
      </c>
      <c r="I242" s="23">
        <f t="shared" si="19"/>
        <v>75.507681334726897</v>
      </c>
      <c r="J242" s="23">
        <f t="shared" si="20"/>
        <v>74.250915241407128</v>
      </c>
      <c r="L242" s="24">
        <f t="shared" si="21"/>
        <v>1.2567660933197686</v>
      </c>
      <c r="M242" s="24">
        <f t="shared" si="22"/>
        <v>2.6926720733817771</v>
      </c>
      <c r="N242" s="25">
        <f t="shared" si="23"/>
        <v>-1.4359059800620084</v>
      </c>
    </row>
    <row r="243" spans="2:14"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H243" s="23">
        <f t="shared" si="18"/>
        <v>74.150000000000006</v>
      </c>
      <c r="I243" s="23">
        <f t="shared" si="19"/>
        <v>75.727259759222704</v>
      </c>
      <c r="J243" s="23">
        <f t="shared" si="20"/>
        <v>74.246988460719692</v>
      </c>
      <c r="L243" s="24">
        <f t="shared" si="21"/>
        <v>1.4802712985030126</v>
      </c>
      <c r="M243" s="24">
        <f t="shared" si="22"/>
        <v>3.0516485683972792</v>
      </c>
      <c r="N243" s="25">
        <f t="shared" si="23"/>
        <v>-1.5713772698942665</v>
      </c>
    </row>
    <row r="244" spans="2:14"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H244" s="23">
        <f t="shared" si="18"/>
        <v>75.324999999999989</v>
      </c>
      <c r="I244" s="23">
        <f t="shared" si="19"/>
        <v>76.014034260899564</v>
      </c>
      <c r="J244" s="23">
        <f t="shared" si="20"/>
        <v>74.254747537577259</v>
      </c>
      <c r="L244" s="24">
        <f t="shared" si="21"/>
        <v>1.7592867233223046</v>
      </c>
      <c r="M244" s="24">
        <f t="shared" si="22"/>
        <v>3.4444928858708459</v>
      </c>
      <c r="N244" s="25">
        <f t="shared" si="23"/>
        <v>-1.6852061625485413</v>
      </c>
    </row>
    <row r="245" spans="2:14"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H245" s="23">
        <f t="shared" si="18"/>
        <v>73.899999999999991</v>
      </c>
      <c r="I245" s="23">
        <f t="shared" si="19"/>
        <v>76.139313217426761</v>
      </c>
      <c r="J245" s="23">
        <f t="shared" si="20"/>
        <v>74.169127340583444</v>
      </c>
      <c r="L245" s="24">
        <f t="shared" si="21"/>
        <v>1.9701858768433169</v>
      </c>
      <c r="M245" s="24">
        <f t="shared" si="22"/>
        <v>3.8657944265079811</v>
      </c>
      <c r="N245" s="25">
        <f t="shared" si="23"/>
        <v>-1.8956085496646642</v>
      </c>
    </row>
    <row r="246" spans="2:14"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H246" s="23">
        <f t="shared" si="18"/>
        <v>74.974999999999994</v>
      </c>
      <c r="I246" s="23">
        <f t="shared" si="19"/>
        <v>76.546461075140712</v>
      </c>
      <c r="J246" s="23">
        <f t="shared" si="20"/>
        <v>74.190657527830126</v>
      </c>
      <c r="L246" s="24">
        <f t="shared" si="21"/>
        <v>2.3558035473105861</v>
      </c>
      <c r="M246" s="24">
        <f t="shared" si="22"/>
        <v>4.3396965639241474</v>
      </c>
      <c r="N246" s="25">
        <f t="shared" si="23"/>
        <v>-1.9838930166135613</v>
      </c>
    </row>
    <row r="247" spans="2:14"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H247" s="23">
        <f t="shared" si="18"/>
        <v>71.025000000000006</v>
      </c>
      <c r="I247" s="23">
        <f t="shared" si="19"/>
        <v>76.832181270620836</v>
      </c>
      <c r="J247" s="23">
        <f t="shared" si="20"/>
        <v>74.127910130056534</v>
      </c>
      <c r="L247" s="24">
        <f t="shared" si="21"/>
        <v>2.7042711405643018</v>
      </c>
      <c r="M247" s="24">
        <f t="shared" si="22"/>
        <v>4.8356698180775375</v>
      </c>
      <c r="N247" s="25">
        <f t="shared" si="23"/>
        <v>-2.1313986775132356</v>
      </c>
    </row>
    <row r="248" spans="2:14"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H248" s="23">
        <f t="shared" si="18"/>
        <v>73.300000000000011</v>
      </c>
      <c r="I248" s="23">
        <f t="shared" si="19"/>
        <v>77.888032410733715</v>
      </c>
      <c r="J248" s="23">
        <f t="shared" si="20"/>
        <v>74.376142940461051</v>
      </c>
      <c r="L248" s="24">
        <f t="shared" si="21"/>
        <v>3.5118894702726635</v>
      </c>
      <c r="M248" s="24">
        <f t="shared" si="22"/>
        <v>5.3685194874558464</v>
      </c>
      <c r="N248" s="25">
        <f t="shared" si="23"/>
        <v>-1.8566300171831829</v>
      </c>
    </row>
    <row r="249" spans="2:14"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H249" s="23">
        <f t="shared" si="18"/>
        <v>75.475000000000009</v>
      </c>
      <c r="I249" s="23">
        <f t="shared" si="19"/>
        <v>78.722220121776203</v>
      </c>
      <c r="J249" s="23">
        <f t="shared" si="20"/>
        <v>74.462234375697932</v>
      </c>
      <c r="L249" s="24">
        <f t="shared" si="21"/>
        <v>4.2599857460782715</v>
      </c>
      <c r="M249" s="24">
        <f t="shared" si="22"/>
        <v>5.8326769917516419</v>
      </c>
      <c r="N249" s="25">
        <f t="shared" si="23"/>
        <v>-1.5726912456733704</v>
      </c>
    </row>
    <row r="250" spans="2:14"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H250" s="23">
        <f t="shared" si="18"/>
        <v>77.125</v>
      </c>
      <c r="I250" s="23">
        <f t="shared" si="19"/>
        <v>79.312623780280958</v>
      </c>
      <c r="J250" s="23">
        <f t="shared" si="20"/>
        <v>74.38121312575376</v>
      </c>
      <c r="L250" s="24">
        <f t="shared" si="21"/>
        <v>4.9314106545271983</v>
      </c>
      <c r="M250" s="24">
        <f t="shared" si="22"/>
        <v>6.2258498031699849</v>
      </c>
      <c r="N250" s="25">
        <f t="shared" si="23"/>
        <v>-1.2944391486427866</v>
      </c>
    </row>
    <row r="251" spans="2:14"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H251" s="23">
        <f t="shared" si="18"/>
        <v>80.05</v>
      </c>
      <c r="I251" s="23">
        <f t="shared" si="19"/>
        <v>79.710373558513865</v>
      </c>
      <c r="J251" s="23">
        <f t="shared" si="20"/>
        <v>74.161710175814065</v>
      </c>
      <c r="L251" s="24">
        <f t="shared" si="21"/>
        <v>5.5486633826998002</v>
      </c>
      <c r="M251" s="24">
        <f t="shared" si="22"/>
        <v>6.5494595903306818</v>
      </c>
      <c r="N251" s="25">
        <f t="shared" si="23"/>
        <v>-1.0007962076308816</v>
      </c>
    </row>
    <row r="252" spans="2:14"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H252" s="23">
        <f t="shared" si="18"/>
        <v>81.400000000000006</v>
      </c>
      <c r="I252" s="23">
        <f t="shared" si="19"/>
        <v>79.64862329642547</v>
      </c>
      <c r="J252" s="23">
        <f t="shared" si="20"/>
        <v>73.690646989879184</v>
      </c>
      <c r="L252" s="24">
        <f t="shared" si="21"/>
        <v>5.9579763065462856</v>
      </c>
      <c r="M252" s="24">
        <f t="shared" si="22"/>
        <v>6.799658642238402</v>
      </c>
      <c r="N252" s="25">
        <f t="shared" si="23"/>
        <v>-0.84168233569211637</v>
      </c>
    </row>
    <row r="253" spans="2:14"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H253" s="23">
        <f t="shared" si="18"/>
        <v>81.775000000000006</v>
      </c>
      <c r="I253" s="23">
        <f t="shared" si="19"/>
        <v>79.330191168502822</v>
      </c>
      <c r="J253" s="23">
        <f t="shared" si="20"/>
        <v>73.073898749069514</v>
      </c>
      <c r="L253" s="24">
        <f t="shared" si="21"/>
        <v>6.2562924194333078</v>
      </c>
      <c r="M253" s="24">
        <f t="shared" si="22"/>
        <v>7.0100792261614311</v>
      </c>
      <c r="N253" s="25">
        <f t="shared" si="23"/>
        <v>-0.75378680672812326</v>
      </c>
    </row>
    <row r="254" spans="2:14"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H254" s="23">
        <f t="shared" si="18"/>
        <v>81.349999999999994</v>
      </c>
      <c r="I254" s="23">
        <f t="shared" si="19"/>
        <v>78.885680471866962</v>
      </c>
      <c r="J254" s="23">
        <f t="shared" si="20"/>
        <v>72.37781064899508</v>
      </c>
      <c r="L254" s="24">
        <f t="shared" si="21"/>
        <v>6.5078698228718821</v>
      </c>
      <c r="M254" s="24">
        <f t="shared" si="22"/>
        <v>7.1985259278434617</v>
      </c>
      <c r="N254" s="25">
        <f t="shared" si="23"/>
        <v>-0.69065610497157959</v>
      </c>
    </row>
    <row r="255" spans="2:14"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H255" s="23">
        <f t="shared" si="18"/>
        <v>80.174999999999997</v>
      </c>
      <c r="I255" s="23">
        <f t="shared" si="19"/>
        <v>78.437622375842778</v>
      </c>
      <c r="J255" s="23">
        <f t="shared" si="20"/>
        <v>71.660035500914688</v>
      </c>
      <c r="L255" s="24">
        <f t="shared" si="21"/>
        <v>6.7775868749280903</v>
      </c>
      <c r="M255" s="24">
        <f t="shared" si="22"/>
        <v>7.3711899540863568</v>
      </c>
      <c r="N255" s="25">
        <f t="shared" si="23"/>
        <v>-0.59360307915826649</v>
      </c>
    </row>
    <row r="256" spans="2:14"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H256" s="23">
        <f t="shared" si="18"/>
        <v>82.474999999999994</v>
      </c>
      <c r="I256" s="23">
        <f t="shared" si="19"/>
        <v>78.121735535086927</v>
      </c>
      <c r="J256" s="23">
        <f t="shared" si="20"/>
        <v>70.978838340987863</v>
      </c>
      <c r="L256" s="24">
        <f t="shared" si="21"/>
        <v>7.1428971940990635</v>
      </c>
      <c r="M256" s="24">
        <f t="shared" si="22"/>
        <v>7.5195907238759236</v>
      </c>
      <c r="N256" s="25">
        <f t="shared" si="23"/>
        <v>-0.3766935297768601</v>
      </c>
    </row>
    <row r="257" spans="2:14"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H257" s="23">
        <f t="shared" si="18"/>
        <v>80.724999999999994</v>
      </c>
      <c r="I257" s="23">
        <f t="shared" si="19"/>
        <v>77.330232905102733</v>
      </c>
      <c r="J257" s="23">
        <f t="shared" si="20"/>
        <v>70.0591454082669</v>
      </c>
      <c r="L257" s="24">
        <f t="shared" si="21"/>
        <v>7.2710874968358326</v>
      </c>
      <c r="M257" s="24">
        <f t="shared" si="22"/>
        <v>7.6137641063201382</v>
      </c>
      <c r="N257" s="25">
        <f t="shared" si="23"/>
        <v>-0.34267660948430567</v>
      </c>
    </row>
    <row r="258" spans="2:14"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H258" s="23">
        <f t="shared" si="18"/>
        <v>82.275000000000006</v>
      </c>
      <c r="I258" s="23">
        <f t="shared" si="19"/>
        <v>76.713002524212328</v>
      </c>
      <c r="J258" s="23">
        <f t="shared" si="20"/>
        <v>69.205877040928257</v>
      </c>
      <c r="L258" s="24">
        <f t="shared" si="21"/>
        <v>7.5071254832840708</v>
      </c>
      <c r="M258" s="24">
        <f t="shared" si="22"/>
        <v>7.6994332586912142</v>
      </c>
      <c r="N258" s="25">
        <f t="shared" si="23"/>
        <v>-0.19230777540714339</v>
      </c>
    </row>
    <row r="259" spans="2:14"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H259" s="23">
        <f t="shared" si="18"/>
        <v>82.6</v>
      </c>
      <c r="I259" s="23">
        <f t="shared" si="19"/>
        <v>75.701730255887298</v>
      </c>
      <c r="J259" s="23">
        <f t="shared" si="20"/>
        <v>68.160347204202523</v>
      </c>
      <c r="L259" s="24">
        <f t="shared" si="21"/>
        <v>7.5413830516847753</v>
      </c>
      <c r="M259" s="24">
        <f t="shared" si="22"/>
        <v>7.7475102025430003</v>
      </c>
      <c r="N259" s="25">
        <f t="shared" si="23"/>
        <v>-0.20612715085822497</v>
      </c>
    </row>
    <row r="260" spans="2:14"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H260" s="23">
        <f t="shared" si="18"/>
        <v>79.025000000000006</v>
      </c>
      <c r="I260" s="23">
        <f t="shared" si="19"/>
        <v>74.447499393321351</v>
      </c>
      <c r="J260" s="23">
        <f t="shared" si="20"/>
        <v>67.005174980538726</v>
      </c>
      <c r="L260" s="24">
        <f t="shared" si="21"/>
        <v>7.4423244127826251</v>
      </c>
      <c r="M260" s="24">
        <f t="shared" si="22"/>
        <v>7.7990419902575567</v>
      </c>
      <c r="N260" s="25">
        <f t="shared" si="23"/>
        <v>-0.3567175774749316</v>
      </c>
    </row>
    <row r="261" spans="2:14"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H261" s="23">
        <f t="shared" ref="H261:H324" si="24">(D261+E261+F261*2)/4</f>
        <v>76.5</v>
      </c>
      <c r="I261" s="23">
        <f t="shared" ref="I261:I324" si="25">I262+(2/(1+12))*(H261-I262)</f>
        <v>73.615226555743419</v>
      </c>
      <c r="J261" s="23">
        <f t="shared" ref="J261:J324" si="26">J262+(2/(1+26))*(H261-J262)</f>
        <v>66.04358897898183</v>
      </c>
      <c r="L261" s="24">
        <f t="shared" ref="L261:L324" si="27">I261-J261</f>
        <v>7.5716375767615887</v>
      </c>
      <c r="M261" s="24">
        <f t="shared" ref="M261:M324" si="28">M262+(2/(1+9))*(L261-M262)</f>
        <v>7.8882213846262896</v>
      </c>
      <c r="N261" s="25">
        <f t="shared" ref="N261:N324" si="29">L261-M261</f>
        <v>-0.31658380786470097</v>
      </c>
    </row>
    <row r="262" spans="2:14"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H262" s="23">
        <f t="shared" si="24"/>
        <v>80</v>
      </c>
      <c r="I262" s="23">
        <f t="shared" si="25"/>
        <v>73.090722293151316</v>
      </c>
      <c r="J262" s="23">
        <f t="shared" si="26"/>
        <v>65.207076097300373</v>
      </c>
      <c r="L262" s="24">
        <f t="shared" si="27"/>
        <v>7.8836461958509432</v>
      </c>
      <c r="M262" s="24">
        <f t="shared" si="28"/>
        <v>7.9673673365924653</v>
      </c>
      <c r="N262" s="25">
        <f t="shared" si="29"/>
        <v>-8.3721140741522149E-2</v>
      </c>
    </row>
    <row r="263" spans="2:14"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H263" s="23">
        <f t="shared" si="24"/>
        <v>76.099999999999994</v>
      </c>
      <c r="I263" s="23">
        <f t="shared" si="25"/>
        <v>71.834489982815185</v>
      </c>
      <c r="J263" s="23">
        <f t="shared" si="26"/>
        <v>64.023642185084398</v>
      </c>
      <c r="L263" s="24">
        <f t="shared" si="27"/>
        <v>7.8108477977307871</v>
      </c>
      <c r="M263" s="24">
        <f t="shared" si="28"/>
        <v>7.9882976217778463</v>
      </c>
      <c r="N263" s="25">
        <f t="shared" si="29"/>
        <v>-0.17744982404705922</v>
      </c>
    </row>
    <row r="264" spans="2:14"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H264" s="23">
        <f t="shared" si="24"/>
        <v>70.45</v>
      </c>
      <c r="I264" s="23">
        <f t="shared" si="25"/>
        <v>71.058942706963407</v>
      </c>
      <c r="J264" s="23">
        <f t="shared" si="26"/>
        <v>63.057533559891148</v>
      </c>
      <c r="L264" s="24">
        <f t="shared" si="27"/>
        <v>8.001409147072259</v>
      </c>
      <c r="M264" s="24">
        <f t="shared" si="28"/>
        <v>8.0326600777896111</v>
      </c>
      <c r="N264" s="25">
        <f t="shared" si="29"/>
        <v>-3.1250930717352077E-2</v>
      </c>
    </row>
    <row r="265" spans="2:14"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H265" s="23">
        <f t="shared" si="24"/>
        <v>73.924999999999997</v>
      </c>
      <c r="I265" s="23">
        <f t="shared" si="25"/>
        <v>71.169659562774939</v>
      </c>
      <c r="J265" s="23">
        <f t="shared" si="26"/>
        <v>62.466136244682438</v>
      </c>
      <c r="L265" s="24">
        <f t="shared" si="27"/>
        <v>8.7035233180925005</v>
      </c>
      <c r="M265" s="24">
        <f t="shared" si="28"/>
        <v>8.04047281046895</v>
      </c>
      <c r="N265" s="25">
        <f t="shared" si="29"/>
        <v>0.66305050762355044</v>
      </c>
    </row>
    <row r="266" spans="2:14"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H266" s="23">
        <f t="shared" si="24"/>
        <v>80.775000000000006</v>
      </c>
      <c r="I266" s="23">
        <f t="shared" si="25"/>
        <v>70.668688574188565</v>
      </c>
      <c r="J266" s="23">
        <f t="shared" si="26"/>
        <v>61.549427144257031</v>
      </c>
      <c r="L266" s="24">
        <f t="shared" si="27"/>
        <v>9.1192614299315338</v>
      </c>
      <c r="M266" s="24">
        <f t="shared" si="28"/>
        <v>7.8747101835630628</v>
      </c>
      <c r="N266" s="25">
        <f t="shared" si="29"/>
        <v>1.2445512463684709</v>
      </c>
    </row>
    <row r="267" spans="2:14"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H267" s="23">
        <f t="shared" si="24"/>
        <v>81.25</v>
      </c>
      <c r="I267" s="23">
        <f t="shared" si="25"/>
        <v>68.831177405859208</v>
      </c>
      <c r="J267" s="23">
        <f t="shared" si="26"/>
        <v>60.011381315797593</v>
      </c>
      <c r="L267" s="24">
        <f t="shared" si="27"/>
        <v>8.8197960900616152</v>
      </c>
      <c r="M267" s="24">
        <f t="shared" si="28"/>
        <v>7.5635723719709453</v>
      </c>
      <c r="N267" s="25">
        <f t="shared" si="29"/>
        <v>1.2562237180906699</v>
      </c>
    </row>
    <row r="268" spans="2:14"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H268" s="23">
        <f t="shared" si="24"/>
        <v>76.275000000000006</v>
      </c>
      <c r="I268" s="23">
        <f t="shared" si="25"/>
        <v>66.573209661469974</v>
      </c>
      <c r="J268" s="23">
        <f t="shared" si="26"/>
        <v>58.3122918210614</v>
      </c>
      <c r="L268" s="24">
        <f t="shared" si="27"/>
        <v>8.2609178404085739</v>
      </c>
      <c r="M268" s="24">
        <f t="shared" si="28"/>
        <v>7.2495164424482779</v>
      </c>
      <c r="N268" s="25">
        <f t="shared" si="29"/>
        <v>1.011401397960296</v>
      </c>
    </row>
    <row r="269" spans="2:14"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H269" s="23">
        <f t="shared" si="24"/>
        <v>74.3</v>
      </c>
      <c r="I269" s="23">
        <f t="shared" si="25"/>
        <v>64.809247781737241</v>
      </c>
      <c r="J269" s="23">
        <f t="shared" si="26"/>
        <v>56.875275166746313</v>
      </c>
      <c r="L269" s="24">
        <f t="shared" si="27"/>
        <v>7.9339726149909282</v>
      </c>
      <c r="M269" s="24">
        <f t="shared" si="28"/>
        <v>6.9966660929582041</v>
      </c>
      <c r="N269" s="25">
        <f t="shared" si="29"/>
        <v>0.93730652203272413</v>
      </c>
    </row>
    <row r="270" spans="2:14"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H270" s="23">
        <f t="shared" si="24"/>
        <v>72.325000000000003</v>
      </c>
      <c r="I270" s="23">
        <f t="shared" si="25"/>
        <v>63.083656469325838</v>
      </c>
      <c r="J270" s="23">
        <f t="shared" si="26"/>
        <v>55.481297180086017</v>
      </c>
      <c r="L270" s="24">
        <f t="shared" si="27"/>
        <v>7.6023592892398213</v>
      </c>
      <c r="M270" s="24">
        <f t="shared" si="28"/>
        <v>6.762339462450023</v>
      </c>
      <c r="N270" s="25">
        <f t="shared" si="29"/>
        <v>0.84001982678979825</v>
      </c>
    </row>
    <row r="271" spans="2:14"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H271" s="23">
        <f t="shared" si="24"/>
        <v>67.974999999999994</v>
      </c>
      <c r="I271" s="23">
        <f t="shared" si="25"/>
        <v>61.403412191021445</v>
      </c>
      <c r="J271" s="23">
        <f t="shared" si="26"/>
        <v>54.133800954492898</v>
      </c>
      <c r="L271" s="24">
        <f t="shared" si="27"/>
        <v>7.2696112365285472</v>
      </c>
      <c r="M271" s="24">
        <f t="shared" si="28"/>
        <v>6.5523345057525733</v>
      </c>
      <c r="N271" s="25">
        <f t="shared" si="29"/>
        <v>0.71727673077597398</v>
      </c>
    </row>
    <row r="272" spans="2:14"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H272" s="23">
        <f t="shared" si="24"/>
        <v>66.275000000000006</v>
      </c>
      <c r="I272" s="23">
        <f t="shared" si="25"/>
        <v>60.208578043934438</v>
      </c>
      <c r="J272" s="23">
        <f t="shared" si="26"/>
        <v>53.026505030852334</v>
      </c>
      <c r="L272" s="24">
        <f t="shared" si="27"/>
        <v>7.1820730130821033</v>
      </c>
      <c r="M272" s="24">
        <f t="shared" si="28"/>
        <v>6.3730153230585795</v>
      </c>
      <c r="N272" s="25">
        <f t="shared" si="29"/>
        <v>0.80905769002352379</v>
      </c>
    </row>
    <row r="273" spans="2:14"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H273" s="23">
        <f t="shared" si="24"/>
        <v>63.3</v>
      </c>
      <c r="I273" s="23">
        <f t="shared" si="25"/>
        <v>59.105592233740694</v>
      </c>
      <c r="J273" s="23">
        <f t="shared" si="26"/>
        <v>51.966625433320523</v>
      </c>
      <c r="L273" s="24">
        <f t="shared" si="27"/>
        <v>7.138966800420171</v>
      </c>
      <c r="M273" s="24">
        <f t="shared" si="28"/>
        <v>6.170750900552699</v>
      </c>
      <c r="N273" s="25">
        <f t="shared" si="29"/>
        <v>0.96821589986747192</v>
      </c>
    </row>
    <row r="274" spans="2:14"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H274" s="23">
        <f t="shared" si="24"/>
        <v>63.225000000000001</v>
      </c>
      <c r="I274" s="23">
        <f t="shared" si="25"/>
        <v>58.34297263987537</v>
      </c>
      <c r="J274" s="23">
        <f t="shared" si="26"/>
        <v>51.059955467986164</v>
      </c>
      <c r="L274" s="24">
        <f t="shared" si="27"/>
        <v>7.2830171718892061</v>
      </c>
      <c r="M274" s="24">
        <f t="shared" si="28"/>
        <v>5.9286969255858306</v>
      </c>
      <c r="N274" s="25">
        <f t="shared" si="29"/>
        <v>1.3543202463033754</v>
      </c>
    </row>
    <row r="275" spans="2:14"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H275" s="23">
        <f t="shared" si="24"/>
        <v>63.975000000000001</v>
      </c>
      <c r="I275" s="23">
        <f t="shared" si="25"/>
        <v>57.455331301670896</v>
      </c>
      <c r="J275" s="23">
        <f t="shared" si="26"/>
        <v>50.086751905425054</v>
      </c>
      <c r="L275" s="24">
        <f t="shared" si="27"/>
        <v>7.3685793962458419</v>
      </c>
      <c r="M275" s="24">
        <f t="shared" si="28"/>
        <v>5.5901168640099872</v>
      </c>
      <c r="N275" s="25">
        <f t="shared" si="29"/>
        <v>1.7784625322358547</v>
      </c>
    </row>
    <row r="276" spans="2:14"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H276" s="23">
        <f t="shared" si="24"/>
        <v>63.424999999999997</v>
      </c>
      <c r="I276" s="23">
        <f t="shared" si="25"/>
        <v>56.269936992883785</v>
      </c>
      <c r="J276" s="23">
        <f t="shared" si="26"/>
        <v>48.975692057859057</v>
      </c>
      <c r="L276" s="24">
        <f t="shared" si="27"/>
        <v>7.2942449350247287</v>
      </c>
      <c r="M276" s="24">
        <f t="shared" si="28"/>
        <v>5.1455012309510231</v>
      </c>
      <c r="N276" s="25">
        <f t="shared" si="29"/>
        <v>2.1487437040737056</v>
      </c>
    </row>
    <row r="277" spans="2:14"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H277" s="23">
        <f t="shared" si="24"/>
        <v>64.125</v>
      </c>
      <c r="I277" s="23">
        <f t="shared" si="25"/>
        <v>54.969016446135385</v>
      </c>
      <c r="J277" s="23">
        <f t="shared" si="26"/>
        <v>47.819747422487779</v>
      </c>
      <c r="L277" s="24">
        <f t="shared" si="27"/>
        <v>7.1492690236476051</v>
      </c>
      <c r="M277" s="24">
        <f t="shared" si="28"/>
        <v>4.6083153049325967</v>
      </c>
      <c r="N277" s="25">
        <f t="shared" si="29"/>
        <v>2.5409537187150084</v>
      </c>
    </row>
    <row r="278" spans="2:14"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H278" s="23">
        <f t="shared" si="24"/>
        <v>67.275000000000006</v>
      </c>
      <c r="I278" s="23">
        <f t="shared" si="25"/>
        <v>53.304292163614548</v>
      </c>
      <c r="J278" s="23">
        <f t="shared" si="26"/>
        <v>46.515327216286799</v>
      </c>
      <c r="L278" s="24">
        <f t="shared" si="27"/>
        <v>6.7889649473277487</v>
      </c>
      <c r="M278" s="24">
        <f t="shared" si="28"/>
        <v>3.9730768752538448</v>
      </c>
      <c r="N278" s="25">
        <f t="shared" si="29"/>
        <v>2.8158880720739039</v>
      </c>
    </row>
    <row r="279" spans="2:14"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H279" s="23">
        <f t="shared" si="24"/>
        <v>66.8</v>
      </c>
      <c r="I279" s="23">
        <f t="shared" si="25"/>
        <v>50.764163466089919</v>
      </c>
      <c r="J279" s="23">
        <f t="shared" si="26"/>
        <v>44.85455339358974</v>
      </c>
      <c r="L279" s="24">
        <f t="shared" si="27"/>
        <v>5.909610072500179</v>
      </c>
      <c r="M279" s="24">
        <f t="shared" si="28"/>
        <v>3.2691048572353689</v>
      </c>
      <c r="N279" s="25">
        <f t="shared" si="29"/>
        <v>2.6405052152648101</v>
      </c>
    </row>
    <row r="280" spans="2:14"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H280" s="23">
        <f t="shared" si="24"/>
        <v>60.474999999999994</v>
      </c>
      <c r="I280" s="23">
        <f t="shared" si="25"/>
        <v>47.848556823560813</v>
      </c>
      <c r="J280" s="23">
        <f t="shared" si="26"/>
        <v>43.098917665076918</v>
      </c>
      <c r="L280" s="24">
        <f t="shared" si="27"/>
        <v>4.7496391584838946</v>
      </c>
      <c r="M280" s="24">
        <f t="shared" si="28"/>
        <v>2.6089785534191665</v>
      </c>
      <c r="N280" s="25">
        <f t="shared" si="29"/>
        <v>2.1406606050647281</v>
      </c>
    </row>
    <row r="281" spans="2:14"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H281" s="23">
        <f t="shared" si="24"/>
        <v>54.274999999999999</v>
      </c>
      <c r="I281" s="23">
        <f t="shared" si="25"/>
        <v>45.552839882390053</v>
      </c>
      <c r="J281" s="23">
        <f t="shared" si="26"/>
        <v>41.708831078283069</v>
      </c>
      <c r="L281" s="24">
        <f t="shared" si="27"/>
        <v>3.8440088041069842</v>
      </c>
      <c r="M281" s="24">
        <f t="shared" si="28"/>
        <v>2.0738134021529846</v>
      </c>
      <c r="N281" s="25">
        <f t="shared" si="29"/>
        <v>1.7701954019539996</v>
      </c>
    </row>
    <row r="282" spans="2:14"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H282" s="23">
        <f t="shared" si="24"/>
        <v>50.475000000000001</v>
      </c>
      <c r="I282" s="23">
        <f t="shared" si="25"/>
        <v>43.966992588279155</v>
      </c>
      <c r="J282" s="23">
        <f t="shared" si="26"/>
        <v>40.703537564545712</v>
      </c>
      <c r="L282" s="24">
        <f t="shared" si="27"/>
        <v>3.2634550237334423</v>
      </c>
      <c r="M282" s="24">
        <f t="shared" si="28"/>
        <v>1.6312645516644846</v>
      </c>
      <c r="N282" s="25">
        <f t="shared" si="29"/>
        <v>1.6321904720689577</v>
      </c>
    </row>
    <row r="283" spans="2:14"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H283" s="23">
        <f t="shared" si="24"/>
        <v>50.825000000000003</v>
      </c>
      <c r="I283" s="23">
        <f t="shared" si="25"/>
        <v>42.783718513420816</v>
      </c>
      <c r="J283" s="23">
        <f t="shared" si="26"/>
        <v>39.921820569709368</v>
      </c>
      <c r="L283" s="24">
        <f t="shared" si="27"/>
        <v>2.8618979437114476</v>
      </c>
      <c r="M283" s="24">
        <f t="shared" si="28"/>
        <v>1.2232169336472452</v>
      </c>
      <c r="N283" s="25">
        <f t="shared" si="29"/>
        <v>1.6386810100642024</v>
      </c>
    </row>
    <row r="284" spans="2:14"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H284" s="23">
        <f t="shared" si="24"/>
        <v>49.424999999999997</v>
      </c>
      <c r="I284" s="23">
        <f t="shared" si="25"/>
        <v>41.321667334042779</v>
      </c>
      <c r="J284" s="23">
        <f t="shared" si="26"/>
        <v>39.04956621528612</v>
      </c>
      <c r="L284" s="24">
        <f t="shared" si="27"/>
        <v>2.2721011187566589</v>
      </c>
      <c r="M284" s="24">
        <f t="shared" si="28"/>
        <v>0.81354668113119466</v>
      </c>
      <c r="N284" s="25">
        <f t="shared" si="29"/>
        <v>1.4585544376254642</v>
      </c>
    </row>
    <row r="285" spans="2:14"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H285" s="23">
        <f t="shared" si="24"/>
        <v>48.387500000000003</v>
      </c>
      <c r="I285" s="23">
        <f t="shared" si="25"/>
        <v>39.848334122050559</v>
      </c>
      <c r="J285" s="23">
        <f t="shared" si="26"/>
        <v>38.219531512509008</v>
      </c>
      <c r="L285" s="24">
        <f t="shared" si="27"/>
        <v>1.6288026095415518</v>
      </c>
      <c r="M285" s="24">
        <f t="shared" si="28"/>
        <v>0.44890807172482861</v>
      </c>
      <c r="N285" s="25">
        <f t="shared" si="29"/>
        <v>1.1798945378167232</v>
      </c>
    </row>
    <row r="286" spans="2:14"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H286" s="23">
        <f t="shared" si="24"/>
        <v>44.024999999999999</v>
      </c>
      <c r="I286" s="23">
        <f t="shared" si="25"/>
        <v>38.295758507877935</v>
      </c>
      <c r="J286" s="23">
        <f t="shared" si="26"/>
        <v>37.406094033509731</v>
      </c>
      <c r="L286" s="24">
        <f t="shared" si="27"/>
        <v>0.88966447436820317</v>
      </c>
      <c r="M286" s="24">
        <f t="shared" si="28"/>
        <v>0.15393443727064776</v>
      </c>
      <c r="N286" s="25">
        <f t="shared" si="29"/>
        <v>0.73573003709755547</v>
      </c>
    </row>
    <row r="287" spans="2:14"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H287" s="23">
        <f t="shared" si="24"/>
        <v>41.375</v>
      </c>
      <c r="I287" s="23">
        <f t="shared" si="25"/>
        <v>37.254078236583013</v>
      </c>
      <c r="J287" s="23">
        <f t="shared" si="26"/>
        <v>36.876581556190509</v>
      </c>
      <c r="L287" s="24">
        <f t="shared" si="27"/>
        <v>0.37749668039250395</v>
      </c>
      <c r="M287" s="24">
        <f t="shared" si="28"/>
        <v>-2.9998072003741119E-2</v>
      </c>
      <c r="N287" s="25">
        <f t="shared" si="29"/>
        <v>0.40749475239624505</v>
      </c>
    </row>
    <row r="288" spans="2:14"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H288" s="23">
        <f t="shared" si="24"/>
        <v>38.424999999999997</v>
      </c>
      <c r="I288" s="23">
        <f t="shared" si="25"/>
        <v>36.50481973414356</v>
      </c>
      <c r="J288" s="23">
        <f t="shared" si="26"/>
        <v>36.516708080685753</v>
      </c>
      <c r="L288" s="24">
        <f t="shared" si="27"/>
        <v>-1.1888346542193062E-2</v>
      </c>
      <c r="M288" s="24">
        <f t="shared" si="28"/>
        <v>-0.13187176010280238</v>
      </c>
      <c r="N288" s="25">
        <f t="shared" si="29"/>
        <v>0.11998341356060932</v>
      </c>
    </row>
    <row r="289" spans="2:14"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H289" s="23">
        <f t="shared" si="24"/>
        <v>35.799999999999997</v>
      </c>
      <c r="I289" s="23">
        <f t="shared" si="25"/>
        <v>36.15569604944239</v>
      </c>
      <c r="J289" s="23">
        <f t="shared" si="26"/>
        <v>36.364044727140616</v>
      </c>
      <c r="L289" s="24">
        <f t="shared" si="27"/>
        <v>-0.20834867769822552</v>
      </c>
      <c r="M289" s="24">
        <f t="shared" si="28"/>
        <v>-0.1618676134929547</v>
      </c>
      <c r="N289" s="25">
        <f t="shared" si="29"/>
        <v>-4.6481064205270817E-2</v>
      </c>
    </row>
    <row r="290" spans="2:14"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H290" s="23">
        <f t="shared" si="24"/>
        <v>35.875</v>
      </c>
      <c r="I290" s="23">
        <f t="shared" si="25"/>
        <v>36.220368058431916</v>
      </c>
      <c r="J290" s="23">
        <f t="shared" si="26"/>
        <v>36.409168305311866</v>
      </c>
      <c r="L290" s="24">
        <f t="shared" si="27"/>
        <v>-0.1888002468799499</v>
      </c>
      <c r="M290" s="24">
        <f t="shared" si="28"/>
        <v>-0.15024734744163698</v>
      </c>
      <c r="N290" s="25">
        <f t="shared" si="29"/>
        <v>-3.8552899438312915E-2</v>
      </c>
    </row>
    <row r="291" spans="2:14"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H291" s="23">
        <f t="shared" si="24"/>
        <v>36.137499999999996</v>
      </c>
      <c r="I291" s="23">
        <f t="shared" si="25"/>
        <v>36.283162250874085</v>
      </c>
      <c r="J291" s="23">
        <f t="shared" si="26"/>
        <v>36.451901769736814</v>
      </c>
      <c r="L291" s="24">
        <f t="shared" si="27"/>
        <v>-0.1687395188627292</v>
      </c>
      <c r="M291" s="24">
        <f t="shared" si="28"/>
        <v>-0.14060912258205874</v>
      </c>
      <c r="N291" s="25">
        <f t="shared" si="29"/>
        <v>-2.8130396280670461E-2</v>
      </c>
    </row>
    <row r="292" spans="2:14"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H292" s="23">
        <f t="shared" si="24"/>
        <v>36.487499999999997</v>
      </c>
      <c r="I292" s="23">
        <f t="shared" si="25"/>
        <v>36.309646296487557</v>
      </c>
      <c r="J292" s="23">
        <f t="shared" si="26"/>
        <v>36.477053911315757</v>
      </c>
      <c r="L292" s="24">
        <f t="shared" si="27"/>
        <v>-0.16740761482819977</v>
      </c>
      <c r="M292" s="24">
        <f t="shared" si="28"/>
        <v>-0.13357652351189112</v>
      </c>
      <c r="N292" s="25">
        <f t="shared" si="29"/>
        <v>-3.3831091316308654E-2</v>
      </c>
    </row>
    <row r="293" spans="2:14"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H293" s="23">
        <f t="shared" si="24"/>
        <v>36.387500000000003</v>
      </c>
      <c r="I293" s="23">
        <f t="shared" si="25"/>
        <v>36.277309259485293</v>
      </c>
      <c r="J293" s="23">
        <f t="shared" si="26"/>
        <v>36.476218224221014</v>
      </c>
      <c r="L293" s="24">
        <f t="shared" si="27"/>
        <v>-0.19890896473572184</v>
      </c>
      <c r="M293" s="24">
        <f t="shared" si="28"/>
        <v>-0.12511875068281395</v>
      </c>
      <c r="N293" s="25">
        <f t="shared" si="29"/>
        <v>-7.3790214052907893E-2</v>
      </c>
    </row>
    <row r="294" spans="2:14"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H294" s="23">
        <f t="shared" si="24"/>
        <v>35.712499999999999</v>
      </c>
      <c r="I294" s="23">
        <f t="shared" si="25"/>
        <v>36.257274579391712</v>
      </c>
      <c r="J294" s="23">
        <f t="shared" si="26"/>
        <v>36.483315682158697</v>
      </c>
      <c r="L294" s="24">
        <f t="shared" si="27"/>
        <v>-0.22604110276698464</v>
      </c>
      <c r="M294" s="24">
        <f t="shared" si="28"/>
        <v>-0.10667119716958696</v>
      </c>
      <c r="N294" s="25">
        <f t="shared" si="29"/>
        <v>-0.11936990559739767</v>
      </c>
    </row>
    <row r="295" spans="2:14"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H295" s="23">
        <f t="shared" si="24"/>
        <v>35.662500000000001</v>
      </c>
      <c r="I295" s="23">
        <f t="shared" si="25"/>
        <v>36.356324502917481</v>
      </c>
      <c r="J295" s="23">
        <f t="shared" si="26"/>
        <v>36.544980936731392</v>
      </c>
      <c r="L295" s="24">
        <f t="shared" si="27"/>
        <v>-0.18865643381391095</v>
      </c>
      <c r="M295" s="24">
        <f t="shared" si="28"/>
        <v>-7.6828720770237544E-2</v>
      </c>
      <c r="N295" s="25">
        <f t="shared" si="29"/>
        <v>-0.11182771304367341</v>
      </c>
    </row>
    <row r="296" spans="2:14"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H296" s="23">
        <f t="shared" si="24"/>
        <v>35.737499999999997</v>
      </c>
      <c r="I296" s="23">
        <f t="shared" si="25"/>
        <v>36.482474412538842</v>
      </c>
      <c r="J296" s="23">
        <f t="shared" si="26"/>
        <v>36.615579411669906</v>
      </c>
      <c r="L296" s="24">
        <f t="shared" si="27"/>
        <v>-0.13310499913106355</v>
      </c>
      <c r="M296" s="24">
        <f t="shared" si="28"/>
        <v>-4.8871792509319181E-2</v>
      </c>
      <c r="N296" s="25">
        <f t="shared" si="29"/>
        <v>-8.4233206621744369E-2</v>
      </c>
    </row>
    <row r="297" spans="2:14"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H297" s="23">
        <f t="shared" si="24"/>
        <v>36.037500000000001</v>
      </c>
      <c r="I297" s="23">
        <f t="shared" si="25"/>
        <v>36.617924305727726</v>
      </c>
      <c r="J297" s="23">
        <f t="shared" si="26"/>
        <v>36.6858257646035</v>
      </c>
      <c r="L297" s="24">
        <f t="shared" si="27"/>
        <v>-6.7901458875773812E-2</v>
      </c>
      <c r="M297" s="24">
        <f t="shared" si="28"/>
        <v>-2.7813490853883086E-2</v>
      </c>
      <c r="N297" s="25">
        <f t="shared" si="29"/>
        <v>-4.0087968021890727E-2</v>
      </c>
    </row>
    <row r="298" spans="2:14"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H298" s="23">
        <f t="shared" si="24"/>
        <v>36.412500000000001</v>
      </c>
      <c r="I298" s="23">
        <f t="shared" si="25"/>
        <v>36.723455997678222</v>
      </c>
      <c r="J298" s="23">
        <f t="shared" si="26"/>
        <v>36.737691825771776</v>
      </c>
      <c r="L298" s="24">
        <f t="shared" si="27"/>
        <v>-1.4235828093553948E-2</v>
      </c>
      <c r="M298" s="24">
        <f t="shared" si="28"/>
        <v>-1.7791498848410404E-2</v>
      </c>
      <c r="N298" s="25">
        <f t="shared" si="29"/>
        <v>3.5556707548564555E-3</v>
      </c>
    </row>
    <row r="299" spans="2:14"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H299" s="23">
        <f t="shared" si="24"/>
        <v>36.775000000000006</v>
      </c>
      <c r="I299" s="23">
        <f t="shared" si="25"/>
        <v>36.779993451801538</v>
      </c>
      <c r="J299" s="23">
        <f t="shared" si="26"/>
        <v>36.763707171833516</v>
      </c>
      <c r="L299" s="24">
        <f t="shared" si="27"/>
        <v>1.6286279968021233E-2</v>
      </c>
      <c r="M299" s="24">
        <f t="shared" si="28"/>
        <v>-1.8680416537124517E-2</v>
      </c>
      <c r="N299" s="25">
        <f t="shared" si="29"/>
        <v>3.496669650514575E-2</v>
      </c>
    </row>
    <row r="300" spans="2:14"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H300" s="23">
        <f t="shared" si="24"/>
        <v>36.875</v>
      </c>
      <c r="I300" s="23">
        <f t="shared" si="25"/>
        <v>36.780901352129085</v>
      </c>
      <c r="J300" s="23">
        <f t="shared" si="26"/>
        <v>36.7628037455802</v>
      </c>
      <c r="L300" s="24">
        <f t="shared" si="27"/>
        <v>1.8097606548884926E-2</v>
      </c>
      <c r="M300" s="24">
        <f t="shared" si="28"/>
        <v>-2.7422090663410958E-2</v>
      </c>
      <c r="N300" s="25">
        <f t="shared" si="29"/>
        <v>4.5519697212295887E-2</v>
      </c>
    </row>
    <row r="301" spans="2:14"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H301" s="23">
        <f t="shared" si="24"/>
        <v>36.875</v>
      </c>
      <c r="I301" s="23">
        <f t="shared" si="25"/>
        <v>36.763792507061645</v>
      </c>
      <c r="J301" s="23">
        <f t="shared" si="26"/>
        <v>36.753828045226619</v>
      </c>
      <c r="L301" s="24">
        <f t="shared" si="27"/>
        <v>9.9644618350254177E-3</v>
      </c>
      <c r="M301" s="24">
        <f t="shared" si="28"/>
        <v>-3.880201496648493E-2</v>
      </c>
      <c r="N301" s="25">
        <f t="shared" si="29"/>
        <v>4.8766476801510347E-2</v>
      </c>
    </row>
    <row r="302" spans="2:14"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H302" s="23">
        <f t="shared" si="24"/>
        <v>36.875</v>
      </c>
      <c r="I302" s="23">
        <f t="shared" si="25"/>
        <v>36.743572962891037</v>
      </c>
      <c r="J302" s="23">
        <f t="shared" si="26"/>
        <v>36.744134288844748</v>
      </c>
      <c r="L302" s="24">
        <f t="shared" si="27"/>
        <v>-5.6132595371138905E-4</v>
      </c>
      <c r="M302" s="24">
        <f t="shared" si="28"/>
        <v>-5.099363416686252E-2</v>
      </c>
      <c r="N302" s="25">
        <f t="shared" si="29"/>
        <v>5.0432308213151131E-2</v>
      </c>
    </row>
    <row r="303" spans="2:14"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H303" s="23">
        <f t="shared" si="24"/>
        <v>37.200000000000003</v>
      </c>
      <c r="I303" s="23">
        <f t="shared" si="25"/>
        <v>36.719677137962137</v>
      </c>
      <c r="J303" s="23">
        <f t="shared" si="26"/>
        <v>36.733665031952327</v>
      </c>
      <c r="L303" s="24">
        <f t="shared" si="27"/>
        <v>-1.3987893990190514E-2</v>
      </c>
      <c r="M303" s="24">
        <f t="shared" si="28"/>
        <v>-6.3601711220150306E-2</v>
      </c>
      <c r="N303" s="25">
        <f t="shared" si="29"/>
        <v>4.9613817229959792E-2</v>
      </c>
    </row>
    <row r="304" spans="2:14"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H304" s="23">
        <f t="shared" si="24"/>
        <v>37.3125</v>
      </c>
      <c r="I304" s="23">
        <f t="shared" si="25"/>
        <v>36.632345708500708</v>
      </c>
      <c r="J304" s="23">
        <f t="shared" si="26"/>
        <v>36.696358234508516</v>
      </c>
      <c r="L304" s="24">
        <f t="shared" si="27"/>
        <v>-6.4012526007807935E-2</v>
      </c>
      <c r="M304" s="24">
        <f t="shared" si="28"/>
        <v>-7.600516552764025E-2</v>
      </c>
      <c r="N304" s="25">
        <f t="shared" si="29"/>
        <v>1.1992639519832315E-2</v>
      </c>
    </row>
    <row r="305" spans="2:14"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H305" s="23">
        <f t="shared" si="24"/>
        <v>36.287500000000001</v>
      </c>
      <c r="I305" s="23">
        <f t="shared" si="25"/>
        <v>36.508681291864477</v>
      </c>
      <c r="J305" s="23">
        <f t="shared" si="26"/>
        <v>36.647066893269198</v>
      </c>
      <c r="L305" s="24">
        <f t="shared" si="27"/>
        <v>-0.13838560140472111</v>
      </c>
      <c r="M305" s="24">
        <f t="shared" si="28"/>
        <v>-7.9003325407598329E-2</v>
      </c>
      <c r="N305" s="25">
        <f t="shared" si="29"/>
        <v>-5.9382275997122785E-2</v>
      </c>
    </row>
    <row r="306" spans="2:14"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H306" s="23">
        <f t="shared" si="24"/>
        <v>35.924999999999997</v>
      </c>
      <c r="I306" s="23">
        <f t="shared" si="25"/>
        <v>36.548896072203469</v>
      </c>
      <c r="J306" s="23">
        <f t="shared" si="26"/>
        <v>36.675832244730735</v>
      </c>
      <c r="L306" s="24">
        <f t="shared" si="27"/>
        <v>-0.12693617252726597</v>
      </c>
      <c r="M306" s="24">
        <f t="shared" si="28"/>
        <v>-6.415775640831764E-2</v>
      </c>
      <c r="N306" s="25">
        <f t="shared" si="29"/>
        <v>-6.2778416118948327E-2</v>
      </c>
    </row>
    <row r="307" spans="2:14"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H307" s="23">
        <f t="shared" si="24"/>
        <v>36.1875</v>
      </c>
      <c r="I307" s="23">
        <f t="shared" si="25"/>
        <v>36.662331721695011</v>
      </c>
      <c r="J307" s="23">
        <f t="shared" si="26"/>
        <v>36.735898824309196</v>
      </c>
      <c r="L307" s="24">
        <f t="shared" si="27"/>
        <v>-7.3567102614184421E-2</v>
      </c>
      <c r="M307" s="24">
        <f t="shared" si="28"/>
        <v>-4.8463152378580551E-2</v>
      </c>
      <c r="N307" s="25">
        <f t="shared" si="29"/>
        <v>-2.510395023560387E-2</v>
      </c>
    </row>
    <row r="308" spans="2:14"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H308" s="23">
        <f t="shared" si="24"/>
        <v>36.325000000000003</v>
      </c>
      <c r="I308" s="23">
        <f t="shared" si="25"/>
        <v>36.748664762003195</v>
      </c>
      <c r="J308" s="23">
        <f t="shared" si="26"/>
        <v>36.779770730253929</v>
      </c>
      <c r="L308" s="24">
        <f t="shared" si="27"/>
        <v>-3.1105968250734861E-2</v>
      </c>
      <c r="M308" s="24">
        <f t="shared" si="28"/>
        <v>-4.218716481967958E-2</v>
      </c>
      <c r="N308" s="25">
        <f t="shared" si="29"/>
        <v>1.1081196568944719E-2</v>
      </c>
    </row>
    <row r="309" spans="2:14"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H309" s="23">
        <f t="shared" si="24"/>
        <v>36.674999999999997</v>
      </c>
      <c r="I309" s="23">
        <f t="shared" si="25"/>
        <v>36.82569471873105</v>
      </c>
      <c r="J309" s="23">
        <f t="shared" si="26"/>
        <v>36.816152388674247</v>
      </c>
      <c r="L309" s="24">
        <f t="shared" si="27"/>
        <v>9.542330056802939E-3</v>
      </c>
      <c r="M309" s="24">
        <f t="shared" si="28"/>
        <v>-4.4957463961915758E-2</v>
      </c>
      <c r="N309" s="25">
        <f t="shared" si="29"/>
        <v>5.4499794018718697E-2</v>
      </c>
    </row>
    <row r="310" spans="2:14"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H310" s="23">
        <f t="shared" si="24"/>
        <v>37.137500000000003</v>
      </c>
      <c r="I310" s="23">
        <f t="shared" si="25"/>
        <v>36.853093758500336</v>
      </c>
      <c r="J310" s="23">
        <f t="shared" si="26"/>
        <v>36.827444579768184</v>
      </c>
      <c r="L310" s="24">
        <f t="shared" si="27"/>
        <v>2.5649178732152222E-2</v>
      </c>
      <c r="M310" s="24">
        <f t="shared" si="28"/>
        <v>-5.8582412466595429E-2</v>
      </c>
      <c r="N310" s="25">
        <f t="shared" si="29"/>
        <v>8.4231591198747652E-2</v>
      </c>
    </row>
    <row r="311" spans="2:14"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H311" s="23">
        <f t="shared" si="24"/>
        <v>37.225000000000001</v>
      </c>
      <c r="I311" s="23">
        <f t="shared" si="25"/>
        <v>36.801383532773123</v>
      </c>
      <c r="J311" s="23">
        <f t="shared" si="26"/>
        <v>36.802640146149635</v>
      </c>
      <c r="L311" s="24">
        <f t="shared" si="27"/>
        <v>-1.2566133765119503E-3</v>
      </c>
      <c r="M311" s="24">
        <f t="shared" si="28"/>
        <v>-7.9640310266282349E-2</v>
      </c>
      <c r="N311" s="25">
        <f t="shared" si="29"/>
        <v>7.8383696889770399E-2</v>
      </c>
    </row>
    <row r="312" spans="2:14"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H312" s="23">
        <f t="shared" si="24"/>
        <v>37.375</v>
      </c>
      <c r="I312" s="23">
        <f t="shared" si="25"/>
        <v>36.724362356913694</v>
      </c>
      <c r="J312" s="23">
        <f t="shared" si="26"/>
        <v>36.768851357841605</v>
      </c>
      <c r="L312" s="24">
        <f t="shared" si="27"/>
        <v>-4.4489000927910638E-2</v>
      </c>
      <c r="M312" s="24">
        <f t="shared" si="28"/>
        <v>-9.9236234488724956E-2</v>
      </c>
      <c r="N312" s="25">
        <f t="shared" si="29"/>
        <v>5.4747233560814318E-2</v>
      </c>
    </row>
    <row r="313" spans="2:14"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H313" s="23">
        <f t="shared" si="24"/>
        <v>37.299999999999997</v>
      </c>
      <c r="I313" s="23">
        <f t="shared" si="25"/>
        <v>36.606064603625278</v>
      </c>
      <c r="J313" s="23">
        <f t="shared" si="26"/>
        <v>36.720359466468935</v>
      </c>
      <c r="L313" s="24">
        <f t="shared" si="27"/>
        <v>-0.11429486284365709</v>
      </c>
      <c r="M313" s="24">
        <f t="shared" si="28"/>
        <v>-0.11292304287892853</v>
      </c>
      <c r="N313" s="25">
        <f t="shared" si="29"/>
        <v>-1.3718199647285573E-3</v>
      </c>
    </row>
    <row r="314" spans="2:14"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H314" s="23">
        <f t="shared" si="24"/>
        <v>37.112499999999997</v>
      </c>
      <c r="I314" s="23">
        <f t="shared" si="25"/>
        <v>36.479894531557143</v>
      </c>
      <c r="J314" s="23">
        <f t="shared" si="26"/>
        <v>36.673988223786452</v>
      </c>
      <c r="L314" s="24">
        <f t="shared" si="27"/>
        <v>-0.19409369222930906</v>
      </c>
      <c r="M314" s="24">
        <f t="shared" si="28"/>
        <v>-0.11258008788774639</v>
      </c>
      <c r="N314" s="25">
        <f t="shared" si="29"/>
        <v>-8.151360434156267E-2</v>
      </c>
    </row>
    <row r="315" spans="2:14"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H315" s="23">
        <f t="shared" si="24"/>
        <v>36.6</v>
      </c>
      <c r="I315" s="23">
        <f t="shared" si="25"/>
        <v>36.364875355476627</v>
      </c>
      <c r="J315" s="23">
        <f t="shared" si="26"/>
        <v>36.63890728168937</v>
      </c>
      <c r="L315" s="24">
        <f t="shared" si="27"/>
        <v>-0.27403192621274286</v>
      </c>
      <c r="M315" s="24">
        <f t="shared" si="28"/>
        <v>-9.2201686802355715E-2</v>
      </c>
      <c r="N315" s="25">
        <f t="shared" si="29"/>
        <v>-0.18183023941038715</v>
      </c>
    </row>
    <row r="316" spans="2:14"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H316" s="23">
        <f t="shared" si="24"/>
        <v>35.762500000000003</v>
      </c>
      <c r="I316" s="23">
        <f t="shared" si="25"/>
        <v>36.32212542010874</v>
      </c>
      <c r="J316" s="23">
        <f t="shared" si="26"/>
        <v>36.642019864224523</v>
      </c>
      <c r="L316" s="24">
        <f t="shared" si="27"/>
        <v>-0.31989444411578205</v>
      </c>
      <c r="M316" s="24">
        <f t="shared" si="28"/>
        <v>-4.6744126949758921E-2</v>
      </c>
      <c r="N316" s="25">
        <f t="shared" si="29"/>
        <v>-0.27315031716602312</v>
      </c>
    </row>
    <row r="317" spans="2:14"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H317" s="23">
        <f t="shared" si="24"/>
        <v>35.662499999999994</v>
      </c>
      <c r="I317" s="23">
        <f t="shared" si="25"/>
        <v>36.423875496492144</v>
      </c>
      <c r="J317" s="23">
        <f t="shared" si="26"/>
        <v>36.712381453362482</v>
      </c>
      <c r="L317" s="24">
        <f t="shared" si="27"/>
        <v>-0.28850595687033831</v>
      </c>
      <c r="M317" s="24">
        <f t="shared" si="28"/>
        <v>2.1543452341746872E-2</v>
      </c>
      <c r="N317" s="25">
        <f t="shared" si="29"/>
        <v>-0.31004940921208518</v>
      </c>
    </row>
    <row r="318" spans="2:14"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H318" s="23">
        <f t="shared" si="24"/>
        <v>35.675000000000004</v>
      </c>
      <c r="I318" s="23">
        <f t="shared" si="25"/>
        <v>36.562307404945258</v>
      </c>
      <c r="J318" s="23">
        <f t="shared" si="26"/>
        <v>36.79637196963148</v>
      </c>
      <c r="L318" s="24">
        <f t="shared" si="27"/>
        <v>-0.23406456468622139</v>
      </c>
      <c r="M318" s="24">
        <f t="shared" si="28"/>
        <v>9.9055804644768167E-2</v>
      </c>
      <c r="N318" s="25">
        <f t="shared" si="29"/>
        <v>-0.33312036933098954</v>
      </c>
    </row>
    <row r="319" spans="2:14"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H319" s="23">
        <f t="shared" si="24"/>
        <v>35.775000000000006</v>
      </c>
      <c r="I319" s="23">
        <f t="shared" si="25"/>
        <v>36.723636024026213</v>
      </c>
      <c r="J319" s="23">
        <f t="shared" si="26"/>
        <v>36.886081727201997</v>
      </c>
      <c r="L319" s="24">
        <f t="shared" si="27"/>
        <v>-0.16244570317578422</v>
      </c>
      <c r="M319" s="24">
        <f t="shared" si="28"/>
        <v>0.18233589697751557</v>
      </c>
      <c r="N319" s="25">
        <f t="shared" si="29"/>
        <v>-0.34478160015329978</v>
      </c>
    </row>
    <row r="320" spans="2:14"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H320" s="23">
        <f t="shared" si="24"/>
        <v>35.75</v>
      </c>
      <c r="I320" s="23">
        <f t="shared" si="25"/>
        <v>36.896115301121888</v>
      </c>
      <c r="J320" s="23">
        <f t="shared" si="26"/>
        <v>36.974968265378159</v>
      </c>
      <c r="L320" s="24">
        <f t="shared" si="27"/>
        <v>-7.8852964256270752E-2</v>
      </c>
      <c r="M320" s="24">
        <f t="shared" si="28"/>
        <v>0.2685312970158405</v>
      </c>
      <c r="N320" s="25">
        <f t="shared" si="29"/>
        <v>-0.34738426127211125</v>
      </c>
    </row>
    <row r="321" spans="2:14"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H321" s="23">
        <f t="shared" si="24"/>
        <v>36.35</v>
      </c>
      <c r="I321" s="23">
        <f t="shared" si="25"/>
        <v>37.104499901325866</v>
      </c>
      <c r="J321" s="23">
        <f t="shared" si="26"/>
        <v>37.072965726608409</v>
      </c>
      <c r="L321" s="24">
        <f t="shared" si="27"/>
        <v>3.153417471745712E-2</v>
      </c>
      <c r="M321" s="24">
        <f t="shared" si="28"/>
        <v>0.3553773623338683</v>
      </c>
      <c r="N321" s="25">
        <f t="shared" si="29"/>
        <v>-0.32384318761641118</v>
      </c>
    </row>
    <row r="322" spans="2:14"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H322" s="23">
        <f t="shared" si="24"/>
        <v>37</v>
      </c>
      <c r="I322" s="23">
        <f t="shared" si="25"/>
        <v>37.241681701566932</v>
      </c>
      <c r="J322" s="23">
        <f t="shared" si="26"/>
        <v>37.13080298473708</v>
      </c>
      <c r="L322" s="24">
        <f t="shared" si="27"/>
        <v>0.11087871682985195</v>
      </c>
      <c r="M322" s="24">
        <f t="shared" si="28"/>
        <v>0.43633815923797109</v>
      </c>
      <c r="N322" s="25">
        <f t="shared" si="29"/>
        <v>-0.32545944240811914</v>
      </c>
    </row>
    <row r="323" spans="2:14"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H323" s="23">
        <f t="shared" si="24"/>
        <v>36.912499999999994</v>
      </c>
      <c r="I323" s="23">
        <f t="shared" si="25"/>
        <v>37.28562382912456</v>
      </c>
      <c r="J323" s="23">
        <f t="shared" si="26"/>
        <v>37.141267223516046</v>
      </c>
      <c r="L323" s="24">
        <f t="shared" si="27"/>
        <v>0.1443566056085146</v>
      </c>
      <c r="M323" s="24">
        <f t="shared" si="28"/>
        <v>0.51770301984000089</v>
      </c>
      <c r="N323" s="25">
        <f t="shared" si="29"/>
        <v>-0.37334641423148629</v>
      </c>
    </row>
    <row r="324" spans="2:14"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H324" s="23">
        <f t="shared" si="24"/>
        <v>37.112499999999997</v>
      </c>
      <c r="I324" s="23">
        <f t="shared" si="25"/>
        <v>37.353464525329031</v>
      </c>
      <c r="J324" s="23">
        <f t="shared" si="26"/>
        <v>37.159568601397332</v>
      </c>
      <c r="L324" s="24">
        <f t="shared" si="27"/>
        <v>0.19389592393169863</v>
      </c>
      <c r="M324" s="24">
        <f t="shared" si="28"/>
        <v>0.61103962339787243</v>
      </c>
      <c r="N324" s="25">
        <f t="shared" si="29"/>
        <v>-0.4171436994661738</v>
      </c>
    </row>
    <row r="325" spans="2:14"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H325" s="23">
        <f t="shared" ref="H325:H388" si="30">(D325+E325+F325*2)/4</f>
        <v>37.049999999999997</v>
      </c>
      <c r="I325" s="23">
        <f t="shared" ref="I325:I388" si="31">I326+(2/(1+12))*(H325-I326)</f>
        <v>37.397276257207039</v>
      </c>
      <c r="J325" s="23">
        <f t="shared" ref="J325:J388" si="32">J326+(2/(1+26))*(H325-J326)</f>
        <v>37.163334089509121</v>
      </c>
      <c r="L325" s="24">
        <f t="shared" ref="L325:L388" si="33">I325-J325</f>
        <v>0.23394216769791853</v>
      </c>
      <c r="M325" s="24">
        <f t="shared" ref="M325:M388" si="34">M326+(2/(1+9))*(L325-M326)</f>
        <v>0.71532554826441586</v>
      </c>
      <c r="N325" s="25">
        <f t="shared" ref="N325:N388" si="35">L325-M325</f>
        <v>-0.48138338056649732</v>
      </c>
    </row>
    <row r="326" spans="2:14"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H326" s="23">
        <f t="shared" si="30"/>
        <v>35.987499999999997</v>
      </c>
      <c r="I326" s="23">
        <f t="shared" si="31"/>
        <v>37.460417394881048</v>
      </c>
      <c r="J326" s="23">
        <f t="shared" si="32"/>
        <v>37.17240081666985</v>
      </c>
      <c r="L326" s="24">
        <f t="shared" si="33"/>
        <v>0.28801657821119875</v>
      </c>
      <c r="M326" s="24">
        <f t="shared" si="34"/>
        <v>0.83567139340604013</v>
      </c>
      <c r="N326" s="25">
        <f t="shared" si="35"/>
        <v>-0.54765481519484138</v>
      </c>
    </row>
    <row r="327" spans="2:14"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H327" s="23">
        <f t="shared" si="30"/>
        <v>36</v>
      </c>
      <c r="I327" s="23">
        <f t="shared" si="31"/>
        <v>37.728220557586695</v>
      </c>
      <c r="J327" s="23">
        <f t="shared" si="32"/>
        <v>37.267192882003435</v>
      </c>
      <c r="L327" s="24">
        <f t="shared" si="33"/>
        <v>0.46102767558326008</v>
      </c>
      <c r="M327" s="24">
        <f t="shared" si="34"/>
        <v>0.9725850972047505</v>
      </c>
      <c r="N327" s="25">
        <f t="shared" si="35"/>
        <v>-0.51155742162149043</v>
      </c>
    </row>
    <row r="328" spans="2:14"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H328" s="23">
        <f t="shared" si="30"/>
        <v>36.799999999999997</v>
      </c>
      <c r="I328" s="23">
        <f t="shared" si="31"/>
        <v>38.042442477147915</v>
      </c>
      <c r="J328" s="23">
        <f t="shared" si="32"/>
        <v>37.36856831256371</v>
      </c>
      <c r="L328" s="24">
        <f t="shared" si="33"/>
        <v>0.67387416458420546</v>
      </c>
      <c r="M328" s="24">
        <f t="shared" si="34"/>
        <v>1.1004744526101231</v>
      </c>
      <c r="N328" s="25">
        <f t="shared" si="35"/>
        <v>-0.42660028802591765</v>
      </c>
    </row>
    <row r="329" spans="2:14"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H329" s="23">
        <f t="shared" si="30"/>
        <v>37.474999999999994</v>
      </c>
      <c r="I329" s="23">
        <f t="shared" si="31"/>
        <v>38.268341109356626</v>
      </c>
      <c r="J329" s="23">
        <f t="shared" si="32"/>
        <v>37.41405377756881</v>
      </c>
      <c r="L329" s="24">
        <f t="shared" si="33"/>
        <v>0.85428733178781613</v>
      </c>
      <c r="M329" s="24">
        <f t="shared" si="34"/>
        <v>1.2071245246166025</v>
      </c>
      <c r="N329" s="25">
        <f t="shared" si="35"/>
        <v>-0.35283719282878634</v>
      </c>
    </row>
    <row r="330" spans="2:14"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H330" s="23">
        <f t="shared" si="30"/>
        <v>38.3125</v>
      </c>
      <c r="I330" s="23">
        <f t="shared" si="31"/>
        <v>38.412584947421472</v>
      </c>
      <c r="J330" s="23">
        <f t="shared" si="32"/>
        <v>37.409178079774314</v>
      </c>
      <c r="L330" s="24">
        <f t="shared" si="33"/>
        <v>1.0034068676471577</v>
      </c>
      <c r="M330" s="24">
        <f t="shared" si="34"/>
        <v>1.2953338228237989</v>
      </c>
      <c r="N330" s="25">
        <f t="shared" si="35"/>
        <v>-0.29192695517664125</v>
      </c>
    </row>
    <row r="331" spans="2:14"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H331" s="23">
        <f t="shared" si="30"/>
        <v>38.487500000000004</v>
      </c>
      <c r="I331" s="23">
        <f t="shared" si="31"/>
        <v>38.430782210589015</v>
      </c>
      <c r="J331" s="23">
        <f t="shared" si="32"/>
        <v>37.336912326156259</v>
      </c>
      <c r="L331" s="24">
        <f t="shared" si="33"/>
        <v>1.0938698844327561</v>
      </c>
      <c r="M331" s="24">
        <f t="shared" si="34"/>
        <v>1.3683155616179592</v>
      </c>
      <c r="N331" s="25">
        <f t="shared" si="35"/>
        <v>-0.27444567718520307</v>
      </c>
    </row>
    <row r="332" spans="2:14"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H332" s="23">
        <f t="shared" si="30"/>
        <v>38.412499999999994</v>
      </c>
      <c r="I332" s="23">
        <f t="shared" si="31"/>
        <v>38.420469885241559</v>
      </c>
      <c r="J332" s="23">
        <f t="shared" si="32"/>
        <v>37.244865312248763</v>
      </c>
      <c r="L332" s="24">
        <f t="shared" si="33"/>
        <v>1.1756045729927962</v>
      </c>
      <c r="M332" s="24">
        <f t="shared" si="34"/>
        <v>1.43692698091426</v>
      </c>
      <c r="N332" s="25">
        <f t="shared" si="35"/>
        <v>-0.26132240792146377</v>
      </c>
    </row>
    <row r="333" spans="2:14"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H333" s="23">
        <f t="shared" si="30"/>
        <v>39.049999999999997</v>
      </c>
      <c r="I333" s="23">
        <f t="shared" si="31"/>
        <v>38.421918955285477</v>
      </c>
      <c r="J333" s="23">
        <f t="shared" si="32"/>
        <v>37.151454537228666</v>
      </c>
      <c r="L333" s="24">
        <f t="shared" si="33"/>
        <v>1.270464418056811</v>
      </c>
      <c r="M333" s="24">
        <f t="shared" si="34"/>
        <v>1.5022575828946259</v>
      </c>
      <c r="N333" s="25">
        <f t="shared" si="35"/>
        <v>-0.23179316483781487</v>
      </c>
    </row>
    <row r="334" spans="2:14"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H334" s="23">
        <f t="shared" si="30"/>
        <v>38.724999999999994</v>
      </c>
      <c r="I334" s="23">
        <f t="shared" si="31"/>
        <v>38.307722401701021</v>
      </c>
      <c r="J334" s="23">
        <f t="shared" si="32"/>
        <v>36.999570900206962</v>
      </c>
      <c r="L334" s="24">
        <f t="shared" si="33"/>
        <v>1.3081515014940592</v>
      </c>
      <c r="M334" s="24">
        <f t="shared" si="34"/>
        <v>1.5602058741040796</v>
      </c>
      <c r="N334" s="25">
        <f t="shared" si="35"/>
        <v>-0.25205437261002039</v>
      </c>
    </row>
    <row r="335" spans="2:14"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H335" s="23">
        <f t="shared" si="30"/>
        <v>38.349999999999994</v>
      </c>
      <c r="I335" s="23">
        <f t="shared" si="31"/>
        <v>38.231853747464847</v>
      </c>
      <c r="J335" s="23">
        <f t="shared" si="32"/>
        <v>36.861536572223521</v>
      </c>
      <c r="L335" s="24">
        <f t="shared" si="33"/>
        <v>1.3703171752413255</v>
      </c>
      <c r="M335" s="24">
        <f t="shared" si="34"/>
        <v>1.6232194672565847</v>
      </c>
      <c r="N335" s="25">
        <f t="shared" si="35"/>
        <v>-0.25290229201525927</v>
      </c>
    </row>
    <row r="336" spans="2:14"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H336" s="23">
        <f t="shared" si="30"/>
        <v>38.174999999999997</v>
      </c>
      <c r="I336" s="23">
        <f t="shared" si="31"/>
        <v>38.21037261064027</v>
      </c>
      <c r="J336" s="23">
        <f t="shared" si="32"/>
        <v>36.742459498001402</v>
      </c>
      <c r="L336" s="24">
        <f t="shared" si="33"/>
        <v>1.4679131126388683</v>
      </c>
      <c r="M336" s="24">
        <f t="shared" si="34"/>
        <v>1.6864450402603997</v>
      </c>
      <c r="N336" s="25">
        <f t="shared" si="35"/>
        <v>-0.2185319276215314</v>
      </c>
    </row>
    <row r="337" spans="2:14"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H337" s="23">
        <f t="shared" si="30"/>
        <v>38.200000000000003</v>
      </c>
      <c r="I337" s="23">
        <f t="shared" si="31"/>
        <v>38.216803994393047</v>
      </c>
      <c r="J337" s="23">
        <f t="shared" si="32"/>
        <v>36.627856257841515</v>
      </c>
      <c r="L337" s="24">
        <f t="shared" si="33"/>
        <v>1.5889477365515319</v>
      </c>
      <c r="M337" s="24">
        <f t="shared" si="34"/>
        <v>1.7410780221657824</v>
      </c>
      <c r="N337" s="25">
        <f t="shared" si="35"/>
        <v>-0.15213028561425057</v>
      </c>
    </row>
    <row r="338" spans="2:14"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H338" s="23">
        <f t="shared" si="30"/>
        <v>38.049999999999997</v>
      </c>
      <c r="I338" s="23">
        <f t="shared" si="31"/>
        <v>38.219859266100876</v>
      </c>
      <c r="J338" s="23">
        <f t="shared" si="32"/>
        <v>36.502084758468833</v>
      </c>
      <c r="L338" s="24">
        <f t="shared" si="33"/>
        <v>1.7177745076320434</v>
      </c>
      <c r="M338" s="24">
        <f t="shared" si="34"/>
        <v>1.779110593569345</v>
      </c>
      <c r="N338" s="25">
        <f t="shared" si="35"/>
        <v>-6.1336085937301554E-2</v>
      </c>
    </row>
    <row r="339" spans="2:14"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H339" s="23">
        <f t="shared" si="30"/>
        <v>39.574999999999996</v>
      </c>
      <c r="I339" s="23">
        <f t="shared" si="31"/>
        <v>38.250742769028307</v>
      </c>
      <c r="J339" s="23">
        <f t="shared" si="32"/>
        <v>36.378251539146341</v>
      </c>
      <c r="L339" s="24">
        <f t="shared" si="33"/>
        <v>1.872491229881966</v>
      </c>
      <c r="M339" s="24">
        <f t="shared" si="34"/>
        <v>1.7944446150536704</v>
      </c>
      <c r="N339" s="25">
        <f t="shared" si="35"/>
        <v>7.8046614828295668E-2</v>
      </c>
    </row>
    <row r="340" spans="2:14"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H340" s="23">
        <f t="shared" si="30"/>
        <v>39.887500000000003</v>
      </c>
      <c r="I340" s="23">
        <f t="shared" si="31"/>
        <v>38.009968727033453</v>
      </c>
      <c r="J340" s="23">
        <f t="shared" si="32"/>
        <v>36.12251166227805</v>
      </c>
      <c r="L340" s="24">
        <f t="shared" si="33"/>
        <v>1.8874570647554023</v>
      </c>
      <c r="M340" s="24">
        <f t="shared" si="34"/>
        <v>1.7749329613465965</v>
      </c>
      <c r="N340" s="25">
        <f t="shared" si="35"/>
        <v>0.11252410340880581</v>
      </c>
    </row>
    <row r="341" spans="2:14"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H341" s="23">
        <f t="shared" si="30"/>
        <v>39.262500000000003</v>
      </c>
      <c r="I341" s="23">
        <f t="shared" si="31"/>
        <v>37.668599404675902</v>
      </c>
      <c r="J341" s="23">
        <f t="shared" si="32"/>
        <v>35.821312595260295</v>
      </c>
      <c r="L341" s="24">
        <f t="shared" si="33"/>
        <v>1.847286809415607</v>
      </c>
      <c r="M341" s="24">
        <f t="shared" si="34"/>
        <v>1.7468019354943951</v>
      </c>
      <c r="N341" s="25">
        <f t="shared" si="35"/>
        <v>0.10048487392121186</v>
      </c>
    </row>
    <row r="342" spans="2:14"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H342" s="23">
        <f t="shared" si="30"/>
        <v>38.787500000000001</v>
      </c>
      <c r="I342" s="23">
        <f t="shared" si="31"/>
        <v>37.378799296435155</v>
      </c>
      <c r="J342" s="23">
        <f t="shared" si="32"/>
        <v>35.546017602881122</v>
      </c>
      <c r="L342" s="24">
        <f t="shared" si="33"/>
        <v>1.8327816935540326</v>
      </c>
      <c r="M342" s="24">
        <f t="shared" si="34"/>
        <v>1.7216807170140922</v>
      </c>
      <c r="N342" s="25">
        <f t="shared" si="35"/>
        <v>0.11110097653994044</v>
      </c>
    </row>
    <row r="343" spans="2:14"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H343" s="23">
        <f t="shared" si="30"/>
        <v>38.637500000000003</v>
      </c>
      <c r="I343" s="23">
        <f t="shared" si="31"/>
        <v>37.122671895787001</v>
      </c>
      <c r="J343" s="23">
        <f t="shared" si="32"/>
        <v>35.286699011111608</v>
      </c>
      <c r="L343" s="24">
        <f t="shared" si="33"/>
        <v>1.8359728846753924</v>
      </c>
      <c r="M343" s="24">
        <f t="shared" si="34"/>
        <v>1.693905472879107</v>
      </c>
      <c r="N343" s="25">
        <f t="shared" si="35"/>
        <v>0.14206741179628546</v>
      </c>
    </row>
    <row r="344" spans="2:14"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H344" s="23">
        <f t="shared" si="30"/>
        <v>38.362499999999997</v>
      </c>
      <c r="I344" s="23">
        <f t="shared" si="31"/>
        <v>36.847248604111911</v>
      </c>
      <c r="J344" s="23">
        <f t="shared" si="32"/>
        <v>35.018634932000538</v>
      </c>
      <c r="L344" s="24">
        <f t="shared" si="33"/>
        <v>1.8286136721113735</v>
      </c>
      <c r="M344" s="24">
        <f t="shared" si="34"/>
        <v>1.6583886199300357</v>
      </c>
      <c r="N344" s="25">
        <f t="shared" si="35"/>
        <v>0.17022505218133777</v>
      </c>
    </row>
    <row r="345" spans="2:14"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H345" s="23">
        <f t="shared" si="30"/>
        <v>37.825000000000003</v>
      </c>
      <c r="I345" s="23">
        <f t="shared" si="31"/>
        <v>36.571748350314081</v>
      </c>
      <c r="J345" s="23">
        <f t="shared" si="32"/>
        <v>34.751125726560581</v>
      </c>
      <c r="L345" s="24">
        <f t="shared" si="33"/>
        <v>1.8206226237535006</v>
      </c>
      <c r="M345" s="24">
        <f t="shared" si="34"/>
        <v>1.6158323568847013</v>
      </c>
      <c r="N345" s="25">
        <f t="shared" si="35"/>
        <v>0.20479026686879931</v>
      </c>
    </row>
    <row r="346" spans="2:14"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H346" s="23">
        <f t="shared" si="30"/>
        <v>37.125</v>
      </c>
      <c r="I346" s="23">
        <f t="shared" si="31"/>
        <v>36.343884414007547</v>
      </c>
      <c r="J346" s="23">
        <f t="shared" si="32"/>
        <v>34.505215784685426</v>
      </c>
      <c r="L346" s="24">
        <f t="shared" si="33"/>
        <v>1.8386686293221217</v>
      </c>
      <c r="M346" s="24">
        <f t="shared" si="34"/>
        <v>1.5646347901675015</v>
      </c>
      <c r="N346" s="25">
        <f t="shared" si="35"/>
        <v>0.27403383915462021</v>
      </c>
    </row>
    <row r="347" spans="2:14"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H347" s="23">
        <f t="shared" si="30"/>
        <v>37.725000000000001</v>
      </c>
      <c r="I347" s="23">
        <f t="shared" si="31"/>
        <v>36.201863398372559</v>
      </c>
      <c r="J347" s="23">
        <f t="shared" si="32"/>
        <v>34.295633047460257</v>
      </c>
      <c r="L347" s="24">
        <f t="shared" si="33"/>
        <v>1.9062303509123026</v>
      </c>
      <c r="M347" s="24">
        <f t="shared" si="34"/>
        <v>1.4961263303788466</v>
      </c>
      <c r="N347" s="25">
        <f t="shared" si="35"/>
        <v>0.41010402053345607</v>
      </c>
    </row>
    <row r="348" spans="2:14"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H348" s="23">
        <f t="shared" si="30"/>
        <v>38.274999999999999</v>
      </c>
      <c r="I348" s="23">
        <f t="shared" si="31"/>
        <v>35.924929470803932</v>
      </c>
      <c r="J348" s="23">
        <f t="shared" si="32"/>
        <v>34.021283691257075</v>
      </c>
      <c r="L348" s="24">
        <f t="shared" si="33"/>
        <v>1.9036457795468564</v>
      </c>
      <c r="M348" s="24">
        <f t="shared" si="34"/>
        <v>1.3936003252454825</v>
      </c>
      <c r="N348" s="25">
        <f t="shared" si="35"/>
        <v>0.51004545430137394</v>
      </c>
    </row>
    <row r="349" spans="2:14"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H349" s="23">
        <f t="shared" si="30"/>
        <v>38.4375</v>
      </c>
      <c r="I349" s="23">
        <f t="shared" si="31"/>
        <v>35.497643920041014</v>
      </c>
      <c r="J349" s="23">
        <f t="shared" si="32"/>
        <v>33.680986386557642</v>
      </c>
      <c r="L349" s="24">
        <f t="shared" si="33"/>
        <v>1.8166575334833723</v>
      </c>
      <c r="M349" s="24">
        <f t="shared" si="34"/>
        <v>1.266088961670139</v>
      </c>
      <c r="N349" s="25">
        <f t="shared" si="35"/>
        <v>0.55056857181323338</v>
      </c>
    </row>
    <row r="350" spans="2:14"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H350" s="23">
        <f t="shared" si="30"/>
        <v>37.837499999999999</v>
      </c>
      <c r="I350" s="23">
        <f t="shared" si="31"/>
        <v>34.963124632775745</v>
      </c>
      <c r="J350" s="23">
        <f t="shared" si="32"/>
        <v>33.300465297482255</v>
      </c>
      <c r="L350" s="24">
        <f t="shared" si="33"/>
        <v>1.6626593352934904</v>
      </c>
      <c r="M350" s="24">
        <f t="shared" si="34"/>
        <v>1.1284468187168306</v>
      </c>
      <c r="N350" s="25">
        <f t="shared" si="35"/>
        <v>0.5342125165766598</v>
      </c>
    </row>
    <row r="351" spans="2:14"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H351" s="23">
        <f t="shared" si="30"/>
        <v>37.262500000000003</v>
      </c>
      <c r="I351" s="23">
        <f t="shared" si="31"/>
        <v>34.440510929644063</v>
      </c>
      <c r="J351" s="23">
        <f t="shared" si="32"/>
        <v>32.937502521280834</v>
      </c>
      <c r="L351" s="24">
        <f t="shared" si="33"/>
        <v>1.5030084083632289</v>
      </c>
      <c r="M351" s="24">
        <f t="shared" si="34"/>
        <v>0.99489368957266566</v>
      </c>
      <c r="N351" s="25">
        <f t="shared" si="35"/>
        <v>0.50811471879056325</v>
      </c>
    </row>
    <row r="352" spans="2:14"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H352" s="23">
        <f t="shared" si="30"/>
        <v>36.637500000000003</v>
      </c>
      <c r="I352" s="23">
        <f t="shared" si="31"/>
        <v>33.927422007761166</v>
      </c>
      <c r="J352" s="23">
        <f t="shared" si="32"/>
        <v>32.5915027229833</v>
      </c>
      <c r="L352" s="24">
        <f t="shared" si="33"/>
        <v>1.3359192847778658</v>
      </c>
      <c r="M352" s="24">
        <f t="shared" si="34"/>
        <v>0.8678650098750248</v>
      </c>
      <c r="N352" s="25">
        <f t="shared" si="35"/>
        <v>0.46805427490284102</v>
      </c>
    </row>
    <row r="353" spans="2:14"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H353" s="23">
        <f t="shared" si="30"/>
        <v>36.325000000000003</v>
      </c>
      <c r="I353" s="23">
        <f t="shared" si="31"/>
        <v>33.43468055462683</v>
      </c>
      <c r="J353" s="23">
        <f t="shared" si="32"/>
        <v>32.267822940821965</v>
      </c>
      <c r="L353" s="24">
        <f t="shared" si="33"/>
        <v>1.166857613804865</v>
      </c>
      <c r="M353" s="24">
        <f t="shared" si="34"/>
        <v>0.75085144114931457</v>
      </c>
      <c r="N353" s="25">
        <f t="shared" si="35"/>
        <v>0.4160061726555504</v>
      </c>
    </row>
    <row r="354" spans="2:14"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H354" s="23">
        <f t="shared" si="30"/>
        <v>35.637500000000003</v>
      </c>
      <c r="I354" s="23">
        <f t="shared" si="31"/>
        <v>32.909167928195345</v>
      </c>
      <c r="J354" s="23">
        <f t="shared" si="32"/>
        <v>31.943248776087724</v>
      </c>
      <c r="L354" s="24">
        <f t="shared" si="33"/>
        <v>0.96591915210762025</v>
      </c>
      <c r="M354" s="24">
        <f t="shared" si="34"/>
        <v>0.64684989798542702</v>
      </c>
      <c r="N354" s="25">
        <f t="shared" si="35"/>
        <v>0.31906925412219322</v>
      </c>
    </row>
    <row r="355" spans="2:14"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H355" s="23">
        <f t="shared" si="30"/>
        <v>34.287499999999994</v>
      </c>
      <c r="I355" s="23">
        <f t="shared" si="31"/>
        <v>32.413107551503586</v>
      </c>
      <c r="J355" s="23">
        <f t="shared" si="32"/>
        <v>31.647708678174741</v>
      </c>
      <c r="L355" s="24">
        <f t="shared" si="33"/>
        <v>0.76539887332884504</v>
      </c>
      <c r="M355" s="24">
        <f t="shared" si="34"/>
        <v>0.56708258445487869</v>
      </c>
      <c r="N355" s="25">
        <f t="shared" si="35"/>
        <v>0.19831628887396635</v>
      </c>
    </row>
    <row r="356" spans="2:14"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H356" s="23">
        <f t="shared" si="30"/>
        <v>33.487499999999997</v>
      </c>
      <c r="I356" s="23">
        <f t="shared" si="31"/>
        <v>32.072308924504242</v>
      </c>
      <c r="J356" s="23">
        <f t="shared" si="32"/>
        <v>31.436525372428722</v>
      </c>
      <c r="L356" s="24">
        <f t="shared" si="33"/>
        <v>0.63578355207551951</v>
      </c>
      <c r="M356" s="24">
        <f t="shared" si="34"/>
        <v>0.51750351223638713</v>
      </c>
      <c r="N356" s="25">
        <f t="shared" si="35"/>
        <v>0.11828003983913238</v>
      </c>
    </row>
    <row r="357" spans="2:14"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H357" s="23">
        <f t="shared" si="30"/>
        <v>33.025000000000006</v>
      </c>
      <c r="I357" s="23">
        <f t="shared" si="31"/>
        <v>31.815001456232288</v>
      </c>
      <c r="J357" s="23">
        <f t="shared" si="32"/>
        <v>31.272447402223019</v>
      </c>
      <c r="L357" s="24">
        <f t="shared" si="33"/>
        <v>0.54255405400926904</v>
      </c>
      <c r="M357" s="24">
        <f t="shared" si="34"/>
        <v>0.48793350227660404</v>
      </c>
      <c r="N357" s="25">
        <f t="shared" si="35"/>
        <v>5.4620551732665001E-2</v>
      </c>
    </row>
    <row r="358" spans="2:14"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H358" s="23">
        <f t="shared" si="30"/>
        <v>32.075000000000003</v>
      </c>
      <c r="I358" s="23">
        <f t="shared" si="31"/>
        <v>31.595001721001793</v>
      </c>
      <c r="J358" s="23">
        <f t="shared" si="32"/>
        <v>31.132243194400861</v>
      </c>
      <c r="L358" s="24">
        <f t="shared" si="33"/>
        <v>0.46275852660093264</v>
      </c>
      <c r="M358" s="24">
        <f t="shared" si="34"/>
        <v>0.47427836434343779</v>
      </c>
      <c r="N358" s="25">
        <f t="shared" si="35"/>
        <v>-1.1519837742505146E-2</v>
      </c>
    </row>
    <row r="359" spans="2:14"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H359" s="23">
        <f t="shared" si="30"/>
        <v>32.112499999999997</v>
      </c>
      <c r="I359" s="23">
        <f t="shared" si="31"/>
        <v>31.507729306638481</v>
      </c>
      <c r="J359" s="23">
        <f t="shared" si="32"/>
        <v>31.056822649952927</v>
      </c>
      <c r="L359" s="24">
        <f t="shared" si="33"/>
        <v>0.45090665668555374</v>
      </c>
      <c r="M359" s="24">
        <f t="shared" si="34"/>
        <v>0.47715832377906409</v>
      </c>
      <c r="N359" s="25">
        <f t="shared" si="35"/>
        <v>-2.6251667093510345E-2</v>
      </c>
    </row>
    <row r="360" spans="2:14"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H360" s="23">
        <f t="shared" si="30"/>
        <v>31.612500000000001</v>
      </c>
      <c r="I360" s="23">
        <f t="shared" si="31"/>
        <v>31.39777099875457</v>
      </c>
      <c r="J360" s="23">
        <f t="shared" si="32"/>
        <v>30.972368461949163</v>
      </c>
      <c r="L360" s="24">
        <f t="shared" si="33"/>
        <v>0.42540253680540729</v>
      </c>
      <c r="M360" s="24">
        <f t="shared" si="34"/>
        <v>0.48372124055244164</v>
      </c>
      <c r="N360" s="25">
        <f t="shared" si="35"/>
        <v>-5.8318703747034351E-2</v>
      </c>
    </row>
    <row r="361" spans="2:14"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H361" s="23">
        <f t="shared" si="30"/>
        <v>31.612499999999997</v>
      </c>
      <c r="I361" s="23">
        <f t="shared" si="31"/>
        <v>31.358729362164492</v>
      </c>
      <c r="J361" s="23">
        <f t="shared" si="32"/>
        <v>30.921157938905097</v>
      </c>
      <c r="L361" s="24">
        <f t="shared" si="33"/>
        <v>0.43757142325939569</v>
      </c>
      <c r="M361" s="24">
        <f t="shared" si="34"/>
        <v>0.49830091648920022</v>
      </c>
      <c r="N361" s="25">
        <f t="shared" si="35"/>
        <v>-6.0729493229804532E-2</v>
      </c>
    </row>
    <row r="362" spans="2:14"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H362" s="23">
        <f t="shared" si="30"/>
        <v>31.325000000000003</v>
      </c>
      <c r="I362" s="23">
        <f t="shared" si="31"/>
        <v>31.312589246194403</v>
      </c>
      <c r="J362" s="23">
        <f t="shared" si="32"/>
        <v>30.865850574017504</v>
      </c>
      <c r="L362" s="24">
        <f t="shared" si="33"/>
        <v>0.44673867217689889</v>
      </c>
      <c r="M362" s="24">
        <f t="shared" si="34"/>
        <v>0.51348328979665137</v>
      </c>
      <c r="N362" s="25">
        <f t="shared" si="35"/>
        <v>-6.6744617619752478E-2</v>
      </c>
    </row>
    <row r="363" spans="2:14"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H363" s="23">
        <f t="shared" si="30"/>
        <v>31.012499999999999</v>
      </c>
      <c r="I363" s="23">
        <f t="shared" si="31"/>
        <v>31.310332745502475</v>
      </c>
      <c r="J363" s="23">
        <f t="shared" si="32"/>
        <v>30.829118619938903</v>
      </c>
      <c r="L363" s="24">
        <f t="shared" si="33"/>
        <v>0.48121412556357157</v>
      </c>
      <c r="M363" s="24">
        <f t="shared" si="34"/>
        <v>0.53016944420158951</v>
      </c>
      <c r="N363" s="25">
        <f t="shared" si="35"/>
        <v>-4.8955318638017942E-2</v>
      </c>
    </row>
    <row r="364" spans="2:14"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H364" s="23">
        <f t="shared" si="30"/>
        <v>31.962500000000002</v>
      </c>
      <c r="I364" s="23">
        <f t="shared" si="31"/>
        <v>31.364484153775653</v>
      </c>
      <c r="J364" s="23">
        <f t="shared" si="32"/>
        <v>30.814448109534016</v>
      </c>
      <c r="L364" s="24">
        <f t="shared" si="33"/>
        <v>0.55003604424163655</v>
      </c>
      <c r="M364" s="24">
        <f t="shared" si="34"/>
        <v>0.54240827386109403</v>
      </c>
      <c r="N364" s="25">
        <f t="shared" si="35"/>
        <v>7.6277703805425201E-3</v>
      </c>
    </row>
    <row r="365" spans="2:14"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H365" s="23">
        <f t="shared" si="30"/>
        <v>31.8125</v>
      </c>
      <c r="I365" s="23">
        <f t="shared" si="31"/>
        <v>31.255753999916681</v>
      </c>
      <c r="J365" s="23">
        <f t="shared" si="32"/>
        <v>30.722603958296737</v>
      </c>
      <c r="L365" s="24">
        <f t="shared" si="33"/>
        <v>0.53315004161994395</v>
      </c>
      <c r="M365" s="24">
        <f t="shared" si="34"/>
        <v>0.54050133126595845</v>
      </c>
      <c r="N365" s="25">
        <f t="shared" si="35"/>
        <v>-7.3512896460145027E-3</v>
      </c>
    </row>
    <row r="366" spans="2:14"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H366" s="23">
        <f t="shared" si="30"/>
        <v>31.625</v>
      </c>
      <c r="I366" s="23">
        <f t="shared" si="31"/>
        <v>31.154527454446988</v>
      </c>
      <c r="J366" s="23">
        <f t="shared" si="32"/>
        <v>30.635412274960476</v>
      </c>
      <c r="L366" s="24">
        <f t="shared" si="33"/>
        <v>0.51911517948651209</v>
      </c>
      <c r="M366" s="24">
        <f t="shared" si="34"/>
        <v>0.5423391536774621</v>
      </c>
      <c r="N366" s="25">
        <f t="shared" si="35"/>
        <v>-2.3223974190950014E-2</v>
      </c>
    </row>
    <row r="367" spans="2:14"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H367" s="23">
        <f t="shared" si="30"/>
        <v>31.875</v>
      </c>
      <c r="I367" s="23">
        <f t="shared" si="31"/>
        <v>31.068986991619166</v>
      </c>
      <c r="J367" s="23">
        <f t="shared" si="32"/>
        <v>30.556245256957315</v>
      </c>
      <c r="L367" s="24">
        <f t="shared" si="33"/>
        <v>0.51274173466185147</v>
      </c>
      <c r="M367" s="24">
        <f t="shared" si="34"/>
        <v>0.54814514722519958</v>
      </c>
      <c r="N367" s="25">
        <f t="shared" si="35"/>
        <v>-3.5403412563348113E-2</v>
      </c>
    </row>
    <row r="368" spans="2:14"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H368" s="23">
        <f t="shared" si="30"/>
        <v>31.675000000000001</v>
      </c>
      <c r="I368" s="23">
        <f t="shared" si="31"/>
        <v>30.92243917191356</v>
      </c>
      <c r="J368" s="23">
        <f t="shared" si="32"/>
        <v>30.450744877513898</v>
      </c>
      <c r="L368" s="24">
        <f t="shared" si="33"/>
        <v>0.47169429439966137</v>
      </c>
      <c r="M368" s="24">
        <f t="shared" si="34"/>
        <v>0.55699600036603658</v>
      </c>
      <c r="N368" s="25">
        <f t="shared" si="35"/>
        <v>-8.5301705966375208E-2</v>
      </c>
    </row>
    <row r="369" spans="2:14"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H369" s="23">
        <f t="shared" si="30"/>
        <v>31.512499999999999</v>
      </c>
      <c r="I369" s="23">
        <f t="shared" si="31"/>
        <v>30.785609930443297</v>
      </c>
      <c r="J369" s="23">
        <f t="shared" si="32"/>
        <v>30.352804467715011</v>
      </c>
      <c r="L369" s="24">
        <f t="shared" si="33"/>
        <v>0.43280546272828602</v>
      </c>
      <c r="M369" s="24">
        <f t="shared" si="34"/>
        <v>0.57832142685763033</v>
      </c>
      <c r="N369" s="25">
        <f t="shared" si="35"/>
        <v>-0.14551596412934431</v>
      </c>
    </row>
    <row r="370" spans="2:14"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H370" s="23">
        <f t="shared" si="30"/>
        <v>31.0625</v>
      </c>
      <c r="I370" s="23">
        <f t="shared" si="31"/>
        <v>30.653448099614806</v>
      </c>
      <c r="J370" s="23">
        <f t="shared" si="32"/>
        <v>30.260028825132213</v>
      </c>
      <c r="L370" s="24">
        <f t="shared" si="33"/>
        <v>0.39341927448259284</v>
      </c>
      <c r="M370" s="24">
        <f t="shared" si="34"/>
        <v>0.61470041788996643</v>
      </c>
      <c r="N370" s="25">
        <f t="shared" si="35"/>
        <v>-0.22128114340737359</v>
      </c>
    </row>
    <row r="371" spans="2:14"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H371" s="23">
        <f t="shared" si="30"/>
        <v>30.4375</v>
      </c>
      <c r="I371" s="23">
        <f t="shared" si="31"/>
        <v>30.579075026817499</v>
      </c>
      <c r="J371" s="23">
        <f t="shared" si="32"/>
        <v>30.195831131142789</v>
      </c>
      <c r="L371" s="24">
        <f t="shared" si="33"/>
        <v>0.38324389567470973</v>
      </c>
      <c r="M371" s="24">
        <f t="shared" si="34"/>
        <v>0.67002070374180978</v>
      </c>
      <c r="N371" s="25">
        <f t="shared" si="35"/>
        <v>-0.28677680806710004</v>
      </c>
    </row>
    <row r="372" spans="2:14"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H372" s="23">
        <f t="shared" si="30"/>
        <v>30.412500000000001</v>
      </c>
      <c r="I372" s="23">
        <f t="shared" si="31"/>
        <v>30.604815940784317</v>
      </c>
      <c r="J372" s="23">
        <f t="shared" si="32"/>
        <v>30.176497621634212</v>
      </c>
      <c r="L372" s="24">
        <f t="shared" si="33"/>
        <v>0.42831831915010454</v>
      </c>
      <c r="M372" s="24">
        <f t="shared" si="34"/>
        <v>0.74171490575858479</v>
      </c>
      <c r="N372" s="25">
        <f t="shared" si="35"/>
        <v>-0.31339658660848024</v>
      </c>
    </row>
    <row r="373" spans="2:14"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H373" s="23">
        <f t="shared" si="30"/>
        <v>30.387500000000003</v>
      </c>
      <c r="I373" s="23">
        <f t="shared" si="31"/>
        <v>30.639782475472373</v>
      </c>
      <c r="J373" s="23">
        <f t="shared" si="32"/>
        <v>30.157617431364947</v>
      </c>
      <c r="L373" s="24">
        <f t="shared" si="33"/>
        <v>0.48216504410742544</v>
      </c>
      <c r="M373" s="24">
        <f t="shared" si="34"/>
        <v>0.82006405241070479</v>
      </c>
      <c r="N373" s="25">
        <f t="shared" si="35"/>
        <v>-0.33789900830327935</v>
      </c>
    </row>
    <row r="374" spans="2:14"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H374" s="23">
        <f t="shared" si="30"/>
        <v>30.425000000000001</v>
      </c>
      <c r="I374" s="23">
        <f t="shared" si="31"/>
        <v>30.685652016467351</v>
      </c>
      <c r="J374" s="23">
        <f t="shared" si="32"/>
        <v>30.139226825874143</v>
      </c>
      <c r="L374" s="24">
        <f t="shared" si="33"/>
        <v>0.54642519059320804</v>
      </c>
      <c r="M374" s="24">
        <f t="shared" si="34"/>
        <v>0.90453880448652457</v>
      </c>
      <c r="N374" s="25">
        <f t="shared" si="35"/>
        <v>-0.35811361389331653</v>
      </c>
    </row>
    <row r="375" spans="2:14"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H375" s="23">
        <f t="shared" si="30"/>
        <v>30.274999999999999</v>
      </c>
      <c r="I375" s="23">
        <f t="shared" si="31"/>
        <v>30.733043292188686</v>
      </c>
      <c r="J375" s="23">
        <f t="shared" si="32"/>
        <v>30.116364971944073</v>
      </c>
      <c r="L375" s="24">
        <f t="shared" si="33"/>
        <v>0.61667832024461333</v>
      </c>
      <c r="M375" s="24">
        <f t="shared" si="34"/>
        <v>0.9940672079598537</v>
      </c>
      <c r="N375" s="25">
        <f t="shared" si="35"/>
        <v>-0.37738888771524037</v>
      </c>
    </row>
    <row r="376" spans="2:14"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H376" s="23">
        <f t="shared" si="30"/>
        <v>30.1</v>
      </c>
      <c r="I376" s="23">
        <f t="shared" si="31"/>
        <v>30.816323890768448</v>
      </c>
      <c r="J376" s="23">
        <f t="shared" si="32"/>
        <v>30.103674169699598</v>
      </c>
      <c r="L376" s="24">
        <f t="shared" si="33"/>
        <v>0.71264972106884983</v>
      </c>
      <c r="M376" s="24">
        <f t="shared" si="34"/>
        <v>1.0884144298886638</v>
      </c>
      <c r="N376" s="25">
        <f t="shared" si="35"/>
        <v>-0.37576470881981394</v>
      </c>
    </row>
    <row r="377" spans="2:14"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H377" s="23">
        <f t="shared" si="30"/>
        <v>30.3</v>
      </c>
      <c r="I377" s="23">
        <f t="shared" si="31"/>
        <v>30.946564598180892</v>
      </c>
      <c r="J377" s="23">
        <f t="shared" si="32"/>
        <v>30.103968103275566</v>
      </c>
      <c r="L377" s="24">
        <f t="shared" si="33"/>
        <v>0.84259649490532595</v>
      </c>
      <c r="M377" s="24">
        <f t="shared" si="34"/>
        <v>1.1823556070936172</v>
      </c>
      <c r="N377" s="25">
        <f t="shared" si="35"/>
        <v>-0.33975911218829125</v>
      </c>
    </row>
    <row r="378" spans="2:14"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H378" s="23">
        <f t="shared" si="30"/>
        <v>29.95</v>
      </c>
      <c r="I378" s="23">
        <f t="shared" si="31"/>
        <v>31.064121797850145</v>
      </c>
      <c r="J378" s="23">
        <f t="shared" si="32"/>
        <v>30.088285551537609</v>
      </c>
      <c r="L378" s="24">
        <f t="shared" si="33"/>
        <v>0.97583624631253585</v>
      </c>
      <c r="M378" s="24">
        <f t="shared" si="34"/>
        <v>1.2672953851406901</v>
      </c>
      <c r="N378" s="25">
        <f t="shared" si="35"/>
        <v>-0.29145913882815422</v>
      </c>
    </row>
    <row r="379" spans="2:14"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H379" s="23">
        <f t="shared" si="30"/>
        <v>31.087499999999999</v>
      </c>
      <c r="I379" s="23">
        <f t="shared" si="31"/>
        <v>31.266689397459263</v>
      </c>
      <c r="J379" s="23">
        <f t="shared" si="32"/>
        <v>30.099348395660616</v>
      </c>
      <c r="L379" s="24">
        <f t="shared" si="33"/>
        <v>1.167341001798647</v>
      </c>
      <c r="M379" s="24">
        <f t="shared" si="34"/>
        <v>1.3401601698477286</v>
      </c>
      <c r="N379" s="25">
        <f t="shared" si="35"/>
        <v>-0.1728191680490816</v>
      </c>
    </row>
    <row r="380" spans="2:14"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H380" s="23">
        <f t="shared" si="30"/>
        <v>32.125</v>
      </c>
      <c r="I380" s="23">
        <f t="shared" si="31"/>
        <v>31.299269287906402</v>
      </c>
      <c r="J380" s="23">
        <f t="shared" si="32"/>
        <v>30.020296267313466</v>
      </c>
      <c r="L380" s="24">
        <f t="shared" si="33"/>
        <v>1.2789730205929359</v>
      </c>
      <c r="M380" s="24">
        <f t="shared" si="34"/>
        <v>1.383364961859999</v>
      </c>
      <c r="N380" s="25">
        <f t="shared" si="35"/>
        <v>-0.10439194126706308</v>
      </c>
    </row>
    <row r="381" spans="2:14"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H381" s="23">
        <f t="shared" si="30"/>
        <v>32.325000000000003</v>
      </c>
      <c r="I381" s="23">
        <f t="shared" si="31"/>
        <v>31.149136431162113</v>
      </c>
      <c r="J381" s="23">
        <f t="shared" si="32"/>
        <v>29.851919968698542</v>
      </c>
      <c r="L381" s="24">
        <f t="shared" si="33"/>
        <v>1.2972164624635703</v>
      </c>
      <c r="M381" s="24">
        <f t="shared" si="34"/>
        <v>1.4094629471767648</v>
      </c>
      <c r="N381" s="25">
        <f t="shared" si="35"/>
        <v>-0.11224648471319454</v>
      </c>
    </row>
    <row r="382" spans="2:14"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H382" s="23">
        <f t="shared" si="30"/>
        <v>31.824999999999999</v>
      </c>
      <c r="I382" s="23">
        <f t="shared" si="31"/>
        <v>30.935343055009767</v>
      </c>
      <c r="J382" s="23">
        <f t="shared" si="32"/>
        <v>29.654073566194427</v>
      </c>
      <c r="L382" s="24">
        <f t="shared" si="33"/>
        <v>1.2812694888153402</v>
      </c>
      <c r="M382" s="24">
        <f t="shared" si="34"/>
        <v>1.4375245683550635</v>
      </c>
      <c r="N382" s="25">
        <f t="shared" si="35"/>
        <v>-0.15625507953972329</v>
      </c>
    </row>
    <row r="383" spans="2:14"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H383" s="23">
        <f t="shared" si="30"/>
        <v>31.950000000000003</v>
      </c>
      <c r="I383" s="23">
        <f t="shared" si="31"/>
        <v>30.773587246829724</v>
      </c>
      <c r="J383" s="23">
        <f t="shared" si="32"/>
        <v>29.48039945148998</v>
      </c>
      <c r="L383" s="24">
        <f t="shared" si="33"/>
        <v>1.2931877953397439</v>
      </c>
      <c r="M383" s="24">
        <f t="shared" si="34"/>
        <v>1.4765883382399942</v>
      </c>
      <c r="N383" s="25">
        <f t="shared" si="35"/>
        <v>-0.18340054290025032</v>
      </c>
    </row>
    <row r="384" spans="2:14"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H384" s="23">
        <f t="shared" si="30"/>
        <v>31.074999999999999</v>
      </c>
      <c r="I384" s="23">
        <f t="shared" si="31"/>
        <v>30.559694018980583</v>
      </c>
      <c r="J384" s="23">
        <f t="shared" si="32"/>
        <v>29.282831407609176</v>
      </c>
      <c r="L384" s="24">
        <f t="shared" si="33"/>
        <v>1.2768626113714063</v>
      </c>
      <c r="M384" s="24">
        <f t="shared" si="34"/>
        <v>1.5224384739650567</v>
      </c>
      <c r="N384" s="25">
        <f t="shared" si="35"/>
        <v>-0.24557586259365038</v>
      </c>
    </row>
    <row r="385" spans="2:14"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H385" s="23">
        <f t="shared" si="30"/>
        <v>30.787500000000001</v>
      </c>
      <c r="I385" s="23">
        <f t="shared" si="31"/>
        <v>30.466002022431599</v>
      </c>
      <c r="J385" s="23">
        <f t="shared" si="32"/>
        <v>29.139457920217911</v>
      </c>
      <c r="L385" s="24">
        <f t="shared" si="33"/>
        <v>1.3265441022136883</v>
      </c>
      <c r="M385" s="24">
        <f t="shared" si="34"/>
        <v>1.5838324396134693</v>
      </c>
      <c r="N385" s="25">
        <f t="shared" si="35"/>
        <v>-0.25728833739978096</v>
      </c>
    </row>
    <row r="386" spans="2:14"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H386" s="23">
        <f t="shared" si="30"/>
        <v>30.925000000000001</v>
      </c>
      <c r="I386" s="23">
        <f t="shared" si="31"/>
        <v>30.407547844691891</v>
      </c>
      <c r="J386" s="23">
        <f t="shared" si="32"/>
        <v>29.007614553835342</v>
      </c>
      <c r="L386" s="24">
        <f t="shared" si="33"/>
        <v>1.3999332908565485</v>
      </c>
      <c r="M386" s="24">
        <f t="shared" si="34"/>
        <v>1.6481545239634146</v>
      </c>
      <c r="N386" s="25">
        <f t="shared" si="35"/>
        <v>-0.24822123310686606</v>
      </c>
    </row>
    <row r="387" spans="2:14"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H387" s="23">
        <f t="shared" si="30"/>
        <v>30.95</v>
      </c>
      <c r="I387" s="23">
        <f t="shared" si="31"/>
        <v>30.313465634635872</v>
      </c>
      <c r="J387" s="23">
        <f t="shared" si="32"/>
        <v>28.854223718142169</v>
      </c>
      <c r="L387" s="24">
        <f t="shared" si="33"/>
        <v>1.4592419164937027</v>
      </c>
      <c r="M387" s="24">
        <f t="shared" si="34"/>
        <v>1.7102098322401311</v>
      </c>
      <c r="N387" s="25">
        <f t="shared" si="35"/>
        <v>-0.2509679157464284</v>
      </c>
    </row>
    <row r="388" spans="2:14"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H388" s="23">
        <f t="shared" si="30"/>
        <v>30.799999999999997</v>
      </c>
      <c r="I388" s="23">
        <f t="shared" si="31"/>
        <v>30.197732113660575</v>
      </c>
      <c r="J388" s="23">
        <f t="shared" si="32"/>
        <v>28.686561615593543</v>
      </c>
      <c r="L388" s="24">
        <f t="shared" si="33"/>
        <v>1.5111704980670311</v>
      </c>
      <c r="M388" s="24">
        <f t="shared" si="34"/>
        <v>1.7729518111767382</v>
      </c>
      <c r="N388" s="25">
        <f t="shared" si="35"/>
        <v>-0.26178131310970709</v>
      </c>
    </row>
    <row r="389" spans="2:14"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H389" s="23">
        <f t="shared" ref="H389:H430" si="36">(D389+E389+F389*2)/4</f>
        <v>30.912500000000001</v>
      </c>
      <c r="I389" s="23">
        <f t="shared" ref="I389:I430" si="37">I390+(2/(1+12))*(H389-I390)</f>
        <v>30.088228861598861</v>
      </c>
      <c r="J389" s="23">
        <f t="shared" ref="J389:J430" si="38">J390+(2/(1+26))*(H389-J390)</f>
        <v>28.517486544841027</v>
      </c>
      <c r="L389" s="24">
        <f t="shared" ref="L389:L430" si="39">I389-J389</f>
        <v>1.5707423167578334</v>
      </c>
      <c r="M389" s="24">
        <f t="shared" ref="M389:M430" si="40">M390+(2/(1+9))*(L389-M390)</f>
        <v>1.8383971394541649</v>
      </c>
      <c r="N389" s="25">
        <f t="shared" ref="N389:N430" si="41">L389-M389</f>
        <v>-0.26765482269633156</v>
      </c>
    </row>
    <row r="390" spans="2:14"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H390" s="23">
        <f t="shared" si="36"/>
        <v>30.787500000000001</v>
      </c>
      <c r="I390" s="23">
        <f t="shared" si="37"/>
        <v>29.938361381889564</v>
      </c>
      <c r="J390" s="23">
        <f t="shared" si="38"/>
        <v>28.325885468428311</v>
      </c>
      <c r="L390" s="24">
        <f t="shared" si="39"/>
        <v>1.6124759134612532</v>
      </c>
      <c r="M390" s="24">
        <f t="shared" si="40"/>
        <v>1.9053108451282479</v>
      </c>
      <c r="N390" s="25">
        <f t="shared" si="41"/>
        <v>-0.2928349316669947</v>
      </c>
    </row>
    <row r="391" spans="2:14"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H391" s="23">
        <f t="shared" si="36"/>
        <v>31.375</v>
      </c>
      <c r="I391" s="23">
        <f t="shared" si="37"/>
        <v>29.783972542233123</v>
      </c>
      <c r="J391" s="23">
        <f t="shared" si="38"/>
        <v>28.128956305902577</v>
      </c>
      <c r="L391" s="24">
        <f t="shared" si="39"/>
        <v>1.6550162363305461</v>
      </c>
      <c r="M391" s="24">
        <f t="shared" si="40"/>
        <v>1.9785195780449965</v>
      </c>
      <c r="N391" s="25">
        <f t="shared" si="41"/>
        <v>-0.32350334171445039</v>
      </c>
    </row>
    <row r="392" spans="2:14"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H392" s="23">
        <f t="shared" si="36"/>
        <v>31.375</v>
      </c>
      <c r="I392" s="23">
        <f t="shared" si="37"/>
        <v>29.494694822639143</v>
      </c>
      <c r="J392" s="23">
        <f t="shared" si="38"/>
        <v>27.869272810374781</v>
      </c>
      <c r="L392" s="24">
        <f t="shared" si="39"/>
        <v>1.6254220122643623</v>
      </c>
      <c r="M392" s="24">
        <f t="shared" si="40"/>
        <v>2.059395413473609</v>
      </c>
      <c r="N392" s="25">
        <f t="shared" si="41"/>
        <v>-0.43397340120924666</v>
      </c>
    </row>
    <row r="393" spans="2:14"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H393" s="23">
        <f t="shared" si="36"/>
        <v>29.387499999999999</v>
      </c>
      <c r="I393" s="23">
        <f t="shared" si="37"/>
        <v>29.152821154028079</v>
      </c>
      <c r="J393" s="23">
        <f t="shared" si="38"/>
        <v>27.588814635204763</v>
      </c>
      <c r="L393" s="24">
        <f t="shared" si="39"/>
        <v>1.5640065188233159</v>
      </c>
      <c r="M393" s="24">
        <f t="shared" si="40"/>
        <v>2.1678887637759208</v>
      </c>
      <c r="N393" s="25">
        <f t="shared" si="41"/>
        <v>-0.6038822449526049</v>
      </c>
    </row>
    <row r="394" spans="2:14"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H394" s="23">
        <f t="shared" si="36"/>
        <v>29.1875</v>
      </c>
      <c r="I394" s="23">
        <f t="shared" si="37"/>
        <v>29.110152272942276</v>
      </c>
      <c r="J394" s="23">
        <f t="shared" si="38"/>
        <v>27.444919806021144</v>
      </c>
      <c r="L394" s="24">
        <f t="shared" si="39"/>
        <v>1.6652324669211325</v>
      </c>
      <c r="M394" s="24">
        <f t="shared" si="40"/>
        <v>2.3188593250140719</v>
      </c>
      <c r="N394" s="25">
        <f t="shared" si="41"/>
        <v>-0.65362685809293941</v>
      </c>
    </row>
    <row r="395" spans="2:14"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H395" s="23">
        <f t="shared" si="36"/>
        <v>29.2</v>
      </c>
      <c r="I395" s="23">
        <f t="shared" si="37"/>
        <v>29.09608904984087</v>
      </c>
      <c r="J395" s="23">
        <f t="shared" si="38"/>
        <v>27.305513390502835</v>
      </c>
      <c r="L395" s="24">
        <f t="shared" si="39"/>
        <v>1.7905756593380353</v>
      </c>
      <c r="M395" s="24">
        <f t="shared" si="40"/>
        <v>2.4822660395373068</v>
      </c>
      <c r="N395" s="25">
        <f t="shared" si="41"/>
        <v>-0.69169038019927154</v>
      </c>
    </row>
    <row r="396" spans="2:14"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H396" s="23">
        <f t="shared" si="36"/>
        <v>29.05</v>
      </c>
      <c r="I396" s="23">
        <f t="shared" si="37"/>
        <v>29.07719614981194</v>
      </c>
      <c r="J396" s="23">
        <f t="shared" si="38"/>
        <v>27.153954461743062</v>
      </c>
      <c r="L396" s="24">
        <f t="shared" si="39"/>
        <v>1.9232416880688774</v>
      </c>
      <c r="M396" s="24">
        <f t="shared" si="40"/>
        <v>2.6551886345871245</v>
      </c>
      <c r="N396" s="25">
        <f t="shared" si="41"/>
        <v>-0.7319469465182471</v>
      </c>
    </row>
    <row r="397" spans="2:14"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H397" s="23">
        <f t="shared" si="36"/>
        <v>28.9</v>
      </c>
      <c r="I397" s="23">
        <f t="shared" si="37"/>
        <v>29.0821409043232</v>
      </c>
      <c r="J397" s="23">
        <f t="shared" si="38"/>
        <v>27.002270818682508</v>
      </c>
      <c r="L397" s="24">
        <f t="shared" si="39"/>
        <v>2.0798700856406924</v>
      </c>
      <c r="M397" s="24">
        <f t="shared" si="40"/>
        <v>2.8381753712166864</v>
      </c>
      <c r="N397" s="25">
        <f t="shared" si="41"/>
        <v>-0.75830528557599397</v>
      </c>
    </row>
    <row r="398" spans="2:14"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H398" s="23">
        <f t="shared" si="36"/>
        <v>29.55</v>
      </c>
      <c r="I398" s="23">
        <f t="shared" si="37"/>
        <v>29.115257432381963</v>
      </c>
      <c r="J398" s="23">
        <f t="shared" si="38"/>
        <v>26.850452484177108</v>
      </c>
      <c r="L398" s="24">
        <f t="shared" si="39"/>
        <v>2.2648049482048549</v>
      </c>
      <c r="M398" s="24">
        <f t="shared" si="40"/>
        <v>3.0277516926106847</v>
      </c>
      <c r="N398" s="25">
        <f t="shared" si="41"/>
        <v>-0.76294674440582977</v>
      </c>
    </row>
    <row r="399" spans="2:14"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H399" s="23">
        <f t="shared" si="36"/>
        <v>29.487500000000001</v>
      </c>
      <c r="I399" s="23">
        <f t="shared" si="37"/>
        <v>29.036213329178683</v>
      </c>
      <c r="J399" s="23">
        <f t="shared" si="38"/>
        <v>26.634488682911275</v>
      </c>
      <c r="L399" s="24">
        <f t="shared" si="39"/>
        <v>2.4017246462674073</v>
      </c>
      <c r="M399" s="24">
        <f t="shared" si="40"/>
        <v>3.2184883787121423</v>
      </c>
      <c r="N399" s="25">
        <f t="shared" si="41"/>
        <v>-0.81676373244473499</v>
      </c>
    </row>
    <row r="400" spans="2:14"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H400" s="23">
        <f t="shared" si="36"/>
        <v>29.337499999999999</v>
      </c>
      <c r="I400" s="23">
        <f t="shared" si="37"/>
        <v>28.954161207211172</v>
      </c>
      <c r="J400" s="23">
        <f t="shared" si="38"/>
        <v>26.406247777544177</v>
      </c>
      <c r="L400" s="24">
        <f t="shared" si="39"/>
        <v>2.5479134296669947</v>
      </c>
      <c r="M400" s="24">
        <f t="shared" si="40"/>
        <v>3.4226793118233259</v>
      </c>
      <c r="N400" s="25">
        <f t="shared" si="41"/>
        <v>-0.87476588215633111</v>
      </c>
    </row>
    <row r="401" spans="2:14"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H401" s="23">
        <f t="shared" si="36"/>
        <v>28.95</v>
      </c>
      <c r="I401" s="23">
        <f t="shared" si="37"/>
        <v>28.884463244885929</v>
      </c>
      <c r="J401" s="23">
        <f t="shared" si="38"/>
        <v>26.171747599747711</v>
      </c>
      <c r="L401" s="24">
        <f t="shared" si="39"/>
        <v>2.7127156451382177</v>
      </c>
      <c r="M401" s="24">
        <f t="shared" si="40"/>
        <v>3.6413707823624089</v>
      </c>
      <c r="N401" s="25">
        <f t="shared" si="41"/>
        <v>-0.92865513722419113</v>
      </c>
    </row>
    <row r="402" spans="2:14"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H402" s="23">
        <f t="shared" si="36"/>
        <v>29.137500000000003</v>
      </c>
      <c r="I402" s="23">
        <f t="shared" si="37"/>
        <v>28.872547471228824</v>
      </c>
      <c r="J402" s="23">
        <f t="shared" si="38"/>
        <v>25.949487407727528</v>
      </c>
      <c r="L402" s="24">
        <f t="shared" si="39"/>
        <v>2.9230600635012962</v>
      </c>
      <c r="M402" s="24">
        <f t="shared" si="40"/>
        <v>3.8735345666684564</v>
      </c>
      <c r="N402" s="25">
        <f t="shared" si="41"/>
        <v>-0.9504745031671602</v>
      </c>
    </row>
    <row r="403" spans="2:14"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H403" s="23">
        <f t="shared" si="36"/>
        <v>29.1875</v>
      </c>
      <c r="I403" s="23">
        <f t="shared" si="37"/>
        <v>28.82437428417952</v>
      </c>
      <c r="J403" s="23">
        <f t="shared" si="38"/>
        <v>25.694446400345729</v>
      </c>
      <c r="L403" s="24">
        <f t="shared" si="39"/>
        <v>3.1299278838337905</v>
      </c>
      <c r="M403" s="24">
        <f t="shared" si="40"/>
        <v>4.1111531924602467</v>
      </c>
      <c r="N403" s="25">
        <f t="shared" si="41"/>
        <v>-0.98122530862645618</v>
      </c>
    </row>
    <row r="404" spans="2:14"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H404" s="23">
        <f t="shared" si="36"/>
        <v>29.174999999999997</v>
      </c>
      <c r="I404" s="23">
        <f t="shared" si="37"/>
        <v>28.758351426757613</v>
      </c>
      <c r="J404" s="23">
        <f t="shared" si="38"/>
        <v>25.415002112373386</v>
      </c>
      <c r="L404" s="24">
        <f t="shared" si="39"/>
        <v>3.343349314384227</v>
      </c>
      <c r="M404" s="24">
        <f t="shared" si="40"/>
        <v>4.3564595196168607</v>
      </c>
      <c r="N404" s="25">
        <f t="shared" si="41"/>
        <v>-1.0131102052326337</v>
      </c>
    </row>
    <row r="405" spans="2:14"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H405" s="23">
        <f t="shared" si="36"/>
        <v>29.212499999999999</v>
      </c>
      <c r="I405" s="23">
        <f t="shared" si="37"/>
        <v>28.682597140713543</v>
      </c>
      <c r="J405" s="23">
        <f t="shared" si="38"/>
        <v>25.114202281363259</v>
      </c>
      <c r="L405" s="24">
        <f t="shared" si="39"/>
        <v>3.5683948593502848</v>
      </c>
      <c r="M405" s="24">
        <f t="shared" si="40"/>
        <v>4.6097370709250187</v>
      </c>
      <c r="N405" s="25">
        <f t="shared" si="41"/>
        <v>-1.0413422115747339</v>
      </c>
    </row>
    <row r="406" spans="2:14"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H406" s="23">
        <f t="shared" si="36"/>
        <v>28.875</v>
      </c>
      <c r="I406" s="23">
        <f t="shared" si="37"/>
        <v>28.586251166297824</v>
      </c>
      <c r="J406" s="23">
        <f t="shared" si="38"/>
        <v>24.786338463872319</v>
      </c>
      <c r="L406" s="24">
        <f t="shared" si="39"/>
        <v>3.7999127024255053</v>
      </c>
      <c r="M406" s="24">
        <f t="shared" si="40"/>
        <v>4.870072623818702</v>
      </c>
      <c r="N406" s="25">
        <f t="shared" si="41"/>
        <v>-1.0701599213931967</v>
      </c>
    </row>
    <row r="407" spans="2:14"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H407" s="23">
        <f t="shared" si="36"/>
        <v>28.9</v>
      </c>
      <c r="I407" s="23">
        <f t="shared" si="37"/>
        <v>28.533751378351973</v>
      </c>
      <c r="J407" s="23">
        <f t="shared" si="38"/>
        <v>24.459245540982106</v>
      </c>
      <c r="L407" s="24">
        <f t="shared" si="39"/>
        <v>4.0745058373698662</v>
      </c>
      <c r="M407" s="24">
        <f t="shared" si="40"/>
        <v>5.1376126041670016</v>
      </c>
      <c r="N407" s="25">
        <f t="shared" si="41"/>
        <v>-1.0631067667971354</v>
      </c>
    </row>
    <row r="408" spans="2:14"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H408" s="23">
        <f t="shared" si="36"/>
        <v>28.862499999999997</v>
      </c>
      <c r="I408" s="23">
        <f t="shared" si="37"/>
        <v>28.467160719870513</v>
      </c>
      <c r="J408" s="23">
        <f t="shared" si="38"/>
        <v>24.103985184260676</v>
      </c>
      <c r="L408" s="24">
        <f t="shared" si="39"/>
        <v>4.3631755356098374</v>
      </c>
      <c r="M408" s="24">
        <f t="shared" si="40"/>
        <v>5.403389295866285</v>
      </c>
      <c r="N408" s="25">
        <f t="shared" si="41"/>
        <v>-1.0402137602564476</v>
      </c>
    </row>
    <row r="409" spans="2:14"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H409" s="23">
        <f t="shared" si="36"/>
        <v>28.987500000000001</v>
      </c>
      <c r="I409" s="23">
        <f t="shared" si="37"/>
        <v>28.395280850756063</v>
      </c>
      <c r="J409" s="23">
        <f t="shared" si="38"/>
        <v>23.72330399900153</v>
      </c>
      <c r="L409" s="24">
        <f t="shared" si="39"/>
        <v>4.6719768517545326</v>
      </c>
      <c r="M409" s="24">
        <f t="shared" si="40"/>
        <v>5.6634427359303965</v>
      </c>
      <c r="N409" s="25">
        <f t="shared" si="41"/>
        <v>-0.9914658841758639</v>
      </c>
    </row>
    <row r="410" spans="2:14"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H410" s="23">
        <f t="shared" si="36"/>
        <v>29.25</v>
      </c>
      <c r="I410" s="23">
        <f t="shared" si="37"/>
        <v>28.28760464180262</v>
      </c>
      <c r="J410" s="23">
        <f t="shared" si="38"/>
        <v>23.302168318921652</v>
      </c>
      <c r="L410" s="24">
        <f t="shared" si="39"/>
        <v>4.9854363228809682</v>
      </c>
      <c r="M410" s="24">
        <f t="shared" si="40"/>
        <v>5.9113092069743622</v>
      </c>
      <c r="N410" s="25">
        <f t="shared" si="41"/>
        <v>-0.92587288409339408</v>
      </c>
    </row>
    <row r="411" spans="2:14"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H411" s="23">
        <f t="shared" si="36"/>
        <v>29.299999999999997</v>
      </c>
      <c r="I411" s="23">
        <f t="shared" si="37"/>
        <v>28.112623667584916</v>
      </c>
      <c r="J411" s="23">
        <f t="shared" si="38"/>
        <v>22.826341784435385</v>
      </c>
      <c r="L411" s="24">
        <f t="shared" si="39"/>
        <v>5.2862818831495311</v>
      </c>
      <c r="M411" s="24">
        <f t="shared" si="40"/>
        <v>6.1427774279977108</v>
      </c>
      <c r="N411" s="25">
        <f t="shared" si="41"/>
        <v>-0.85649554484817969</v>
      </c>
    </row>
    <row r="412" spans="2:14"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H412" s="23">
        <f t="shared" si="36"/>
        <v>29.574999999999999</v>
      </c>
      <c r="I412" s="23">
        <f t="shared" si="37"/>
        <v>27.896737061691265</v>
      </c>
      <c r="J412" s="23">
        <f t="shared" si="38"/>
        <v>22.308449127190215</v>
      </c>
      <c r="L412" s="24">
        <f t="shared" si="39"/>
        <v>5.5882879345010501</v>
      </c>
      <c r="M412" s="24">
        <f t="shared" si="40"/>
        <v>6.3569013142097557</v>
      </c>
      <c r="N412" s="25">
        <f t="shared" si="41"/>
        <v>-0.76861337970870558</v>
      </c>
    </row>
    <row r="413" spans="2:14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H413" s="23">
        <f t="shared" si="36"/>
        <v>29.712499999999999</v>
      </c>
      <c r="I413" s="23">
        <f t="shared" si="37"/>
        <v>27.591598345635131</v>
      </c>
      <c r="J413" s="23">
        <f t="shared" si="38"/>
        <v>21.727125057365434</v>
      </c>
      <c r="L413" s="24">
        <f t="shared" si="39"/>
        <v>5.8644732882696964</v>
      </c>
      <c r="M413" s="24">
        <f t="shared" si="40"/>
        <v>6.5490546591369316</v>
      </c>
      <c r="N413" s="25">
        <f t="shared" si="41"/>
        <v>-0.68458137086723525</v>
      </c>
    </row>
    <row r="414" spans="2:14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H414" s="23">
        <f t="shared" si="36"/>
        <v>29.05</v>
      </c>
      <c r="I414" s="23">
        <f t="shared" si="37"/>
        <v>27.205979863023337</v>
      </c>
      <c r="J414" s="23">
        <f t="shared" si="38"/>
        <v>21.088295061954668</v>
      </c>
      <c r="L414" s="24">
        <f t="shared" si="39"/>
        <v>6.1176848010686697</v>
      </c>
      <c r="M414" s="24">
        <f t="shared" si="40"/>
        <v>6.7202000018537404</v>
      </c>
      <c r="N414" s="25">
        <f t="shared" si="41"/>
        <v>-0.6025152007850707</v>
      </c>
    </row>
    <row r="415" spans="2:14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H415" s="23">
        <f t="shared" si="36"/>
        <v>28.774999999999999</v>
      </c>
      <c r="I415" s="23">
        <f t="shared" si="37"/>
        <v>26.870703474482127</v>
      </c>
      <c r="J415" s="23">
        <f t="shared" si="38"/>
        <v>20.451358666911041</v>
      </c>
      <c r="L415" s="24">
        <f t="shared" si="39"/>
        <v>6.4193448075710862</v>
      </c>
      <c r="M415" s="24">
        <f t="shared" si="40"/>
        <v>6.8708288020500081</v>
      </c>
      <c r="N415" s="25">
        <f t="shared" si="41"/>
        <v>-0.45148399447892196</v>
      </c>
    </row>
    <row r="416" spans="2:14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H416" s="23">
        <f t="shared" si="36"/>
        <v>28.787500000000001</v>
      </c>
      <c r="I416" s="23">
        <f t="shared" si="37"/>
        <v>26.524467742569787</v>
      </c>
      <c r="J416" s="23">
        <f t="shared" si="38"/>
        <v>19.785467360263926</v>
      </c>
      <c r="L416" s="24">
        <f t="shared" si="39"/>
        <v>6.7390003823058606</v>
      </c>
      <c r="M416" s="24">
        <f t="shared" si="40"/>
        <v>6.9836998006697391</v>
      </c>
      <c r="N416" s="25">
        <f t="shared" si="41"/>
        <v>-0.24469941836387843</v>
      </c>
    </row>
    <row r="417" spans="2:14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H417" s="23">
        <f t="shared" si="36"/>
        <v>28.712499999999999</v>
      </c>
      <c r="I417" s="23">
        <f t="shared" si="37"/>
        <v>26.113007332127928</v>
      </c>
      <c r="J417" s="23">
        <f t="shared" si="38"/>
        <v>19.06530474908504</v>
      </c>
      <c r="L417" s="24">
        <f t="shared" si="39"/>
        <v>7.0477025830428879</v>
      </c>
      <c r="M417" s="24">
        <f t="shared" si="40"/>
        <v>7.0448746552607089</v>
      </c>
      <c r="N417" s="25">
        <f t="shared" si="41"/>
        <v>2.8279277821789961E-3</v>
      </c>
    </row>
    <row r="418" spans="2:14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H418" s="23">
        <f t="shared" si="36"/>
        <v>28.85</v>
      </c>
      <c r="I418" s="23">
        <f t="shared" si="37"/>
        <v>25.640372301605733</v>
      </c>
      <c r="J418" s="23">
        <f t="shared" si="38"/>
        <v>18.293529129011844</v>
      </c>
      <c r="L418" s="24">
        <f t="shared" si="39"/>
        <v>7.3468431725938892</v>
      </c>
      <c r="M418" s="24">
        <f t="shared" si="40"/>
        <v>7.0441676733151644</v>
      </c>
      <c r="N418" s="25">
        <f t="shared" si="41"/>
        <v>0.30267549927872484</v>
      </c>
    </row>
    <row r="419" spans="2:14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H419" s="23">
        <f t="shared" si="36"/>
        <v>29.012499999999999</v>
      </c>
      <c r="I419" s="23">
        <f t="shared" si="37"/>
        <v>25.056803629170414</v>
      </c>
      <c r="J419" s="23">
        <f t="shared" si="38"/>
        <v>17.449011459332791</v>
      </c>
      <c r="L419" s="24">
        <f t="shared" si="39"/>
        <v>7.607792169837623</v>
      </c>
      <c r="M419" s="24">
        <f t="shared" si="40"/>
        <v>6.9684987984954834</v>
      </c>
      <c r="N419" s="25">
        <f t="shared" si="41"/>
        <v>0.63929337134213959</v>
      </c>
    </row>
    <row r="420" spans="2:14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H420" s="23">
        <f t="shared" si="36"/>
        <v>29.1</v>
      </c>
      <c r="I420" s="23">
        <f t="shared" si="37"/>
        <v>24.3375861072014</v>
      </c>
      <c r="J420" s="23">
        <f t="shared" si="38"/>
        <v>16.523932376079415</v>
      </c>
      <c r="L420" s="24">
        <f t="shared" si="39"/>
        <v>7.8136537311219847</v>
      </c>
      <c r="M420" s="24">
        <f t="shared" si="40"/>
        <v>6.808675455659948</v>
      </c>
      <c r="N420" s="25">
        <f t="shared" si="41"/>
        <v>1.0049782754620367</v>
      </c>
    </row>
    <row r="421" spans="2:14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H421" s="23">
        <f t="shared" si="36"/>
        <v>29.175000000000001</v>
      </c>
      <c r="I421" s="23">
        <f t="shared" si="37"/>
        <v>23.471692672147107</v>
      </c>
      <c r="J421" s="23">
        <f t="shared" si="38"/>
        <v>15.517846966165768</v>
      </c>
      <c r="L421" s="24">
        <f t="shared" si="39"/>
        <v>7.9538457059813386</v>
      </c>
      <c r="M421" s="24">
        <f t="shared" si="40"/>
        <v>6.5574308867944389</v>
      </c>
      <c r="N421" s="25">
        <f t="shared" si="41"/>
        <v>1.3964148191868997</v>
      </c>
    </row>
    <row r="422" spans="2:14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H422" s="23">
        <f t="shared" si="36"/>
        <v>28.862499999999997</v>
      </c>
      <c r="I422" s="23">
        <f t="shared" si="37"/>
        <v>22.43472770344658</v>
      </c>
      <c r="J422" s="23">
        <f t="shared" si="38"/>
        <v>14.42527472345903</v>
      </c>
      <c r="L422" s="24">
        <f t="shared" si="39"/>
        <v>8.0094529799875502</v>
      </c>
      <c r="M422" s="24">
        <f t="shared" si="40"/>
        <v>6.2083271819977135</v>
      </c>
      <c r="N422" s="25">
        <f t="shared" si="41"/>
        <v>1.8011257979898367</v>
      </c>
    </row>
    <row r="423" spans="2:14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H423" s="23">
        <f t="shared" si="36"/>
        <v>28.725000000000001</v>
      </c>
      <c r="I423" s="23">
        <f t="shared" si="37"/>
        <v>21.266041831345959</v>
      </c>
      <c r="J423" s="23">
        <f t="shared" si="38"/>
        <v>13.270296701335752</v>
      </c>
      <c r="L423" s="24">
        <f t="shared" si="39"/>
        <v>7.9957451300102065</v>
      </c>
      <c r="M423" s="24">
        <f t="shared" si="40"/>
        <v>5.7580457325002543</v>
      </c>
      <c r="N423" s="25">
        <f t="shared" si="41"/>
        <v>2.2376993975099522</v>
      </c>
    </row>
    <row r="424" spans="2:14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H424" s="23">
        <f t="shared" si="36"/>
        <v>28.837499999999999</v>
      </c>
      <c r="I424" s="23">
        <f t="shared" si="37"/>
        <v>19.909867618863405</v>
      </c>
      <c r="J424" s="23">
        <f t="shared" si="38"/>
        <v>12.033920437442612</v>
      </c>
      <c r="L424" s="24">
        <f t="shared" si="39"/>
        <v>7.8759471814207931</v>
      </c>
      <c r="M424" s="24">
        <f t="shared" si="40"/>
        <v>5.198620883122766</v>
      </c>
      <c r="N424" s="25">
        <f t="shared" si="41"/>
        <v>2.677326298298027</v>
      </c>
    </row>
    <row r="425" spans="2:14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H425" s="23">
        <f t="shared" si="36"/>
        <v>28.987499999999997</v>
      </c>
      <c r="I425" s="23">
        <f t="shared" si="37"/>
        <v>18.286661731384026</v>
      </c>
      <c r="J425" s="23">
        <f t="shared" si="38"/>
        <v>10.689634072438022</v>
      </c>
      <c r="L425" s="24">
        <f t="shared" si="39"/>
        <v>7.5970276589460042</v>
      </c>
      <c r="M425" s="24">
        <f t="shared" si="40"/>
        <v>4.5292893085482593</v>
      </c>
      <c r="N425" s="25">
        <f t="shared" si="41"/>
        <v>3.0677383503977449</v>
      </c>
    </row>
    <row r="426" spans="2:14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H426" s="23">
        <f t="shared" si="36"/>
        <v>28.712499999999999</v>
      </c>
      <c r="I426" s="23">
        <f t="shared" si="37"/>
        <v>16.341054773453848</v>
      </c>
      <c r="J426" s="23">
        <f t="shared" si="38"/>
        <v>9.2258047982330638</v>
      </c>
      <c r="L426" s="24">
        <f t="shared" si="39"/>
        <v>7.1152499752207845</v>
      </c>
      <c r="M426" s="24">
        <f t="shared" si="40"/>
        <v>3.7623547209488231</v>
      </c>
      <c r="N426" s="25">
        <f t="shared" si="41"/>
        <v>3.3528952542719614</v>
      </c>
    </row>
    <row r="427" spans="2:14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H427" s="23">
        <f t="shared" si="36"/>
        <v>28.625</v>
      </c>
      <c r="I427" s="23">
        <f t="shared" si="37"/>
        <v>14.091701095900003</v>
      </c>
      <c r="J427" s="23">
        <f t="shared" si="38"/>
        <v>7.666869182091709</v>
      </c>
      <c r="L427" s="24">
        <f t="shared" si="39"/>
        <v>6.4248319138082941</v>
      </c>
      <c r="M427" s="24">
        <f t="shared" si="40"/>
        <v>2.9241309073808326</v>
      </c>
      <c r="N427" s="25">
        <f t="shared" si="41"/>
        <v>3.5007010064274615</v>
      </c>
    </row>
    <row r="428" spans="2:14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H428" s="23">
        <f t="shared" si="36"/>
        <v>28.887499999999999</v>
      </c>
      <c r="I428" s="23">
        <f t="shared" si="37"/>
        <v>11.449283113336367</v>
      </c>
      <c r="J428" s="23">
        <f t="shared" si="38"/>
        <v>5.9902187166590455</v>
      </c>
      <c r="L428" s="24">
        <f t="shared" si="39"/>
        <v>5.4590643966773218</v>
      </c>
      <c r="M428" s="24">
        <f t="shared" si="40"/>
        <v>2.0489556557739674</v>
      </c>
      <c r="N428" s="25">
        <f t="shared" si="41"/>
        <v>3.4101087409033544</v>
      </c>
    </row>
    <row r="429" spans="2:14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H429" s="23">
        <f t="shared" si="36"/>
        <v>29.125</v>
      </c>
      <c r="I429" s="23">
        <f t="shared" si="37"/>
        <v>8.2786982248520715</v>
      </c>
      <c r="J429" s="23">
        <f t="shared" si="38"/>
        <v>4.1584362139917692</v>
      </c>
      <c r="L429" s="24">
        <f t="shared" si="39"/>
        <v>4.1202620108603023</v>
      </c>
      <c r="M429" s="24">
        <f t="shared" si="40"/>
        <v>1.196428470548129</v>
      </c>
      <c r="N429" s="25">
        <f t="shared" si="41"/>
        <v>2.9238335403121734</v>
      </c>
    </row>
    <row r="430" spans="2:14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H430" s="23">
        <f t="shared" si="36"/>
        <v>29.175000000000001</v>
      </c>
      <c r="I430" s="23">
        <f t="shared" si="37"/>
        <v>4.4884615384615385</v>
      </c>
      <c r="J430" s="23">
        <f t="shared" si="38"/>
        <v>2.161111111111111</v>
      </c>
      <c r="L430" s="24">
        <f t="shared" si="39"/>
        <v>2.3273504273504275</v>
      </c>
      <c r="M430" s="24">
        <f t="shared" si="40"/>
        <v>0.4654700854700855</v>
      </c>
      <c r="N430" s="25">
        <f t="shared" si="41"/>
        <v>1.861880341880342</v>
      </c>
    </row>
    <row r="431" spans="2:14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</row>
    <row r="432" spans="2:14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</row>
    <row r="433" spans="2:6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</row>
    <row r="434" spans="2:6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</row>
    <row r="435" spans="2:6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</row>
    <row r="436" spans="2:6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</row>
    <row r="437" spans="2:6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</row>
    <row r="438" spans="2:6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</row>
    <row r="439" spans="2:6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</row>
    <row r="440" spans="2:6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</row>
    <row r="441" spans="2:6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</row>
    <row r="442" spans="2:6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</row>
  </sheetData>
  <mergeCells count="2">
    <mergeCell ref="H2:J2"/>
    <mergeCell ref="L2:N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2"/>
  <sheetViews>
    <sheetView tabSelected="1" workbookViewId="0">
      <selection activeCell="J22" sqref="J22"/>
    </sheetView>
  </sheetViews>
  <sheetFormatPr defaultRowHeight="16.5"/>
  <cols>
    <col min="3" max="6" width="6.625" customWidth="1"/>
    <col min="7" max="7" width="5.25" customWidth="1"/>
    <col min="8" max="17" width="6.625" customWidth="1"/>
    <col min="18" max="19" width="8.625" customWidth="1"/>
    <col min="20" max="20" width="6.625" customWidth="1"/>
  </cols>
  <sheetData>
    <row r="1" spans="2:19">
      <c r="B1" s="22">
        <v>6180</v>
      </c>
      <c r="C1" s="7" t="s">
        <v>49</v>
      </c>
    </row>
    <row r="2" spans="2:19" ht="17.25" thickBot="1">
      <c r="B2" s="22" t="s">
        <v>31</v>
      </c>
      <c r="C2" s="22"/>
      <c r="D2" s="22"/>
      <c r="E2" s="22"/>
      <c r="F2" s="22"/>
      <c r="H2" s="33" t="s">
        <v>62</v>
      </c>
      <c r="I2" s="33"/>
      <c r="J2" s="35"/>
      <c r="K2" s="35"/>
      <c r="L2" s="35"/>
      <c r="M2" s="35"/>
      <c r="N2" s="35"/>
      <c r="P2" s="33" t="s">
        <v>63</v>
      </c>
      <c r="Q2" s="33"/>
      <c r="R2" s="35"/>
      <c r="S2" s="35"/>
    </row>
    <row r="3" spans="2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27" t="s">
        <v>58</v>
      </c>
      <c r="I3" s="27" t="s">
        <v>64</v>
      </c>
      <c r="J3" s="26" t="s">
        <v>65</v>
      </c>
      <c r="K3" s="26" t="s">
        <v>66</v>
      </c>
      <c r="L3" s="26" t="s">
        <v>67</v>
      </c>
      <c r="M3" s="26" t="s">
        <v>68</v>
      </c>
      <c r="N3" s="26" t="s">
        <v>61</v>
      </c>
      <c r="P3" s="26" t="s">
        <v>59</v>
      </c>
      <c r="Q3" s="26" t="s">
        <v>60</v>
      </c>
      <c r="R3" s="15" t="s">
        <v>70</v>
      </c>
      <c r="S3" s="15" t="s">
        <v>71</v>
      </c>
    </row>
    <row r="4" spans="2:19"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H4" s="12">
        <f>MAX((D4-E4),ABS(D4-F5),ABS(E4-F5))</f>
        <v>2</v>
      </c>
      <c r="I4" s="12">
        <f>I5*13/14+H4/14</f>
        <v>2.6819291956543245</v>
      </c>
      <c r="J4" s="12">
        <f>IF(IF((D4-D5)&gt;(E5-E4),(D4-D5),0) &gt;0,(D4-D5),0)</f>
        <v>0.80000000000000426</v>
      </c>
      <c r="K4" s="12">
        <f>IF(IF((D4-D5)&lt;(E5-E4),(E5-E4),0) &gt;0,(E5-E4),0)</f>
        <v>0</v>
      </c>
      <c r="L4" s="12">
        <f>L5*13/14+J4/14</f>
        <v>0.49755463391832044</v>
      </c>
      <c r="M4" s="12">
        <f>M5*13/14+K4/14</f>
        <v>1.0416547045560245</v>
      </c>
      <c r="N4" s="12">
        <f>ABS(P4-Q4)/(P4+Q4)*100</f>
        <v>35.349322346043763</v>
      </c>
      <c r="O4" s="12">
        <v>1</v>
      </c>
      <c r="P4" s="12">
        <f>L4/I4*100</f>
        <v>18.552116689901254</v>
      </c>
      <c r="Q4" s="12">
        <f>M4/I4*100</f>
        <v>38.839754093578385</v>
      </c>
      <c r="R4" s="12">
        <f>R5*13/14+N4/14</f>
        <v>27.912451199118649</v>
      </c>
      <c r="S4" s="12">
        <f>(R4+R18)/2</f>
        <v>25.800924117645756</v>
      </c>
    </row>
    <row r="5" spans="2:19"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H5" s="12">
        <f t="shared" ref="H5:H68" si="0">MAX((D5-E5),ABS(D5-F6),ABS(E5-F6))</f>
        <v>2.3999999999999986</v>
      </c>
      <c r="I5" s="12">
        <f t="shared" ref="I5:I68" si="1">I6*13/14+H5/14</f>
        <v>2.7343852876277341</v>
      </c>
      <c r="J5" s="12">
        <f t="shared" ref="J5:J68" si="2">IF(IF((D5-D6)&gt;(E6-E5),(D5-D6),0) &gt;0,(D5-D6),0)</f>
        <v>1.1000000000000014</v>
      </c>
      <c r="K5" s="12">
        <f t="shared" ref="K5:K68" si="3">IF(IF((D5-D6)&lt;(E6-E5),(E6-E5),0) &gt;0,(E6-E5),0)</f>
        <v>0</v>
      </c>
      <c r="L5" s="12">
        <f t="shared" ref="L5:L68" si="4">L6*13/14+J5/14</f>
        <v>0.4742896057581909</v>
      </c>
      <c r="M5" s="12">
        <f t="shared" ref="M5:M68" si="5">M6*13/14+K5/14</f>
        <v>1.1217819895218726</v>
      </c>
      <c r="N5" s="12">
        <f t="shared" ref="N5:N68" si="6">ABS(P5-Q5)/(P5+Q5)*100</f>
        <v>40.56787838831665</v>
      </c>
      <c r="O5" s="12">
        <v>2</v>
      </c>
      <c r="P5" s="12">
        <f t="shared" ref="P5:P68" si="7">L5/I5*100</f>
        <v>17.345383180059073</v>
      </c>
      <c r="Q5" s="12">
        <f t="shared" ref="Q5:Q68" si="8">M5/I5*100</f>
        <v>41.025015552767805</v>
      </c>
      <c r="R5" s="12">
        <f t="shared" ref="R5:R68" si="9">R6*13/14+N5/14</f>
        <v>27.340384187816721</v>
      </c>
      <c r="S5" s="12">
        <f t="shared" ref="S5:S68" si="10">(R5+R19)/2</f>
        <v>26.210384282916635</v>
      </c>
    </row>
    <row r="6" spans="2:19"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H6" s="12">
        <f t="shared" si="0"/>
        <v>2.2999999999999972</v>
      </c>
      <c r="I6" s="12">
        <f t="shared" si="1"/>
        <v>2.7601072328298675</v>
      </c>
      <c r="J6" s="12">
        <f t="shared" si="2"/>
        <v>0.89999999999999858</v>
      </c>
      <c r="K6" s="12">
        <f t="shared" si="3"/>
        <v>0</v>
      </c>
      <c r="L6" s="12">
        <f t="shared" si="4"/>
        <v>0.42615803697035931</v>
      </c>
      <c r="M6" s="12">
        <f t="shared" si="5"/>
        <v>1.208072911792786</v>
      </c>
      <c r="N6" s="12">
        <f t="shared" si="6"/>
        <v>47.846044980008053</v>
      </c>
      <c r="O6" s="12">
        <v>3</v>
      </c>
      <c r="P6" s="12">
        <f t="shared" si="7"/>
        <v>15.439908707221869</v>
      </c>
      <c r="Q6" s="12">
        <f t="shared" si="8"/>
        <v>43.769057137471421</v>
      </c>
      <c r="R6" s="12">
        <f t="shared" si="9"/>
        <v>26.322884633932109</v>
      </c>
      <c r="S6" s="12">
        <f t="shared" si="10"/>
        <v>26.450627690044001</v>
      </c>
    </row>
    <row r="7" spans="2:19"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H7" s="12">
        <f t="shared" si="0"/>
        <v>5.7000000000000028</v>
      </c>
      <c r="I7" s="12">
        <f t="shared" si="1"/>
        <v>2.7955000968937038</v>
      </c>
      <c r="J7" s="12">
        <f t="shared" si="2"/>
        <v>0</v>
      </c>
      <c r="K7" s="12">
        <f t="shared" si="3"/>
        <v>5.7000000000000028</v>
      </c>
      <c r="L7" s="12">
        <f t="shared" si="4"/>
        <v>0.38970865519884862</v>
      </c>
      <c r="M7" s="12">
        <f t="shared" si="5"/>
        <v>1.301001597315308</v>
      </c>
      <c r="N7" s="12">
        <f t="shared" si="6"/>
        <v>53.900006861691942</v>
      </c>
      <c r="O7" s="12">
        <v>4</v>
      </c>
      <c r="P7" s="12">
        <f t="shared" si="7"/>
        <v>13.940570262611832</v>
      </c>
      <c r="Q7" s="12">
        <f t="shared" si="8"/>
        <v>46.539136191086214</v>
      </c>
      <c r="R7" s="12">
        <f t="shared" si="9"/>
        <v>24.667256915003186</v>
      </c>
      <c r="S7" s="12">
        <f t="shared" si="10"/>
        <v>25.812724212918454</v>
      </c>
    </row>
    <row r="8" spans="2:19"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H8" s="12">
        <f t="shared" si="0"/>
        <v>6.3999999999999915</v>
      </c>
      <c r="I8" s="12">
        <f t="shared" si="1"/>
        <v>2.5720770274239886</v>
      </c>
      <c r="J8" s="12">
        <f t="shared" si="2"/>
        <v>0</v>
      </c>
      <c r="K8" s="12">
        <f t="shared" si="3"/>
        <v>4.0999999999999943</v>
      </c>
      <c r="L8" s="12">
        <f t="shared" si="4"/>
        <v>0.41968624406029853</v>
      </c>
      <c r="M8" s="12">
        <f t="shared" si="5"/>
        <v>0.96261710480110074</v>
      </c>
      <c r="N8" s="12">
        <f t="shared" si="6"/>
        <v>39.277258583509422</v>
      </c>
      <c r="O8" s="12">
        <v>5</v>
      </c>
      <c r="P8" s="12">
        <f t="shared" si="7"/>
        <v>16.317016931667354</v>
      </c>
      <c r="Q8" s="12">
        <f t="shared" si="8"/>
        <v>37.425671725126769</v>
      </c>
      <c r="R8" s="12">
        <f t="shared" si="9"/>
        <v>22.418583842180972</v>
      </c>
      <c r="S8" s="12">
        <f t="shared" si="10"/>
        <v>24.892906549795406</v>
      </c>
    </row>
    <row r="9" spans="2:19"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H9" s="12">
        <f t="shared" si="0"/>
        <v>3.5</v>
      </c>
      <c r="I9" s="12">
        <f t="shared" si="1"/>
        <v>2.2776214141489115</v>
      </c>
      <c r="J9" s="12">
        <f t="shared" si="2"/>
        <v>2.0999999999999943</v>
      </c>
      <c r="K9" s="12">
        <f t="shared" si="3"/>
        <v>0</v>
      </c>
      <c r="L9" s="12">
        <f t="shared" si="4"/>
        <v>0.45196980129570608</v>
      </c>
      <c r="M9" s="12">
        <f t="shared" si="5"/>
        <v>0.72127995901657049</v>
      </c>
      <c r="N9" s="12">
        <f t="shared" si="6"/>
        <v>22.954205219627219</v>
      </c>
      <c r="O9" s="12">
        <v>6</v>
      </c>
      <c r="P9" s="12">
        <f t="shared" si="7"/>
        <v>19.843938877989324</v>
      </c>
      <c r="Q9" s="12">
        <f t="shared" si="8"/>
        <v>31.668123356053634</v>
      </c>
      <c r="R9" s="12">
        <f t="shared" si="9"/>
        <v>21.12176270823263</v>
      </c>
      <c r="S9" s="12">
        <f t="shared" si="10"/>
        <v>24.689181700137873</v>
      </c>
    </row>
    <row r="10" spans="2:19"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H10" s="12">
        <f t="shared" si="0"/>
        <v>2.2000000000000028</v>
      </c>
      <c r="I10" s="12">
        <f t="shared" si="1"/>
        <v>2.1835922921603661</v>
      </c>
      <c r="J10" s="12">
        <f t="shared" si="2"/>
        <v>0</v>
      </c>
      <c r="K10" s="12">
        <f t="shared" si="3"/>
        <v>1</v>
      </c>
      <c r="L10" s="12">
        <f t="shared" si="4"/>
        <v>0.32519824754922239</v>
      </c>
      <c r="M10" s="12">
        <f t="shared" si="5"/>
        <v>0.77676303278707592</v>
      </c>
      <c r="N10" s="12">
        <f t="shared" si="6"/>
        <v>40.978280570805921</v>
      </c>
      <c r="O10" s="12">
        <v>7</v>
      </c>
      <c r="P10" s="12">
        <f t="shared" si="7"/>
        <v>14.892809830697981</v>
      </c>
      <c r="Q10" s="12">
        <f t="shared" si="8"/>
        <v>35.57271362313589</v>
      </c>
      <c r="R10" s="12">
        <f t="shared" si="9"/>
        <v>20.98080559197151</v>
      </c>
      <c r="S10" s="12">
        <f t="shared" si="10"/>
        <v>24.956368524752556</v>
      </c>
    </row>
    <row r="11" spans="2:19"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H11" s="12">
        <f t="shared" si="0"/>
        <v>5</v>
      </c>
      <c r="I11" s="12">
        <f t="shared" si="1"/>
        <v>2.1823301607880863</v>
      </c>
      <c r="J11" s="12">
        <f t="shared" si="2"/>
        <v>0</v>
      </c>
      <c r="K11" s="12">
        <f t="shared" si="3"/>
        <v>4.7999999999999972</v>
      </c>
      <c r="L11" s="12">
        <f t="shared" si="4"/>
        <v>0.35021349736070101</v>
      </c>
      <c r="M11" s="12">
        <f t="shared" si="5"/>
        <v>0.75959095838608182</v>
      </c>
      <c r="N11" s="12">
        <f t="shared" si="6"/>
        <v>36.887350641416582</v>
      </c>
      <c r="O11" s="12">
        <v>8</v>
      </c>
      <c r="P11" s="12">
        <f t="shared" si="7"/>
        <v>16.047686260003456</v>
      </c>
      <c r="Q11" s="12">
        <f t="shared" si="8"/>
        <v>34.806418022091449</v>
      </c>
      <c r="R11" s="12">
        <f t="shared" si="9"/>
        <v>19.442538285907325</v>
      </c>
      <c r="S11" s="12">
        <f t="shared" si="10"/>
        <v>24.823724607598052</v>
      </c>
    </row>
    <row r="12" spans="2:19"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H12" s="12">
        <f t="shared" si="0"/>
        <v>1.7000000000000028</v>
      </c>
      <c r="I12" s="12">
        <f t="shared" si="1"/>
        <v>1.9655863270025542</v>
      </c>
      <c r="J12" s="12">
        <f t="shared" si="2"/>
        <v>0</v>
      </c>
      <c r="K12" s="12">
        <f t="shared" si="3"/>
        <v>1</v>
      </c>
      <c r="L12" s="12">
        <f t="shared" si="4"/>
        <v>0.37715299715767797</v>
      </c>
      <c r="M12" s="12">
        <f t="shared" si="5"/>
        <v>0.44879026287731916</v>
      </c>
      <c r="N12" s="12">
        <f t="shared" si="6"/>
        <v>8.6733882563077938</v>
      </c>
      <c r="O12" s="12">
        <v>9</v>
      </c>
      <c r="P12" s="12">
        <f t="shared" si="7"/>
        <v>19.187811391261672</v>
      </c>
      <c r="Q12" s="12">
        <f t="shared" si="8"/>
        <v>22.832386281487192</v>
      </c>
      <c r="R12" s="12">
        <f t="shared" si="9"/>
        <v>18.100629643175843</v>
      </c>
      <c r="S12" s="12">
        <f t="shared" si="10"/>
        <v>24.414666178340333</v>
      </c>
    </row>
    <row r="13" spans="2:19"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H13" s="12">
        <f t="shared" si="0"/>
        <v>1.2999999999999972</v>
      </c>
      <c r="I13" s="12">
        <f t="shared" si="1"/>
        <v>1.9860160444642889</v>
      </c>
      <c r="J13" s="12">
        <f t="shared" si="2"/>
        <v>0</v>
      </c>
      <c r="K13" s="12">
        <f t="shared" si="3"/>
        <v>0.70000000000000284</v>
      </c>
      <c r="L13" s="12">
        <f t="shared" si="4"/>
        <v>0.40616476616980707</v>
      </c>
      <c r="M13" s="12">
        <f t="shared" si="5"/>
        <v>0.40638951386788225</v>
      </c>
      <c r="N13" s="12">
        <f t="shared" si="6"/>
        <v>2.7659407327806609E-2</v>
      </c>
      <c r="O13" s="12">
        <v>10</v>
      </c>
      <c r="P13" s="12">
        <f t="shared" si="7"/>
        <v>20.451232874071096</v>
      </c>
      <c r="Q13" s="12">
        <f t="shared" si="8"/>
        <v>20.462549383759001</v>
      </c>
      <c r="R13" s="12">
        <f t="shared" si="9"/>
        <v>18.825802057550305</v>
      </c>
      <c r="S13" s="12">
        <f t="shared" si="10"/>
        <v>23.949191825356415</v>
      </c>
    </row>
    <row r="14" spans="2:19"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H14" s="12">
        <f t="shared" si="0"/>
        <v>1.2999999999999972</v>
      </c>
      <c r="I14" s="12">
        <f t="shared" si="1"/>
        <v>2.0387865094230806</v>
      </c>
      <c r="J14" s="12">
        <f t="shared" si="2"/>
        <v>0</v>
      </c>
      <c r="K14" s="12">
        <f t="shared" si="3"/>
        <v>0.40000000000000568</v>
      </c>
      <c r="L14" s="12">
        <f t="shared" si="4"/>
        <v>0.43740820972133071</v>
      </c>
      <c r="M14" s="12">
        <f t="shared" si="5"/>
        <v>0.38380409185771913</v>
      </c>
      <c r="N14" s="12">
        <f t="shared" si="6"/>
        <v>6.5274372729853276</v>
      </c>
      <c r="O14" s="12">
        <v>11</v>
      </c>
      <c r="P14" s="12">
        <f t="shared" si="7"/>
        <v>21.454340986644304</v>
      </c>
      <c r="Q14" s="12">
        <f t="shared" si="8"/>
        <v>18.825124164978163</v>
      </c>
      <c r="R14" s="12">
        <f t="shared" si="9"/>
        <v>20.271813030644342</v>
      </c>
      <c r="S14" s="12">
        <f t="shared" si="10"/>
        <v>23.729117138345899</v>
      </c>
    </row>
    <row r="15" spans="2:19"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H15" s="12">
        <f t="shared" si="0"/>
        <v>0.89999999999999147</v>
      </c>
      <c r="I15" s="12">
        <f t="shared" si="1"/>
        <v>2.0956162409171637</v>
      </c>
      <c r="J15" s="12">
        <f t="shared" si="2"/>
        <v>0</v>
      </c>
      <c r="K15" s="12">
        <f t="shared" si="3"/>
        <v>0.19999999999998863</v>
      </c>
      <c r="L15" s="12">
        <f t="shared" si="4"/>
        <v>0.47105499508451004</v>
      </c>
      <c r="M15" s="12">
        <f t="shared" si="5"/>
        <v>0.38255825276985089</v>
      </c>
      <c r="N15" s="12">
        <f t="shared" si="6"/>
        <v>10.367311254494265</v>
      </c>
      <c r="O15" s="12">
        <v>12</v>
      </c>
      <c r="P15" s="12">
        <f t="shared" si="7"/>
        <v>22.478113401065691</v>
      </c>
      <c r="Q15" s="12">
        <f t="shared" si="8"/>
        <v>18.255167396604119</v>
      </c>
      <c r="R15" s="12">
        <f t="shared" si="9"/>
        <v>21.32907270431042</v>
      </c>
      <c r="S15" s="12">
        <f t="shared" si="10"/>
        <v>23.400244828002048</v>
      </c>
    </row>
    <row r="16" spans="2:19"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H16" s="12">
        <f t="shared" si="0"/>
        <v>1.9000000000000057</v>
      </c>
      <c r="I16" s="12">
        <f t="shared" si="1"/>
        <v>2.1875867209877153</v>
      </c>
      <c r="J16" s="12">
        <f t="shared" si="2"/>
        <v>0</v>
      </c>
      <c r="K16" s="12">
        <f t="shared" si="3"/>
        <v>0.10000000000000853</v>
      </c>
      <c r="L16" s="12">
        <f t="shared" si="4"/>
        <v>0.50728999470639546</v>
      </c>
      <c r="M16" s="12">
        <f t="shared" si="5"/>
        <v>0.39660119529060955</v>
      </c>
      <c r="N16" s="12">
        <f t="shared" si="6"/>
        <v>12.245810186085858</v>
      </c>
      <c r="O16" s="12">
        <v>13</v>
      </c>
      <c r="P16" s="12">
        <f t="shared" si="7"/>
        <v>23.18948043702466</v>
      </c>
      <c r="Q16" s="12">
        <f t="shared" si="8"/>
        <v>18.129621627596116</v>
      </c>
      <c r="R16" s="12">
        <f t="shared" si="9"/>
        <v>22.172285123527047</v>
      </c>
      <c r="S16" s="12">
        <f t="shared" si="10"/>
        <v>22.898387186804477</v>
      </c>
    </row>
    <row r="17" spans="2:19"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H17" s="12">
        <f t="shared" si="0"/>
        <v>2.5999999999999943</v>
      </c>
      <c r="I17" s="12">
        <f t="shared" si="1"/>
        <v>2.2097087764483083</v>
      </c>
      <c r="J17" s="12">
        <f t="shared" si="2"/>
        <v>2.3999999999999915</v>
      </c>
      <c r="K17" s="12">
        <f t="shared" si="3"/>
        <v>0</v>
      </c>
      <c r="L17" s="12">
        <f t="shared" si="4"/>
        <v>0.54631230199150282</v>
      </c>
      <c r="M17" s="12">
        <f t="shared" si="5"/>
        <v>0.41941667185142506</v>
      </c>
      <c r="N17" s="12">
        <f t="shared" si="6"/>
        <v>13.139880191760392</v>
      </c>
      <c r="O17" s="12">
        <v>14</v>
      </c>
      <c r="P17" s="12">
        <f t="shared" si="7"/>
        <v>24.72327158285524</v>
      </c>
      <c r="Q17" s="12">
        <f t="shared" si="8"/>
        <v>18.980631127580466</v>
      </c>
      <c r="R17" s="12">
        <f t="shared" si="9"/>
        <v>22.935860118714832</v>
      </c>
      <c r="S17" s="12">
        <f t="shared" si="10"/>
        <v>22.463911970626725</v>
      </c>
    </row>
    <row r="18" spans="2:19"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H18" s="12">
        <f t="shared" si="0"/>
        <v>1.7999999999999972</v>
      </c>
      <c r="I18" s="12">
        <f t="shared" si="1"/>
        <v>2.1796863746366402</v>
      </c>
      <c r="J18" s="12">
        <f t="shared" si="2"/>
        <v>0</v>
      </c>
      <c r="K18" s="12">
        <f t="shared" si="3"/>
        <v>0</v>
      </c>
      <c r="L18" s="12">
        <f t="shared" si="4"/>
        <v>0.40372094060623437</v>
      </c>
      <c r="M18" s="12">
        <f t="shared" si="5"/>
        <v>0.45167949276307312</v>
      </c>
      <c r="N18" s="12">
        <f t="shared" si="6"/>
        <v>5.6065615922050132</v>
      </c>
      <c r="O18" s="12">
        <v>15</v>
      </c>
      <c r="P18" s="12">
        <f t="shared" si="7"/>
        <v>18.521973863030443</v>
      </c>
      <c r="Q18" s="12">
        <f t="shared" si="8"/>
        <v>20.722223986850832</v>
      </c>
      <c r="R18" s="12">
        <f t="shared" si="9"/>
        <v>23.689397036172867</v>
      </c>
      <c r="S18" s="12">
        <f t="shared" si="10"/>
        <v>22.283205822617433</v>
      </c>
    </row>
    <row r="19" spans="2:19"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H19" s="12">
        <f t="shared" si="0"/>
        <v>2.9000000000000057</v>
      </c>
      <c r="I19" s="12">
        <f t="shared" si="1"/>
        <v>2.2088930188394587</v>
      </c>
      <c r="J19" s="12">
        <f t="shared" si="2"/>
        <v>1.7000000000000028</v>
      </c>
      <c r="K19" s="12">
        <f t="shared" si="3"/>
        <v>0</v>
      </c>
      <c r="L19" s="12">
        <f t="shared" si="4"/>
        <v>0.43477639757594466</v>
      </c>
      <c r="M19" s="12">
        <f t="shared" si="5"/>
        <v>0.4864240691294634</v>
      </c>
      <c r="N19" s="12">
        <f t="shared" si="6"/>
        <v>5.6065615922050158</v>
      </c>
      <c r="O19" s="12"/>
      <c r="P19" s="12">
        <f t="shared" si="7"/>
        <v>19.682999306339156</v>
      </c>
      <c r="Q19" s="12">
        <f t="shared" si="8"/>
        <v>22.02116920017377</v>
      </c>
      <c r="R19" s="12">
        <f t="shared" si="9"/>
        <v>25.080384378016547</v>
      </c>
      <c r="S19" s="12">
        <f t="shared" si="10"/>
        <v>22.440572107300522</v>
      </c>
    </row>
    <row r="20" spans="2:19"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H20" s="12">
        <f t="shared" si="0"/>
        <v>0.90000000000000568</v>
      </c>
      <c r="I20" s="12">
        <f t="shared" si="1"/>
        <v>2.1557309433655703</v>
      </c>
      <c r="J20" s="12">
        <f t="shared" si="2"/>
        <v>0</v>
      </c>
      <c r="K20" s="12">
        <f t="shared" si="3"/>
        <v>0</v>
      </c>
      <c r="L20" s="12">
        <f t="shared" si="4"/>
        <v>0.33745150508178628</v>
      </c>
      <c r="M20" s="12">
        <f t="shared" si="5"/>
        <v>0.5238413052163452</v>
      </c>
      <c r="N20" s="12">
        <f t="shared" si="6"/>
        <v>21.640700805344146</v>
      </c>
      <c r="O20" s="12"/>
      <c r="P20" s="12">
        <f t="shared" si="7"/>
        <v>15.653693060366347</v>
      </c>
      <c r="Q20" s="12">
        <f t="shared" si="8"/>
        <v>24.299939045199849</v>
      </c>
      <c r="R20" s="12">
        <f t="shared" si="9"/>
        <v>26.578370746155894</v>
      </c>
      <c r="S20" s="12">
        <f t="shared" si="10"/>
        <v>22.610043490805388</v>
      </c>
    </row>
    <row r="21" spans="2:19"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H21" s="12">
        <f t="shared" si="0"/>
        <v>2.5999999999999943</v>
      </c>
      <c r="I21" s="12">
        <f t="shared" si="1"/>
        <v>2.2523256313167677</v>
      </c>
      <c r="J21" s="12">
        <f t="shared" si="2"/>
        <v>0</v>
      </c>
      <c r="K21" s="12">
        <f t="shared" si="3"/>
        <v>0.90000000000000568</v>
      </c>
      <c r="L21" s="12">
        <f t="shared" si="4"/>
        <v>0.36340931316500058</v>
      </c>
      <c r="M21" s="12">
        <f t="shared" si="5"/>
        <v>0.56413679023298713</v>
      </c>
      <c r="N21" s="12">
        <f t="shared" si="6"/>
        <v>21.640700805344142</v>
      </c>
      <c r="O21" s="12"/>
      <c r="P21" s="12">
        <f t="shared" si="7"/>
        <v>16.134847826268448</v>
      </c>
      <c r="Q21" s="12">
        <f t="shared" si="8"/>
        <v>25.046857452098443</v>
      </c>
      <c r="R21" s="12">
        <f t="shared" si="9"/>
        <v>26.958191510833718</v>
      </c>
      <c r="S21" s="12">
        <f t="shared" si="10"/>
        <v>22.175853472536048</v>
      </c>
    </row>
    <row r="22" spans="2:19"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H22" s="12">
        <f t="shared" si="0"/>
        <v>1.3999999999999915</v>
      </c>
      <c r="I22" s="12">
        <f t="shared" si="1"/>
        <v>2.2255814491103654</v>
      </c>
      <c r="J22" s="12">
        <f t="shared" si="2"/>
        <v>0.39999999999999147</v>
      </c>
      <c r="K22" s="12">
        <f t="shared" si="3"/>
        <v>0</v>
      </c>
      <c r="L22" s="12">
        <f t="shared" si="4"/>
        <v>0.3913638757161545</v>
      </c>
      <c r="M22" s="12">
        <f t="shared" si="5"/>
        <v>0.53830115871244721</v>
      </c>
      <c r="N22" s="12">
        <f t="shared" si="6"/>
        <v>15.805400607177244</v>
      </c>
      <c r="O22" s="12"/>
      <c r="P22" s="12">
        <f t="shared" si="7"/>
        <v>17.584792318995778</v>
      </c>
      <c r="Q22" s="12">
        <f t="shared" si="8"/>
        <v>24.186989828101911</v>
      </c>
      <c r="R22" s="12">
        <f t="shared" si="9"/>
        <v>27.367229257409839</v>
      </c>
      <c r="S22" s="12">
        <f t="shared" si="10"/>
        <v>21.891001363944859</v>
      </c>
    </row>
    <row r="23" spans="2:19"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H23" s="12">
        <f t="shared" si="0"/>
        <v>1.3000000000000114</v>
      </c>
      <c r="I23" s="12">
        <f t="shared" si="1"/>
        <v>2.289087714426548</v>
      </c>
      <c r="J23" s="12">
        <f t="shared" si="2"/>
        <v>0</v>
      </c>
      <c r="K23" s="12">
        <f t="shared" si="3"/>
        <v>1.1000000000000085</v>
      </c>
      <c r="L23" s="12">
        <f t="shared" si="4"/>
        <v>0.3906995584635517</v>
      </c>
      <c r="M23" s="12">
        <f t="shared" si="5"/>
        <v>0.57970894015186625</v>
      </c>
      <c r="N23" s="12">
        <f t="shared" si="6"/>
        <v>19.477300740666827</v>
      </c>
      <c r="O23" s="12"/>
      <c r="P23" s="12">
        <f t="shared" si="7"/>
        <v>17.06791557183417</v>
      </c>
      <c r="Q23" s="12">
        <f t="shared" si="8"/>
        <v>25.324889758411569</v>
      </c>
      <c r="R23" s="12">
        <f t="shared" si="9"/>
        <v>28.256600692043115</v>
      </c>
      <c r="S23" s="12">
        <f t="shared" si="10"/>
        <v>21.902894567677826</v>
      </c>
    </row>
    <row r="24" spans="2:19"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H24" s="12">
        <f t="shared" si="0"/>
        <v>1.7999999999999972</v>
      </c>
      <c r="I24" s="12">
        <f t="shared" si="1"/>
        <v>2.3651713847670504</v>
      </c>
      <c r="J24" s="12">
        <f t="shared" si="2"/>
        <v>1.2000000000000028</v>
      </c>
      <c r="K24" s="12">
        <f t="shared" si="3"/>
        <v>0</v>
      </c>
      <c r="L24" s="12">
        <f t="shared" si="4"/>
        <v>0.42075337065305568</v>
      </c>
      <c r="M24" s="12">
        <f t="shared" si="5"/>
        <v>0.5396865509327784</v>
      </c>
      <c r="N24" s="12">
        <f t="shared" si="6"/>
        <v>12.383198324716213</v>
      </c>
      <c r="O24" s="12"/>
      <c r="P24" s="12">
        <f t="shared" si="7"/>
        <v>17.789551039004152</v>
      </c>
      <c r="Q24" s="12">
        <f t="shared" si="8"/>
        <v>22.818073751806914</v>
      </c>
      <c r="R24" s="12">
        <f t="shared" si="9"/>
        <v>28.931931457533601</v>
      </c>
      <c r="S24" s="12">
        <f t="shared" si="10"/>
        <v>21.774475705025274</v>
      </c>
    </row>
    <row r="25" spans="2:19"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H25" s="12">
        <f t="shared" si="0"/>
        <v>3.7999999999999972</v>
      </c>
      <c r="I25" s="12">
        <f t="shared" si="1"/>
        <v>2.408646106672208</v>
      </c>
      <c r="J25" s="12">
        <f t="shared" si="2"/>
        <v>2.5</v>
      </c>
      <c r="K25" s="12">
        <f t="shared" si="3"/>
        <v>0</v>
      </c>
      <c r="L25" s="12">
        <f t="shared" si="4"/>
        <v>0.36081132224175205</v>
      </c>
      <c r="M25" s="12">
        <f t="shared" si="5"/>
        <v>0.58120090100453059</v>
      </c>
      <c r="N25" s="12">
        <f t="shared" si="6"/>
        <v>23.395617734480201</v>
      </c>
      <c r="O25" s="12"/>
      <c r="P25" s="12">
        <f t="shared" si="7"/>
        <v>14.979839555602044</v>
      </c>
      <c r="Q25" s="12">
        <f t="shared" si="8"/>
        <v>24.129775619363166</v>
      </c>
      <c r="R25" s="12">
        <f t="shared" si="9"/>
        <v>30.204910929288783</v>
      </c>
      <c r="S25" s="12">
        <f t="shared" si="10"/>
        <v>22.93310450537259</v>
      </c>
    </row>
    <row r="26" spans="2:19"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H26" s="12">
        <f t="shared" si="0"/>
        <v>1.5</v>
      </c>
      <c r="I26" s="12">
        <f t="shared" si="1"/>
        <v>2.3016188841085317</v>
      </c>
      <c r="J26" s="12">
        <f t="shared" si="2"/>
        <v>9.9999999999994316E-2</v>
      </c>
      <c r="K26" s="12">
        <f t="shared" si="3"/>
        <v>0</v>
      </c>
      <c r="L26" s="12">
        <f t="shared" si="4"/>
        <v>0.19625834702957914</v>
      </c>
      <c r="M26" s="12">
        <f t="shared" si="5"/>
        <v>0.62590866262026368</v>
      </c>
      <c r="N26" s="12">
        <f t="shared" si="6"/>
        <v>52.258277277954832</v>
      </c>
      <c r="O26" s="12"/>
      <c r="P26" s="12">
        <f t="shared" si="7"/>
        <v>8.5269697943755958</v>
      </c>
      <c r="Q26" s="12">
        <f t="shared" si="8"/>
        <v>27.194279076428941</v>
      </c>
      <c r="R26" s="12">
        <f t="shared" si="9"/>
        <v>30.728702713504827</v>
      </c>
      <c r="S26" s="12">
        <f t="shared" si="10"/>
        <v>23.682095177961358</v>
      </c>
    </row>
    <row r="27" spans="2:19"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H27" s="12">
        <f t="shared" si="0"/>
        <v>2.7999999999999972</v>
      </c>
      <c r="I27" s="12">
        <f t="shared" si="1"/>
        <v>2.3632818751938034</v>
      </c>
      <c r="J27" s="12">
        <f t="shared" si="2"/>
        <v>0</v>
      </c>
      <c r="K27" s="12">
        <f t="shared" si="3"/>
        <v>1</v>
      </c>
      <c r="L27" s="12">
        <f t="shared" si="4"/>
        <v>0.20366283526262413</v>
      </c>
      <c r="M27" s="12">
        <f t="shared" si="5"/>
        <v>0.67405548282182248</v>
      </c>
      <c r="N27" s="12">
        <f t="shared" si="6"/>
        <v>53.592666105658402</v>
      </c>
      <c r="O27" s="12"/>
      <c r="P27" s="12">
        <f t="shared" si="7"/>
        <v>8.6177970304927154</v>
      </c>
      <c r="Q27" s="12">
        <f t="shared" si="8"/>
        <v>28.522009579011637</v>
      </c>
      <c r="R27" s="12">
        <f t="shared" si="9"/>
        <v>29.072581593162521</v>
      </c>
      <c r="S27" s="12">
        <f t="shared" si="10"/>
        <v>23.462183005240856</v>
      </c>
    </row>
    <row r="28" spans="2:19"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H28" s="12">
        <f t="shared" si="0"/>
        <v>1.7999999999999972</v>
      </c>
      <c r="I28" s="12">
        <f t="shared" si="1"/>
        <v>2.3296881732856347</v>
      </c>
      <c r="J28" s="12">
        <f t="shared" si="2"/>
        <v>0</v>
      </c>
      <c r="K28" s="12">
        <f t="shared" si="3"/>
        <v>0</v>
      </c>
      <c r="L28" s="12">
        <f t="shared" si="4"/>
        <v>0.2193292072059029</v>
      </c>
      <c r="M28" s="12">
        <f t="shared" si="5"/>
        <v>0.6489828276542704</v>
      </c>
      <c r="N28" s="12">
        <f t="shared" si="6"/>
        <v>49.481477072646562</v>
      </c>
      <c r="O28" s="12"/>
      <c r="P28" s="12">
        <f t="shared" si="7"/>
        <v>9.4145306535413198</v>
      </c>
      <c r="Q28" s="12">
        <f t="shared" si="8"/>
        <v>27.857068387782942</v>
      </c>
      <c r="R28" s="12">
        <f t="shared" si="9"/>
        <v>27.186421246047455</v>
      </c>
      <c r="S28" s="12">
        <f t="shared" si="10"/>
        <v>23.174031864322487</v>
      </c>
    </row>
    <row r="29" spans="2:19"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H29" s="12">
        <f t="shared" si="0"/>
        <v>3.5999999999999943</v>
      </c>
      <c r="I29" s="12">
        <f t="shared" si="1"/>
        <v>2.3704334173845298</v>
      </c>
      <c r="J29" s="12">
        <f t="shared" si="2"/>
        <v>0</v>
      </c>
      <c r="K29" s="12">
        <f t="shared" si="3"/>
        <v>1.0999999999999943</v>
      </c>
      <c r="L29" s="12">
        <f t="shared" si="4"/>
        <v>0.23620068468328004</v>
      </c>
      <c r="M29" s="12">
        <f t="shared" si="5"/>
        <v>0.69890458362767571</v>
      </c>
      <c r="N29" s="12">
        <f t="shared" si="6"/>
        <v>49.481477072646562</v>
      </c>
      <c r="O29" s="12"/>
      <c r="P29" s="12">
        <f t="shared" si="7"/>
        <v>9.964451351006403</v>
      </c>
      <c r="Q29" s="12">
        <f t="shared" si="8"/>
        <v>29.484252900839863</v>
      </c>
      <c r="R29" s="12">
        <f t="shared" si="9"/>
        <v>25.471416951693676</v>
      </c>
      <c r="S29" s="12">
        <f t="shared" si="10"/>
        <v>22.646287220486727</v>
      </c>
    </row>
    <row r="30" spans="2:19"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H30" s="12">
        <f t="shared" si="0"/>
        <v>2.5</v>
      </c>
      <c r="I30" s="12">
        <f t="shared" si="1"/>
        <v>2.2758513725679559</v>
      </c>
      <c r="J30" s="12">
        <f t="shared" si="2"/>
        <v>0</v>
      </c>
      <c r="K30" s="12">
        <f t="shared" si="3"/>
        <v>1.7000000000000028</v>
      </c>
      <c r="L30" s="12">
        <f t="shared" si="4"/>
        <v>0.25436996812045543</v>
      </c>
      <c r="M30" s="12">
        <f t="shared" si="5"/>
        <v>0.66805109006057428</v>
      </c>
      <c r="N30" s="12">
        <f t="shared" si="6"/>
        <v>44.84731980814469</v>
      </c>
      <c r="O30" s="12"/>
      <c r="P30" s="12">
        <f t="shared" si="7"/>
        <v>11.176914766338067</v>
      </c>
      <c r="Q30" s="12">
        <f t="shared" si="8"/>
        <v>29.353897979145234</v>
      </c>
      <c r="R30" s="12">
        <f t="shared" si="9"/>
        <v>23.624489250081911</v>
      </c>
      <c r="S30" s="12">
        <f t="shared" si="10"/>
        <v>21.692909489211512</v>
      </c>
    </row>
    <row r="31" spans="2:19"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H31" s="12">
        <f t="shared" si="0"/>
        <v>1.2999999999999972</v>
      </c>
      <c r="I31" s="12">
        <f t="shared" si="1"/>
        <v>2.2586091704577989</v>
      </c>
      <c r="J31" s="12">
        <f t="shared" si="2"/>
        <v>0</v>
      </c>
      <c r="K31" s="12">
        <f t="shared" si="3"/>
        <v>0.29999999999999716</v>
      </c>
      <c r="L31" s="12">
        <f t="shared" si="4"/>
        <v>0.27393688874510586</v>
      </c>
      <c r="M31" s="12">
        <f t="shared" si="5"/>
        <v>0.58867040468061826</v>
      </c>
      <c r="N31" s="12">
        <f t="shared" si="6"/>
        <v>36.486303597734768</v>
      </c>
      <c r="O31" s="12"/>
      <c r="P31" s="12">
        <f t="shared" si="7"/>
        <v>12.128565328085577</v>
      </c>
      <c r="Q31" s="12">
        <f t="shared" si="8"/>
        <v>26.063402751583638</v>
      </c>
      <c r="R31" s="12">
        <f t="shared" si="9"/>
        <v>21.991963822538619</v>
      </c>
      <c r="S31" s="12">
        <f t="shared" si="10"/>
        <v>20.865974939519177</v>
      </c>
    </row>
    <row r="32" spans="2:19"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H32" s="12">
        <f t="shared" si="0"/>
        <v>1.3000000000000114</v>
      </c>
      <c r="I32" s="12">
        <f t="shared" si="1"/>
        <v>2.3323483374160912</v>
      </c>
      <c r="J32" s="12">
        <f t="shared" si="2"/>
        <v>0</v>
      </c>
      <c r="K32" s="12">
        <f t="shared" si="3"/>
        <v>0</v>
      </c>
      <c r="L32" s="12">
        <f t="shared" si="4"/>
        <v>0.29500895711011399</v>
      </c>
      <c r="M32" s="12">
        <f t="shared" si="5"/>
        <v>0.61087582042528143</v>
      </c>
      <c r="N32" s="12">
        <f t="shared" si="6"/>
        <v>34.868326651269477</v>
      </c>
      <c r="O32" s="12"/>
      <c r="P32" s="12">
        <f t="shared" si="7"/>
        <v>12.64858050478608</v>
      </c>
      <c r="Q32" s="12">
        <f t="shared" si="8"/>
        <v>26.191448791137461</v>
      </c>
      <c r="R32" s="12">
        <f t="shared" si="9"/>
        <v>20.877014609061995</v>
      </c>
      <c r="S32" s="12">
        <f t="shared" si="10"/>
        <v>19.973382832311476</v>
      </c>
    </row>
    <row r="33" spans="2:19"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H33" s="12">
        <f t="shared" si="0"/>
        <v>1.7999999999999972</v>
      </c>
      <c r="I33" s="12">
        <f t="shared" si="1"/>
        <v>2.4117597479865589</v>
      </c>
      <c r="J33" s="12">
        <f t="shared" si="2"/>
        <v>0</v>
      </c>
      <c r="K33" s="12">
        <f t="shared" si="3"/>
        <v>0</v>
      </c>
      <c r="L33" s="12">
        <f t="shared" si="4"/>
        <v>0.317701953810892</v>
      </c>
      <c r="M33" s="12">
        <f t="shared" si="5"/>
        <v>0.65786626815030302</v>
      </c>
      <c r="N33" s="12">
        <f t="shared" si="6"/>
        <v>34.868326651269463</v>
      </c>
      <c r="O33" s="12"/>
      <c r="P33" s="12">
        <f t="shared" si="7"/>
        <v>13.173034920917114</v>
      </c>
      <c r="Q33" s="12">
        <f t="shared" si="8"/>
        <v>27.277437924715269</v>
      </c>
      <c r="R33" s="12">
        <f t="shared" si="9"/>
        <v>19.800759836584497</v>
      </c>
      <c r="S33" s="12">
        <f t="shared" si="10"/>
        <v>19.462699771407898</v>
      </c>
    </row>
    <row r="34" spans="2:19"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H34" s="12">
        <f t="shared" si="0"/>
        <v>2.5</v>
      </c>
      <c r="I34" s="12">
        <f t="shared" si="1"/>
        <v>2.4588181901393713</v>
      </c>
      <c r="J34" s="12">
        <f t="shared" si="2"/>
        <v>0</v>
      </c>
      <c r="K34" s="12">
        <f t="shared" si="3"/>
        <v>1</v>
      </c>
      <c r="L34" s="12">
        <f t="shared" si="4"/>
        <v>0.34214056564249906</v>
      </c>
      <c r="M34" s="12">
        <f t="shared" si="5"/>
        <v>0.70847136570032632</v>
      </c>
      <c r="N34" s="12">
        <f t="shared" si="6"/>
        <v>34.86832665126947</v>
      </c>
      <c r="O34" s="12"/>
      <c r="P34" s="12">
        <f t="shared" si="7"/>
        <v>13.914837909309016</v>
      </c>
      <c r="Q34" s="12">
        <f t="shared" si="8"/>
        <v>28.813491316337164</v>
      </c>
      <c r="R34" s="12">
        <f t="shared" si="9"/>
        <v>18.641716235454886</v>
      </c>
      <c r="S34" s="12">
        <f t="shared" si="10"/>
        <v>18.464387112682687</v>
      </c>
    </row>
    <row r="35" spans="2:19"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H35" s="12">
        <f t="shared" si="0"/>
        <v>2</v>
      </c>
      <c r="I35" s="12">
        <f t="shared" si="1"/>
        <v>2.4556503586116309</v>
      </c>
      <c r="J35" s="12">
        <f t="shared" si="2"/>
        <v>0</v>
      </c>
      <c r="K35" s="12">
        <f t="shared" si="3"/>
        <v>0.5</v>
      </c>
      <c r="L35" s="12">
        <f t="shared" si="4"/>
        <v>0.36845907069192202</v>
      </c>
      <c r="M35" s="12">
        <f t="shared" si="5"/>
        <v>0.68604608613881302</v>
      </c>
      <c r="N35" s="12">
        <f t="shared" si="6"/>
        <v>30.117160963098904</v>
      </c>
      <c r="O35" s="12"/>
      <c r="P35" s="12">
        <f t="shared" si="7"/>
        <v>15.004541236898254</v>
      </c>
      <c r="Q35" s="12">
        <f t="shared" si="8"/>
        <v>27.937449797482078</v>
      </c>
      <c r="R35" s="12">
        <f t="shared" si="9"/>
        <v>17.393515434238378</v>
      </c>
      <c r="S35" s="12">
        <f t="shared" si="10"/>
        <v>17.487418053411755</v>
      </c>
    </row>
    <row r="36" spans="2:19"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H36" s="12">
        <f t="shared" si="0"/>
        <v>1.7000000000000028</v>
      </c>
      <c r="I36" s="12">
        <f t="shared" si="1"/>
        <v>2.4907003861971408</v>
      </c>
      <c r="J36" s="12">
        <f t="shared" si="2"/>
        <v>0</v>
      </c>
      <c r="K36" s="12">
        <f t="shared" si="3"/>
        <v>0</v>
      </c>
      <c r="L36" s="12">
        <f t="shared" si="4"/>
        <v>0.39680207612976215</v>
      </c>
      <c r="M36" s="12">
        <f t="shared" si="5"/>
        <v>0.7003573235341064</v>
      </c>
      <c r="N36" s="12">
        <f t="shared" si="6"/>
        <v>27.667378823655241</v>
      </c>
      <c r="O36" s="12"/>
      <c r="P36" s="12">
        <f t="shared" si="7"/>
        <v>15.931345188234737</v>
      </c>
      <c r="Q36" s="12">
        <f t="shared" si="8"/>
        <v>28.118890871632622</v>
      </c>
      <c r="R36" s="12">
        <f t="shared" si="9"/>
        <v>16.414773470479876</v>
      </c>
      <c r="S36" s="12">
        <f t="shared" si="10"/>
        <v>16.820652106856436</v>
      </c>
    </row>
    <row r="37" spans="2:19"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H37" s="12">
        <f t="shared" si="0"/>
        <v>5</v>
      </c>
      <c r="I37" s="12">
        <f t="shared" si="1"/>
        <v>2.5515234928276902</v>
      </c>
      <c r="J37" s="12">
        <f t="shared" si="2"/>
        <v>0</v>
      </c>
      <c r="K37" s="12">
        <f t="shared" si="3"/>
        <v>4.7000000000000028</v>
      </c>
      <c r="L37" s="12">
        <f t="shared" si="4"/>
        <v>0.42732531275512847</v>
      </c>
      <c r="M37" s="12">
        <f t="shared" si="5"/>
        <v>0.75423096380596077</v>
      </c>
      <c r="N37" s="12">
        <f t="shared" si="6"/>
        <v>27.667378823655252</v>
      </c>
      <c r="O37" s="12"/>
      <c r="P37" s="12">
        <f t="shared" si="7"/>
        <v>16.747849430206546</v>
      </c>
      <c r="Q37" s="12">
        <f t="shared" si="8"/>
        <v>29.560024272796127</v>
      </c>
      <c r="R37" s="12">
        <f t="shared" si="9"/>
        <v>15.54918844331254</v>
      </c>
      <c r="S37" s="12">
        <f t="shared" si="10"/>
        <v>15.893144657678796</v>
      </c>
    </row>
    <row r="38" spans="2:19"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H38" s="12">
        <f t="shared" si="0"/>
        <v>2.0999999999999943</v>
      </c>
      <c r="I38" s="12">
        <f t="shared" si="1"/>
        <v>2.3631791461221279</v>
      </c>
      <c r="J38" s="12">
        <f t="shared" si="2"/>
        <v>0.5</v>
      </c>
      <c r="K38" s="12">
        <f t="shared" si="3"/>
        <v>0</v>
      </c>
      <c r="L38" s="12">
        <f t="shared" si="4"/>
        <v>0.46019649065936907</v>
      </c>
      <c r="M38" s="12">
        <f t="shared" si="5"/>
        <v>0.45071026871411141</v>
      </c>
      <c r="N38" s="12">
        <f t="shared" si="6"/>
        <v>1.0414042763040166</v>
      </c>
      <c r="O38" s="12"/>
      <c r="P38" s="12">
        <f t="shared" si="7"/>
        <v>19.47361846919355</v>
      </c>
      <c r="Q38" s="12">
        <f t="shared" si="8"/>
        <v>19.072200660441123</v>
      </c>
      <c r="R38" s="12">
        <f t="shared" si="9"/>
        <v>14.617019952516946</v>
      </c>
      <c r="S38" s="12">
        <f t="shared" si="10"/>
        <v>15.43206187211532</v>
      </c>
    </row>
    <row r="39" spans="2:19"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H39" s="12">
        <f t="shared" si="0"/>
        <v>1.2999999999999972</v>
      </c>
      <c r="I39" s="12">
        <f t="shared" si="1"/>
        <v>2.3834236958238306</v>
      </c>
      <c r="J39" s="12">
        <f t="shared" si="2"/>
        <v>0</v>
      </c>
      <c r="K39" s="12">
        <f t="shared" si="3"/>
        <v>0.5</v>
      </c>
      <c r="L39" s="12">
        <f t="shared" si="4"/>
        <v>0.45713468224855131</v>
      </c>
      <c r="M39" s="12">
        <f t="shared" si="5"/>
        <v>0.48538028938442768</v>
      </c>
      <c r="N39" s="12">
        <f t="shared" si="6"/>
        <v>2.9968337889570802</v>
      </c>
      <c r="O39" s="12"/>
      <c r="P39" s="12">
        <f t="shared" si="7"/>
        <v>19.179748990896169</v>
      </c>
      <c r="Q39" s="12">
        <f t="shared" si="8"/>
        <v>20.364834428511291</v>
      </c>
      <c r="R39" s="12">
        <f t="shared" si="9"/>
        <v>15.661298081456401</v>
      </c>
      <c r="S39" s="12">
        <f t="shared" si="10"/>
        <v>15.959587124098928</v>
      </c>
    </row>
    <row r="40" spans="2:19"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H40" s="12">
        <f t="shared" si="0"/>
        <v>1.5</v>
      </c>
      <c r="I40" s="12">
        <f t="shared" si="1"/>
        <v>2.4667639801179719</v>
      </c>
      <c r="J40" s="12">
        <f t="shared" si="2"/>
        <v>0</v>
      </c>
      <c r="K40" s="12">
        <f t="shared" si="3"/>
        <v>0</v>
      </c>
      <c r="L40" s="12">
        <f t="shared" si="4"/>
        <v>0.49229888857536291</v>
      </c>
      <c r="M40" s="12">
        <f t="shared" si="5"/>
        <v>0.48425569626015291</v>
      </c>
      <c r="N40" s="12">
        <f t="shared" si="6"/>
        <v>0.82362956870094972</v>
      </c>
      <c r="O40" s="12"/>
      <c r="P40" s="12">
        <f t="shared" si="7"/>
        <v>19.957275707902099</v>
      </c>
      <c r="Q40" s="12">
        <f t="shared" si="8"/>
        <v>19.631213207393824</v>
      </c>
      <c r="R40" s="12">
        <f t="shared" si="9"/>
        <v>16.635487642417889</v>
      </c>
      <c r="S40" s="12">
        <f t="shared" si="10"/>
        <v>16.666055324207036</v>
      </c>
    </row>
    <row r="41" spans="2:19"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H41" s="12">
        <f t="shared" si="0"/>
        <v>2.5</v>
      </c>
      <c r="I41" s="12">
        <f t="shared" si="1"/>
        <v>2.5411304401270467</v>
      </c>
      <c r="J41" s="12">
        <f t="shared" si="2"/>
        <v>0</v>
      </c>
      <c r="K41" s="12">
        <f t="shared" si="3"/>
        <v>1.2999999999999972</v>
      </c>
      <c r="L41" s="12">
        <f t="shared" si="4"/>
        <v>0.5301680338503908</v>
      </c>
      <c r="M41" s="12">
        <f t="shared" si="5"/>
        <v>0.52150613443401084</v>
      </c>
      <c r="N41" s="12">
        <f t="shared" si="6"/>
        <v>0.82362956870094051</v>
      </c>
      <c r="O41" s="12"/>
      <c r="P41" s="12">
        <f t="shared" si="7"/>
        <v>20.863471842235871</v>
      </c>
      <c r="Q41" s="12">
        <f t="shared" si="8"/>
        <v>20.522603885219585</v>
      </c>
      <c r="R41" s="12">
        <f t="shared" si="9"/>
        <v>17.851784417319191</v>
      </c>
      <c r="S41" s="12">
        <f t="shared" si="10"/>
        <v>17.435891476952627</v>
      </c>
    </row>
    <row r="42" spans="2:19"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H42" s="12">
        <f t="shared" si="0"/>
        <v>3.4000000000000057</v>
      </c>
      <c r="I42" s="12">
        <f t="shared" si="1"/>
        <v>2.5442943201368196</v>
      </c>
      <c r="J42" s="12">
        <f t="shared" si="2"/>
        <v>0</v>
      </c>
      <c r="K42" s="12">
        <f t="shared" si="3"/>
        <v>1.2000000000000028</v>
      </c>
      <c r="L42" s="12">
        <f t="shared" si="4"/>
        <v>0.57095019030042082</v>
      </c>
      <c r="M42" s="12">
        <f t="shared" si="5"/>
        <v>0.46162199092893497</v>
      </c>
      <c r="N42" s="12">
        <f t="shared" si="6"/>
        <v>10.587947395728049</v>
      </c>
      <c r="O42" s="12"/>
      <c r="P42" s="12">
        <f t="shared" si="7"/>
        <v>22.440414451332735</v>
      </c>
      <c r="Q42" s="12">
        <f t="shared" si="8"/>
        <v>18.143419465092041</v>
      </c>
      <c r="R42" s="12">
        <f t="shared" si="9"/>
        <v>19.161642482597514</v>
      </c>
      <c r="S42" s="12">
        <f t="shared" si="10"/>
        <v>18.230162134456503</v>
      </c>
    </row>
    <row r="43" spans="2:19"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H43" s="12">
        <f t="shared" si="0"/>
        <v>1.5</v>
      </c>
      <c r="I43" s="12">
        <f t="shared" si="1"/>
        <v>2.4784708063011895</v>
      </c>
      <c r="J43" s="12">
        <f t="shared" si="2"/>
        <v>9.9999999999994316E-2</v>
      </c>
      <c r="K43" s="12">
        <f t="shared" si="3"/>
        <v>0</v>
      </c>
      <c r="L43" s="12">
        <f t="shared" si="4"/>
        <v>0.61486943570814556</v>
      </c>
      <c r="M43" s="12">
        <f t="shared" si="5"/>
        <v>0.40482368253885281</v>
      </c>
      <c r="N43" s="12">
        <f t="shared" si="6"/>
        <v>20.59891838148247</v>
      </c>
      <c r="O43" s="12"/>
      <c r="P43" s="12">
        <f t="shared" si="7"/>
        <v>24.808419536147856</v>
      </c>
      <c r="Q43" s="12">
        <f t="shared" si="8"/>
        <v>16.333607057611545</v>
      </c>
      <c r="R43" s="12">
        <f t="shared" si="9"/>
        <v>19.821157489279781</v>
      </c>
      <c r="S43" s="12">
        <f t="shared" si="10"/>
        <v>18.469501941153275</v>
      </c>
    </row>
    <row r="44" spans="2:19"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H44" s="12">
        <f t="shared" si="0"/>
        <v>2.7000000000000028</v>
      </c>
      <c r="I44" s="12">
        <f t="shared" si="1"/>
        <v>2.5537377914012813</v>
      </c>
      <c r="J44" s="12">
        <f t="shared" si="2"/>
        <v>0</v>
      </c>
      <c r="K44" s="12">
        <f t="shared" si="3"/>
        <v>1</v>
      </c>
      <c r="L44" s="12">
        <f t="shared" si="4"/>
        <v>0.65447477691646483</v>
      </c>
      <c r="M44" s="12">
        <f t="shared" si="5"/>
        <v>0.43596396581107222</v>
      </c>
      <c r="N44" s="12">
        <f t="shared" si="6"/>
        <v>20.038797462278982</v>
      </c>
      <c r="O44" s="12"/>
      <c r="P44" s="12">
        <f t="shared" si="7"/>
        <v>25.628111825738493</v>
      </c>
      <c r="Q44" s="12">
        <f t="shared" si="8"/>
        <v>17.071602545845206</v>
      </c>
      <c r="R44" s="12">
        <f t="shared" si="9"/>
        <v>19.761329728341114</v>
      </c>
      <c r="S44" s="12">
        <f t="shared" si="10"/>
        <v>18.903031904535563</v>
      </c>
    </row>
    <row r="45" spans="2:19"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H45" s="12">
        <f t="shared" si="0"/>
        <v>2.5</v>
      </c>
      <c r="I45" s="12">
        <f t="shared" si="1"/>
        <v>2.5424868522783024</v>
      </c>
      <c r="J45" s="12">
        <f t="shared" si="2"/>
        <v>1.9000000000000057</v>
      </c>
      <c r="K45" s="12">
        <f t="shared" si="3"/>
        <v>0</v>
      </c>
      <c r="L45" s="12">
        <f t="shared" si="4"/>
        <v>0.70481899052542363</v>
      </c>
      <c r="M45" s="12">
        <f t="shared" si="5"/>
        <v>0.39257657856577005</v>
      </c>
      <c r="N45" s="12">
        <f t="shared" si="6"/>
        <v>28.45304106870385</v>
      </c>
      <c r="O45" s="12"/>
      <c r="P45" s="12">
        <f t="shared" si="7"/>
        <v>27.721637572829174</v>
      </c>
      <c r="Q45" s="12">
        <f t="shared" si="8"/>
        <v>15.44065324129347</v>
      </c>
      <c r="R45" s="12">
        <f t="shared" si="9"/>
        <v>19.739986056499738</v>
      </c>
      <c r="S45" s="12">
        <f t="shared" si="10"/>
        <v>19.391453438916621</v>
      </c>
    </row>
    <row r="46" spans="2:19"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H46" s="12">
        <f t="shared" si="0"/>
        <v>2.0999999999999943</v>
      </c>
      <c r="I46" s="12">
        <f t="shared" si="1"/>
        <v>2.5457550716843258</v>
      </c>
      <c r="J46" s="12">
        <f t="shared" si="2"/>
        <v>0</v>
      </c>
      <c r="K46" s="12">
        <f t="shared" si="3"/>
        <v>1.2999999999999972</v>
      </c>
      <c r="L46" s="12">
        <f t="shared" si="4"/>
        <v>0.61288198979660968</v>
      </c>
      <c r="M46" s="12">
        <f t="shared" si="5"/>
        <v>0.42277477691698317</v>
      </c>
      <c r="N46" s="12">
        <f t="shared" si="6"/>
        <v>18.356198596846511</v>
      </c>
      <c r="O46" s="12"/>
      <c r="P46" s="12">
        <f t="shared" si="7"/>
        <v>24.074664393818288</v>
      </c>
      <c r="Q46" s="12">
        <f t="shared" si="8"/>
        <v>16.60704840066434</v>
      </c>
      <c r="R46" s="12">
        <f t="shared" si="9"/>
        <v>19.069751055560957</v>
      </c>
      <c r="S46" s="12">
        <f t="shared" si="10"/>
        <v>19.563484726683555</v>
      </c>
    </row>
    <row r="47" spans="2:19"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H47" s="12">
        <f t="shared" si="0"/>
        <v>1.9000000000000057</v>
      </c>
      <c r="I47" s="12">
        <f t="shared" si="1"/>
        <v>2.5800439233523513</v>
      </c>
      <c r="J47" s="12">
        <f t="shared" si="2"/>
        <v>0.5</v>
      </c>
      <c r="K47" s="12">
        <f t="shared" si="3"/>
        <v>0</v>
      </c>
      <c r="L47" s="12">
        <f t="shared" si="4"/>
        <v>0.66002675824250268</v>
      </c>
      <c r="M47" s="12">
        <f t="shared" si="5"/>
        <v>0.35529591360290519</v>
      </c>
      <c r="N47" s="12">
        <f t="shared" si="6"/>
        <v>30.013202018401834</v>
      </c>
      <c r="O47" s="12"/>
      <c r="P47" s="12">
        <f t="shared" si="7"/>
        <v>25.581996967900615</v>
      </c>
      <c r="Q47" s="12">
        <f t="shared" si="8"/>
        <v>13.770924998100629</v>
      </c>
      <c r="R47" s="12">
        <f t="shared" si="9"/>
        <v>19.124639706231299</v>
      </c>
      <c r="S47" s="12">
        <f t="shared" si="10"/>
        <v>19.896632212795659</v>
      </c>
    </row>
    <row r="48" spans="2:19"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H48" s="12">
        <f t="shared" si="0"/>
        <v>2.2000000000000028</v>
      </c>
      <c r="I48" s="12">
        <f t="shared" si="1"/>
        <v>2.6323549943794546</v>
      </c>
      <c r="J48" s="12">
        <f t="shared" si="2"/>
        <v>1</v>
      </c>
      <c r="K48" s="12">
        <f t="shared" si="3"/>
        <v>0</v>
      </c>
      <c r="L48" s="12">
        <f t="shared" si="4"/>
        <v>0.67233650887654128</v>
      </c>
      <c r="M48" s="12">
        <f t="shared" si="5"/>
        <v>0.38262636849543635</v>
      </c>
      <c r="N48" s="12">
        <f t="shared" si="6"/>
        <v>27.461643115140046</v>
      </c>
      <c r="O48" s="12"/>
      <c r="P48" s="12">
        <f t="shared" si="7"/>
        <v>25.541255275678971</v>
      </c>
      <c r="Q48" s="12">
        <f t="shared" si="8"/>
        <v>14.535515510347638</v>
      </c>
      <c r="R48" s="12">
        <f t="shared" si="9"/>
        <v>18.287057989910487</v>
      </c>
      <c r="S48" s="12">
        <f t="shared" si="10"/>
        <v>19.654021830321796</v>
      </c>
    </row>
    <row r="49" spans="2:19"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H49" s="12">
        <f t="shared" si="0"/>
        <v>3.7000000000000028</v>
      </c>
      <c r="I49" s="12">
        <f t="shared" si="1"/>
        <v>2.6656130708701817</v>
      </c>
      <c r="J49" s="12">
        <f t="shared" si="2"/>
        <v>0</v>
      </c>
      <c r="K49" s="12">
        <f t="shared" si="3"/>
        <v>0.89999999999999147</v>
      </c>
      <c r="L49" s="12">
        <f t="shared" si="4"/>
        <v>0.64713162494396748</v>
      </c>
      <c r="M49" s="12">
        <f t="shared" si="5"/>
        <v>0.41205916607200838</v>
      </c>
      <c r="N49" s="12">
        <f t="shared" si="6"/>
        <v>22.193589754162957</v>
      </c>
      <c r="O49" s="12"/>
      <c r="P49" s="12">
        <f t="shared" si="7"/>
        <v>24.277027750794801</v>
      </c>
      <c r="Q49" s="12">
        <f t="shared" si="8"/>
        <v>15.458326288049481</v>
      </c>
      <c r="R49" s="12">
        <f t="shared" si="9"/>
        <v>17.581320672585132</v>
      </c>
      <c r="S49" s="12">
        <f t="shared" si="10"/>
        <v>19.490885991629234</v>
      </c>
    </row>
    <row r="50" spans="2:19"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H50" s="12">
        <f t="shared" si="0"/>
        <v>6.3000000000000114</v>
      </c>
      <c r="I50" s="12">
        <f t="shared" si="1"/>
        <v>2.5860448455525029</v>
      </c>
      <c r="J50" s="12">
        <f t="shared" si="2"/>
        <v>2.5</v>
      </c>
      <c r="K50" s="12">
        <f t="shared" si="3"/>
        <v>0</v>
      </c>
      <c r="L50" s="12">
        <f t="shared" si="4"/>
        <v>0.69691098070888802</v>
      </c>
      <c r="M50" s="12">
        <f t="shared" si="5"/>
        <v>0.37452525576985585</v>
      </c>
      <c r="N50" s="12">
        <f t="shared" si="6"/>
        <v>30.089119068676183</v>
      </c>
      <c r="O50" s="12"/>
      <c r="P50" s="12">
        <f t="shared" si="7"/>
        <v>26.948913198757563</v>
      </c>
      <c r="Q50" s="12">
        <f t="shared" si="8"/>
        <v>14.482550695668209</v>
      </c>
      <c r="R50" s="12">
        <f t="shared" si="9"/>
        <v>17.226530743232992</v>
      </c>
      <c r="S50" s="12">
        <f t="shared" si="10"/>
        <v>19.163887592873003</v>
      </c>
    </row>
    <row r="51" spans="2:19"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H51" s="12">
        <f t="shared" si="0"/>
        <v>2.1000000000000085</v>
      </c>
      <c r="I51" s="12">
        <f t="shared" si="1"/>
        <v>2.3003559875180795</v>
      </c>
      <c r="J51" s="12">
        <f t="shared" si="2"/>
        <v>0</v>
      </c>
      <c r="K51" s="12">
        <f t="shared" si="3"/>
        <v>0</v>
      </c>
      <c r="L51" s="12">
        <f t="shared" si="4"/>
        <v>0.55821182537880243</v>
      </c>
      <c r="M51" s="12">
        <f t="shared" si="5"/>
        <v>0.40333489082907553</v>
      </c>
      <c r="N51" s="12">
        <f t="shared" si="6"/>
        <v>16.107062916352767</v>
      </c>
      <c r="O51" s="12"/>
      <c r="P51" s="12">
        <f t="shared" si="7"/>
        <v>24.266323491133793</v>
      </c>
      <c r="Q51" s="12">
        <f t="shared" si="8"/>
        <v>17.533585802267293</v>
      </c>
      <c r="R51" s="12">
        <f t="shared" si="9"/>
        <v>16.237100872045055</v>
      </c>
      <c r="S51" s="12">
        <f t="shared" si="10"/>
        <v>18.159391738132769</v>
      </c>
    </row>
    <row r="52" spans="2:19"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H52" s="12">
        <f t="shared" si="0"/>
        <v>2.7000000000000028</v>
      </c>
      <c r="I52" s="12">
        <f t="shared" si="1"/>
        <v>2.315767986557931</v>
      </c>
      <c r="J52" s="12">
        <f t="shared" si="2"/>
        <v>0.90000000000000568</v>
      </c>
      <c r="K52" s="12">
        <f t="shared" si="3"/>
        <v>0</v>
      </c>
      <c r="L52" s="12">
        <f t="shared" si="4"/>
        <v>0.60115119656178728</v>
      </c>
      <c r="M52" s="12">
        <f t="shared" si="5"/>
        <v>0.43436065166208138</v>
      </c>
      <c r="N52" s="12">
        <f t="shared" si="6"/>
        <v>16.10706291635276</v>
      </c>
      <c r="O52" s="12"/>
      <c r="P52" s="12">
        <f t="shared" si="7"/>
        <v>25.95904253151523</v>
      </c>
      <c r="Q52" s="12">
        <f t="shared" si="8"/>
        <v>18.756656719643942</v>
      </c>
      <c r="R52" s="12">
        <f t="shared" si="9"/>
        <v>16.247103791713691</v>
      </c>
      <c r="S52" s="12">
        <f t="shared" si="10"/>
        <v>17.986893543312831</v>
      </c>
    </row>
    <row r="53" spans="2:19"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H53" s="12">
        <f t="shared" si="0"/>
        <v>3.5999999999999943</v>
      </c>
      <c r="I53" s="12">
        <f t="shared" si="1"/>
        <v>2.2862116778316182</v>
      </c>
      <c r="J53" s="12">
        <f t="shared" si="2"/>
        <v>3</v>
      </c>
      <c r="K53" s="12">
        <f t="shared" si="3"/>
        <v>0</v>
      </c>
      <c r="L53" s="12">
        <f t="shared" si="4"/>
        <v>0.57816282706653965</v>
      </c>
      <c r="M53" s="12">
        <f t="shared" si="5"/>
        <v>0.46777300948224149</v>
      </c>
      <c r="N53" s="12">
        <f t="shared" si="6"/>
        <v>10.554167256429951</v>
      </c>
      <c r="O53" s="12"/>
      <c r="P53" s="12">
        <f t="shared" si="7"/>
        <v>25.289120542630783</v>
      </c>
      <c r="Q53" s="12">
        <f t="shared" si="8"/>
        <v>20.460616749447532</v>
      </c>
      <c r="R53" s="12">
        <f t="shared" si="9"/>
        <v>16.257876166741454</v>
      </c>
      <c r="S53" s="12">
        <f t="shared" si="10"/>
        <v>17.939325943698126</v>
      </c>
    </row>
    <row r="54" spans="2:19"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H54" s="12">
        <f t="shared" si="0"/>
        <v>1.5</v>
      </c>
      <c r="I54" s="12">
        <f t="shared" si="1"/>
        <v>2.18515103766482</v>
      </c>
      <c r="J54" s="12">
        <f t="shared" si="2"/>
        <v>9.9999999999994316E-2</v>
      </c>
      <c r="K54" s="12">
        <f t="shared" si="3"/>
        <v>0</v>
      </c>
      <c r="L54" s="12">
        <f t="shared" si="4"/>
        <v>0.39186765991781197</v>
      </c>
      <c r="M54" s="12">
        <f t="shared" si="5"/>
        <v>0.50375554867318317</v>
      </c>
      <c r="N54" s="12">
        <f t="shared" si="6"/>
        <v>12.492741108327742</v>
      </c>
      <c r="O54" s="12"/>
      <c r="P54" s="12">
        <f t="shared" si="7"/>
        <v>17.933207049000359</v>
      </c>
      <c r="Q54" s="12">
        <f t="shared" si="8"/>
        <v>23.053580278438133</v>
      </c>
      <c r="R54" s="12">
        <f t="shared" si="9"/>
        <v>16.696623005996184</v>
      </c>
      <c r="S54" s="12">
        <f t="shared" si="10"/>
        <v>18.101672207956238</v>
      </c>
    </row>
    <row r="55" spans="2:19"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H55" s="12">
        <f t="shared" si="0"/>
        <v>3.0999999999999943</v>
      </c>
      <c r="I55" s="12">
        <f t="shared" si="1"/>
        <v>2.237854963639037</v>
      </c>
      <c r="J55" s="12">
        <f t="shared" si="2"/>
        <v>0.70000000000000284</v>
      </c>
      <c r="K55" s="12">
        <f t="shared" si="3"/>
        <v>0</v>
      </c>
      <c r="L55" s="12">
        <f t="shared" si="4"/>
        <v>0.4143190183730287</v>
      </c>
      <c r="M55" s="12">
        <f t="shared" si="5"/>
        <v>0.54250597549419721</v>
      </c>
      <c r="N55" s="12">
        <f t="shared" si="6"/>
        <v>13.397116290103552</v>
      </c>
      <c r="O55" s="12"/>
      <c r="P55" s="12">
        <f t="shared" si="7"/>
        <v>18.514113966496438</v>
      </c>
      <c r="Q55" s="12">
        <f t="shared" si="8"/>
        <v>24.242231257561635</v>
      </c>
      <c r="R55" s="12">
        <f t="shared" si="9"/>
        <v>17.019998536586066</v>
      </c>
      <c r="S55" s="12">
        <f t="shared" si="10"/>
        <v>18.43221203582727</v>
      </c>
    </row>
    <row r="56" spans="2:19"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H56" s="12">
        <f t="shared" si="0"/>
        <v>2.5</v>
      </c>
      <c r="I56" s="12">
        <f t="shared" si="1"/>
        <v>2.1715361146881942</v>
      </c>
      <c r="J56" s="12">
        <f t="shared" si="2"/>
        <v>0</v>
      </c>
      <c r="K56" s="12">
        <f t="shared" si="3"/>
        <v>2.1000000000000085</v>
      </c>
      <c r="L56" s="12">
        <f t="shared" si="4"/>
        <v>0.39234355824787681</v>
      </c>
      <c r="M56" s="12">
        <f t="shared" si="5"/>
        <v>0.58423720437836624</v>
      </c>
      <c r="N56" s="12">
        <f t="shared" si="6"/>
        <v>19.649541899068819</v>
      </c>
      <c r="O56" s="12"/>
      <c r="P56" s="12">
        <f t="shared" si="7"/>
        <v>18.067558517405203</v>
      </c>
      <c r="Q56" s="12">
        <f t="shared" si="8"/>
        <v>26.904328250707245</v>
      </c>
      <c r="R56" s="12">
        <f t="shared" si="9"/>
        <v>17.298681786315491</v>
      </c>
      <c r="S56" s="12">
        <f t="shared" si="10"/>
        <v>18.811936495978848</v>
      </c>
    </row>
    <row r="57" spans="2:19"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H57" s="12">
        <f t="shared" si="0"/>
        <v>1.0999999999999943</v>
      </c>
      <c r="I57" s="12">
        <f t="shared" si="1"/>
        <v>2.1462696619719015</v>
      </c>
      <c r="J57" s="12">
        <f t="shared" si="2"/>
        <v>0</v>
      </c>
      <c r="K57" s="12">
        <f t="shared" si="3"/>
        <v>0</v>
      </c>
      <c r="L57" s="12">
        <f t="shared" si="4"/>
        <v>0.42252383195925197</v>
      </c>
      <c r="M57" s="12">
        <f t="shared" si="5"/>
        <v>0.46764006625362453</v>
      </c>
      <c r="N57" s="12">
        <f t="shared" si="6"/>
        <v>5.0683064528846327</v>
      </c>
      <c r="O57" s="12"/>
      <c r="P57" s="12">
        <f t="shared" si="7"/>
        <v>19.686428012547825</v>
      </c>
      <c r="Q57" s="12">
        <f t="shared" si="8"/>
        <v>21.788504703736841</v>
      </c>
      <c r="R57" s="12">
        <f t="shared" si="9"/>
        <v>17.117846393026774</v>
      </c>
      <c r="S57" s="12">
        <f t="shared" si="10"/>
        <v>19.075250624390399</v>
      </c>
    </row>
    <row r="58" spans="2:19"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H58" s="12">
        <f t="shared" si="0"/>
        <v>1.5999999999999943</v>
      </c>
      <c r="I58" s="12">
        <f t="shared" si="1"/>
        <v>2.2267519436620482</v>
      </c>
      <c r="J58" s="12">
        <f t="shared" si="2"/>
        <v>9.9999999999994316E-2</v>
      </c>
      <c r="K58" s="12">
        <f t="shared" si="3"/>
        <v>0</v>
      </c>
      <c r="L58" s="12">
        <f t="shared" si="4"/>
        <v>0.4550256651868867</v>
      </c>
      <c r="M58" s="12">
        <f t="shared" si="5"/>
        <v>0.50361237904236489</v>
      </c>
      <c r="N58" s="12">
        <f t="shared" si="6"/>
        <v>5.0683064528846282</v>
      </c>
      <c r="O58" s="12"/>
      <c r="P58" s="12">
        <f t="shared" si="7"/>
        <v>20.434501763073143</v>
      </c>
      <c r="Q58" s="12">
        <f t="shared" si="8"/>
        <v>22.61645624586901</v>
      </c>
      <c r="R58" s="12">
        <f t="shared" si="9"/>
        <v>18.044734080730013</v>
      </c>
      <c r="S58" s="12">
        <f t="shared" si="10"/>
        <v>19.603296157365488</v>
      </c>
    </row>
    <row r="59" spans="2:19"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H59" s="12">
        <f t="shared" si="0"/>
        <v>1.8000000000000114</v>
      </c>
      <c r="I59" s="12">
        <f t="shared" si="1"/>
        <v>2.2749636316360524</v>
      </c>
      <c r="J59" s="12">
        <f t="shared" si="2"/>
        <v>0.80000000000001137</v>
      </c>
      <c r="K59" s="12">
        <f t="shared" si="3"/>
        <v>0</v>
      </c>
      <c r="L59" s="12">
        <f t="shared" si="4"/>
        <v>0.48233533173972459</v>
      </c>
      <c r="M59" s="12">
        <f t="shared" si="5"/>
        <v>0.54235179281485446</v>
      </c>
      <c r="N59" s="12">
        <f t="shared" si="6"/>
        <v>5.8570523271889874</v>
      </c>
      <c r="O59" s="12"/>
      <c r="P59" s="12">
        <f t="shared" si="7"/>
        <v>21.20189197894344</v>
      </c>
      <c r="Q59" s="12">
        <f t="shared" si="8"/>
        <v>23.840020353416342</v>
      </c>
      <c r="R59" s="12">
        <f t="shared" si="9"/>
        <v>19.042920821333503</v>
      </c>
      <c r="S59" s="12">
        <f t="shared" si="10"/>
        <v>20.171960577492509</v>
      </c>
    </row>
    <row r="60" spans="2:19"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H60" s="12">
        <f t="shared" si="0"/>
        <v>0.89999999999999147</v>
      </c>
      <c r="I60" s="12">
        <f t="shared" si="1"/>
        <v>2.3114992956080558</v>
      </c>
      <c r="J60" s="12">
        <f t="shared" si="2"/>
        <v>0.5</v>
      </c>
      <c r="K60" s="12">
        <f t="shared" si="3"/>
        <v>0</v>
      </c>
      <c r="L60" s="12">
        <f t="shared" si="4"/>
        <v>0.45789958802739483</v>
      </c>
      <c r="M60" s="12">
        <f t="shared" si="5"/>
        <v>0.58407116149292015</v>
      </c>
      <c r="N60" s="12">
        <f t="shared" si="6"/>
        <v>12.108936217605919</v>
      </c>
      <c r="O60" s="12"/>
      <c r="P60" s="12">
        <f t="shared" si="7"/>
        <v>19.809635629023248</v>
      </c>
      <c r="Q60" s="12">
        <f t="shared" si="8"/>
        <v>25.268065735632256</v>
      </c>
      <c r="R60" s="12">
        <f t="shared" si="9"/>
        <v>20.057218397806157</v>
      </c>
      <c r="S60" s="12">
        <f t="shared" si="10"/>
        <v>20.754032034771441</v>
      </c>
    </row>
    <row r="61" spans="2:19"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H61" s="12">
        <f t="shared" si="0"/>
        <v>1.2999999999999972</v>
      </c>
      <c r="I61" s="12">
        <f t="shared" si="1"/>
        <v>2.4200761645009838</v>
      </c>
      <c r="J61" s="12">
        <f t="shared" si="2"/>
        <v>0</v>
      </c>
      <c r="K61" s="12">
        <f t="shared" si="3"/>
        <v>0</v>
      </c>
      <c r="L61" s="12">
        <f t="shared" si="4"/>
        <v>0.4546610947987329</v>
      </c>
      <c r="M61" s="12">
        <f t="shared" si="5"/>
        <v>0.62899971237699093</v>
      </c>
      <c r="N61" s="12">
        <f t="shared" si="6"/>
        <v>16.087932351510034</v>
      </c>
      <c r="O61" s="12"/>
      <c r="P61" s="12">
        <f t="shared" si="7"/>
        <v>18.787057261583474</v>
      </c>
      <c r="Q61" s="12">
        <f t="shared" si="8"/>
        <v>25.990905641876349</v>
      </c>
      <c r="R61" s="12">
        <f t="shared" si="9"/>
        <v>20.668624719360022</v>
      </c>
      <c r="S61" s="12">
        <f t="shared" si="10"/>
        <v>20.898095049626349</v>
      </c>
    </row>
    <row r="62" spans="2:19"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H62" s="12">
        <f t="shared" si="0"/>
        <v>2.1000000000000085</v>
      </c>
      <c r="I62" s="12">
        <f t="shared" si="1"/>
        <v>2.5062358694625981</v>
      </c>
      <c r="J62" s="12">
        <f t="shared" si="2"/>
        <v>1.2000000000000028</v>
      </c>
      <c r="K62" s="12">
        <f t="shared" si="3"/>
        <v>0</v>
      </c>
      <c r="L62" s="12">
        <f t="shared" si="4"/>
        <v>0.48963502516786617</v>
      </c>
      <c r="M62" s="12">
        <f t="shared" si="5"/>
        <v>0.67738430563675944</v>
      </c>
      <c r="N62" s="12">
        <f t="shared" si="6"/>
        <v>16.08793235151003</v>
      </c>
      <c r="O62" s="12"/>
      <c r="P62" s="12">
        <f t="shared" si="7"/>
        <v>19.536669757777293</v>
      </c>
      <c r="Q62" s="12">
        <f t="shared" si="8"/>
        <v>27.027955105518785</v>
      </c>
      <c r="R62" s="12">
        <f t="shared" si="9"/>
        <v>21.020985670733101</v>
      </c>
      <c r="S62" s="12">
        <f t="shared" si="10"/>
        <v>20.554022777012268</v>
      </c>
    </row>
    <row r="63" spans="2:19"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H63" s="12">
        <f t="shared" si="0"/>
        <v>3</v>
      </c>
      <c r="I63" s="12">
        <f t="shared" si="1"/>
        <v>2.5374847824981814</v>
      </c>
      <c r="J63" s="12">
        <f t="shared" si="2"/>
        <v>1.0999999999999943</v>
      </c>
      <c r="K63" s="12">
        <f t="shared" si="3"/>
        <v>0</v>
      </c>
      <c r="L63" s="12">
        <f t="shared" si="4"/>
        <v>0.43499156556539409</v>
      </c>
      <c r="M63" s="12">
        <f t="shared" si="5"/>
        <v>0.72949079068574096</v>
      </c>
      <c r="N63" s="12">
        <f t="shared" si="6"/>
        <v>25.290140596757528</v>
      </c>
      <c r="O63" s="12"/>
      <c r="P63" s="12">
        <f t="shared" si="7"/>
        <v>17.142627556455338</v>
      </c>
      <c r="Q63" s="12">
        <f t="shared" si="8"/>
        <v>28.748577950782796</v>
      </c>
      <c r="R63" s="12">
        <f t="shared" si="9"/>
        <v>21.400451310673333</v>
      </c>
      <c r="S63" s="12">
        <f t="shared" si="10"/>
        <v>20.183483406504791</v>
      </c>
    </row>
    <row r="64" spans="2:19"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H64" s="12">
        <f t="shared" si="0"/>
        <v>2.5</v>
      </c>
      <c r="I64" s="12">
        <f t="shared" si="1"/>
        <v>2.501906688844195</v>
      </c>
      <c r="J64" s="12">
        <f t="shared" si="2"/>
        <v>0</v>
      </c>
      <c r="K64" s="12">
        <f t="shared" si="3"/>
        <v>2.0999999999999943</v>
      </c>
      <c r="L64" s="12">
        <f t="shared" si="4"/>
        <v>0.38383707060888633</v>
      </c>
      <c r="M64" s="12">
        <f t="shared" si="5"/>
        <v>0.78560546689233646</v>
      </c>
      <c r="N64" s="12">
        <f t="shared" si="6"/>
        <v>34.355548340315949</v>
      </c>
      <c r="O64" s="12"/>
      <c r="P64" s="12">
        <f t="shared" si="7"/>
        <v>15.341782022502503</v>
      </c>
      <c r="Q64" s="12">
        <f t="shared" si="8"/>
        <v>31.400270457539019</v>
      </c>
      <c r="R64" s="12">
        <f t="shared" si="9"/>
        <v>21.101244442513011</v>
      </c>
      <c r="S64" s="12">
        <f t="shared" si="10"/>
        <v>19.956035674585554</v>
      </c>
    </row>
    <row r="65" spans="2:19"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H65" s="12">
        <f t="shared" si="0"/>
        <v>1.7999999999999972</v>
      </c>
      <c r="I65" s="12">
        <f t="shared" si="1"/>
        <v>2.5020533572168255</v>
      </c>
      <c r="J65" s="12">
        <f t="shared" si="2"/>
        <v>0</v>
      </c>
      <c r="K65" s="12">
        <f t="shared" si="3"/>
        <v>0.70000000000000284</v>
      </c>
      <c r="L65" s="12">
        <f t="shared" si="4"/>
        <v>0.41336299911726215</v>
      </c>
      <c r="M65" s="12">
        <f t="shared" si="5"/>
        <v>0.68449819511482435</v>
      </c>
      <c r="N65" s="12">
        <f t="shared" si="6"/>
        <v>24.696673625231032</v>
      </c>
      <c r="O65" s="12"/>
      <c r="P65" s="12">
        <f t="shared" si="7"/>
        <v>16.520950599433622</v>
      </c>
      <c r="Q65" s="12">
        <f t="shared" si="8"/>
        <v>27.357457951105811</v>
      </c>
      <c r="R65" s="12">
        <f t="shared" si="9"/>
        <v>20.081682604220479</v>
      </c>
      <c r="S65" s="12">
        <f t="shared" si="10"/>
        <v>19.638242066715549</v>
      </c>
    </row>
    <row r="66" spans="2:19"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H66" s="12">
        <f t="shared" si="0"/>
        <v>1.0999999999999943</v>
      </c>
      <c r="I66" s="12">
        <f t="shared" si="1"/>
        <v>2.5560574616181198</v>
      </c>
      <c r="J66" s="12">
        <f t="shared" si="2"/>
        <v>0</v>
      </c>
      <c r="K66" s="12">
        <f t="shared" si="3"/>
        <v>0</v>
      </c>
      <c r="L66" s="12">
        <f t="shared" si="4"/>
        <v>0.44516015289551314</v>
      </c>
      <c r="M66" s="12">
        <f t="shared" si="5"/>
        <v>0.68330574858519522</v>
      </c>
      <c r="N66" s="12">
        <f t="shared" si="6"/>
        <v>21.10348176025532</v>
      </c>
      <c r="O66" s="12"/>
      <c r="P66" s="12">
        <f t="shared" si="7"/>
        <v>17.415889884326123</v>
      </c>
      <c r="Q66" s="12">
        <f t="shared" si="8"/>
        <v>26.732800762336012</v>
      </c>
      <c r="R66" s="12">
        <f t="shared" si="9"/>
        <v>19.726683294911975</v>
      </c>
      <c r="S66" s="12">
        <f t="shared" si="10"/>
        <v>20.167636214078421</v>
      </c>
    </row>
    <row r="67" spans="2:19"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H67" s="12">
        <f t="shared" si="0"/>
        <v>2</v>
      </c>
      <c r="I67" s="12">
        <f t="shared" si="1"/>
        <v>2.6680618817425907</v>
      </c>
      <c r="J67" s="12">
        <f t="shared" si="2"/>
        <v>0</v>
      </c>
      <c r="K67" s="12">
        <f t="shared" si="3"/>
        <v>1.2000000000000028</v>
      </c>
      <c r="L67" s="12">
        <f t="shared" si="4"/>
        <v>0.47940324157978337</v>
      </c>
      <c r="M67" s="12">
        <f t="shared" si="5"/>
        <v>0.73586772924559485</v>
      </c>
      <c r="N67" s="12">
        <f t="shared" si="6"/>
        <v>21.103481760255331</v>
      </c>
      <c r="O67" s="12"/>
      <c r="P67" s="12">
        <f t="shared" si="7"/>
        <v>17.968220484701458</v>
      </c>
      <c r="Q67" s="12">
        <f t="shared" si="8"/>
        <v>27.580609515884909</v>
      </c>
      <c r="R67" s="12">
        <f t="shared" si="9"/>
        <v>19.620775720654798</v>
      </c>
      <c r="S67" s="12">
        <f t="shared" si="10"/>
        <v>20.716479693750539</v>
      </c>
    </row>
    <row r="68" spans="2:19"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H68" s="12">
        <f t="shared" si="0"/>
        <v>1.5999999999999943</v>
      </c>
      <c r="I68" s="12">
        <f t="shared" si="1"/>
        <v>2.7194512572612513</v>
      </c>
      <c r="J68" s="12">
        <f t="shared" si="2"/>
        <v>0</v>
      </c>
      <c r="K68" s="12">
        <f t="shared" si="3"/>
        <v>0.29999999999999716</v>
      </c>
      <c r="L68" s="12">
        <f t="shared" si="4"/>
        <v>0.51628041400899749</v>
      </c>
      <c r="M68" s="12">
        <f t="shared" si="5"/>
        <v>0.70016524687987103</v>
      </c>
      <c r="N68" s="12">
        <f t="shared" si="6"/>
        <v>15.116567782937976</v>
      </c>
      <c r="O68" s="12"/>
      <c r="P68" s="12">
        <f t="shared" si="7"/>
        <v>18.984727622179978</v>
      </c>
      <c r="Q68" s="12">
        <f t="shared" si="8"/>
        <v>25.746563576396099</v>
      </c>
      <c r="R68" s="12">
        <f t="shared" si="9"/>
        <v>19.506721409916292</v>
      </c>
      <c r="S68" s="12">
        <f t="shared" si="10"/>
        <v>21.343846359918707</v>
      </c>
    </row>
    <row r="69" spans="2:19"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H69" s="12">
        <f t="shared" ref="H69:H132" si="11">MAX((D69-E69),ABS(D69-F70),ABS(E69-F70))</f>
        <v>1.7999999999999972</v>
      </c>
      <c r="I69" s="12">
        <f t="shared" ref="I69:I132" si="12">I70*13/14+H69/14</f>
        <v>2.8055628924351939</v>
      </c>
      <c r="J69" s="12">
        <f t="shared" ref="J69:J132" si="13">IF(IF((D69-D70)&gt;(E70-E69),(D69-D70),0) &gt;0,(D69-D70),0)</f>
        <v>0</v>
      </c>
      <c r="K69" s="12">
        <f t="shared" ref="K69:K132" si="14">IF(IF((D69-D70)&lt;(E70-E69),(E70-E69),0) &gt;0,(E70-E69),0)</f>
        <v>0.5</v>
      </c>
      <c r="L69" s="12">
        <f t="shared" ref="L69:L132" si="15">L70*13/14+J69/14</f>
        <v>0.55599429200968964</v>
      </c>
      <c r="M69" s="12">
        <f t="shared" ref="M69:M132" si="16">M70*13/14+K69/14</f>
        <v>0.73094718894755362</v>
      </c>
      <c r="N69" s="12">
        <f t="shared" ref="N69:N132" si="17">ABS(P69-Q69)/(P69+Q69)*100</f>
        <v>13.594471817609898</v>
      </c>
      <c r="O69" s="12"/>
      <c r="P69" s="12">
        <f t="shared" ref="P69:P132" si="18">L69/I69*100</f>
        <v>19.817566503636407</v>
      </c>
      <c r="Q69" s="12">
        <f t="shared" ref="Q69:Q132" si="19">M69/I69*100</f>
        <v>26.053495037250812</v>
      </c>
      <c r="R69" s="12">
        <f t="shared" ref="R69:R132" si="20">R70*13/14+N69/14</f>
        <v>19.844425535068471</v>
      </c>
      <c r="S69" s="12">
        <f t="shared" ref="S69:S132" si="21">(R69+R83)/2</f>
        <v>22.015391057185301</v>
      </c>
    </row>
    <row r="70" spans="2:19"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H70" s="12">
        <f t="shared" si="11"/>
        <v>2.4000000000000057</v>
      </c>
      <c r="I70" s="12">
        <f t="shared" si="12"/>
        <v>2.882913884160978</v>
      </c>
      <c r="J70" s="12">
        <f t="shared" si="13"/>
        <v>1.2999999999999972</v>
      </c>
      <c r="K70" s="12">
        <f t="shared" si="14"/>
        <v>0</v>
      </c>
      <c r="L70" s="12">
        <f t="shared" si="15"/>
        <v>0.59876308370274267</v>
      </c>
      <c r="M70" s="12">
        <f t="shared" si="16"/>
        <v>0.74871235732813479</v>
      </c>
      <c r="N70" s="12">
        <f t="shared" si="17"/>
        <v>11.128163754188675</v>
      </c>
      <c r="O70" s="12"/>
      <c r="P70" s="12">
        <f t="shared" si="18"/>
        <v>20.769371121087172</v>
      </c>
      <c r="Q70" s="12">
        <f t="shared" si="19"/>
        <v>25.970680617330839</v>
      </c>
      <c r="R70" s="12">
        <f t="shared" si="20"/>
        <v>20.325191205642209</v>
      </c>
      <c r="S70" s="12">
        <f t="shared" si="21"/>
        <v>23.141796591940395</v>
      </c>
    </row>
    <row r="71" spans="2:19"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H71" s="12">
        <f t="shared" si="11"/>
        <v>1.5</v>
      </c>
      <c r="I71" s="12">
        <f t="shared" si="12"/>
        <v>2.9200611060195145</v>
      </c>
      <c r="J71" s="12">
        <f t="shared" si="13"/>
        <v>0</v>
      </c>
      <c r="K71" s="12">
        <f t="shared" si="14"/>
        <v>0</v>
      </c>
      <c r="L71" s="12">
        <f t="shared" si="15"/>
        <v>0.54482178244910773</v>
      </c>
      <c r="M71" s="12">
        <f t="shared" si="16"/>
        <v>0.80630561558414515</v>
      </c>
      <c r="N71" s="12">
        <f t="shared" si="17"/>
        <v>19.35301093854379</v>
      </c>
      <c r="O71" s="12"/>
      <c r="P71" s="12">
        <f t="shared" si="18"/>
        <v>18.65788977244323</v>
      </c>
      <c r="Q71" s="12">
        <f t="shared" si="19"/>
        <v>27.612628171444737</v>
      </c>
      <c r="R71" s="12">
        <f t="shared" si="20"/>
        <v>21.032654855754021</v>
      </c>
      <c r="S71" s="12">
        <f t="shared" si="21"/>
        <v>24.394925691096731</v>
      </c>
    </row>
    <row r="72" spans="2:19"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H72" s="12">
        <f t="shared" si="11"/>
        <v>1.7000000000000028</v>
      </c>
      <c r="I72" s="12">
        <f t="shared" si="12"/>
        <v>3.0292965757133232</v>
      </c>
      <c r="J72" s="12">
        <f t="shared" si="13"/>
        <v>0</v>
      </c>
      <c r="K72" s="12">
        <f t="shared" si="14"/>
        <v>0</v>
      </c>
      <c r="L72" s="12">
        <f t="shared" si="15"/>
        <v>0.58673115032980827</v>
      </c>
      <c r="M72" s="12">
        <f t="shared" si="16"/>
        <v>0.86832912447523314</v>
      </c>
      <c r="N72" s="12">
        <f t="shared" si="17"/>
        <v>19.353010938543783</v>
      </c>
      <c r="O72" s="12"/>
      <c r="P72" s="12">
        <f t="shared" si="18"/>
        <v>19.368560841278732</v>
      </c>
      <c r="Q72" s="12">
        <f t="shared" si="19"/>
        <v>28.664381409098695</v>
      </c>
      <c r="R72" s="12">
        <f t="shared" si="20"/>
        <v>21.161858234000963</v>
      </c>
      <c r="S72" s="12">
        <f t="shared" si="21"/>
        <v>25.419317366760438</v>
      </c>
    </row>
    <row r="73" spans="2:19"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H73" s="12">
        <f t="shared" si="11"/>
        <v>2.7999999999999972</v>
      </c>
      <c r="I73" s="12">
        <f t="shared" si="12"/>
        <v>3.1315501584605023</v>
      </c>
      <c r="J73" s="12">
        <f t="shared" si="13"/>
        <v>1.0999999999999943</v>
      </c>
      <c r="K73" s="12">
        <f t="shared" si="14"/>
        <v>0</v>
      </c>
      <c r="L73" s="12">
        <f t="shared" si="15"/>
        <v>0.63186431573979351</v>
      </c>
      <c r="M73" s="12">
        <f t="shared" si="16"/>
        <v>0.93512367251178952</v>
      </c>
      <c r="N73" s="12">
        <f t="shared" si="17"/>
        <v>19.353010938543775</v>
      </c>
      <c r="O73" s="12"/>
      <c r="P73" s="12">
        <f t="shared" si="18"/>
        <v>20.177365322815831</v>
      </c>
      <c r="Q73" s="12">
        <f t="shared" si="19"/>
        <v>29.861366581830662</v>
      </c>
      <c r="R73" s="12">
        <f t="shared" si="20"/>
        <v>21.301000333651515</v>
      </c>
      <c r="S73" s="12">
        <f t="shared" si="21"/>
        <v>26.350456426418269</v>
      </c>
    </row>
    <row r="74" spans="2:19"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H74" s="12">
        <f t="shared" si="11"/>
        <v>3</v>
      </c>
      <c r="I74" s="12">
        <f t="shared" si="12"/>
        <v>3.1570540168036181</v>
      </c>
      <c r="J74" s="12">
        <f t="shared" si="13"/>
        <v>1.5</v>
      </c>
      <c r="K74" s="12">
        <f t="shared" si="14"/>
        <v>0</v>
      </c>
      <c r="L74" s="12">
        <f t="shared" si="15"/>
        <v>0.59585387848900884</v>
      </c>
      <c r="M74" s="12">
        <f t="shared" si="16"/>
        <v>1.0070562627050041</v>
      </c>
      <c r="N74" s="12">
        <f t="shared" si="17"/>
        <v>25.653489465709495</v>
      </c>
      <c r="O74" s="12"/>
      <c r="P74" s="12">
        <f t="shared" si="18"/>
        <v>18.873730868003499</v>
      </c>
      <c r="Q74" s="12">
        <f t="shared" si="19"/>
        <v>31.898607288468426</v>
      </c>
      <c r="R74" s="12">
        <f t="shared" si="20"/>
        <v>21.45084567173673</v>
      </c>
      <c r="S74" s="12">
        <f t="shared" si="21"/>
        <v>27.353221567588243</v>
      </c>
    </row>
    <row r="75" spans="2:19"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H75" s="12">
        <f t="shared" si="11"/>
        <v>2.7000000000000028</v>
      </c>
      <c r="I75" s="12">
        <f t="shared" si="12"/>
        <v>3.1691350950192807</v>
      </c>
      <c r="J75" s="12">
        <f t="shared" si="13"/>
        <v>0</v>
      </c>
      <c r="K75" s="12">
        <f t="shared" si="14"/>
        <v>0</v>
      </c>
      <c r="L75" s="12">
        <f t="shared" si="15"/>
        <v>0.52630417683431718</v>
      </c>
      <c r="M75" s="12">
        <f t="shared" si="16"/>
        <v>1.0845221290669276</v>
      </c>
      <c r="N75" s="12">
        <f t="shared" si="17"/>
        <v>34.65413683570879</v>
      </c>
      <c r="O75" s="12"/>
      <c r="P75" s="12">
        <f t="shared" si="18"/>
        <v>16.607186536840114</v>
      </c>
      <c r="Q75" s="12">
        <f t="shared" si="19"/>
        <v>34.221391532705532</v>
      </c>
      <c r="R75" s="12">
        <f t="shared" si="20"/>
        <v>21.127565379892673</v>
      </c>
      <c r="S75" s="12">
        <f t="shared" si="21"/>
        <v>27.164851923862045</v>
      </c>
    </row>
    <row r="76" spans="2:19"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H76" s="12">
        <f t="shared" si="11"/>
        <v>4.5999999999999943</v>
      </c>
      <c r="I76" s="12">
        <f t="shared" si="12"/>
        <v>3.2052224100207631</v>
      </c>
      <c r="J76" s="12">
        <f t="shared" si="13"/>
        <v>0</v>
      </c>
      <c r="K76" s="12">
        <f t="shared" si="14"/>
        <v>4.2000000000000028</v>
      </c>
      <c r="L76" s="12">
        <f t="shared" si="15"/>
        <v>0.56678911351388006</v>
      </c>
      <c r="M76" s="12">
        <f t="shared" si="16"/>
        <v>1.167946908225922</v>
      </c>
      <c r="N76" s="12">
        <f t="shared" si="17"/>
        <v>34.654136835708783</v>
      </c>
      <c r="O76" s="12"/>
      <c r="P76" s="12">
        <f t="shared" si="18"/>
        <v>17.68330059536207</v>
      </c>
      <c r="Q76" s="12">
        <f t="shared" si="19"/>
        <v>36.438872527986476</v>
      </c>
      <c r="R76" s="12">
        <f t="shared" si="20"/>
        <v>20.087059883291435</v>
      </c>
      <c r="S76" s="12">
        <f t="shared" si="21"/>
        <v>26.440082026441601</v>
      </c>
    </row>
    <row r="77" spans="2:19"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H77" s="12">
        <f t="shared" si="11"/>
        <v>3.7000000000000028</v>
      </c>
      <c r="I77" s="12">
        <f t="shared" si="12"/>
        <v>3.097931826176207</v>
      </c>
      <c r="J77" s="12">
        <f t="shared" si="13"/>
        <v>0</v>
      </c>
      <c r="K77" s="12">
        <f t="shared" si="14"/>
        <v>1.7999999999999972</v>
      </c>
      <c r="L77" s="12">
        <f t="shared" si="15"/>
        <v>0.61038827609187085</v>
      </c>
      <c r="M77" s="12">
        <f t="shared" si="16"/>
        <v>0.93471205501253107</v>
      </c>
      <c r="N77" s="12">
        <f t="shared" si="17"/>
        <v>20.990467246152296</v>
      </c>
      <c r="O77" s="12"/>
      <c r="P77" s="12">
        <f t="shared" si="18"/>
        <v>19.703089362210925</v>
      </c>
      <c r="Q77" s="12">
        <f t="shared" si="19"/>
        <v>30.172131197807889</v>
      </c>
      <c r="R77" s="12">
        <f t="shared" si="20"/>
        <v>18.966515502336254</v>
      </c>
      <c r="S77" s="12">
        <f t="shared" si="21"/>
        <v>25.459465789285758</v>
      </c>
    </row>
    <row r="78" spans="2:19"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H78" s="12">
        <f t="shared" si="11"/>
        <v>4</v>
      </c>
      <c r="I78" s="12">
        <f t="shared" si="12"/>
        <v>3.0516188897282226</v>
      </c>
      <c r="J78" s="12">
        <f t="shared" si="13"/>
        <v>0</v>
      </c>
      <c r="K78" s="12">
        <f t="shared" si="14"/>
        <v>2.7999999999999972</v>
      </c>
      <c r="L78" s="12">
        <f t="shared" si="15"/>
        <v>0.65734122040663012</v>
      </c>
      <c r="M78" s="12">
        <f t="shared" si="16"/>
        <v>0.86815144385964915</v>
      </c>
      <c r="N78" s="12">
        <f t="shared" si="17"/>
        <v>13.819156813475272</v>
      </c>
      <c r="O78" s="12"/>
      <c r="P78" s="12">
        <f t="shared" si="18"/>
        <v>21.540737692352305</v>
      </c>
      <c r="Q78" s="12">
        <f t="shared" si="19"/>
        <v>28.448881568463708</v>
      </c>
      <c r="R78" s="12">
        <f t="shared" si="20"/>
        <v>18.810826906658097</v>
      </c>
      <c r="S78" s="12">
        <f t="shared" si="21"/>
        <v>25.017335348788791</v>
      </c>
    </row>
    <row r="79" spans="2:19"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H79" s="12">
        <f t="shared" si="11"/>
        <v>3</v>
      </c>
      <c r="I79" s="12">
        <f t="shared" si="12"/>
        <v>2.9786664966303937</v>
      </c>
      <c r="J79" s="12">
        <f t="shared" si="13"/>
        <v>0</v>
      </c>
      <c r="K79" s="12">
        <f t="shared" si="14"/>
        <v>1.1000000000000085</v>
      </c>
      <c r="L79" s="12">
        <f t="shared" si="15"/>
        <v>0.70790592966867849</v>
      </c>
      <c r="M79" s="12">
        <f t="shared" si="16"/>
        <v>0.71954770877193019</v>
      </c>
      <c r="N79" s="12">
        <f t="shared" si="17"/>
        <v>0.81556267676543059</v>
      </c>
      <c r="O79" s="12"/>
      <c r="P79" s="12">
        <f t="shared" si="18"/>
        <v>23.765867392992625</v>
      </c>
      <c r="Q79" s="12">
        <f t="shared" si="19"/>
        <v>24.156706015457459</v>
      </c>
      <c r="R79" s="12">
        <f t="shared" si="20"/>
        <v>19.194801529210622</v>
      </c>
      <c r="S79" s="12">
        <f t="shared" si="21"/>
        <v>25.358628245960574</v>
      </c>
    </row>
    <row r="80" spans="2:19"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H80" s="12">
        <f t="shared" si="11"/>
        <v>2.2000000000000028</v>
      </c>
      <c r="I80" s="12">
        <f t="shared" si="12"/>
        <v>2.9770254579096544</v>
      </c>
      <c r="J80" s="12">
        <f t="shared" si="13"/>
        <v>0.20000000000000284</v>
      </c>
      <c r="K80" s="12">
        <f t="shared" si="14"/>
        <v>0</v>
      </c>
      <c r="L80" s="12">
        <f t="shared" si="15"/>
        <v>0.76236023195088454</v>
      </c>
      <c r="M80" s="12">
        <f t="shared" si="16"/>
        <v>0.69028214790823184</v>
      </c>
      <c r="N80" s="12">
        <f t="shared" si="17"/>
        <v>4.961860196426537</v>
      </c>
      <c r="O80" s="12"/>
      <c r="P80" s="12">
        <f t="shared" si="18"/>
        <v>25.608119336882751</v>
      </c>
      <c r="Q80" s="12">
        <f t="shared" si="19"/>
        <v>23.186974974440417</v>
      </c>
      <c r="R80" s="12">
        <f t="shared" si="20"/>
        <v>20.60858913324487</v>
      </c>
      <c r="S80" s="12">
        <f t="shared" si="21"/>
        <v>26.226312678942108</v>
      </c>
    </row>
    <row r="81" spans="2:19"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H81" s="12">
        <f t="shared" si="11"/>
        <v>2.1000000000000085</v>
      </c>
      <c r="I81" s="12">
        <f t="shared" si="12"/>
        <v>3.0367966469796275</v>
      </c>
      <c r="J81" s="12">
        <f t="shared" si="13"/>
        <v>0</v>
      </c>
      <c r="K81" s="12">
        <f t="shared" si="14"/>
        <v>1.2000000000000028</v>
      </c>
      <c r="L81" s="12">
        <f t="shared" si="15"/>
        <v>0.80561871133172158</v>
      </c>
      <c r="M81" s="12">
        <f t="shared" si="16"/>
        <v>0.74338077467040353</v>
      </c>
      <c r="N81" s="12">
        <f t="shared" si="17"/>
        <v>4.0179443068732335</v>
      </c>
      <c r="O81" s="12"/>
      <c r="P81" s="12">
        <f t="shared" si="18"/>
        <v>26.528569574554268</v>
      </c>
      <c r="Q81" s="12">
        <f t="shared" si="19"/>
        <v>24.479109439539322</v>
      </c>
      <c r="R81" s="12">
        <f t="shared" si="20"/>
        <v>21.812183666846281</v>
      </c>
      <c r="S81" s="12">
        <f t="shared" si="21"/>
        <v>26.646211268710179</v>
      </c>
    </row>
    <row r="82" spans="2:19"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H82" s="12">
        <f t="shared" si="11"/>
        <v>2.7000000000000028</v>
      </c>
      <c r="I82" s="12">
        <f t="shared" si="12"/>
        <v>3.1088579275165209</v>
      </c>
      <c r="J82" s="12">
        <f t="shared" si="13"/>
        <v>2</v>
      </c>
      <c r="K82" s="12">
        <f t="shared" si="14"/>
        <v>0</v>
      </c>
      <c r="L82" s="12">
        <f t="shared" si="15"/>
        <v>0.86758938143416175</v>
      </c>
      <c r="M82" s="12">
        <f t="shared" si="16"/>
        <v>0.70825621887581891</v>
      </c>
      <c r="N82" s="12">
        <f t="shared" si="17"/>
        <v>10.110962807968042</v>
      </c>
      <c r="O82" s="12"/>
      <c r="P82" s="12">
        <f t="shared" si="18"/>
        <v>27.907012853663165</v>
      </c>
      <c r="Q82" s="12">
        <f t="shared" si="19"/>
        <v>22.781877956114968</v>
      </c>
      <c r="R82" s="12">
        <f t="shared" si="20"/>
        <v>23.180971309921127</v>
      </c>
      <c r="S82" s="12">
        <f t="shared" si="21"/>
        <v>27.038697963119795</v>
      </c>
    </row>
    <row r="83" spans="2:19"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H83" s="12">
        <f t="shared" si="11"/>
        <v>2.2999999999999972</v>
      </c>
      <c r="I83" s="12">
        <f t="shared" si="12"/>
        <v>3.1403085373254838</v>
      </c>
      <c r="J83" s="12">
        <f t="shared" si="13"/>
        <v>0</v>
      </c>
      <c r="K83" s="12">
        <f t="shared" si="14"/>
        <v>0.29999999999999716</v>
      </c>
      <c r="L83" s="12">
        <f t="shared" si="15"/>
        <v>0.78048087231371277</v>
      </c>
      <c r="M83" s="12">
        <f t="shared" si="16"/>
        <v>0.76273746648165108</v>
      </c>
      <c r="N83" s="12">
        <f t="shared" si="17"/>
        <v>1.1497663931282849</v>
      </c>
      <c r="O83" s="12"/>
      <c r="P83" s="12">
        <f t="shared" si="18"/>
        <v>24.853636610446799</v>
      </c>
      <c r="Q83" s="12">
        <f t="shared" si="19"/>
        <v>24.288615510731123</v>
      </c>
      <c r="R83" s="12">
        <f t="shared" si="20"/>
        <v>24.186356579302132</v>
      </c>
      <c r="S83" s="12">
        <f t="shared" si="21"/>
        <v>27.277827447162927</v>
      </c>
    </row>
    <row r="84" spans="2:19"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H84" s="12">
        <f t="shared" si="11"/>
        <v>2.3000000000000114</v>
      </c>
      <c r="I84" s="12">
        <f t="shared" si="12"/>
        <v>3.2049476555812904</v>
      </c>
      <c r="J84" s="12">
        <f t="shared" si="13"/>
        <v>1.2000000000000028</v>
      </c>
      <c r="K84" s="12">
        <f t="shared" si="14"/>
        <v>0</v>
      </c>
      <c r="L84" s="12">
        <f t="shared" si="15"/>
        <v>0.84051786249169069</v>
      </c>
      <c r="M84" s="12">
        <f t="shared" si="16"/>
        <v>0.79833265621100913</v>
      </c>
      <c r="N84" s="12">
        <f t="shared" si="17"/>
        <v>2.5740728516274376</v>
      </c>
      <c r="O84" s="12"/>
      <c r="P84" s="12">
        <f t="shared" si="18"/>
        <v>26.225634637993601</v>
      </c>
      <c r="Q84" s="12">
        <f t="shared" si="19"/>
        <v>24.909382055608432</v>
      </c>
      <c r="R84" s="12">
        <f t="shared" si="20"/>
        <v>25.95840197823858</v>
      </c>
      <c r="S84" s="12">
        <f t="shared" si="21"/>
        <v>28.147939350167412</v>
      </c>
    </row>
    <row r="85" spans="2:19"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H85" s="12">
        <f t="shared" si="11"/>
        <v>2.2999999999999972</v>
      </c>
      <c r="I85" s="12">
        <f t="shared" si="12"/>
        <v>3.2745590137029272</v>
      </c>
      <c r="J85" s="12">
        <f t="shared" si="13"/>
        <v>0</v>
      </c>
      <c r="K85" s="12">
        <f t="shared" si="14"/>
        <v>2.2000000000000028</v>
      </c>
      <c r="L85" s="12">
        <f t="shared" si="15"/>
        <v>0.81286539037566663</v>
      </c>
      <c r="M85" s="12">
        <f t="shared" si="16"/>
        <v>0.85974286053493287</v>
      </c>
      <c r="N85" s="12">
        <f t="shared" si="17"/>
        <v>2.8026568763932196</v>
      </c>
      <c r="O85" s="12"/>
      <c r="P85" s="12">
        <f t="shared" si="18"/>
        <v>24.823659826379632</v>
      </c>
      <c r="Q85" s="12">
        <f t="shared" si="19"/>
        <v>26.255225724660892</v>
      </c>
      <c r="R85" s="12">
        <f t="shared" si="20"/>
        <v>27.757196526439436</v>
      </c>
      <c r="S85" s="12">
        <f t="shared" si="21"/>
        <v>28.857191355500518</v>
      </c>
    </row>
    <row r="86" spans="2:19"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H86" s="12">
        <f t="shared" si="11"/>
        <v>2.2999999999999972</v>
      </c>
      <c r="I86" s="12">
        <f t="shared" si="12"/>
        <v>3.3495250916800758</v>
      </c>
      <c r="J86" s="12">
        <f t="shared" si="13"/>
        <v>0</v>
      </c>
      <c r="K86" s="12">
        <f t="shared" si="14"/>
        <v>0</v>
      </c>
      <c r="L86" s="12">
        <f t="shared" si="15"/>
        <v>0.87539349732764105</v>
      </c>
      <c r="M86" s="12">
        <f t="shared" si="16"/>
        <v>0.75664615749915831</v>
      </c>
      <c r="N86" s="12">
        <f t="shared" si="17"/>
        <v>7.2760082438735134</v>
      </c>
      <c r="O86" s="12"/>
      <c r="P86" s="12">
        <f t="shared" si="18"/>
        <v>26.134854146996574</v>
      </c>
      <c r="Q86" s="12">
        <f t="shared" si="19"/>
        <v>22.58965485520919</v>
      </c>
      <c r="R86" s="12">
        <f t="shared" si="20"/>
        <v>29.676776499519914</v>
      </c>
      <c r="S86" s="12">
        <f t="shared" si="21"/>
        <v>29.82820567532773</v>
      </c>
    </row>
    <row r="87" spans="2:19"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H87" s="12">
        <f t="shared" si="11"/>
        <v>5.4000000000000057</v>
      </c>
      <c r="I87" s="12">
        <f t="shared" si="12"/>
        <v>3.430257791040082</v>
      </c>
      <c r="J87" s="12">
        <f t="shared" si="13"/>
        <v>0</v>
      </c>
      <c r="K87" s="12">
        <f t="shared" si="14"/>
        <v>4.9000000000000057</v>
      </c>
      <c r="L87" s="12">
        <f t="shared" si="15"/>
        <v>0.94273145866053654</v>
      </c>
      <c r="M87" s="12">
        <f t="shared" si="16"/>
        <v>0.81484970807601664</v>
      </c>
      <c r="N87" s="12">
        <f t="shared" si="17"/>
        <v>7.276008243873509</v>
      </c>
      <c r="O87" s="12"/>
      <c r="P87" s="12">
        <f t="shared" si="18"/>
        <v>27.482816630370298</v>
      </c>
      <c r="Q87" s="12">
        <f t="shared" si="19"/>
        <v>23.754765901397388</v>
      </c>
      <c r="R87" s="12">
        <f t="shared" si="20"/>
        <v>31.399912519185023</v>
      </c>
      <c r="S87" s="12">
        <f t="shared" si="21"/>
        <v>30.64084771167613</v>
      </c>
    </row>
    <row r="88" spans="2:19"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H88" s="12">
        <f t="shared" si="11"/>
        <v>2.5</v>
      </c>
      <c r="I88" s="12">
        <f t="shared" si="12"/>
        <v>3.2787391595816264</v>
      </c>
      <c r="J88" s="12">
        <f t="shared" si="13"/>
        <v>0</v>
      </c>
      <c r="K88" s="12">
        <f t="shared" si="14"/>
        <v>0.70000000000000284</v>
      </c>
      <c r="L88" s="12">
        <f t="shared" si="15"/>
        <v>1.0152492631728856</v>
      </c>
      <c r="M88" s="12">
        <f t="shared" si="16"/>
        <v>0.50060737792801757</v>
      </c>
      <c r="N88" s="12">
        <f t="shared" si="17"/>
        <v>33.950564406348157</v>
      </c>
      <c r="O88" s="12"/>
      <c r="P88" s="12">
        <f t="shared" si="18"/>
        <v>30.964624319259155</v>
      </c>
      <c r="Q88" s="12">
        <f t="shared" si="19"/>
        <v>15.268289228347646</v>
      </c>
      <c r="R88" s="12">
        <f t="shared" si="20"/>
        <v>33.255597463439756</v>
      </c>
      <c r="S88" s="12">
        <f t="shared" si="21"/>
        <v>31.664028869050057</v>
      </c>
    </row>
    <row r="89" spans="2:19"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H89" s="12">
        <f t="shared" si="11"/>
        <v>2.0999999999999943</v>
      </c>
      <c r="I89" s="12">
        <f t="shared" si="12"/>
        <v>3.3386421718571362</v>
      </c>
      <c r="J89" s="12">
        <f t="shared" si="13"/>
        <v>0</v>
      </c>
      <c r="K89" s="12">
        <f t="shared" si="14"/>
        <v>0.79999999999999716</v>
      </c>
      <c r="L89" s="12">
        <f t="shared" si="15"/>
        <v>1.0933453603400305</v>
      </c>
      <c r="M89" s="12">
        <f t="shared" si="16"/>
        <v>0.4852694839224802</v>
      </c>
      <c r="N89" s="12">
        <f t="shared" si="17"/>
        <v>38.519584344946914</v>
      </c>
      <c r="O89" s="12"/>
      <c r="P89" s="12">
        <f t="shared" si="18"/>
        <v>32.748204331578656</v>
      </c>
      <c r="Q89" s="12">
        <f t="shared" si="19"/>
        <v>14.53493543012867</v>
      </c>
      <c r="R89" s="12">
        <f t="shared" si="20"/>
        <v>33.202138467831418</v>
      </c>
      <c r="S89" s="12">
        <f t="shared" si="21"/>
        <v>31.389006399773027</v>
      </c>
    </row>
    <row r="90" spans="2:19"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H90" s="12">
        <f t="shared" si="11"/>
        <v>5.7999999999999972</v>
      </c>
      <c r="I90" s="12">
        <f t="shared" si="12"/>
        <v>3.4339223389230704</v>
      </c>
      <c r="J90" s="12">
        <f t="shared" si="13"/>
        <v>0.89999999999999147</v>
      </c>
      <c r="K90" s="12">
        <f t="shared" si="14"/>
        <v>0</v>
      </c>
      <c r="L90" s="12">
        <f t="shared" si="15"/>
        <v>1.1774488495969559</v>
      </c>
      <c r="M90" s="12">
        <f t="shared" si="16"/>
        <v>0.46105944422420969</v>
      </c>
      <c r="N90" s="12">
        <f t="shared" si="17"/>
        <v>43.72204938322615</v>
      </c>
      <c r="O90" s="12"/>
      <c r="P90" s="12">
        <f t="shared" si="18"/>
        <v>34.28874428086867</v>
      </c>
      <c r="Q90" s="12">
        <f t="shared" si="19"/>
        <v>13.426612448341066</v>
      </c>
      <c r="R90" s="12">
        <f t="shared" si="20"/>
        <v>32.793104169591764</v>
      </c>
      <c r="S90" s="12">
        <f t="shared" si="21"/>
        <v>30.311147486339816</v>
      </c>
    </row>
    <row r="91" spans="2:19"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H91" s="12">
        <f t="shared" si="11"/>
        <v>6.2000000000000028</v>
      </c>
      <c r="I91" s="12">
        <f t="shared" si="12"/>
        <v>3.2519163649940759</v>
      </c>
      <c r="J91" s="12">
        <f t="shared" si="13"/>
        <v>4.6000000000000085</v>
      </c>
      <c r="K91" s="12">
        <f t="shared" si="14"/>
        <v>0</v>
      </c>
      <c r="L91" s="12">
        <f t="shared" si="15"/>
        <v>1.1987910687967225</v>
      </c>
      <c r="M91" s="12">
        <f t="shared" si="16"/>
        <v>0.49652555531837972</v>
      </c>
      <c r="N91" s="12">
        <f t="shared" si="17"/>
        <v>41.423855785340486</v>
      </c>
      <c r="O91" s="12"/>
      <c r="P91" s="12">
        <f t="shared" si="18"/>
        <v>36.864142070237598</v>
      </c>
      <c r="Q91" s="12">
        <f t="shared" si="19"/>
        <v>15.26870619008937</v>
      </c>
      <c r="R91" s="12">
        <f t="shared" si="20"/>
        <v>31.952416076235266</v>
      </c>
      <c r="S91" s="12">
        <f t="shared" si="21"/>
        <v>28.98608355211114</v>
      </c>
    </row>
    <row r="92" spans="2:19"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H92" s="12">
        <f t="shared" si="11"/>
        <v>1.7999999999999972</v>
      </c>
      <c r="I92" s="12">
        <f t="shared" si="12"/>
        <v>3.0251407007628508</v>
      </c>
      <c r="J92" s="12">
        <f t="shared" si="13"/>
        <v>0</v>
      </c>
      <c r="K92" s="12">
        <f t="shared" si="14"/>
        <v>0</v>
      </c>
      <c r="L92" s="12">
        <f t="shared" si="15"/>
        <v>0.93715961255031577</v>
      </c>
      <c r="M92" s="12">
        <f t="shared" si="16"/>
        <v>0.53471982880440894</v>
      </c>
      <c r="N92" s="12">
        <f t="shared" si="17"/>
        <v>27.341898557635901</v>
      </c>
      <c r="O92" s="12"/>
      <c r="P92" s="12">
        <f t="shared" si="18"/>
        <v>30.979042142204889</v>
      </c>
      <c r="Q92" s="12">
        <f t="shared" si="19"/>
        <v>17.67586640415001</v>
      </c>
      <c r="R92" s="12">
        <f t="shared" si="20"/>
        <v>31.223843790919481</v>
      </c>
      <c r="S92" s="12">
        <f t="shared" si="21"/>
        <v>28.011939638091132</v>
      </c>
    </row>
    <row r="93" spans="2:19"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H93" s="12">
        <f t="shared" si="11"/>
        <v>2.7000000000000028</v>
      </c>
      <c r="I93" s="12">
        <f t="shared" si="12"/>
        <v>3.1193822931292243</v>
      </c>
      <c r="J93" s="12">
        <f t="shared" si="13"/>
        <v>0</v>
      </c>
      <c r="K93" s="12">
        <f t="shared" si="14"/>
        <v>1.5</v>
      </c>
      <c r="L93" s="12">
        <f t="shared" si="15"/>
        <v>1.0092488135157247</v>
      </c>
      <c r="M93" s="12">
        <f t="shared" si="16"/>
        <v>0.57585212332782498</v>
      </c>
      <c r="N93" s="12">
        <f t="shared" si="17"/>
        <v>27.341898557635908</v>
      </c>
      <c r="O93" s="12"/>
      <c r="P93" s="12">
        <f t="shared" si="18"/>
        <v>32.354123947510502</v>
      </c>
      <c r="Q93" s="12">
        <f t="shared" si="19"/>
        <v>18.460453680082793</v>
      </c>
      <c r="R93" s="12">
        <f t="shared" si="20"/>
        <v>31.522454962710526</v>
      </c>
      <c r="S93" s="12">
        <f t="shared" si="21"/>
        <v>27.637771525796332</v>
      </c>
    </row>
    <row r="94" spans="2:19"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H94" s="12">
        <f t="shared" si="11"/>
        <v>1.9000000000000057</v>
      </c>
      <c r="I94" s="12">
        <f t="shared" si="12"/>
        <v>3.1516424695237797</v>
      </c>
      <c r="J94" s="12">
        <f t="shared" si="13"/>
        <v>0</v>
      </c>
      <c r="K94" s="12">
        <f t="shared" si="14"/>
        <v>0.40000000000000568</v>
      </c>
      <c r="L94" s="12">
        <f t="shared" si="15"/>
        <v>1.0868833376323188</v>
      </c>
      <c r="M94" s="12">
        <f t="shared" si="16"/>
        <v>0.50476382512227302</v>
      </c>
      <c r="N94" s="12">
        <f t="shared" si="17"/>
        <v>36.573401827487814</v>
      </c>
      <c r="O94" s="12"/>
      <c r="P94" s="12">
        <f t="shared" si="18"/>
        <v>34.486251157687612</v>
      </c>
      <c r="Q94" s="12">
        <f t="shared" si="19"/>
        <v>16.015897425019279</v>
      </c>
      <c r="R94" s="12">
        <f t="shared" si="20"/>
        <v>31.844036224639343</v>
      </c>
      <c r="S94" s="12">
        <f t="shared" si="21"/>
        <v>27.234821251017323</v>
      </c>
    </row>
    <row r="95" spans="2:19"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H95" s="12">
        <f t="shared" si="11"/>
        <v>2.5</v>
      </c>
      <c r="I95" s="12">
        <f t="shared" si="12"/>
        <v>3.2479226594871471</v>
      </c>
      <c r="J95" s="12">
        <f t="shared" si="13"/>
        <v>0.5</v>
      </c>
      <c r="K95" s="12">
        <f t="shared" si="14"/>
        <v>0</v>
      </c>
      <c r="L95" s="12">
        <f t="shared" si="15"/>
        <v>1.1704897482194203</v>
      </c>
      <c r="M95" s="12">
        <f t="shared" si="16"/>
        <v>0.51282258090090893</v>
      </c>
      <c r="N95" s="12">
        <f t="shared" si="17"/>
        <v>39.069824175897125</v>
      </c>
      <c r="O95" s="12"/>
      <c r="P95" s="12">
        <f t="shared" si="18"/>
        <v>36.038104072473288</v>
      </c>
      <c r="Q95" s="12">
        <f t="shared" si="19"/>
        <v>15.7892485340733</v>
      </c>
      <c r="R95" s="12">
        <f t="shared" si="20"/>
        <v>31.480238870574077</v>
      </c>
      <c r="S95" s="12">
        <f t="shared" si="21"/>
        <v>26.346241527615973</v>
      </c>
    </row>
    <row r="96" spans="2:19"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H96" s="12">
        <f t="shared" si="11"/>
        <v>3.7999999999999972</v>
      </c>
      <c r="I96" s="12">
        <f t="shared" si="12"/>
        <v>3.3054551717553893</v>
      </c>
      <c r="J96" s="12">
        <f t="shared" si="13"/>
        <v>2.5</v>
      </c>
      <c r="K96" s="12">
        <f t="shared" si="14"/>
        <v>0</v>
      </c>
      <c r="L96" s="12">
        <f t="shared" si="15"/>
        <v>1.2220658826978372</v>
      </c>
      <c r="M96" s="12">
        <f t="shared" si="16"/>
        <v>0.55227047173944044</v>
      </c>
      <c r="N96" s="12">
        <f t="shared" si="17"/>
        <v>37.749066533150035</v>
      </c>
      <c r="O96" s="12"/>
      <c r="P96" s="12">
        <f t="shared" si="18"/>
        <v>36.971183065503475</v>
      </c>
      <c r="Q96" s="12">
        <f t="shared" si="19"/>
        <v>16.707849389654637</v>
      </c>
      <c r="R96" s="12">
        <f t="shared" si="20"/>
        <v>30.896424616318459</v>
      </c>
      <c r="S96" s="12">
        <f t="shared" si="21"/>
        <v>25.341597472584859</v>
      </c>
    </row>
    <row r="97" spans="2:19"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H97" s="12">
        <f t="shared" si="11"/>
        <v>1.5</v>
      </c>
      <c r="I97" s="12">
        <f t="shared" si="12"/>
        <v>3.267413261890419</v>
      </c>
      <c r="J97" s="12">
        <f t="shared" si="13"/>
        <v>0</v>
      </c>
      <c r="K97" s="12">
        <f t="shared" si="14"/>
        <v>0.79999999999999716</v>
      </c>
      <c r="L97" s="12">
        <f t="shared" si="15"/>
        <v>1.1237632582899784</v>
      </c>
      <c r="M97" s="12">
        <f t="shared" si="16"/>
        <v>0.59475281571939742</v>
      </c>
      <c r="N97" s="12">
        <f t="shared" si="17"/>
        <v>30.782979023080976</v>
      </c>
      <c r="O97" s="12"/>
      <c r="P97" s="12">
        <f t="shared" si="18"/>
        <v>34.393055552446569</v>
      </c>
      <c r="Q97" s="12">
        <f t="shared" si="19"/>
        <v>18.20255866181105</v>
      </c>
      <c r="R97" s="12">
        <f t="shared" si="20"/>
        <v>30.369298315023723</v>
      </c>
      <c r="S97" s="12">
        <f t="shared" si="21"/>
        <v>24.756588526238531</v>
      </c>
    </row>
    <row r="98" spans="2:19"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H98" s="12">
        <f t="shared" si="11"/>
        <v>2.2999999999999972</v>
      </c>
      <c r="I98" s="12">
        <f t="shared" si="12"/>
        <v>3.4033681281896819</v>
      </c>
      <c r="J98" s="12">
        <f t="shared" si="13"/>
        <v>2</v>
      </c>
      <c r="K98" s="12">
        <f t="shared" si="14"/>
        <v>0</v>
      </c>
      <c r="L98" s="12">
        <f t="shared" si="15"/>
        <v>1.2102065858507458</v>
      </c>
      <c r="M98" s="12">
        <f t="shared" si="16"/>
        <v>0.57896457077473595</v>
      </c>
      <c r="N98" s="12">
        <f t="shared" si="17"/>
        <v>35.281253710046521</v>
      </c>
      <c r="O98" s="12"/>
      <c r="P98" s="12">
        <f t="shared" si="18"/>
        <v>35.55908559602333</v>
      </c>
      <c r="Q98" s="12">
        <f t="shared" si="19"/>
        <v>17.01151767800971</v>
      </c>
      <c r="R98" s="12">
        <f t="shared" si="20"/>
        <v>30.337476722096241</v>
      </c>
      <c r="S98" s="12">
        <f t="shared" si="21"/>
        <v>25.088154834209007</v>
      </c>
    </row>
    <row r="99" spans="2:19"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H99" s="12">
        <f t="shared" si="11"/>
        <v>1.5</v>
      </c>
      <c r="I99" s="12">
        <f t="shared" si="12"/>
        <v>3.4882425995888884</v>
      </c>
      <c r="J99" s="12">
        <f t="shared" si="13"/>
        <v>0</v>
      </c>
      <c r="K99" s="12">
        <f t="shared" si="14"/>
        <v>0.29999999999999716</v>
      </c>
      <c r="L99" s="12">
        <f t="shared" si="15"/>
        <v>1.1494532463008031</v>
      </c>
      <c r="M99" s="12">
        <f t="shared" si="16"/>
        <v>0.62350030698817716</v>
      </c>
      <c r="N99" s="12">
        <f t="shared" si="17"/>
        <v>29.665353519100279</v>
      </c>
      <c r="O99" s="12"/>
      <c r="P99" s="12">
        <f t="shared" si="18"/>
        <v>32.952216294711654</v>
      </c>
      <c r="Q99" s="12">
        <f t="shared" si="19"/>
        <v>17.874338988396641</v>
      </c>
      <c r="R99" s="12">
        <f t="shared" si="20"/>
        <v>29.957186184561603</v>
      </c>
      <c r="S99" s="12">
        <f t="shared" si="21"/>
        <v>25.621798350246216</v>
      </c>
    </row>
    <row r="100" spans="2:19"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H100" s="12">
        <f t="shared" si="11"/>
        <v>3.8000000000000114</v>
      </c>
      <c r="I100" s="12">
        <f t="shared" si="12"/>
        <v>3.6411843380188027</v>
      </c>
      <c r="J100" s="12">
        <f t="shared" si="13"/>
        <v>1.4000000000000057</v>
      </c>
      <c r="K100" s="12">
        <f t="shared" si="14"/>
        <v>0</v>
      </c>
      <c r="L100" s="12">
        <f t="shared" si="15"/>
        <v>1.2378727267854803</v>
      </c>
      <c r="M100" s="12">
        <f t="shared" si="16"/>
        <v>0.64838494598726792</v>
      </c>
      <c r="N100" s="12">
        <f t="shared" si="17"/>
        <v>31.251710161723619</v>
      </c>
      <c r="O100" s="12"/>
      <c r="P100" s="12">
        <f t="shared" si="18"/>
        <v>33.996431157314511</v>
      </c>
      <c r="Q100" s="12">
        <f t="shared" si="19"/>
        <v>17.806979427470001</v>
      </c>
      <c r="R100" s="12">
        <f t="shared" si="20"/>
        <v>29.97963485113555</v>
      </c>
      <c r="S100" s="12">
        <f t="shared" si="21"/>
        <v>26.269998127178724</v>
      </c>
    </row>
    <row r="101" spans="2:19"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H101" s="12">
        <f t="shared" si="11"/>
        <v>3.4000000000000057</v>
      </c>
      <c r="I101" s="12">
        <f t="shared" si="12"/>
        <v>3.6289677486356329</v>
      </c>
      <c r="J101" s="12">
        <f t="shared" si="13"/>
        <v>0</v>
      </c>
      <c r="K101" s="12">
        <f t="shared" si="14"/>
        <v>1.8000000000000114</v>
      </c>
      <c r="L101" s="12">
        <f t="shared" si="15"/>
        <v>1.2254013980766707</v>
      </c>
      <c r="M101" s="12">
        <f t="shared" si="16"/>
        <v>0.69826071106321153</v>
      </c>
      <c r="N101" s="12">
        <f t="shared" si="17"/>
        <v>27.402977087756696</v>
      </c>
      <c r="O101" s="12"/>
      <c r="P101" s="12">
        <f t="shared" si="18"/>
        <v>33.767216546285908</v>
      </c>
      <c r="Q101" s="12">
        <f t="shared" si="19"/>
        <v>19.241303848063502</v>
      </c>
      <c r="R101" s="12">
        <f t="shared" si="20"/>
        <v>29.881782904167238</v>
      </c>
      <c r="S101" s="12">
        <f t="shared" si="21"/>
        <v>27.055854374883744</v>
      </c>
    </row>
    <row r="102" spans="2:19"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H102" s="12">
        <f t="shared" si="11"/>
        <v>3.6999999999999886</v>
      </c>
      <c r="I102" s="12">
        <f t="shared" si="12"/>
        <v>3.6465806523768345</v>
      </c>
      <c r="J102" s="12">
        <f t="shared" si="13"/>
        <v>0</v>
      </c>
      <c r="K102" s="12">
        <f t="shared" si="14"/>
        <v>2.7999999999999972</v>
      </c>
      <c r="L102" s="12">
        <f t="shared" si="15"/>
        <v>1.3196630440825685</v>
      </c>
      <c r="M102" s="12">
        <f t="shared" si="16"/>
        <v>0.61351153499114996</v>
      </c>
      <c r="N102" s="12">
        <f t="shared" si="17"/>
        <v>36.528077532954711</v>
      </c>
      <c r="O102" s="12"/>
      <c r="P102" s="12">
        <f t="shared" si="18"/>
        <v>36.189054072406563</v>
      </c>
      <c r="Q102" s="12">
        <f t="shared" si="19"/>
        <v>16.824296333368199</v>
      </c>
      <c r="R102" s="12">
        <f t="shared" si="20"/>
        <v>30.072460274660354</v>
      </c>
      <c r="S102" s="12">
        <f t="shared" si="21"/>
        <v>28.050189298334033</v>
      </c>
    </row>
    <row r="103" spans="2:19"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H103" s="12">
        <f t="shared" si="11"/>
        <v>4.7000000000000028</v>
      </c>
      <c r="I103" s="12">
        <f t="shared" si="12"/>
        <v>3.6424714717904383</v>
      </c>
      <c r="J103" s="12">
        <f t="shared" si="13"/>
        <v>0.5</v>
      </c>
      <c r="K103" s="12">
        <f t="shared" si="14"/>
        <v>0</v>
      </c>
      <c r="L103" s="12">
        <f t="shared" si="15"/>
        <v>1.4211755859350736</v>
      </c>
      <c r="M103" s="12">
        <f t="shared" si="16"/>
        <v>0.44532011460585397</v>
      </c>
      <c r="N103" s="12">
        <f t="shared" si="17"/>
        <v>52.282760203862665</v>
      </c>
      <c r="O103" s="12"/>
      <c r="P103" s="12">
        <f t="shared" si="18"/>
        <v>39.016793870358086</v>
      </c>
      <c r="Q103" s="12">
        <f t="shared" si="19"/>
        <v>12.225768082322389</v>
      </c>
      <c r="R103" s="12">
        <f t="shared" si="20"/>
        <v>29.575874331714637</v>
      </c>
      <c r="S103" s="12">
        <f t="shared" si="21"/>
        <v>27.870422602715117</v>
      </c>
    </row>
    <row r="104" spans="2:19"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H104" s="12">
        <f t="shared" si="11"/>
        <v>5.5</v>
      </c>
      <c r="I104" s="12">
        <f t="shared" si="12"/>
        <v>3.5611231234666261</v>
      </c>
      <c r="J104" s="12">
        <f t="shared" si="13"/>
        <v>4.5</v>
      </c>
      <c r="K104" s="12">
        <f t="shared" si="14"/>
        <v>0</v>
      </c>
      <c r="L104" s="12">
        <f t="shared" si="15"/>
        <v>1.4920352463916176</v>
      </c>
      <c r="M104" s="12">
        <f t="shared" si="16"/>
        <v>0.47957550803707349</v>
      </c>
      <c r="N104" s="12">
        <f t="shared" si="17"/>
        <v>51.351907879398951</v>
      </c>
      <c r="O104" s="12"/>
      <c r="P104" s="12">
        <f t="shared" si="18"/>
        <v>41.89788430957632</v>
      </c>
      <c r="Q104" s="12">
        <f t="shared" si="19"/>
        <v>13.466973519585132</v>
      </c>
      <c r="R104" s="12">
        <f t="shared" si="20"/>
        <v>27.829190803087869</v>
      </c>
      <c r="S104" s="12">
        <f t="shared" si="21"/>
        <v>27.005170016109144</v>
      </c>
    </row>
    <row r="105" spans="2:19"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H105" s="12">
        <f t="shared" si="11"/>
        <v>2.7000000000000028</v>
      </c>
      <c r="I105" s="12">
        <f t="shared" si="12"/>
        <v>3.4119787483486745</v>
      </c>
      <c r="J105" s="12">
        <f t="shared" si="13"/>
        <v>1.4000000000000057</v>
      </c>
      <c r="K105" s="12">
        <f t="shared" si="14"/>
        <v>0</v>
      </c>
      <c r="L105" s="12">
        <f t="shared" si="15"/>
        <v>1.2606533422678958</v>
      </c>
      <c r="M105" s="12">
        <f t="shared" si="16"/>
        <v>0.51646593173223299</v>
      </c>
      <c r="N105" s="12">
        <f t="shared" si="17"/>
        <v>41.876053083402041</v>
      </c>
      <c r="O105" s="12"/>
      <c r="P105" s="12">
        <f t="shared" si="18"/>
        <v>36.947866186975091</v>
      </c>
      <c r="Q105" s="12">
        <f t="shared" si="19"/>
        <v>15.136844916815251</v>
      </c>
      <c r="R105" s="12">
        <f t="shared" si="20"/>
        <v>26.019751027987017</v>
      </c>
      <c r="S105" s="12">
        <f t="shared" si="21"/>
        <v>26.10916155070516</v>
      </c>
    </row>
    <row r="106" spans="2:19"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H106" s="12">
        <f t="shared" si="11"/>
        <v>2.5</v>
      </c>
      <c r="I106" s="12">
        <f t="shared" si="12"/>
        <v>3.4667463443754958</v>
      </c>
      <c r="J106" s="12">
        <f t="shared" si="13"/>
        <v>0</v>
      </c>
      <c r="K106" s="12">
        <f t="shared" si="14"/>
        <v>0</v>
      </c>
      <c r="L106" s="12">
        <f t="shared" si="15"/>
        <v>1.2499343685961952</v>
      </c>
      <c r="M106" s="12">
        <f t="shared" si="16"/>
        <v>0.55619408032702011</v>
      </c>
      <c r="N106" s="12">
        <f t="shared" si="17"/>
        <v>38.410351638211111</v>
      </c>
      <c r="O106" s="12"/>
      <c r="P106" s="12">
        <f t="shared" si="18"/>
        <v>36.054970408322731</v>
      </c>
      <c r="Q106" s="12">
        <f t="shared" si="19"/>
        <v>16.043691261963776</v>
      </c>
      <c r="R106" s="12">
        <f t="shared" si="20"/>
        <v>24.800035485262782</v>
      </c>
      <c r="S106" s="12">
        <f t="shared" si="21"/>
        <v>25.700920383738374</v>
      </c>
    </row>
    <row r="107" spans="2:19"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H107" s="12">
        <f t="shared" si="11"/>
        <v>3.9000000000000057</v>
      </c>
      <c r="I107" s="12">
        <f t="shared" si="12"/>
        <v>3.541111447788996</v>
      </c>
      <c r="J107" s="12">
        <f t="shared" si="13"/>
        <v>0</v>
      </c>
      <c r="K107" s="12">
        <f t="shared" si="14"/>
        <v>0.5</v>
      </c>
      <c r="L107" s="12">
        <f t="shared" si="15"/>
        <v>1.3460831661805179</v>
      </c>
      <c r="M107" s="12">
        <f t="shared" si="16"/>
        <v>0.59897824035217551</v>
      </c>
      <c r="N107" s="12">
        <f t="shared" si="17"/>
        <v>38.410351638211104</v>
      </c>
      <c r="O107" s="12"/>
      <c r="P107" s="12">
        <f t="shared" si="18"/>
        <v>38.013013315945962</v>
      </c>
      <c r="Q107" s="12">
        <f t="shared" si="19"/>
        <v>16.914978508404936</v>
      </c>
      <c r="R107" s="12">
        <f t="shared" si="20"/>
        <v>23.753088088882141</v>
      </c>
      <c r="S107" s="12">
        <f t="shared" si="21"/>
        <v>25.544536860599123</v>
      </c>
    </row>
    <row r="108" spans="2:19"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H108" s="12">
        <f t="shared" si="11"/>
        <v>4.5</v>
      </c>
      <c r="I108" s="12">
        <f t="shared" si="12"/>
        <v>3.5135046360804569</v>
      </c>
      <c r="J108" s="12">
        <f t="shared" si="13"/>
        <v>0.59999999999999432</v>
      </c>
      <c r="K108" s="12">
        <f t="shared" si="14"/>
        <v>0</v>
      </c>
      <c r="L108" s="12">
        <f t="shared" si="15"/>
        <v>1.4496280251174807</v>
      </c>
      <c r="M108" s="12">
        <f t="shared" si="16"/>
        <v>0.60659195114849673</v>
      </c>
      <c r="N108" s="12">
        <f t="shared" si="17"/>
        <v>40.99931348298189</v>
      </c>
      <c r="O108" s="12"/>
      <c r="P108" s="12">
        <f t="shared" si="18"/>
        <v>41.258748038386969</v>
      </c>
      <c r="Q108" s="12">
        <f t="shared" si="19"/>
        <v>17.26458376970265</v>
      </c>
      <c r="R108" s="12">
        <f t="shared" si="20"/>
        <v>22.625606277395299</v>
      </c>
      <c r="S108" s="12">
        <f t="shared" si="21"/>
        <v>25.597494735120723</v>
      </c>
    </row>
    <row r="109" spans="2:19"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H109" s="12">
        <f t="shared" si="11"/>
        <v>4.9000000000000057</v>
      </c>
      <c r="I109" s="12">
        <f t="shared" si="12"/>
        <v>3.437620377317415</v>
      </c>
      <c r="J109" s="12">
        <f t="shared" si="13"/>
        <v>4.9000000000000057</v>
      </c>
      <c r="K109" s="12">
        <f t="shared" si="14"/>
        <v>0</v>
      </c>
      <c r="L109" s="12">
        <f t="shared" si="15"/>
        <v>1.5149840270495951</v>
      </c>
      <c r="M109" s="12">
        <f t="shared" si="16"/>
        <v>0.65325287046761182</v>
      </c>
      <c r="N109" s="12">
        <f t="shared" si="17"/>
        <v>39.743404310143859</v>
      </c>
      <c r="O109" s="12"/>
      <c r="P109" s="12">
        <f t="shared" si="18"/>
        <v>44.070719298907271</v>
      </c>
      <c r="Q109" s="12">
        <f t="shared" si="19"/>
        <v>19.003054402923482</v>
      </c>
      <c r="R109" s="12">
        <f t="shared" si="20"/>
        <v>21.21224418465787</v>
      </c>
      <c r="S109" s="12">
        <f t="shared" si="21"/>
        <v>25.260110091912708</v>
      </c>
    </row>
    <row r="110" spans="2:19"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H110" s="12">
        <f t="shared" si="11"/>
        <v>6.7999999999999972</v>
      </c>
      <c r="I110" s="12">
        <f t="shared" si="12"/>
        <v>3.3251296371110617</v>
      </c>
      <c r="J110" s="12">
        <f t="shared" si="13"/>
        <v>5.5</v>
      </c>
      <c r="K110" s="12">
        <f t="shared" si="14"/>
        <v>0</v>
      </c>
      <c r="L110" s="12">
        <f t="shared" si="15"/>
        <v>1.2545981829764863</v>
      </c>
      <c r="M110" s="12">
        <f t="shared" si="16"/>
        <v>0.70350309127281274</v>
      </c>
      <c r="N110" s="12">
        <f t="shared" si="17"/>
        <v>28.144361017024188</v>
      </c>
      <c r="O110" s="12"/>
      <c r="P110" s="12">
        <f t="shared" si="18"/>
        <v>37.730805108293644</v>
      </c>
      <c r="Q110" s="12">
        <f t="shared" si="19"/>
        <v>21.157162819192521</v>
      </c>
      <c r="R110" s="12">
        <f t="shared" si="20"/>
        <v>19.786770328851254</v>
      </c>
      <c r="S110" s="12">
        <f t="shared" si="21"/>
        <v>23.91096428658021</v>
      </c>
    </row>
    <row r="111" spans="2:19"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H111" s="12">
        <f t="shared" si="11"/>
        <v>4.2000000000000028</v>
      </c>
      <c r="I111" s="12">
        <f t="shared" si="12"/>
        <v>3.0578319168888357</v>
      </c>
      <c r="J111" s="12">
        <f t="shared" si="13"/>
        <v>2.5999999999999943</v>
      </c>
      <c r="K111" s="12">
        <f t="shared" si="14"/>
        <v>0</v>
      </c>
      <c r="L111" s="12">
        <f t="shared" si="15"/>
        <v>0.92802881243621604</v>
      </c>
      <c r="M111" s="12">
        <f t="shared" si="16"/>
        <v>0.75761871367841371</v>
      </c>
      <c r="N111" s="12">
        <f t="shared" si="17"/>
        <v>10.109474022163631</v>
      </c>
      <c r="O111" s="12"/>
      <c r="P111" s="12">
        <f t="shared" si="18"/>
        <v>30.349242131674487</v>
      </c>
      <c r="Q111" s="12">
        <f t="shared" si="19"/>
        <v>24.776336118868372</v>
      </c>
      <c r="R111" s="12">
        <f t="shared" si="20"/>
        <v>19.143878737453335</v>
      </c>
      <c r="S111" s="12">
        <f t="shared" si="21"/>
        <v>23.099247487917676</v>
      </c>
    </row>
    <row r="112" spans="2:19"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H112" s="12">
        <f t="shared" si="11"/>
        <v>2.8000000000000114</v>
      </c>
      <c r="I112" s="12">
        <f t="shared" si="12"/>
        <v>2.9699728335725921</v>
      </c>
      <c r="J112" s="12">
        <f t="shared" si="13"/>
        <v>0.80000000000001137</v>
      </c>
      <c r="K112" s="12">
        <f t="shared" si="14"/>
        <v>0</v>
      </c>
      <c r="L112" s="12">
        <f t="shared" si="15"/>
        <v>0.79941564416207933</v>
      </c>
      <c r="M112" s="12">
        <f t="shared" si="16"/>
        <v>0.81589707626906083</v>
      </c>
      <c r="N112" s="12">
        <f t="shared" si="17"/>
        <v>1.0203245414041231</v>
      </c>
      <c r="O112" s="12"/>
      <c r="P112" s="12">
        <f t="shared" si="18"/>
        <v>26.916597859935948</v>
      </c>
      <c r="Q112" s="12">
        <f t="shared" si="19"/>
        <v>27.471533309872569</v>
      </c>
      <c r="R112" s="12">
        <f t="shared" si="20"/>
        <v>19.838832946321773</v>
      </c>
      <c r="S112" s="12">
        <f t="shared" si="21"/>
        <v>22.723539120907127</v>
      </c>
    </row>
    <row r="113" spans="2:19"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H113" s="12">
        <f t="shared" si="11"/>
        <v>2.3999999999999915</v>
      </c>
      <c r="I113" s="12">
        <f t="shared" si="12"/>
        <v>2.9830476669243295</v>
      </c>
      <c r="J113" s="12">
        <f t="shared" si="13"/>
        <v>0</v>
      </c>
      <c r="K113" s="12">
        <f t="shared" si="14"/>
        <v>1.2999999999999972</v>
      </c>
      <c r="L113" s="12">
        <f t="shared" si="15"/>
        <v>0.79937069371300762</v>
      </c>
      <c r="M113" s="12">
        <f t="shared" si="16"/>
        <v>0.87865838982821931</v>
      </c>
      <c r="N113" s="12">
        <f t="shared" si="17"/>
        <v>4.7250489811468022</v>
      </c>
      <c r="O113" s="12"/>
      <c r="P113" s="12">
        <f t="shared" si="18"/>
        <v>26.797114326275533</v>
      </c>
      <c r="Q113" s="12">
        <f t="shared" si="19"/>
        <v>29.4550569731311</v>
      </c>
      <c r="R113" s="12">
        <f t="shared" si="20"/>
        <v>21.286410515930825</v>
      </c>
      <c r="S113" s="12">
        <f t="shared" si="21"/>
        <v>22.668512782617288</v>
      </c>
    </row>
    <row r="114" spans="2:19"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H114" s="12">
        <f t="shared" si="11"/>
        <v>1.7000000000000028</v>
      </c>
      <c r="I114" s="12">
        <f t="shared" si="12"/>
        <v>3.0278974874569711</v>
      </c>
      <c r="J114" s="12">
        <f t="shared" si="13"/>
        <v>0</v>
      </c>
      <c r="K114" s="12">
        <f t="shared" si="14"/>
        <v>0</v>
      </c>
      <c r="L114" s="12">
        <f t="shared" si="15"/>
        <v>0.86086074707554672</v>
      </c>
      <c r="M114" s="12">
        <f t="shared" si="16"/>
        <v>0.84624749673808253</v>
      </c>
      <c r="N114" s="12">
        <f t="shared" si="17"/>
        <v>0.85602365230330479</v>
      </c>
      <c r="O114" s="12"/>
      <c r="P114" s="12">
        <f t="shared" si="18"/>
        <v>28.430973989101417</v>
      </c>
      <c r="Q114" s="12">
        <f t="shared" si="19"/>
        <v>27.948353609844872</v>
      </c>
      <c r="R114" s="12">
        <f t="shared" si="20"/>
        <v>22.560361403221901</v>
      </c>
      <c r="S114" s="12">
        <f t="shared" si="21"/>
        <v>22.908022815839963</v>
      </c>
    </row>
    <row r="115" spans="2:19"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H115" s="12">
        <f t="shared" si="11"/>
        <v>5.6000000000000014</v>
      </c>
      <c r="I115" s="12">
        <f t="shared" si="12"/>
        <v>3.1300434480305843</v>
      </c>
      <c r="J115" s="12">
        <f t="shared" si="13"/>
        <v>5.2000000000000028</v>
      </c>
      <c r="K115" s="12">
        <f t="shared" si="14"/>
        <v>0</v>
      </c>
      <c r="L115" s="12">
        <f t="shared" si="15"/>
        <v>0.92708080454289643</v>
      </c>
      <c r="M115" s="12">
        <f t="shared" si="16"/>
        <v>0.91134345802562733</v>
      </c>
      <c r="N115" s="12">
        <f t="shared" si="17"/>
        <v>0.85602365230329913</v>
      </c>
      <c r="O115" s="12"/>
      <c r="P115" s="12">
        <f t="shared" si="18"/>
        <v>29.618783890243229</v>
      </c>
      <c r="Q115" s="12">
        <f t="shared" si="19"/>
        <v>29.116000245908484</v>
      </c>
      <c r="R115" s="12">
        <f t="shared" si="20"/>
        <v>24.229925845600253</v>
      </c>
      <c r="S115" s="12">
        <f t="shared" si="21"/>
        <v>23.314765364266059</v>
      </c>
    </row>
    <row r="116" spans="2:19"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H116" s="12">
        <f t="shared" si="11"/>
        <v>1.5</v>
      </c>
      <c r="I116" s="12">
        <f t="shared" si="12"/>
        <v>2.9400467901867833</v>
      </c>
      <c r="J116" s="12">
        <f t="shared" si="13"/>
        <v>0.29999999999999716</v>
      </c>
      <c r="K116" s="12">
        <f t="shared" si="14"/>
        <v>0</v>
      </c>
      <c r="L116" s="12">
        <f t="shared" si="15"/>
        <v>0.59839471258465748</v>
      </c>
      <c r="M116" s="12">
        <f t="shared" si="16"/>
        <v>0.98144680095067549</v>
      </c>
      <c r="N116" s="12">
        <f t="shared" si="17"/>
        <v>24.24623514980518</v>
      </c>
      <c r="O116" s="12"/>
      <c r="P116" s="12">
        <f t="shared" si="18"/>
        <v>20.353237730160107</v>
      </c>
      <c r="Q116" s="12">
        <f t="shared" si="19"/>
        <v>33.382012974301119</v>
      </c>
      <c r="R116" s="12">
        <f t="shared" si="20"/>
        <v>26.027918322007714</v>
      </c>
      <c r="S116" s="12">
        <f t="shared" si="21"/>
        <v>23.417596541091648</v>
      </c>
    </row>
    <row r="117" spans="2:19"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H117" s="12">
        <f t="shared" si="11"/>
        <v>1.6000000000000014</v>
      </c>
      <c r="I117" s="12">
        <f t="shared" si="12"/>
        <v>3.0508196202011511</v>
      </c>
      <c r="J117" s="12">
        <f t="shared" si="13"/>
        <v>0</v>
      </c>
      <c r="K117" s="12">
        <f t="shared" si="14"/>
        <v>0</v>
      </c>
      <c r="L117" s="12">
        <f t="shared" si="15"/>
        <v>0.62134815201424665</v>
      </c>
      <c r="M117" s="12">
        <f t="shared" si="16"/>
        <v>1.0569427087161121</v>
      </c>
      <c r="N117" s="12">
        <f t="shared" si="17"/>
        <v>25.954652253322958</v>
      </c>
      <c r="O117" s="12"/>
      <c r="P117" s="12">
        <f t="shared" si="18"/>
        <v>20.366597484163258</v>
      </c>
      <c r="Q117" s="12">
        <f t="shared" si="19"/>
        <v>34.644549343970198</v>
      </c>
      <c r="R117" s="12">
        <f t="shared" si="20"/>
        <v>26.1649708737156</v>
      </c>
      <c r="S117" s="12">
        <f t="shared" si="21"/>
        <v>22.469568837214958</v>
      </c>
    </row>
    <row r="118" spans="2:19"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H118" s="12">
        <f t="shared" si="11"/>
        <v>2.2999999999999972</v>
      </c>
      <c r="I118" s="12">
        <f t="shared" si="12"/>
        <v>3.1624211294473934</v>
      </c>
      <c r="J118" s="12">
        <f t="shared" si="13"/>
        <v>0</v>
      </c>
      <c r="K118" s="12">
        <f t="shared" si="14"/>
        <v>1.5999999999999943</v>
      </c>
      <c r="L118" s="12">
        <f t="shared" si="15"/>
        <v>0.66914416370765029</v>
      </c>
      <c r="M118" s="12">
        <f t="shared" si="16"/>
        <v>1.1382459940019669</v>
      </c>
      <c r="N118" s="12">
        <f t="shared" si="17"/>
        <v>25.954652253322969</v>
      </c>
      <c r="O118" s="12"/>
      <c r="P118" s="12">
        <f t="shared" si="18"/>
        <v>21.159236430493291</v>
      </c>
      <c r="Q118" s="12">
        <f t="shared" si="19"/>
        <v>35.992865826850391</v>
      </c>
      <c r="R118" s="12">
        <f t="shared" si="20"/>
        <v>26.181149229130419</v>
      </c>
      <c r="S118" s="12">
        <f t="shared" si="21"/>
        <v>21.382907575212457</v>
      </c>
    </row>
    <row r="119" spans="2:19"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H119" s="12">
        <f t="shared" si="11"/>
        <v>2.4000000000000057</v>
      </c>
      <c r="I119" s="12">
        <f t="shared" si="12"/>
        <v>3.2287612163279622</v>
      </c>
      <c r="J119" s="12">
        <f t="shared" si="13"/>
        <v>0</v>
      </c>
      <c r="K119" s="12">
        <f t="shared" si="14"/>
        <v>1.2000000000000028</v>
      </c>
      <c r="L119" s="12">
        <f t="shared" si="15"/>
        <v>0.72061679168516179</v>
      </c>
      <c r="M119" s="12">
        <f t="shared" si="16"/>
        <v>1.1027264550790417</v>
      </c>
      <c r="N119" s="12">
        <f t="shared" si="17"/>
        <v>20.956540359144707</v>
      </c>
      <c r="O119" s="12"/>
      <c r="P119" s="12">
        <f t="shared" si="18"/>
        <v>22.318677145927566</v>
      </c>
      <c r="Q119" s="12">
        <f t="shared" si="19"/>
        <v>34.153236526210549</v>
      </c>
      <c r="R119" s="12">
        <f t="shared" si="20"/>
        <v>26.198572073423303</v>
      </c>
      <c r="S119" s="12">
        <f t="shared" si="21"/>
        <v>20.811821817047928</v>
      </c>
    </row>
    <row r="120" spans="2:19"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H120" s="12">
        <f t="shared" si="11"/>
        <v>3.7999999999999972</v>
      </c>
      <c r="I120" s="12">
        <f t="shared" si="12"/>
        <v>3.2925120791224205</v>
      </c>
      <c r="J120" s="12">
        <f t="shared" si="13"/>
        <v>0</v>
      </c>
      <c r="K120" s="12">
        <f t="shared" si="14"/>
        <v>1.7000000000000028</v>
      </c>
      <c r="L120" s="12">
        <f t="shared" si="15"/>
        <v>0.77604885258402045</v>
      </c>
      <c r="M120" s="12">
        <f t="shared" si="16"/>
        <v>1.0952438747005062</v>
      </c>
      <c r="N120" s="12">
        <f t="shared" si="17"/>
        <v>17.057460730886106</v>
      </c>
      <c r="O120" s="12"/>
      <c r="P120" s="12">
        <f t="shared" si="18"/>
        <v>23.570114062903208</v>
      </c>
      <c r="Q120" s="12">
        <f t="shared" si="19"/>
        <v>33.26468812811251</v>
      </c>
      <c r="R120" s="12">
        <f t="shared" si="20"/>
        <v>26.601805282213967</v>
      </c>
      <c r="S120" s="12">
        <f t="shared" si="21"/>
        <v>20.676325900583599</v>
      </c>
    </row>
    <row r="121" spans="2:19"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H121" s="12">
        <f t="shared" si="11"/>
        <v>3.0999999999999943</v>
      </c>
      <c r="I121" s="12">
        <f t="shared" si="12"/>
        <v>3.2534745467472224</v>
      </c>
      <c r="J121" s="12">
        <f t="shared" si="13"/>
        <v>1.7000000000000028</v>
      </c>
      <c r="K121" s="12">
        <f t="shared" si="14"/>
        <v>0</v>
      </c>
      <c r="L121" s="12">
        <f t="shared" si="15"/>
        <v>0.83574491816740659</v>
      </c>
      <c r="M121" s="12">
        <f t="shared" si="16"/>
        <v>1.048724172754391</v>
      </c>
      <c r="N121" s="12">
        <f t="shared" si="17"/>
        <v>11.301817345425631</v>
      </c>
      <c r="O121" s="12"/>
      <c r="P121" s="12">
        <f t="shared" si="18"/>
        <v>25.687765684319629</v>
      </c>
      <c r="Q121" s="12">
        <f t="shared" si="19"/>
        <v>32.233975022269362</v>
      </c>
      <c r="R121" s="12">
        <f t="shared" si="20"/>
        <v>27.33598563231611</v>
      </c>
      <c r="S121" s="12">
        <f t="shared" si="21"/>
        <v>20.706333156566824</v>
      </c>
    </row>
    <row r="122" spans="2:19"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H122" s="12">
        <f t="shared" si="11"/>
        <v>5.8999999999999915</v>
      </c>
      <c r="I122" s="12">
        <f t="shared" si="12"/>
        <v>3.2652802811123935</v>
      </c>
      <c r="J122" s="12">
        <f t="shared" si="13"/>
        <v>4.8999999999999915</v>
      </c>
      <c r="K122" s="12">
        <f t="shared" si="14"/>
        <v>0</v>
      </c>
      <c r="L122" s="12">
        <f t="shared" si="15"/>
        <v>0.76926375802643765</v>
      </c>
      <c r="M122" s="12">
        <f t="shared" si="16"/>
        <v>1.1293952629662674</v>
      </c>
      <c r="N122" s="12">
        <f t="shared" si="17"/>
        <v>18.96767671066797</v>
      </c>
      <c r="O122" s="12"/>
      <c r="P122" s="12">
        <f t="shared" si="18"/>
        <v>23.55888903247136</v>
      </c>
      <c r="Q122" s="12">
        <f t="shared" si="19"/>
        <v>34.58800365466675</v>
      </c>
      <c r="R122" s="12">
        <f t="shared" si="20"/>
        <v>28.569383192846146</v>
      </c>
      <c r="S122" s="12">
        <f t="shared" si="21"/>
        <v>21.28402433318465</v>
      </c>
    </row>
    <row r="123" spans="2:19"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H123" s="12">
        <f t="shared" si="11"/>
        <v>3.1000000000000014</v>
      </c>
      <c r="I123" s="12">
        <f t="shared" si="12"/>
        <v>3.0626095335056553</v>
      </c>
      <c r="J123" s="12">
        <f t="shared" si="13"/>
        <v>0</v>
      </c>
      <c r="K123" s="12">
        <f t="shared" si="14"/>
        <v>2</v>
      </c>
      <c r="L123" s="12">
        <f t="shared" si="15"/>
        <v>0.45151481633616436</v>
      </c>
      <c r="M123" s="12">
        <f t="shared" si="16"/>
        <v>1.2162718216559802</v>
      </c>
      <c r="N123" s="12">
        <f t="shared" si="17"/>
        <v>45.854606812326431</v>
      </c>
      <c r="O123" s="12"/>
      <c r="P123" s="12">
        <f t="shared" si="18"/>
        <v>14.742813649487079</v>
      </c>
      <c r="Q123" s="12">
        <f t="shared" si="19"/>
        <v>39.713577860634395</v>
      </c>
      <c r="R123" s="12">
        <f t="shared" si="20"/>
        <v>29.307975999167546</v>
      </c>
      <c r="S123" s="12">
        <f t="shared" si="21"/>
        <v>21.611312547802221</v>
      </c>
    </row>
    <row r="124" spans="2:19"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H124" s="12">
        <f t="shared" si="11"/>
        <v>3.6000000000000014</v>
      </c>
      <c r="I124" s="12">
        <f t="shared" si="12"/>
        <v>3.0597333437753211</v>
      </c>
      <c r="J124" s="12">
        <f t="shared" si="13"/>
        <v>0.80000000000000426</v>
      </c>
      <c r="K124" s="12">
        <f t="shared" si="14"/>
        <v>0</v>
      </c>
      <c r="L124" s="12">
        <f t="shared" si="15"/>
        <v>0.4862467252851001</v>
      </c>
      <c r="M124" s="12">
        <f t="shared" si="16"/>
        <v>1.1559850387064403</v>
      </c>
      <c r="N124" s="12">
        <f t="shared" si="17"/>
        <v>40.782204321362173</v>
      </c>
      <c r="O124" s="12"/>
      <c r="P124" s="12">
        <f t="shared" si="18"/>
        <v>15.891800711140846</v>
      </c>
      <c r="Q124" s="12">
        <f t="shared" si="19"/>
        <v>37.780581143064644</v>
      </c>
      <c r="R124" s="12">
        <f t="shared" si="20"/>
        <v>28.035158244309169</v>
      </c>
      <c r="S124" s="12">
        <f t="shared" si="21"/>
        <v>21.285004196836947</v>
      </c>
    </row>
    <row r="125" spans="2:19"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H125" s="12">
        <f t="shared" si="11"/>
        <v>2</v>
      </c>
      <c r="I125" s="12">
        <f t="shared" si="12"/>
        <v>3.0181743702195765</v>
      </c>
      <c r="J125" s="12">
        <f t="shared" si="13"/>
        <v>0</v>
      </c>
      <c r="K125" s="12">
        <f t="shared" si="14"/>
        <v>0</v>
      </c>
      <c r="L125" s="12">
        <f t="shared" si="15"/>
        <v>0.46211185799933824</v>
      </c>
      <c r="M125" s="12">
        <f t="shared" si="16"/>
        <v>1.244906964760782</v>
      </c>
      <c r="N125" s="12">
        <f t="shared" si="17"/>
        <v>45.857438495946006</v>
      </c>
      <c r="O125" s="12"/>
      <c r="P125" s="12">
        <f t="shared" si="18"/>
        <v>15.31097283705709</v>
      </c>
      <c r="Q125" s="12">
        <f t="shared" si="19"/>
        <v>41.247019292335096</v>
      </c>
      <c r="R125" s="12">
        <f t="shared" si="20"/>
        <v>27.054616238382017</v>
      </c>
      <c r="S125" s="12">
        <f t="shared" si="21"/>
        <v>21.253450347589581</v>
      </c>
    </row>
    <row r="126" spans="2:19"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H126" s="12">
        <f t="shared" si="11"/>
        <v>4.7999999999999972</v>
      </c>
      <c r="I126" s="12">
        <f t="shared" si="12"/>
        <v>3.0964954756210825</v>
      </c>
      <c r="J126" s="12">
        <f t="shared" si="13"/>
        <v>0</v>
      </c>
      <c r="K126" s="12">
        <f t="shared" si="14"/>
        <v>4.5</v>
      </c>
      <c r="L126" s="12">
        <f t="shared" si="15"/>
        <v>0.49765892399928729</v>
      </c>
      <c r="M126" s="12">
        <f t="shared" si="16"/>
        <v>1.3406690389731499</v>
      </c>
      <c r="N126" s="12">
        <f t="shared" si="17"/>
        <v>45.857438495946013</v>
      </c>
      <c r="O126" s="12"/>
      <c r="P126" s="12">
        <f t="shared" si="18"/>
        <v>16.071682581724712</v>
      </c>
      <c r="Q126" s="12">
        <f t="shared" si="19"/>
        <v>43.296334502289042</v>
      </c>
      <c r="R126" s="12">
        <f t="shared" si="20"/>
        <v>25.608245295492484</v>
      </c>
      <c r="S126" s="12">
        <f t="shared" si="21"/>
        <v>20.984683542516187</v>
      </c>
    </row>
    <row r="127" spans="2:19"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H127" s="12">
        <f t="shared" si="11"/>
        <v>2.3999999999999915</v>
      </c>
      <c r="I127" s="12">
        <f t="shared" si="12"/>
        <v>2.9654566660534738</v>
      </c>
      <c r="J127" s="12">
        <f t="shared" si="13"/>
        <v>0</v>
      </c>
      <c r="K127" s="12">
        <f t="shared" si="14"/>
        <v>0</v>
      </c>
      <c r="L127" s="12">
        <f t="shared" si="15"/>
        <v>0.53594037969154018</v>
      </c>
      <c r="M127" s="12">
        <f t="shared" si="16"/>
        <v>1.097643580432623</v>
      </c>
      <c r="N127" s="12">
        <f t="shared" si="17"/>
        <v>34.384715720298189</v>
      </c>
      <c r="O127" s="12"/>
      <c r="P127" s="12">
        <f t="shared" si="18"/>
        <v>18.072777317120167</v>
      </c>
      <c r="Q127" s="12">
        <f t="shared" si="19"/>
        <v>37.014318671309496</v>
      </c>
      <c r="R127" s="12">
        <f t="shared" si="20"/>
        <v>24.050615049303751</v>
      </c>
      <c r="S127" s="12">
        <f t="shared" si="21"/>
        <v>20.156337719372946</v>
      </c>
    </row>
    <row r="128" spans="2:19"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H128" s="12">
        <f t="shared" si="11"/>
        <v>3.3999999999999915</v>
      </c>
      <c r="I128" s="12">
        <f t="shared" si="12"/>
        <v>3.0089533326729727</v>
      </c>
      <c r="J128" s="12">
        <f t="shared" si="13"/>
        <v>1.5</v>
      </c>
      <c r="K128" s="12">
        <f t="shared" si="14"/>
        <v>0</v>
      </c>
      <c r="L128" s="12">
        <f t="shared" si="15"/>
        <v>0.57716656274473555</v>
      </c>
      <c r="M128" s="12">
        <f t="shared" si="16"/>
        <v>1.1820777020043634</v>
      </c>
      <c r="N128" s="12">
        <f t="shared" si="17"/>
        <v>34.384715720298189</v>
      </c>
      <c r="O128" s="12"/>
      <c r="P128" s="12">
        <f t="shared" si="18"/>
        <v>19.18163889341599</v>
      </c>
      <c r="Q128" s="12">
        <f t="shared" si="19"/>
        <v>39.285345145392355</v>
      </c>
      <c r="R128" s="12">
        <f t="shared" si="20"/>
        <v>23.255684228458026</v>
      </c>
      <c r="S128" s="12">
        <f t="shared" si="21"/>
        <v>19.917662484296851</v>
      </c>
    </row>
    <row r="129" spans="2:19"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H129" s="12">
        <f t="shared" si="11"/>
        <v>2</v>
      </c>
      <c r="I129" s="12">
        <f t="shared" si="12"/>
        <v>2.9788728198016634</v>
      </c>
      <c r="J129" s="12">
        <f t="shared" si="13"/>
        <v>0.69999999999998863</v>
      </c>
      <c r="K129" s="12">
        <f t="shared" si="14"/>
        <v>0</v>
      </c>
      <c r="L129" s="12">
        <f t="shared" si="15"/>
        <v>0.50617937526356138</v>
      </c>
      <c r="M129" s="12">
        <f t="shared" si="16"/>
        <v>1.2730067560046989</v>
      </c>
      <c r="N129" s="12">
        <f t="shared" si="17"/>
        <v>43.099896478763505</v>
      </c>
      <c r="O129" s="12"/>
      <c r="P129" s="12">
        <f t="shared" si="18"/>
        <v>16.99231239074058</v>
      </c>
      <c r="Q129" s="12">
        <f t="shared" si="19"/>
        <v>42.734511777157948</v>
      </c>
      <c r="R129" s="12">
        <f t="shared" si="20"/>
        <v>22.399604882931861</v>
      </c>
      <c r="S129" s="12">
        <f t="shared" si="21"/>
        <v>20.098962613476331</v>
      </c>
    </row>
    <row r="130" spans="2:19"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H130" s="12">
        <f t="shared" si="11"/>
        <v>2.7000000000000028</v>
      </c>
      <c r="I130" s="12">
        <f t="shared" si="12"/>
        <v>3.054170729017176</v>
      </c>
      <c r="J130" s="12">
        <f t="shared" si="13"/>
        <v>0</v>
      </c>
      <c r="K130" s="12">
        <f t="shared" si="14"/>
        <v>0</v>
      </c>
      <c r="L130" s="12">
        <f t="shared" si="15"/>
        <v>0.49127009643768244</v>
      </c>
      <c r="M130" s="12">
        <f t="shared" si="16"/>
        <v>1.370930352620445</v>
      </c>
      <c r="N130" s="12">
        <f t="shared" si="17"/>
        <v>47.237678233172026</v>
      </c>
      <c r="O130" s="12"/>
      <c r="P130" s="12">
        <f t="shared" si="18"/>
        <v>16.085220507491794</v>
      </c>
      <c r="Q130" s="12">
        <f t="shared" si="19"/>
        <v>44.887155115313639</v>
      </c>
      <c r="R130" s="12">
        <f t="shared" si="20"/>
        <v>20.807274760175584</v>
      </c>
      <c r="S130" s="12">
        <f t="shared" si="21"/>
        <v>19.959009646497869</v>
      </c>
    </row>
    <row r="131" spans="2:19"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H131" s="12">
        <f t="shared" si="11"/>
        <v>6.6999999999999957</v>
      </c>
      <c r="I131" s="12">
        <f t="shared" si="12"/>
        <v>3.0814146312492663</v>
      </c>
      <c r="J131" s="12">
        <f t="shared" si="13"/>
        <v>0</v>
      </c>
      <c r="K131" s="12">
        <f t="shared" si="14"/>
        <v>6.3999999999999986</v>
      </c>
      <c r="L131" s="12">
        <f t="shared" si="15"/>
        <v>0.52906010385596569</v>
      </c>
      <c r="M131" s="12">
        <f t="shared" si="16"/>
        <v>1.4763865335912485</v>
      </c>
      <c r="N131" s="12">
        <f t="shared" si="17"/>
        <v>47.237678233172019</v>
      </c>
      <c r="O131" s="12"/>
      <c r="P131" s="12">
        <f t="shared" si="18"/>
        <v>17.16939026934763</v>
      </c>
      <c r="Q131" s="12">
        <f t="shared" si="19"/>
        <v>47.912621645230921</v>
      </c>
      <c r="R131" s="12">
        <f t="shared" si="20"/>
        <v>18.774166800714319</v>
      </c>
      <c r="S131" s="12">
        <f t="shared" si="21"/>
        <v>19.537701462609043</v>
      </c>
    </row>
    <row r="132" spans="2:19"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H132" s="12">
        <f t="shared" si="11"/>
        <v>2.7000000000000028</v>
      </c>
      <c r="I132" s="12">
        <f t="shared" si="12"/>
        <v>2.8030619105761332</v>
      </c>
      <c r="J132" s="12">
        <f t="shared" si="13"/>
        <v>0</v>
      </c>
      <c r="K132" s="12">
        <f t="shared" si="14"/>
        <v>2.2999999999999972</v>
      </c>
      <c r="L132" s="12">
        <f t="shared" si="15"/>
        <v>0.56975703492180918</v>
      </c>
      <c r="M132" s="12">
        <f t="shared" si="16"/>
        <v>1.0976470361751909</v>
      </c>
      <c r="N132" s="12">
        <f t="shared" si="17"/>
        <v>31.659392609379815</v>
      </c>
      <c r="O132" s="12"/>
      <c r="P132" s="12">
        <f t="shared" si="18"/>
        <v>20.326237988967677</v>
      </c>
      <c r="Q132" s="12">
        <f t="shared" si="19"/>
        <v>39.15885810562007</v>
      </c>
      <c r="R132" s="12">
        <f t="shared" si="20"/>
        <v>16.584665921294498</v>
      </c>
      <c r="S132" s="12">
        <f t="shared" si="21"/>
        <v>19.021107933053798</v>
      </c>
    </row>
    <row r="133" spans="2:19"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H133" s="12">
        <f t="shared" ref="H133:H196" si="22">MAX((D133-E133),ABS(D133-F134),ABS(E133-F134))</f>
        <v>1.4000000000000057</v>
      </c>
      <c r="I133" s="12">
        <f t="shared" ref="I133:I196" si="23">I134*13/14+H133/14</f>
        <v>2.81098974985122</v>
      </c>
      <c r="J133" s="12">
        <f t="shared" ref="J133:J196" si="24">IF(IF((D133-D134)&gt;(E134-E133),(D133-D134),0) &gt;0,(D133-D134),0)</f>
        <v>0</v>
      </c>
      <c r="K133" s="12">
        <f t="shared" ref="K133:K196" si="25">IF(IF((D133-D134)&lt;(E134-E133),(E134-E133),0) &gt;0,(E134-E133),0)</f>
        <v>0.20000000000000284</v>
      </c>
      <c r="L133" s="12">
        <f t="shared" ref="L133:L196" si="26">L134*13/14+J133/14</f>
        <v>0.61358449914656366</v>
      </c>
      <c r="M133" s="12">
        <f t="shared" ref="M133:M196" si="27">M134*13/14+K133/14</f>
        <v>1.0051583466502059</v>
      </c>
      <c r="N133" s="12">
        <f t="shared" ref="N133:N196" si="28">ABS(P133-Q133)/(P133+Q133)*100</f>
        <v>24.189997103023718</v>
      </c>
      <c r="O133" s="12"/>
      <c r="P133" s="12">
        <f t="shared" ref="P133:P196" si="29">L133/I133*100</f>
        <v>21.828058931166129</v>
      </c>
      <c r="Q133" s="12">
        <f t="shared" ref="Q133:Q196" si="30">M133/I133*100</f>
        <v>35.758164778203366</v>
      </c>
      <c r="R133" s="12">
        <f t="shared" ref="R133:R196" si="31">R134*13/14+N133/14</f>
        <v>15.425071560672551</v>
      </c>
      <c r="S133" s="12">
        <f t="shared" ref="S133:S196" si="32">(R133+R147)/2</f>
        <v>18.571838895906108</v>
      </c>
    </row>
    <row r="134" spans="2:19"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H134" s="12">
        <f t="shared" si="22"/>
        <v>2.6000000000000085</v>
      </c>
      <c r="I134" s="12">
        <f t="shared" si="23"/>
        <v>2.9195274229166981</v>
      </c>
      <c r="J134" s="12">
        <f t="shared" si="24"/>
        <v>0</v>
      </c>
      <c r="K134" s="12">
        <f t="shared" si="25"/>
        <v>2.4000000000000057</v>
      </c>
      <c r="L134" s="12">
        <f t="shared" si="26"/>
        <v>0.66078330677322239</v>
      </c>
      <c r="M134" s="12">
        <f t="shared" si="27"/>
        <v>1.0670936040848369</v>
      </c>
      <c r="N134" s="12">
        <f t="shared" si="28"/>
        <v>23.515002414717241</v>
      </c>
      <c r="O134" s="12"/>
      <c r="P134" s="12">
        <f t="shared" si="29"/>
        <v>22.633228295320464</v>
      </c>
      <c r="Q134" s="12">
        <f t="shared" si="30"/>
        <v>36.5502168504647</v>
      </c>
      <c r="R134" s="12">
        <f t="shared" si="31"/>
        <v>14.75084651895323</v>
      </c>
      <c r="S134" s="12">
        <f t="shared" si="32"/>
        <v>18.913100724851436</v>
      </c>
    </row>
    <row r="135" spans="2:19"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H135" s="12">
        <f t="shared" si="22"/>
        <v>1.2999999999999972</v>
      </c>
      <c r="I135" s="12">
        <f t="shared" si="23"/>
        <v>2.9441064554487513</v>
      </c>
      <c r="J135" s="12">
        <f t="shared" si="24"/>
        <v>0</v>
      </c>
      <c r="K135" s="12">
        <f t="shared" si="25"/>
        <v>0</v>
      </c>
      <c r="L135" s="12">
        <f t="shared" si="26"/>
        <v>0.71161279190962412</v>
      </c>
      <c r="M135" s="12">
        <f t="shared" si="27"/>
        <v>0.96456234286059306</v>
      </c>
      <c r="N135" s="12">
        <f t="shared" si="28"/>
        <v>15.090878375644511</v>
      </c>
      <c r="O135" s="12"/>
      <c r="P135" s="12">
        <f t="shared" si="29"/>
        <v>24.170756142075629</v>
      </c>
      <c r="Q135" s="12">
        <f t="shared" si="30"/>
        <v>32.762481841492075</v>
      </c>
      <c r="R135" s="12">
        <f t="shared" si="31"/>
        <v>14.076680680817537</v>
      </c>
      <c r="S135" s="12">
        <f t="shared" si="32"/>
        <v>19.336117148939415</v>
      </c>
    </row>
    <row r="136" spans="2:19"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H136" s="12">
        <f t="shared" si="22"/>
        <v>5.5999999999999943</v>
      </c>
      <c r="I136" s="12">
        <f t="shared" si="23"/>
        <v>3.0705761827909632</v>
      </c>
      <c r="J136" s="12">
        <f t="shared" si="24"/>
        <v>0</v>
      </c>
      <c r="K136" s="12">
        <f t="shared" si="25"/>
        <v>5</v>
      </c>
      <c r="L136" s="12">
        <f t="shared" si="26"/>
        <v>0.76635223744113379</v>
      </c>
      <c r="M136" s="12">
        <f t="shared" si="27"/>
        <v>1.0387594461575618</v>
      </c>
      <c r="N136" s="12">
        <f t="shared" si="28"/>
        <v>15.0908783756445</v>
      </c>
      <c r="O136" s="12"/>
      <c r="P136" s="12">
        <f t="shared" si="29"/>
        <v>24.957929451031148</v>
      </c>
      <c r="Q136" s="12">
        <f t="shared" si="30"/>
        <v>33.829463407528742</v>
      </c>
      <c r="R136" s="12">
        <f t="shared" si="31"/>
        <v>13.998665473523154</v>
      </c>
      <c r="S136" s="12">
        <f t="shared" si="32"/>
        <v>19.855961668201164</v>
      </c>
    </row>
    <row r="137" spans="2:19"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H137" s="12">
        <f t="shared" si="22"/>
        <v>2</v>
      </c>
      <c r="I137" s="12">
        <f t="shared" si="23"/>
        <v>2.8760051199287302</v>
      </c>
      <c r="J137" s="12">
        <f t="shared" si="24"/>
        <v>1.7999999999999972</v>
      </c>
      <c r="K137" s="12">
        <f t="shared" si="25"/>
        <v>0</v>
      </c>
      <c r="L137" s="12">
        <f t="shared" si="26"/>
        <v>0.82530240955199019</v>
      </c>
      <c r="M137" s="12">
        <f t="shared" si="27"/>
        <v>0.73404863432352818</v>
      </c>
      <c r="N137" s="12">
        <f t="shared" si="28"/>
        <v>5.8520354083750981</v>
      </c>
      <c r="O137" s="12"/>
      <c r="P137" s="12">
        <f t="shared" si="29"/>
        <v>28.696138398127815</v>
      </c>
      <c r="Q137" s="12">
        <f t="shared" si="30"/>
        <v>25.523203322451614</v>
      </c>
      <c r="R137" s="12">
        <f t="shared" si="31"/>
        <v>13.914649096436897</v>
      </c>
      <c r="S137" s="12">
        <f t="shared" si="32"/>
        <v>20.190281801001131</v>
      </c>
    </row>
    <row r="138" spans="2:19"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H138" s="12">
        <f t="shared" si="22"/>
        <v>4.2999999999999972</v>
      </c>
      <c r="I138" s="12">
        <f t="shared" si="23"/>
        <v>2.9433901291540168</v>
      </c>
      <c r="J138" s="12">
        <f t="shared" si="24"/>
        <v>0</v>
      </c>
      <c r="K138" s="12">
        <f t="shared" si="25"/>
        <v>1.2999999999999972</v>
      </c>
      <c r="L138" s="12">
        <f t="shared" si="26"/>
        <v>0.75032567182522036</v>
      </c>
      <c r="M138" s="12">
        <f t="shared" si="27"/>
        <v>0.79051391388687642</v>
      </c>
      <c r="N138" s="12">
        <f t="shared" si="28"/>
        <v>2.6082041527433248</v>
      </c>
      <c r="O138" s="12"/>
      <c r="P138" s="12">
        <f t="shared" si="29"/>
        <v>25.491886528846841</v>
      </c>
      <c r="Q138" s="12">
        <f t="shared" si="30"/>
        <v>26.857259119574621</v>
      </c>
      <c r="R138" s="12">
        <f t="shared" si="31"/>
        <v>14.534850149364727</v>
      </c>
      <c r="S138" s="12">
        <f t="shared" si="32"/>
        <v>20.905658981219148</v>
      </c>
    </row>
    <row r="139" spans="2:19"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H139" s="12">
        <f t="shared" si="22"/>
        <v>3.7999999999999972</v>
      </c>
      <c r="I139" s="12">
        <f t="shared" si="23"/>
        <v>2.8390355237043257</v>
      </c>
      <c r="J139" s="12">
        <f t="shared" si="24"/>
        <v>0</v>
      </c>
      <c r="K139" s="12">
        <f t="shared" si="25"/>
        <v>2.6000000000000085</v>
      </c>
      <c r="L139" s="12">
        <f t="shared" si="26"/>
        <v>0.8080430311963912</v>
      </c>
      <c r="M139" s="12">
        <f t="shared" si="27"/>
        <v>0.75132267649355944</v>
      </c>
      <c r="N139" s="12">
        <f t="shared" si="28"/>
        <v>3.6373991311414278</v>
      </c>
      <c r="O139" s="12"/>
      <c r="P139" s="12">
        <f t="shared" si="29"/>
        <v>28.461885187758067</v>
      </c>
      <c r="Q139" s="12">
        <f t="shared" si="30"/>
        <v>26.464011112944664</v>
      </c>
      <c r="R139" s="12">
        <f t="shared" si="31"/>
        <v>15.452284456797143</v>
      </c>
      <c r="S139" s="12">
        <f t="shared" si="32"/>
        <v>22.183610346865926</v>
      </c>
    </row>
    <row r="140" spans="2:19"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H140" s="12">
        <f t="shared" si="22"/>
        <v>2.3999999999999915</v>
      </c>
      <c r="I140" s="12">
        <f t="shared" si="23"/>
        <v>2.7651151793738893</v>
      </c>
      <c r="J140" s="12">
        <f t="shared" si="24"/>
        <v>1.2999999999999972</v>
      </c>
      <c r="K140" s="12">
        <f t="shared" si="25"/>
        <v>0</v>
      </c>
      <c r="L140" s="12">
        <f t="shared" si="26"/>
        <v>0.87020018744226746</v>
      </c>
      <c r="M140" s="12">
        <f t="shared" si="27"/>
        <v>0.60911672853152499</v>
      </c>
      <c r="N140" s="12">
        <f t="shared" si="28"/>
        <v>17.648919990810665</v>
      </c>
      <c r="O140" s="12"/>
      <c r="P140" s="12">
        <f t="shared" si="29"/>
        <v>31.470666897836374</v>
      </c>
      <c r="Q140" s="12">
        <f t="shared" si="30"/>
        <v>22.028620473938034</v>
      </c>
      <c r="R140" s="12">
        <f t="shared" si="31"/>
        <v>16.36112178953989</v>
      </c>
      <c r="S140" s="12">
        <f t="shared" si="32"/>
        <v>23.520281241470215</v>
      </c>
    </row>
    <row r="141" spans="2:19"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H141" s="12">
        <f t="shared" si="22"/>
        <v>3.0999999999999943</v>
      </c>
      <c r="I141" s="12">
        <f t="shared" si="23"/>
        <v>2.7932009624026506</v>
      </c>
      <c r="J141" s="12">
        <f t="shared" si="24"/>
        <v>2.4000000000000057</v>
      </c>
      <c r="K141" s="12">
        <f t="shared" si="25"/>
        <v>0</v>
      </c>
      <c r="L141" s="12">
        <f t="shared" si="26"/>
        <v>0.83713866339936516</v>
      </c>
      <c r="M141" s="12">
        <f t="shared" si="27"/>
        <v>0.65597186149548847</v>
      </c>
      <c r="N141" s="12">
        <f t="shared" si="28"/>
        <v>12.133515830426198</v>
      </c>
      <c r="O141" s="12"/>
      <c r="P141" s="12">
        <f t="shared" si="29"/>
        <v>29.970584811745045</v>
      </c>
      <c r="Q141" s="12">
        <f t="shared" si="30"/>
        <v>23.48459242013277</v>
      </c>
      <c r="R141" s="12">
        <f t="shared" si="31"/>
        <v>16.262060389442141</v>
      </c>
      <c r="S141" s="12">
        <f t="shared" si="32"/>
        <v>24.420868325672178</v>
      </c>
    </row>
    <row r="142" spans="2:19"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H142" s="12">
        <f t="shared" si="22"/>
        <v>1.1999999999999886</v>
      </c>
      <c r="I142" s="12">
        <f t="shared" si="23"/>
        <v>2.7696010364336243</v>
      </c>
      <c r="J142" s="12">
        <f t="shared" si="24"/>
        <v>0</v>
      </c>
      <c r="K142" s="12">
        <f t="shared" si="25"/>
        <v>0</v>
      </c>
      <c r="L142" s="12">
        <f t="shared" si="26"/>
        <v>0.71691856058393122</v>
      </c>
      <c r="M142" s="12">
        <f t="shared" si="27"/>
        <v>0.70643123545667985</v>
      </c>
      <c r="N142" s="12">
        <f t="shared" si="28"/>
        <v>0.73680588962912397</v>
      </c>
      <c r="O142" s="12"/>
      <c r="P142" s="12">
        <f t="shared" si="29"/>
        <v>25.885264742213447</v>
      </c>
      <c r="Q142" s="12">
        <f t="shared" si="30"/>
        <v>25.5066064087823</v>
      </c>
      <c r="R142" s="12">
        <f t="shared" si="31"/>
        <v>16.579640740135677</v>
      </c>
      <c r="S142" s="12">
        <f t="shared" si="32"/>
        <v>25.602862268673697</v>
      </c>
    </row>
    <row r="143" spans="2:19"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H143" s="12">
        <f t="shared" si="22"/>
        <v>2.1000000000000085</v>
      </c>
      <c r="I143" s="12">
        <f t="shared" si="23"/>
        <v>2.8903395776977501</v>
      </c>
      <c r="J143" s="12">
        <f t="shared" si="24"/>
        <v>0</v>
      </c>
      <c r="K143" s="12">
        <f t="shared" si="25"/>
        <v>0.60000000000000853</v>
      </c>
      <c r="L143" s="12">
        <f t="shared" si="26"/>
        <v>0.77206614216731062</v>
      </c>
      <c r="M143" s="12">
        <f t="shared" si="27"/>
        <v>0.7607720997225782</v>
      </c>
      <c r="N143" s="12">
        <f t="shared" si="28"/>
        <v>0.73680588962913462</v>
      </c>
      <c r="O143" s="12"/>
      <c r="P143" s="12">
        <f t="shared" si="29"/>
        <v>26.71195274509186</v>
      </c>
      <c r="Q143" s="12">
        <f t="shared" si="30"/>
        <v>26.321201342319718</v>
      </c>
      <c r="R143" s="12">
        <f t="shared" si="31"/>
        <v>17.798320344020798</v>
      </c>
      <c r="S143" s="12">
        <f t="shared" si="32"/>
        <v>26.019424478149347</v>
      </c>
    </row>
    <row r="144" spans="2:19"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H144" s="12">
        <f t="shared" si="22"/>
        <v>2.0999999999999943</v>
      </c>
      <c r="I144" s="12">
        <f t="shared" si="23"/>
        <v>2.9511349298283451</v>
      </c>
      <c r="J144" s="12">
        <f t="shared" si="24"/>
        <v>1.8999999999999915</v>
      </c>
      <c r="K144" s="12">
        <f t="shared" si="25"/>
        <v>0</v>
      </c>
      <c r="L144" s="12">
        <f t="shared" si="26"/>
        <v>0.83145584541094986</v>
      </c>
      <c r="M144" s="12">
        <f t="shared" si="27"/>
        <v>0.7731391843166221</v>
      </c>
      <c r="N144" s="12">
        <f t="shared" si="28"/>
        <v>3.6343538409332363</v>
      </c>
      <c r="O144" s="12"/>
      <c r="P144" s="12">
        <f t="shared" si="29"/>
        <v>28.174104715005765</v>
      </c>
      <c r="Q144" s="12">
        <f t="shared" si="30"/>
        <v>26.198028985465339</v>
      </c>
      <c r="R144" s="12">
        <f t="shared" si="31"/>
        <v>19.110744532820153</v>
      </c>
      <c r="S144" s="12">
        <f t="shared" si="32"/>
        <v>26.200777704325048</v>
      </c>
    </row>
    <row r="145" spans="2:19"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H145" s="12">
        <f t="shared" si="22"/>
        <v>3.2000000000000028</v>
      </c>
      <c r="I145" s="12">
        <f t="shared" si="23"/>
        <v>3.016606847507449</v>
      </c>
      <c r="J145" s="12">
        <f t="shared" si="24"/>
        <v>2.4000000000000057</v>
      </c>
      <c r="K145" s="12">
        <f t="shared" si="25"/>
        <v>0</v>
      </c>
      <c r="L145" s="12">
        <f t="shared" si="26"/>
        <v>0.74926014121179274</v>
      </c>
      <c r="M145" s="12">
        <f t="shared" si="27"/>
        <v>0.83261142926405463</v>
      </c>
      <c r="N145" s="12">
        <f t="shared" si="28"/>
        <v>5.2691564604823604</v>
      </c>
      <c r="O145" s="12"/>
      <c r="P145" s="12">
        <f t="shared" si="29"/>
        <v>24.83784527078458</v>
      </c>
      <c r="Q145" s="12">
        <f t="shared" si="30"/>
        <v>27.600926184730429</v>
      </c>
      <c r="R145" s="12">
        <f t="shared" si="31"/>
        <v>20.301236124503763</v>
      </c>
      <c r="S145" s="12">
        <f t="shared" si="32"/>
        <v>26.284637026694874</v>
      </c>
    </row>
    <row r="146" spans="2:19"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H146" s="12">
        <f t="shared" si="22"/>
        <v>3.4000000000000057</v>
      </c>
      <c r="I146" s="12">
        <f t="shared" si="23"/>
        <v>3.002499681931099</v>
      </c>
      <c r="J146" s="12">
        <f t="shared" si="24"/>
        <v>0</v>
      </c>
      <c r="K146" s="12">
        <f t="shared" si="25"/>
        <v>3.0999999999999943</v>
      </c>
      <c r="L146" s="12">
        <f t="shared" si="26"/>
        <v>0.62228015207423792</v>
      </c>
      <c r="M146" s="12">
        <f t="shared" si="27"/>
        <v>0.89665846228436652</v>
      </c>
      <c r="N146" s="12">
        <f t="shared" si="28"/>
        <v>18.063818222567807</v>
      </c>
      <c r="O146" s="12"/>
      <c r="P146" s="12">
        <f t="shared" si="29"/>
        <v>20.725402764206454</v>
      </c>
      <c r="Q146" s="12">
        <f t="shared" si="30"/>
        <v>29.863732132276805</v>
      </c>
      <c r="R146" s="12">
        <f t="shared" si="31"/>
        <v>21.457549944813099</v>
      </c>
      <c r="S146" s="12">
        <f t="shared" si="32"/>
        <v>26.312070042341261</v>
      </c>
    </row>
    <row r="147" spans="2:19"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H147" s="12">
        <f t="shared" si="22"/>
        <v>2.8000000000000114</v>
      </c>
      <c r="I147" s="12">
        <f t="shared" si="23"/>
        <v>2.9719227343873369</v>
      </c>
      <c r="J147" s="12">
        <f t="shared" si="24"/>
        <v>0</v>
      </c>
      <c r="K147" s="12">
        <f t="shared" si="25"/>
        <v>1.4000000000000057</v>
      </c>
      <c r="L147" s="12">
        <f t="shared" si="26"/>
        <v>0.67014785607994853</v>
      </c>
      <c r="M147" s="12">
        <f t="shared" si="27"/>
        <v>0.7271706516908566</v>
      </c>
      <c r="N147" s="12">
        <f t="shared" si="28"/>
        <v>4.0808731362099175</v>
      </c>
      <c r="O147" s="12"/>
      <c r="P147" s="12">
        <f t="shared" si="29"/>
        <v>22.549302790609048</v>
      </c>
      <c r="Q147" s="12">
        <f t="shared" si="30"/>
        <v>24.468020089383753</v>
      </c>
      <c r="R147" s="12">
        <f t="shared" si="31"/>
        <v>21.718606231139663</v>
      </c>
      <c r="S147" s="12">
        <f t="shared" si="32"/>
        <v>25.896011570449666</v>
      </c>
    </row>
    <row r="148" spans="2:19"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H148" s="12">
        <f t="shared" si="22"/>
        <v>1.7000000000000028</v>
      </c>
      <c r="I148" s="12">
        <f t="shared" si="23"/>
        <v>2.9851475601094393</v>
      </c>
      <c r="J148" s="12">
        <f t="shared" si="24"/>
        <v>0</v>
      </c>
      <c r="K148" s="12">
        <f t="shared" si="25"/>
        <v>1.2000000000000028</v>
      </c>
      <c r="L148" s="12">
        <f t="shared" si="26"/>
        <v>0.72169769116302152</v>
      </c>
      <c r="M148" s="12">
        <f t="shared" si="27"/>
        <v>0.67541454797476819</v>
      </c>
      <c r="N148" s="12">
        <f t="shared" si="28"/>
        <v>3.3127720086981998</v>
      </c>
      <c r="O148" s="12"/>
      <c r="P148" s="12">
        <f t="shared" si="29"/>
        <v>24.176281963648162</v>
      </c>
      <c r="Q148" s="12">
        <f t="shared" si="30"/>
        <v>22.625834548360036</v>
      </c>
      <c r="R148" s="12">
        <f t="shared" si="31"/>
        <v>23.075354930749644</v>
      </c>
      <c r="S148" s="12">
        <f t="shared" si="32"/>
        <v>26.127138869860239</v>
      </c>
    </row>
    <row r="149" spans="2:19"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H149" s="12">
        <f t="shared" si="22"/>
        <v>1.3999999999999915</v>
      </c>
      <c r="I149" s="12">
        <f t="shared" si="23"/>
        <v>3.0840050647332422</v>
      </c>
      <c r="J149" s="12">
        <f t="shared" si="24"/>
        <v>0</v>
      </c>
      <c r="K149" s="12">
        <f t="shared" si="25"/>
        <v>1</v>
      </c>
      <c r="L149" s="12">
        <f t="shared" si="26"/>
        <v>0.77721289817556161</v>
      </c>
      <c r="M149" s="12">
        <f t="shared" si="27"/>
        <v>0.63506182089590391</v>
      </c>
      <c r="N149" s="12">
        <f t="shared" si="28"/>
        <v>10.065398421428833</v>
      </c>
      <c r="O149" s="12"/>
      <c r="P149" s="12">
        <f t="shared" si="29"/>
        <v>25.201414454965832</v>
      </c>
      <c r="Q149" s="12">
        <f t="shared" si="30"/>
        <v>20.592113422836903</v>
      </c>
      <c r="R149" s="12">
        <f t="shared" si="31"/>
        <v>24.595553617061295</v>
      </c>
      <c r="S149" s="12">
        <f t="shared" si="32"/>
        <v>26.042301090415926</v>
      </c>
    </row>
    <row r="150" spans="2:19"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H150" s="12">
        <f t="shared" si="22"/>
        <v>1.5</v>
      </c>
      <c r="I150" s="12">
        <f t="shared" si="23"/>
        <v>3.2135439158665697</v>
      </c>
      <c r="J150" s="12">
        <f t="shared" si="24"/>
        <v>0</v>
      </c>
      <c r="K150" s="12">
        <f t="shared" si="25"/>
        <v>0</v>
      </c>
      <c r="L150" s="12">
        <f t="shared" si="26"/>
        <v>0.83699850572752788</v>
      </c>
      <c r="M150" s="12">
        <f t="shared" si="27"/>
        <v>0.60698965327251198</v>
      </c>
      <c r="N150" s="12">
        <f t="shared" si="28"/>
        <v>15.928721507958679</v>
      </c>
      <c r="O150" s="12"/>
      <c r="P150" s="12">
        <f t="shared" si="29"/>
        <v>26.04596444426749</v>
      </c>
      <c r="Q150" s="12">
        <f t="shared" si="30"/>
        <v>18.888481662738695</v>
      </c>
      <c r="R150" s="12">
        <f t="shared" si="31"/>
        <v>25.713257862879175</v>
      </c>
      <c r="S150" s="12">
        <f t="shared" si="32"/>
        <v>25.797727125538984</v>
      </c>
    </row>
    <row r="151" spans="2:19"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H151" s="12">
        <f t="shared" si="22"/>
        <v>5.4000000000000057</v>
      </c>
      <c r="I151" s="12">
        <f t="shared" si="23"/>
        <v>3.3453549863178442</v>
      </c>
      <c r="J151" s="12">
        <f t="shared" si="24"/>
        <v>4.5</v>
      </c>
      <c r="K151" s="12">
        <f t="shared" si="25"/>
        <v>0</v>
      </c>
      <c r="L151" s="12">
        <f t="shared" si="26"/>
        <v>0.90138300616810696</v>
      </c>
      <c r="M151" s="12">
        <f t="shared" si="27"/>
        <v>0.65368116506270513</v>
      </c>
      <c r="N151" s="12">
        <f t="shared" si="28"/>
        <v>15.928721507958683</v>
      </c>
      <c r="O151" s="12"/>
      <c r="P151" s="12">
        <f t="shared" si="29"/>
        <v>26.944315621351699</v>
      </c>
      <c r="Q151" s="12">
        <f t="shared" si="30"/>
        <v>19.539964151373873</v>
      </c>
      <c r="R151" s="12">
        <f t="shared" si="31"/>
        <v>26.465914505565365</v>
      </c>
      <c r="S151" s="12">
        <f t="shared" si="32"/>
        <v>25.333240324700235</v>
      </c>
    </row>
    <row r="152" spans="2:19"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H152" s="12">
        <f t="shared" si="22"/>
        <v>1</v>
      </c>
      <c r="I152" s="12">
        <f t="shared" si="23"/>
        <v>3.1873053698807547</v>
      </c>
      <c r="J152" s="12">
        <f t="shared" si="24"/>
        <v>0</v>
      </c>
      <c r="K152" s="12">
        <f t="shared" si="25"/>
        <v>0</v>
      </c>
      <c r="L152" s="12">
        <f t="shared" si="26"/>
        <v>0.6245663143348843</v>
      </c>
      <c r="M152" s="12">
        <f t="shared" si="27"/>
        <v>0.70396433160599015</v>
      </c>
      <c r="N152" s="12">
        <f t="shared" si="28"/>
        <v>5.97637830287879</v>
      </c>
      <c r="O152" s="12"/>
      <c r="P152" s="12">
        <f t="shared" si="29"/>
        <v>19.595433818073442</v>
      </c>
      <c r="Q152" s="12">
        <f t="shared" si="30"/>
        <v>22.086504112793158</v>
      </c>
      <c r="R152" s="12">
        <f t="shared" si="31"/>
        <v>27.27646781307357</v>
      </c>
      <c r="S152" s="12">
        <f t="shared" si="32"/>
        <v>24.833023769950813</v>
      </c>
    </row>
    <row r="153" spans="2:19"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H153" s="12">
        <f t="shared" si="22"/>
        <v>1.7000000000000028</v>
      </c>
      <c r="I153" s="12">
        <f t="shared" si="23"/>
        <v>3.3555596291023511</v>
      </c>
      <c r="J153" s="12">
        <f t="shared" si="24"/>
        <v>0</v>
      </c>
      <c r="K153" s="12">
        <f t="shared" si="25"/>
        <v>0</v>
      </c>
      <c r="L153" s="12">
        <f t="shared" si="26"/>
        <v>0.67260987697602925</v>
      </c>
      <c r="M153" s="12">
        <f t="shared" si="27"/>
        <v>0.75811543403722026</v>
      </c>
      <c r="N153" s="12">
        <f t="shared" si="28"/>
        <v>5.9763783028787989</v>
      </c>
      <c r="O153" s="12"/>
      <c r="P153" s="12">
        <f t="shared" si="29"/>
        <v>20.044640874284202</v>
      </c>
      <c r="Q153" s="12">
        <f t="shared" si="30"/>
        <v>22.592816633689935</v>
      </c>
      <c r="R153" s="12">
        <f t="shared" si="31"/>
        <v>28.914936236934707</v>
      </c>
      <c r="S153" s="12">
        <f t="shared" si="32"/>
        <v>24.447276102502094</v>
      </c>
    </row>
    <row r="154" spans="2:19"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H154" s="12">
        <f t="shared" si="22"/>
        <v>2</v>
      </c>
      <c r="I154" s="12">
        <f t="shared" si="23"/>
        <v>3.4829103698025321</v>
      </c>
      <c r="J154" s="12">
        <f t="shared" si="24"/>
        <v>0</v>
      </c>
      <c r="K154" s="12">
        <f t="shared" si="25"/>
        <v>0</v>
      </c>
      <c r="L154" s="12">
        <f t="shared" si="26"/>
        <v>0.72434909828187766</v>
      </c>
      <c r="M154" s="12">
        <f t="shared" si="27"/>
        <v>0.81643200588623721</v>
      </c>
      <c r="N154" s="12">
        <f t="shared" si="28"/>
        <v>5.9763783028787989</v>
      </c>
      <c r="O154" s="12"/>
      <c r="P154" s="12">
        <f t="shared" si="29"/>
        <v>20.79723625856457</v>
      </c>
      <c r="Q154" s="12">
        <f t="shared" si="30"/>
        <v>23.441085735793017</v>
      </c>
      <c r="R154" s="12">
        <f t="shared" si="31"/>
        <v>30.679440693400544</v>
      </c>
      <c r="S154" s="12">
        <f t="shared" si="32"/>
        <v>24.205267720113557</v>
      </c>
    </row>
    <row r="155" spans="2:19"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H155" s="12">
        <f t="shared" si="22"/>
        <v>6.4000000000000057</v>
      </c>
      <c r="I155" s="12">
        <f t="shared" si="23"/>
        <v>3.5969803982488808</v>
      </c>
      <c r="J155" s="12">
        <f t="shared" si="24"/>
        <v>5.5999999999999943</v>
      </c>
      <c r="K155" s="12">
        <f t="shared" si="25"/>
        <v>0</v>
      </c>
      <c r="L155" s="12">
        <f t="shared" si="26"/>
        <v>0.78006825968817595</v>
      </c>
      <c r="M155" s="12">
        <f t="shared" si="27"/>
        <v>0.87923446787748627</v>
      </c>
      <c r="N155" s="12">
        <f t="shared" si="28"/>
        <v>5.9763783028787936</v>
      </c>
      <c r="O155" s="12"/>
      <c r="P155" s="12">
        <f t="shared" si="29"/>
        <v>21.68675314627616</v>
      </c>
      <c r="Q155" s="12">
        <f t="shared" si="30"/>
        <v>24.443682492835496</v>
      </c>
      <c r="R155" s="12">
        <f t="shared" si="31"/>
        <v>32.579676261902215</v>
      </c>
      <c r="S155" s="12">
        <f t="shared" si="32"/>
        <v>24.269671703870415</v>
      </c>
    </row>
    <row r="156" spans="2:19"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H156" s="12">
        <f t="shared" si="22"/>
        <v>1.1000000000000085</v>
      </c>
      <c r="I156" s="12">
        <f t="shared" si="23"/>
        <v>3.3813635058064864</v>
      </c>
      <c r="J156" s="12">
        <f t="shared" si="24"/>
        <v>0.90000000000000568</v>
      </c>
      <c r="K156" s="12">
        <f t="shared" si="25"/>
        <v>0</v>
      </c>
      <c r="L156" s="12">
        <f t="shared" si="26"/>
        <v>0.40930427966418992</v>
      </c>
      <c r="M156" s="12">
        <f t="shared" si="27"/>
        <v>0.94686788848344672</v>
      </c>
      <c r="N156" s="12">
        <f t="shared" si="28"/>
        <v>39.638301201351304</v>
      </c>
      <c r="O156" s="12"/>
      <c r="P156" s="12">
        <f t="shared" si="29"/>
        <v>12.104710983049634</v>
      </c>
      <c r="Q156" s="12">
        <f t="shared" si="30"/>
        <v>28.002546512892877</v>
      </c>
      <c r="R156" s="12">
        <f t="shared" si="31"/>
        <v>34.626083797211713</v>
      </c>
      <c r="S156" s="12">
        <f t="shared" si="32"/>
        <v>24.277126365104809</v>
      </c>
    </row>
    <row r="157" spans="2:19"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H157" s="12">
        <f t="shared" si="22"/>
        <v>1.5999999999999943</v>
      </c>
      <c r="I157" s="12">
        <f t="shared" si="23"/>
        <v>3.5568530062531383</v>
      </c>
      <c r="J157" s="12">
        <f t="shared" si="24"/>
        <v>0</v>
      </c>
      <c r="K157" s="12">
        <f t="shared" si="25"/>
        <v>0</v>
      </c>
      <c r="L157" s="12">
        <f t="shared" si="26"/>
        <v>0.37155845502297336</v>
      </c>
      <c r="M157" s="12">
        <f t="shared" si="27"/>
        <v>1.0197038799052502</v>
      </c>
      <c r="N157" s="12">
        <f t="shared" si="28"/>
        <v>46.586859186101321</v>
      </c>
      <c r="O157" s="12"/>
      <c r="P157" s="12">
        <f t="shared" si="29"/>
        <v>10.446269620075771</v>
      </c>
      <c r="Q157" s="12">
        <f t="shared" si="30"/>
        <v>28.668710180391376</v>
      </c>
      <c r="R157" s="12">
        <f t="shared" si="31"/>
        <v>34.240528612277899</v>
      </c>
      <c r="S157" s="12">
        <f t="shared" si="32"/>
        <v>23.377477749262944</v>
      </c>
    </row>
    <row r="158" spans="2:19"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H158" s="12">
        <f t="shared" si="22"/>
        <v>1.7999999999999972</v>
      </c>
      <c r="I158" s="12">
        <f t="shared" si="23"/>
        <v>3.7073801605803034</v>
      </c>
      <c r="J158" s="12">
        <f t="shared" si="24"/>
        <v>0</v>
      </c>
      <c r="K158" s="12">
        <f t="shared" si="25"/>
        <v>0</v>
      </c>
      <c r="L158" s="12">
        <f t="shared" si="26"/>
        <v>0.40013987464012518</v>
      </c>
      <c r="M158" s="12">
        <f t="shared" si="27"/>
        <v>1.0981426398979619</v>
      </c>
      <c r="N158" s="12">
        <f t="shared" si="28"/>
        <v>46.586859186101329</v>
      </c>
      <c r="O158" s="12"/>
      <c r="P158" s="12">
        <f t="shared" si="29"/>
        <v>10.793062953044791</v>
      </c>
      <c r="Q158" s="12">
        <f t="shared" si="30"/>
        <v>29.620448735585654</v>
      </c>
      <c r="R158" s="12">
        <f t="shared" si="31"/>
        <v>33.290810875829941</v>
      </c>
      <c r="S158" s="12">
        <f t="shared" si="32"/>
        <v>22.630916441327351</v>
      </c>
    </row>
    <row r="159" spans="2:19"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H159" s="12">
        <f t="shared" si="22"/>
        <v>2.3999999999999915</v>
      </c>
      <c r="I159" s="12">
        <f t="shared" si="23"/>
        <v>3.8541017113941733</v>
      </c>
      <c r="J159" s="12">
        <f t="shared" si="24"/>
        <v>0</v>
      </c>
      <c r="K159" s="12">
        <f t="shared" si="25"/>
        <v>0.5</v>
      </c>
      <c r="L159" s="12">
        <f t="shared" si="26"/>
        <v>0.43091986499705792</v>
      </c>
      <c r="M159" s="12">
        <f t="shared" si="27"/>
        <v>1.1826151506593436</v>
      </c>
      <c r="N159" s="12">
        <f t="shared" si="28"/>
        <v>46.586859186101314</v>
      </c>
      <c r="O159" s="12"/>
      <c r="P159" s="12">
        <f t="shared" si="29"/>
        <v>11.18081195737769</v>
      </c>
      <c r="Q159" s="12">
        <f t="shared" si="30"/>
        <v>30.684585909165001</v>
      </c>
      <c r="R159" s="12">
        <f t="shared" si="31"/>
        <v>32.268037928885988</v>
      </c>
      <c r="S159" s="12">
        <f t="shared" si="32"/>
        <v>21.826927340473631</v>
      </c>
    </row>
    <row r="160" spans="2:19"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H160" s="12">
        <f t="shared" si="22"/>
        <v>3.0999999999999943</v>
      </c>
      <c r="I160" s="12">
        <f t="shared" si="23"/>
        <v>3.9659556891937262</v>
      </c>
      <c r="J160" s="12">
        <f t="shared" si="24"/>
        <v>0</v>
      </c>
      <c r="K160" s="12">
        <f t="shared" si="25"/>
        <v>1.5</v>
      </c>
      <c r="L160" s="12">
        <f t="shared" si="26"/>
        <v>0.46406754691990854</v>
      </c>
      <c r="M160" s="12">
        <f t="shared" si="27"/>
        <v>1.23512400840237</v>
      </c>
      <c r="N160" s="12">
        <f t="shared" si="28"/>
        <v>45.377842131296276</v>
      </c>
      <c r="O160" s="12"/>
      <c r="P160" s="12">
        <f t="shared" si="29"/>
        <v>11.701279169214644</v>
      </c>
      <c r="Q160" s="12">
        <f t="shared" si="30"/>
        <v>31.143162082415227</v>
      </c>
      <c r="R160" s="12">
        <f t="shared" si="31"/>
        <v>31.166590139869424</v>
      </c>
      <c r="S160" s="12">
        <f t="shared" si="32"/>
        <v>21.049147683603593</v>
      </c>
    </row>
    <row r="161" spans="2:19"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H161" s="12">
        <f t="shared" si="22"/>
        <v>2.7000000000000028</v>
      </c>
      <c r="I161" s="12">
        <f t="shared" si="23"/>
        <v>4.0325676652855513</v>
      </c>
      <c r="J161" s="12">
        <f t="shared" si="24"/>
        <v>1.5</v>
      </c>
      <c r="K161" s="12">
        <f t="shared" si="25"/>
        <v>0</v>
      </c>
      <c r="L161" s="12">
        <f t="shared" si="26"/>
        <v>0.49976505052913228</v>
      </c>
      <c r="M161" s="12">
        <f t="shared" si="27"/>
        <v>1.2147489321256291</v>
      </c>
      <c r="N161" s="12">
        <f t="shared" si="28"/>
        <v>41.70184022001456</v>
      </c>
      <c r="O161" s="12"/>
      <c r="P161" s="12">
        <f t="shared" si="29"/>
        <v>12.393221689281766</v>
      </c>
      <c r="Q161" s="12">
        <f t="shared" si="30"/>
        <v>30.123460607563324</v>
      </c>
      <c r="R161" s="12">
        <f t="shared" si="31"/>
        <v>30.073416909759668</v>
      </c>
      <c r="S161" s="12">
        <f t="shared" si="32"/>
        <v>20.77472376187135</v>
      </c>
    </row>
    <row r="162" spans="2:19"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H162" s="12">
        <f t="shared" si="22"/>
        <v>2.8000000000000114</v>
      </c>
      <c r="I162" s="12">
        <f t="shared" si="23"/>
        <v>4.1350728703075159</v>
      </c>
      <c r="J162" s="12">
        <f t="shared" si="24"/>
        <v>0</v>
      </c>
      <c r="K162" s="12">
        <f t="shared" si="25"/>
        <v>1.3000000000000114</v>
      </c>
      <c r="L162" s="12">
        <f t="shared" si="26"/>
        <v>0.42282390056983471</v>
      </c>
      <c r="M162" s="12">
        <f t="shared" si="27"/>
        <v>1.3081911576737544</v>
      </c>
      <c r="N162" s="12">
        <f t="shared" si="28"/>
        <v>51.147287996574455</v>
      </c>
      <c r="O162" s="12"/>
      <c r="P162" s="12">
        <f t="shared" si="29"/>
        <v>10.225307118672138</v>
      </c>
      <c r="Q162" s="12">
        <f t="shared" si="30"/>
        <v>31.636471682697753</v>
      </c>
      <c r="R162" s="12">
        <f t="shared" si="31"/>
        <v>29.178922808970832</v>
      </c>
      <c r="S162" s="12">
        <f t="shared" si="32"/>
        <v>20.587743447409967</v>
      </c>
    </row>
    <row r="163" spans="2:19"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H163" s="12">
        <f t="shared" si="22"/>
        <v>1.5999999999999943</v>
      </c>
      <c r="I163" s="12">
        <f t="shared" si="23"/>
        <v>4.2377707834080933</v>
      </c>
      <c r="J163" s="12">
        <f t="shared" si="24"/>
        <v>0</v>
      </c>
      <c r="K163" s="12">
        <f t="shared" si="25"/>
        <v>0.29999999999999716</v>
      </c>
      <c r="L163" s="12">
        <f t="shared" si="26"/>
        <v>0.45534881599828353</v>
      </c>
      <c r="M163" s="12">
        <f t="shared" si="27"/>
        <v>1.3088212467255809</v>
      </c>
      <c r="N163" s="12">
        <f t="shared" si="28"/>
        <v>48.378126846203401</v>
      </c>
      <c r="O163" s="12"/>
      <c r="P163" s="12">
        <f t="shared" si="29"/>
        <v>10.74500814864941</v>
      </c>
      <c r="Q163" s="12">
        <f t="shared" si="30"/>
        <v>30.884663508699795</v>
      </c>
      <c r="R163" s="12">
        <f t="shared" si="31"/>
        <v>27.489048563770552</v>
      </c>
      <c r="S163" s="12">
        <f t="shared" si="32"/>
        <v>19.896273852820617</v>
      </c>
    </row>
    <row r="164" spans="2:19"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H164" s="12">
        <f t="shared" si="22"/>
        <v>2.2999999999999972</v>
      </c>
      <c r="I164" s="12">
        <f t="shared" si="23"/>
        <v>4.4406762282856391</v>
      </c>
      <c r="J164" s="12">
        <f t="shared" si="24"/>
        <v>0</v>
      </c>
      <c r="K164" s="12">
        <f t="shared" si="25"/>
        <v>0</v>
      </c>
      <c r="L164" s="12">
        <f t="shared" si="26"/>
        <v>0.49037564799815153</v>
      </c>
      <c r="M164" s="12">
        <f t="shared" si="27"/>
        <v>1.3864228810890873</v>
      </c>
      <c r="N164" s="12">
        <f t="shared" si="28"/>
        <v>47.743389564926765</v>
      </c>
      <c r="O164" s="12"/>
      <c r="P164" s="12">
        <f t="shared" si="29"/>
        <v>11.042814715349451</v>
      </c>
      <c r="Q164" s="12">
        <f t="shared" si="30"/>
        <v>31.220985494462127</v>
      </c>
      <c r="R164" s="12">
        <f t="shared" si="31"/>
        <v>25.882196388198793</v>
      </c>
      <c r="S164" s="12">
        <f t="shared" si="32"/>
        <v>19.4346312529049</v>
      </c>
    </row>
    <row r="165" spans="2:19"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H165" s="12">
        <f t="shared" si="22"/>
        <v>2.7999999999999972</v>
      </c>
      <c r="I165" s="12">
        <f t="shared" si="23"/>
        <v>4.6053436304614577</v>
      </c>
      <c r="J165" s="12">
        <f t="shared" si="24"/>
        <v>1.0999999999999943</v>
      </c>
      <c r="K165" s="12">
        <f t="shared" si="25"/>
        <v>0</v>
      </c>
      <c r="L165" s="12">
        <f t="shared" si="26"/>
        <v>0.52809685169031706</v>
      </c>
      <c r="M165" s="12">
        <f t="shared" si="27"/>
        <v>1.493070795019017</v>
      </c>
      <c r="N165" s="12">
        <f t="shared" si="28"/>
        <v>47.743389564926773</v>
      </c>
      <c r="O165" s="12"/>
      <c r="P165" s="12">
        <f t="shared" si="29"/>
        <v>11.467045546770665</v>
      </c>
      <c r="Q165" s="12">
        <f t="shared" si="30"/>
        <v>32.42039931924495</v>
      </c>
      <c r="R165" s="12">
        <f t="shared" si="31"/>
        <v>24.200566143835104</v>
      </c>
      <c r="S165" s="12">
        <f t="shared" si="32"/>
        <v>18.729718934817605</v>
      </c>
    </row>
    <row r="166" spans="2:19"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H166" s="12">
        <f t="shared" si="22"/>
        <v>4.5</v>
      </c>
      <c r="I166" s="12">
        <f t="shared" si="23"/>
        <v>4.7442162174200311</v>
      </c>
      <c r="J166" s="12">
        <f t="shared" si="24"/>
        <v>0</v>
      </c>
      <c r="K166" s="12">
        <f t="shared" si="25"/>
        <v>2.5999999999999943</v>
      </c>
      <c r="L166" s="12">
        <f t="shared" si="26"/>
        <v>0.48410430182034198</v>
      </c>
      <c r="M166" s="12">
        <f t="shared" si="27"/>
        <v>1.6079223946358645</v>
      </c>
      <c r="N166" s="12">
        <f t="shared" si="28"/>
        <v>53.719108590689444</v>
      </c>
      <c r="O166" s="12"/>
      <c r="P166" s="12">
        <f t="shared" si="29"/>
        <v>10.204094409584149</v>
      </c>
      <c r="Q166" s="12">
        <f t="shared" si="30"/>
        <v>33.892266308011457</v>
      </c>
      <c r="R166" s="12">
        <f t="shared" si="31"/>
        <v>22.389579726828053</v>
      </c>
      <c r="S166" s="12">
        <f t="shared" si="32"/>
        <v>17.970582592262055</v>
      </c>
    </row>
    <row r="167" spans="2:19"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H167" s="12">
        <f t="shared" si="22"/>
        <v>6.2999999999999972</v>
      </c>
      <c r="I167" s="12">
        <f t="shared" si="23"/>
        <v>4.7630020802984951</v>
      </c>
      <c r="J167" s="12">
        <f t="shared" si="24"/>
        <v>0</v>
      </c>
      <c r="K167" s="12">
        <f t="shared" si="25"/>
        <v>4.1000000000000085</v>
      </c>
      <c r="L167" s="12">
        <f t="shared" si="26"/>
        <v>0.52134309426806058</v>
      </c>
      <c r="M167" s="12">
        <f t="shared" si="27"/>
        <v>1.5316087326847776</v>
      </c>
      <c r="N167" s="12">
        <f t="shared" si="28"/>
        <v>49.210391844227409</v>
      </c>
      <c r="O167" s="12"/>
      <c r="P167" s="12">
        <f t="shared" si="29"/>
        <v>10.94568269085006</v>
      </c>
      <c r="Q167" s="12">
        <f t="shared" si="30"/>
        <v>32.156373372585058</v>
      </c>
      <c r="R167" s="12">
        <f t="shared" si="31"/>
        <v>19.979615968069485</v>
      </c>
      <c r="S167" s="12">
        <f t="shared" si="32"/>
        <v>16.755555685529217</v>
      </c>
    </row>
    <row r="168" spans="2:19"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H168" s="12">
        <f t="shared" si="22"/>
        <v>6.5999999999999943</v>
      </c>
      <c r="I168" s="12">
        <f t="shared" si="23"/>
        <v>4.6447714710906869</v>
      </c>
      <c r="J168" s="12">
        <f t="shared" si="24"/>
        <v>0.29999999999999716</v>
      </c>
      <c r="K168" s="12">
        <f t="shared" si="25"/>
        <v>0</v>
      </c>
      <c r="L168" s="12">
        <f t="shared" si="26"/>
        <v>0.56144640921175748</v>
      </c>
      <c r="M168" s="12">
        <f t="shared" si="27"/>
        <v>1.3340401736605292</v>
      </c>
      <c r="N168" s="12">
        <f t="shared" si="28"/>
        <v>40.759653559670014</v>
      </c>
      <c r="O168" s="12"/>
      <c r="P168" s="12">
        <f t="shared" si="29"/>
        <v>12.087707925055749</v>
      </c>
      <c r="Q168" s="12">
        <f t="shared" si="30"/>
        <v>28.721330682546352</v>
      </c>
      <c r="R168" s="12">
        <f t="shared" si="31"/>
        <v>17.731094746826571</v>
      </c>
      <c r="S168" s="12">
        <f t="shared" si="32"/>
        <v>16.006156738761284</v>
      </c>
    </row>
    <row r="169" spans="2:19"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H169" s="12">
        <f t="shared" si="22"/>
        <v>7.4000000000000057</v>
      </c>
      <c r="I169" s="12">
        <f t="shared" si="23"/>
        <v>4.494369276559202</v>
      </c>
      <c r="J169" s="12">
        <f t="shared" si="24"/>
        <v>0</v>
      </c>
      <c r="K169" s="12">
        <f t="shared" si="25"/>
        <v>4.2000000000000028</v>
      </c>
      <c r="L169" s="12">
        <f t="shared" si="26"/>
        <v>0.58155767145881587</v>
      </c>
      <c r="M169" s="12">
        <f t="shared" si="27"/>
        <v>1.4366586485574928</v>
      </c>
      <c r="N169" s="12">
        <f t="shared" si="28"/>
        <v>42.369143912767839</v>
      </c>
      <c r="O169" s="12"/>
      <c r="P169" s="12">
        <f t="shared" si="29"/>
        <v>12.939694886487935</v>
      </c>
      <c r="Q169" s="12">
        <f t="shared" si="30"/>
        <v>31.965745584158352</v>
      </c>
      <c r="R169" s="12">
        <f t="shared" si="31"/>
        <v>15.959667145838615</v>
      </c>
      <c r="S169" s="12">
        <f t="shared" si="32"/>
        <v>15.630272946604824</v>
      </c>
    </row>
    <row r="170" spans="2:19"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H170" s="12">
        <f t="shared" si="22"/>
        <v>4.9000000000000057</v>
      </c>
      <c r="I170" s="12">
        <f t="shared" si="23"/>
        <v>4.2708592209099088</v>
      </c>
      <c r="J170" s="12">
        <f t="shared" si="24"/>
        <v>0</v>
      </c>
      <c r="K170" s="12">
        <f t="shared" si="25"/>
        <v>4.0999999999999943</v>
      </c>
      <c r="L170" s="12">
        <f t="shared" si="26"/>
        <v>0.62629287695564784</v>
      </c>
      <c r="M170" s="12">
        <f t="shared" si="27"/>
        <v>1.2240939292157611</v>
      </c>
      <c r="N170" s="12">
        <f t="shared" si="28"/>
        <v>32.306815540746811</v>
      </c>
      <c r="O170" s="12"/>
      <c r="P170" s="12">
        <f t="shared" si="29"/>
        <v>14.664329694815271</v>
      </c>
      <c r="Q170" s="12">
        <f t="shared" si="30"/>
        <v>28.661537781968082</v>
      </c>
      <c r="R170" s="12">
        <f t="shared" si="31"/>
        <v>13.928168932997908</v>
      </c>
      <c r="S170" s="12">
        <f t="shared" si="32"/>
        <v>15.137528274489878</v>
      </c>
    </row>
    <row r="171" spans="2:19"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H171" s="12">
        <f t="shared" si="22"/>
        <v>3</v>
      </c>
      <c r="I171" s="12">
        <f t="shared" si="23"/>
        <v>4.222463776364517</v>
      </c>
      <c r="J171" s="12">
        <f t="shared" si="24"/>
        <v>0</v>
      </c>
      <c r="K171" s="12">
        <f t="shared" si="25"/>
        <v>0</v>
      </c>
      <c r="L171" s="12">
        <f t="shared" si="26"/>
        <v>0.67446925210608233</v>
      </c>
      <c r="M171" s="12">
        <f t="shared" si="27"/>
        <v>1.0028703853092817</v>
      </c>
      <c r="N171" s="12">
        <f t="shared" si="28"/>
        <v>19.578690318750063</v>
      </c>
      <c r="O171" s="12"/>
      <c r="P171" s="12">
        <f t="shared" si="29"/>
        <v>15.973357921540089</v>
      </c>
      <c r="Q171" s="12">
        <f t="shared" si="30"/>
        <v>23.750834546477488</v>
      </c>
      <c r="R171" s="12">
        <f t="shared" si="31"/>
        <v>12.514426886247993</v>
      </c>
      <c r="S171" s="12">
        <f t="shared" si="32"/>
        <v>14.993892795751512</v>
      </c>
    </row>
    <row r="172" spans="2:19"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H172" s="12">
        <f t="shared" si="22"/>
        <v>7.7000000000000028</v>
      </c>
      <c r="I172" s="12">
        <f t="shared" si="23"/>
        <v>4.3164994514694799</v>
      </c>
      <c r="J172" s="12">
        <f t="shared" si="24"/>
        <v>0</v>
      </c>
      <c r="K172" s="12">
        <f t="shared" si="25"/>
        <v>0.70000000000000284</v>
      </c>
      <c r="L172" s="12">
        <f t="shared" si="26"/>
        <v>0.72635150226808876</v>
      </c>
      <c r="M172" s="12">
        <f t="shared" si="27"/>
        <v>1.0800142611023036</v>
      </c>
      <c r="N172" s="12">
        <f t="shared" si="28"/>
        <v>19.57869031875008</v>
      </c>
      <c r="O172" s="12"/>
      <c r="P172" s="12">
        <f t="shared" si="29"/>
        <v>16.827327570279536</v>
      </c>
      <c r="Q172" s="12">
        <f t="shared" si="30"/>
        <v>25.020604618277687</v>
      </c>
      <c r="R172" s="12">
        <f t="shared" si="31"/>
        <v>11.971022006824757</v>
      </c>
      <c r="S172" s="12">
        <f t="shared" si="32"/>
        <v>15.300340889399289</v>
      </c>
    </row>
    <row r="173" spans="2:19"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H173" s="12">
        <f t="shared" si="22"/>
        <v>7</v>
      </c>
      <c r="I173" s="12">
        <f t="shared" si="23"/>
        <v>4.0562301785055936</v>
      </c>
      <c r="J173" s="12">
        <f t="shared" si="24"/>
        <v>0</v>
      </c>
      <c r="K173" s="12">
        <f t="shared" si="25"/>
        <v>3.6999999999999886</v>
      </c>
      <c r="L173" s="12">
        <f t="shared" si="26"/>
        <v>0.78222469475024947</v>
      </c>
      <c r="M173" s="12">
        <f t="shared" si="27"/>
        <v>1.109246127340942</v>
      </c>
      <c r="N173" s="12">
        <f t="shared" si="28"/>
        <v>17.289266573466925</v>
      </c>
      <c r="O173" s="12"/>
      <c r="P173" s="12">
        <f t="shared" si="29"/>
        <v>19.284524307701854</v>
      </c>
      <c r="Q173" s="12">
        <f t="shared" si="30"/>
        <v>27.346725371231599</v>
      </c>
      <c r="R173" s="12">
        <f t="shared" si="31"/>
        <v>11.38581675206127</v>
      </c>
      <c r="S173" s="12">
        <f t="shared" si="32"/>
        <v>15.091850266952095</v>
      </c>
    </row>
    <row r="174" spans="2:19"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H174" s="12">
        <f t="shared" si="22"/>
        <v>1.9000000000000057</v>
      </c>
      <c r="I174" s="12">
        <f t="shared" si="23"/>
        <v>3.8297863460829467</v>
      </c>
      <c r="J174" s="12">
        <f t="shared" si="24"/>
        <v>0.20000000000000284</v>
      </c>
      <c r="K174" s="12">
        <f t="shared" si="25"/>
        <v>0</v>
      </c>
      <c r="L174" s="12">
        <f t="shared" si="26"/>
        <v>0.84239582511565325</v>
      </c>
      <c r="M174" s="12">
        <f t="shared" si="27"/>
        <v>0.90995736790563087</v>
      </c>
      <c r="N174" s="12">
        <f t="shared" si="28"/>
        <v>3.8554752009492343</v>
      </c>
      <c r="O174" s="12"/>
      <c r="P174" s="12">
        <f t="shared" si="29"/>
        <v>21.995896089014057</v>
      </c>
      <c r="Q174" s="12">
        <f t="shared" si="30"/>
        <v>23.760003448660338</v>
      </c>
      <c r="R174" s="12">
        <f t="shared" si="31"/>
        <v>10.93170522733776</v>
      </c>
      <c r="S174" s="12">
        <f t="shared" si="32"/>
        <v>14.915367219056812</v>
      </c>
    </row>
    <row r="175" spans="2:19"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H175" s="12">
        <f t="shared" si="22"/>
        <v>2</v>
      </c>
      <c r="I175" s="12">
        <f t="shared" si="23"/>
        <v>3.9782314496277884</v>
      </c>
      <c r="J175" s="12">
        <f t="shared" si="24"/>
        <v>0.79999999999999716</v>
      </c>
      <c r="K175" s="12">
        <f t="shared" si="25"/>
        <v>0</v>
      </c>
      <c r="L175" s="12">
        <f t="shared" si="26"/>
        <v>0.89181088858608792</v>
      </c>
      <c r="M175" s="12">
        <f t="shared" si="27"/>
        <v>0.97995408851375632</v>
      </c>
      <c r="N175" s="12">
        <f t="shared" si="28"/>
        <v>4.70909547972414</v>
      </c>
      <c r="O175" s="12"/>
      <c r="P175" s="12">
        <f t="shared" si="29"/>
        <v>22.41727008290399</v>
      </c>
      <c r="Q175" s="12">
        <f t="shared" si="30"/>
        <v>24.632907886881313</v>
      </c>
      <c r="R175" s="12">
        <f t="shared" si="31"/>
        <v>11.476030613983033</v>
      </c>
      <c r="S175" s="12">
        <f t="shared" si="32"/>
        <v>15.42778397404274</v>
      </c>
    </row>
    <row r="176" spans="2:19"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H176" s="12">
        <f t="shared" si="22"/>
        <v>2.4000000000000057</v>
      </c>
      <c r="I176" s="12">
        <f t="shared" si="23"/>
        <v>4.1304030995991567</v>
      </c>
      <c r="J176" s="12">
        <f t="shared" si="24"/>
        <v>0</v>
      </c>
      <c r="K176" s="12">
        <f t="shared" si="25"/>
        <v>1.3000000000000114</v>
      </c>
      <c r="L176" s="12">
        <f t="shared" si="26"/>
        <v>0.89887326463117179</v>
      </c>
      <c r="M176" s="12">
        <f t="shared" si="27"/>
        <v>1.0553351722455837</v>
      </c>
      <c r="N176" s="12">
        <f t="shared" si="28"/>
        <v>8.0064083575686276</v>
      </c>
      <c r="O176" s="12"/>
      <c r="P176" s="12">
        <f t="shared" si="29"/>
        <v>21.762361758793102</v>
      </c>
      <c r="Q176" s="12">
        <f t="shared" si="30"/>
        <v>25.550415947247394</v>
      </c>
      <c r="R176" s="12">
        <f t="shared" si="31"/>
        <v>11.996564085849103</v>
      </c>
      <c r="S176" s="12">
        <f t="shared" si="32"/>
        <v>15.911166640050006</v>
      </c>
    </row>
    <row r="177" spans="2:19"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H177" s="12">
        <f t="shared" si="22"/>
        <v>4.8999999999999915</v>
      </c>
      <c r="I177" s="12">
        <f t="shared" si="23"/>
        <v>4.2635110303375523</v>
      </c>
      <c r="J177" s="12">
        <f t="shared" si="24"/>
        <v>0</v>
      </c>
      <c r="K177" s="12">
        <f t="shared" si="25"/>
        <v>3.2999999999999972</v>
      </c>
      <c r="L177" s="12">
        <f t="shared" si="26"/>
        <v>0.9680173619104927</v>
      </c>
      <c r="M177" s="12">
        <f t="shared" si="27"/>
        <v>1.0365148008798584</v>
      </c>
      <c r="N177" s="12">
        <f t="shared" si="28"/>
        <v>3.4171284572463949</v>
      </c>
      <c r="O177" s="12"/>
      <c r="P177" s="12">
        <f t="shared" si="29"/>
        <v>22.704699366846775</v>
      </c>
      <c r="Q177" s="12">
        <f t="shared" si="30"/>
        <v>24.311296335447619</v>
      </c>
      <c r="R177" s="12">
        <f t="shared" si="31"/>
        <v>12.303499141870679</v>
      </c>
      <c r="S177" s="12">
        <f t="shared" si="32"/>
        <v>16.304912861986892</v>
      </c>
    </row>
    <row r="178" spans="2:19"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H178" s="12">
        <f t="shared" si="22"/>
        <v>1.7999999999999972</v>
      </c>
      <c r="I178" s="12">
        <f t="shared" si="23"/>
        <v>4.2145503403635187</v>
      </c>
      <c r="J178" s="12">
        <f t="shared" si="24"/>
        <v>0</v>
      </c>
      <c r="K178" s="12">
        <f t="shared" si="25"/>
        <v>0</v>
      </c>
      <c r="L178" s="12">
        <f t="shared" si="26"/>
        <v>1.0424802359036076</v>
      </c>
      <c r="M178" s="12">
        <f t="shared" si="27"/>
        <v>0.86240055479369393</v>
      </c>
      <c r="N178" s="12">
        <f t="shared" si="28"/>
        <v>9.4535932111527945</v>
      </c>
      <c r="O178" s="12"/>
      <c r="P178" s="12">
        <f t="shared" si="29"/>
        <v>24.735265964664936</v>
      </c>
      <c r="Q178" s="12">
        <f t="shared" si="30"/>
        <v>20.462457086686715</v>
      </c>
      <c r="R178" s="12">
        <f t="shared" si="31"/>
        <v>12.987066117611009</v>
      </c>
      <c r="S178" s="12">
        <f t="shared" si="32"/>
        <v>16.905458020239006</v>
      </c>
    </row>
    <row r="179" spans="2:19"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H179" s="12">
        <f t="shared" si="22"/>
        <v>2.4000000000000057</v>
      </c>
      <c r="I179" s="12">
        <f t="shared" si="23"/>
        <v>4.4002849819299437</v>
      </c>
      <c r="J179" s="12">
        <f t="shared" si="24"/>
        <v>0</v>
      </c>
      <c r="K179" s="12">
        <f t="shared" si="25"/>
        <v>1.1000000000000085</v>
      </c>
      <c r="L179" s="12">
        <f t="shared" si="26"/>
        <v>1.1226710232808081</v>
      </c>
      <c r="M179" s="12">
        <f t="shared" si="27"/>
        <v>0.92873905900859355</v>
      </c>
      <c r="N179" s="12">
        <f t="shared" si="28"/>
        <v>9.4535932111527785</v>
      </c>
      <c r="O179" s="12"/>
      <c r="P179" s="12">
        <f t="shared" si="29"/>
        <v>25.513598048561164</v>
      </c>
      <c r="Q179" s="12">
        <f t="shared" si="30"/>
        <v>21.106338858108529</v>
      </c>
      <c r="R179" s="12">
        <f t="shared" si="31"/>
        <v>13.258871725800104</v>
      </c>
      <c r="S179" s="12">
        <f t="shared" si="32"/>
        <v>17.757401291581502</v>
      </c>
    </row>
    <row r="180" spans="2:19"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H180" s="12">
        <f t="shared" si="22"/>
        <v>5.5999999999999943</v>
      </c>
      <c r="I180" s="12">
        <f t="shared" si="23"/>
        <v>4.554153057463016</v>
      </c>
      <c r="J180" s="12">
        <f t="shared" si="24"/>
        <v>3.0999999999999943</v>
      </c>
      <c r="K180" s="12">
        <f t="shared" si="25"/>
        <v>0</v>
      </c>
      <c r="L180" s="12">
        <f t="shared" si="26"/>
        <v>1.2090303327639471</v>
      </c>
      <c r="M180" s="12">
        <f t="shared" si="27"/>
        <v>0.91556514047079229</v>
      </c>
      <c r="N180" s="12">
        <f t="shared" si="28"/>
        <v>13.812756168888379</v>
      </c>
      <c r="O180" s="12"/>
      <c r="P180" s="12">
        <f t="shared" si="29"/>
        <v>26.547863400916572</v>
      </c>
      <c r="Q180" s="12">
        <f t="shared" si="30"/>
        <v>20.103960690790366</v>
      </c>
      <c r="R180" s="12">
        <f t="shared" si="31"/>
        <v>13.551585457696053</v>
      </c>
      <c r="S180" s="12">
        <f t="shared" si="32"/>
        <v>17.967843805029638</v>
      </c>
    </row>
    <row r="181" spans="2:19"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H181" s="12">
        <f t="shared" si="22"/>
        <v>2</v>
      </c>
      <c r="I181" s="12">
        <f t="shared" si="23"/>
        <v>4.4737032926524796</v>
      </c>
      <c r="J181" s="12">
        <f t="shared" si="24"/>
        <v>0.79999999999999716</v>
      </c>
      <c r="K181" s="12">
        <f t="shared" si="25"/>
        <v>0</v>
      </c>
      <c r="L181" s="12">
        <f t="shared" si="26"/>
        <v>1.0635711275919435</v>
      </c>
      <c r="M181" s="12">
        <f t="shared" si="27"/>
        <v>0.98599322819931479</v>
      </c>
      <c r="N181" s="12">
        <f t="shared" si="28"/>
        <v>3.7850921427972812</v>
      </c>
      <c r="O181" s="12"/>
      <c r="P181" s="12">
        <f t="shared" si="29"/>
        <v>23.773841446721139</v>
      </c>
      <c r="Q181" s="12">
        <f t="shared" si="30"/>
        <v>22.039754621606004</v>
      </c>
      <c r="R181" s="12">
        <f t="shared" si="31"/>
        <v>13.53149540298895</v>
      </c>
      <c r="S181" s="12">
        <f t="shared" si="32"/>
        <v>18.092704783711511</v>
      </c>
    </row>
    <row r="182" spans="2:19"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H182" s="12">
        <f t="shared" si="22"/>
        <v>2.8000000000000114</v>
      </c>
      <c r="I182" s="12">
        <f t="shared" si="23"/>
        <v>4.6639881613180547</v>
      </c>
      <c r="J182" s="12">
        <f t="shared" si="24"/>
        <v>0</v>
      </c>
      <c r="K182" s="12">
        <f t="shared" si="25"/>
        <v>0.20000000000000284</v>
      </c>
      <c r="L182" s="12">
        <f t="shared" si="26"/>
        <v>1.0838458297144009</v>
      </c>
      <c r="M182" s="12">
        <f t="shared" si="27"/>
        <v>1.0618388611377236</v>
      </c>
      <c r="N182" s="12">
        <f t="shared" si="28"/>
        <v>1.0256385139205826</v>
      </c>
      <c r="O182" s="12"/>
      <c r="P182" s="12">
        <f t="shared" si="29"/>
        <v>23.238605936085897</v>
      </c>
      <c r="Q182" s="12">
        <f t="shared" si="30"/>
        <v>22.766757213158222</v>
      </c>
      <c r="R182" s="12">
        <f t="shared" si="31"/>
        <v>14.281218730696001</v>
      </c>
      <c r="S182" s="12">
        <f t="shared" si="32"/>
        <v>18.921986145399362</v>
      </c>
    </row>
    <row r="183" spans="2:19"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H183" s="12">
        <f t="shared" si="22"/>
        <v>2.7000000000000028</v>
      </c>
      <c r="I183" s="12">
        <f t="shared" si="23"/>
        <v>4.8073718660348268</v>
      </c>
      <c r="J183" s="12">
        <f t="shared" si="24"/>
        <v>0</v>
      </c>
      <c r="K183" s="12">
        <f t="shared" si="25"/>
        <v>0</v>
      </c>
      <c r="L183" s="12">
        <f t="shared" si="26"/>
        <v>1.1672185858462778</v>
      </c>
      <c r="M183" s="12">
        <f t="shared" si="27"/>
        <v>1.1281341581483175</v>
      </c>
      <c r="N183" s="12">
        <f t="shared" si="28"/>
        <v>1.7027634554304634</v>
      </c>
      <c r="O183" s="12"/>
      <c r="P183" s="12">
        <f t="shared" si="29"/>
        <v>24.279764877207484</v>
      </c>
      <c r="Q183" s="12">
        <f t="shared" si="30"/>
        <v>23.466754592438363</v>
      </c>
      <c r="R183" s="12">
        <f t="shared" si="31"/>
        <v>15.300878747371033</v>
      </c>
      <c r="S183" s="12">
        <f t="shared" si="32"/>
        <v>19.786320627813371</v>
      </c>
    </row>
    <row r="184" spans="2:19"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H184" s="12">
        <f t="shared" si="22"/>
        <v>4.1999999999999886</v>
      </c>
      <c r="I184" s="12">
        <f t="shared" si="23"/>
        <v>4.9694773941913519</v>
      </c>
      <c r="J184" s="12">
        <f t="shared" si="24"/>
        <v>1.3999999999999915</v>
      </c>
      <c r="K184" s="12">
        <f t="shared" si="25"/>
        <v>0</v>
      </c>
      <c r="L184" s="12">
        <f t="shared" si="26"/>
        <v>1.257004630911376</v>
      </c>
      <c r="M184" s="12">
        <f t="shared" si="27"/>
        <v>1.2149137087751112</v>
      </c>
      <c r="N184" s="12">
        <f t="shared" si="28"/>
        <v>1.7027634554304647</v>
      </c>
      <c r="O184" s="12"/>
      <c r="P184" s="12">
        <f t="shared" si="29"/>
        <v>25.294503449812346</v>
      </c>
      <c r="Q184" s="12">
        <f t="shared" si="30"/>
        <v>24.447514545396288</v>
      </c>
      <c r="R184" s="12">
        <f t="shared" si="31"/>
        <v>16.346887615981846</v>
      </c>
      <c r="S184" s="12">
        <f t="shared" si="32"/>
        <v>20.961648758954929</v>
      </c>
    </row>
    <row r="185" spans="2:19"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H185" s="12">
        <f t="shared" si="22"/>
        <v>5.4000000000000057</v>
      </c>
      <c r="I185" s="12">
        <f t="shared" si="23"/>
        <v>5.0286679629753035</v>
      </c>
      <c r="J185" s="12">
        <f t="shared" si="24"/>
        <v>4.2999999999999972</v>
      </c>
      <c r="K185" s="12">
        <f t="shared" si="25"/>
        <v>0</v>
      </c>
      <c r="L185" s="12">
        <f t="shared" si="26"/>
        <v>1.2460049871353287</v>
      </c>
      <c r="M185" s="12">
        <f t="shared" si="27"/>
        <v>1.3083686094501197</v>
      </c>
      <c r="N185" s="12">
        <f t="shared" si="28"/>
        <v>2.4414448379107649</v>
      </c>
      <c r="O185" s="12"/>
      <c r="P185" s="12">
        <f t="shared" si="29"/>
        <v>24.778032598479758</v>
      </c>
      <c r="Q185" s="12">
        <f t="shared" si="30"/>
        <v>26.018194461898801</v>
      </c>
      <c r="R185" s="12">
        <f t="shared" si="31"/>
        <v>17.473358705255031</v>
      </c>
      <c r="S185" s="12">
        <f t="shared" si="32"/>
        <v>22.035399393025472</v>
      </c>
    </row>
    <row r="186" spans="2:19"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H186" s="12">
        <f t="shared" si="22"/>
        <v>1.4000000000000057</v>
      </c>
      <c r="I186" s="12">
        <f t="shared" si="23"/>
        <v>5.000103960127249</v>
      </c>
      <c r="J186" s="12">
        <f t="shared" si="24"/>
        <v>0.30000000000001137</v>
      </c>
      <c r="K186" s="12">
        <f t="shared" si="25"/>
        <v>0</v>
      </c>
      <c r="L186" s="12">
        <f t="shared" si="26"/>
        <v>1.0110822938380466</v>
      </c>
      <c r="M186" s="12">
        <f t="shared" si="27"/>
        <v>1.4090123486385904</v>
      </c>
      <c r="N186" s="12">
        <f t="shared" si="28"/>
        <v>16.442747643675489</v>
      </c>
      <c r="O186" s="12"/>
      <c r="P186" s="12">
        <f t="shared" si="29"/>
        <v>20.221225436527028</v>
      </c>
      <c r="Q186" s="12">
        <f t="shared" si="30"/>
        <v>28.179661060541871</v>
      </c>
      <c r="R186" s="12">
        <f t="shared" si="31"/>
        <v>18.62965977197382</v>
      </c>
      <c r="S186" s="12">
        <f t="shared" si="32"/>
        <v>23.052998748265928</v>
      </c>
    </row>
    <row r="187" spans="2:19"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H187" s="12">
        <f t="shared" si="22"/>
        <v>3.5</v>
      </c>
      <c r="I187" s="12">
        <f t="shared" si="23"/>
        <v>5.2770350339831911</v>
      </c>
      <c r="J187" s="12">
        <f t="shared" si="24"/>
        <v>0</v>
      </c>
      <c r="K187" s="12">
        <f t="shared" si="25"/>
        <v>2</v>
      </c>
      <c r="L187" s="12">
        <f t="shared" si="26"/>
        <v>1.0657809318255878</v>
      </c>
      <c r="M187" s="12">
        <f t="shared" si="27"/>
        <v>1.5173979139184819</v>
      </c>
      <c r="N187" s="12">
        <f t="shared" si="28"/>
        <v>17.482993205714667</v>
      </c>
      <c r="O187" s="12"/>
      <c r="P187" s="12">
        <f t="shared" si="29"/>
        <v>20.196586245157427</v>
      </c>
      <c r="Q187" s="12">
        <f t="shared" si="30"/>
        <v>28.754743983064397</v>
      </c>
      <c r="R187" s="12">
        <f t="shared" si="31"/>
        <v>18.79788378184292</v>
      </c>
      <c r="S187" s="12">
        <f t="shared" si="32"/>
        <v>23.243777094375901</v>
      </c>
    </row>
    <row r="188" spans="2:19"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H188" s="12">
        <f t="shared" si="22"/>
        <v>2.5</v>
      </c>
      <c r="I188" s="12">
        <f t="shared" si="23"/>
        <v>5.4137300365972827</v>
      </c>
      <c r="J188" s="12">
        <f t="shared" si="24"/>
        <v>0.29999999999999716</v>
      </c>
      <c r="K188" s="12">
        <f t="shared" si="25"/>
        <v>0</v>
      </c>
      <c r="L188" s="12">
        <f t="shared" si="26"/>
        <v>1.147764080427556</v>
      </c>
      <c r="M188" s="12">
        <f t="shared" si="27"/>
        <v>1.480274676527596</v>
      </c>
      <c r="N188" s="12">
        <f t="shared" si="28"/>
        <v>12.65242360753032</v>
      </c>
      <c r="O188" s="12"/>
      <c r="P188" s="12">
        <f t="shared" si="29"/>
        <v>21.200984767776959</v>
      </c>
      <c r="Q188" s="12">
        <f t="shared" si="30"/>
        <v>27.342971786934537</v>
      </c>
      <c r="R188" s="12">
        <f t="shared" si="31"/>
        <v>18.899029210775865</v>
      </c>
      <c r="S188" s="12">
        <f t="shared" si="32"/>
        <v>23.409221253185137</v>
      </c>
    </row>
    <row r="189" spans="2:19"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H189" s="12">
        <f t="shared" si="22"/>
        <v>2</v>
      </c>
      <c r="I189" s="12">
        <f t="shared" si="23"/>
        <v>5.6378631163355344</v>
      </c>
      <c r="J189" s="12">
        <f t="shared" si="24"/>
        <v>0</v>
      </c>
      <c r="K189" s="12">
        <f t="shared" si="25"/>
        <v>0</v>
      </c>
      <c r="L189" s="12">
        <f t="shared" si="26"/>
        <v>1.2129767019989068</v>
      </c>
      <c r="M189" s="12">
        <f t="shared" si="27"/>
        <v>1.5941419593374111</v>
      </c>
      <c r="N189" s="12">
        <f t="shared" si="28"/>
        <v>13.578523152172414</v>
      </c>
      <c r="O189" s="12"/>
      <c r="P189" s="12">
        <f t="shared" si="29"/>
        <v>21.514830654265875</v>
      </c>
      <c r="Q189" s="12">
        <f t="shared" si="30"/>
        <v>28.275641434401521</v>
      </c>
      <c r="R189" s="12">
        <f t="shared" si="31"/>
        <v>19.379537334102448</v>
      </c>
      <c r="S189" s="12">
        <f t="shared" si="32"/>
        <v>24.16103491611527</v>
      </c>
    </row>
    <row r="190" spans="2:19"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H190" s="12">
        <f t="shared" si="22"/>
        <v>3.2999999999999972</v>
      </c>
      <c r="I190" s="12">
        <f t="shared" si="23"/>
        <v>5.917698740669036</v>
      </c>
      <c r="J190" s="12">
        <f t="shared" si="24"/>
        <v>0</v>
      </c>
      <c r="K190" s="12">
        <f t="shared" si="25"/>
        <v>0</v>
      </c>
      <c r="L190" s="12">
        <f t="shared" si="26"/>
        <v>1.306282602152669</v>
      </c>
      <c r="M190" s="12">
        <f t="shared" si="27"/>
        <v>1.7167682639018271</v>
      </c>
      <c r="N190" s="12">
        <f t="shared" si="28"/>
        <v>13.578523152172405</v>
      </c>
      <c r="O190" s="12"/>
      <c r="P190" s="12">
        <f t="shared" si="29"/>
        <v>22.074165303064834</v>
      </c>
      <c r="Q190" s="12">
        <f t="shared" si="30"/>
        <v>29.010741153540621</v>
      </c>
      <c r="R190" s="12">
        <f t="shared" si="31"/>
        <v>19.82576919425091</v>
      </c>
      <c r="S190" s="12">
        <f t="shared" si="32"/>
        <v>24.935061186015329</v>
      </c>
    </row>
    <row r="191" spans="2:19"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H191" s="12">
        <f t="shared" si="22"/>
        <v>9.5</v>
      </c>
      <c r="I191" s="12">
        <f t="shared" si="23"/>
        <v>6.1190601822589619</v>
      </c>
      <c r="J191" s="12">
        <f t="shared" si="24"/>
        <v>0</v>
      </c>
      <c r="K191" s="12">
        <f t="shared" si="25"/>
        <v>5.2999999999999972</v>
      </c>
      <c r="L191" s="12">
        <f t="shared" si="26"/>
        <v>1.406765879241336</v>
      </c>
      <c r="M191" s="12">
        <f t="shared" si="27"/>
        <v>1.8488273611250448</v>
      </c>
      <c r="N191" s="12">
        <f t="shared" si="28"/>
        <v>13.578523152172398</v>
      </c>
      <c r="O191" s="12"/>
      <c r="P191" s="12">
        <f t="shared" si="29"/>
        <v>22.989901019767434</v>
      </c>
      <c r="Q191" s="12">
        <f t="shared" si="30"/>
        <v>30.21423725305667</v>
      </c>
      <c r="R191" s="12">
        <f t="shared" si="31"/>
        <v>20.306326582103104</v>
      </c>
      <c r="S191" s="12">
        <f t="shared" si="32"/>
        <v>25.682118454621289</v>
      </c>
    </row>
    <row r="192" spans="2:19"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H192" s="12">
        <f t="shared" si="22"/>
        <v>11.299999999999997</v>
      </c>
      <c r="I192" s="12">
        <f t="shared" si="23"/>
        <v>5.858987888586574</v>
      </c>
      <c r="J192" s="12">
        <f t="shared" si="24"/>
        <v>0</v>
      </c>
      <c r="K192" s="12">
        <f t="shared" si="25"/>
        <v>8.2000000000000028</v>
      </c>
      <c r="L192" s="12">
        <f t="shared" si="26"/>
        <v>1.5149786391829771</v>
      </c>
      <c r="M192" s="12">
        <f t="shared" si="27"/>
        <v>1.5833525427500486</v>
      </c>
      <c r="N192" s="12">
        <f t="shared" si="28"/>
        <v>2.206797774420405</v>
      </c>
      <c r="O192" s="12"/>
      <c r="P192" s="12">
        <f t="shared" si="29"/>
        <v>25.857343759562738</v>
      </c>
      <c r="Q192" s="12">
        <f t="shared" si="30"/>
        <v>27.024335480099747</v>
      </c>
      <c r="R192" s="12">
        <f t="shared" si="31"/>
        <v>20.823849922867005</v>
      </c>
      <c r="S192" s="12">
        <f t="shared" si="32"/>
        <v>26.360329250565314</v>
      </c>
    </row>
    <row r="193" spans="2:19"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H193" s="12">
        <f t="shared" si="22"/>
        <v>3.7000000000000028</v>
      </c>
      <c r="I193" s="12">
        <f t="shared" si="23"/>
        <v>5.4404484954009256</v>
      </c>
      <c r="J193" s="12">
        <f t="shared" si="24"/>
        <v>0.79999999999999716</v>
      </c>
      <c r="K193" s="12">
        <f t="shared" si="25"/>
        <v>0</v>
      </c>
      <c r="L193" s="12">
        <f t="shared" si="26"/>
        <v>1.6315154575816675</v>
      </c>
      <c r="M193" s="12">
        <f t="shared" si="27"/>
        <v>1.0743796614231289</v>
      </c>
      <c r="N193" s="12">
        <f t="shared" si="28"/>
        <v>20.589704022358717</v>
      </c>
      <c r="O193" s="12"/>
      <c r="P193" s="12">
        <f t="shared" si="29"/>
        <v>29.988620588189864</v>
      </c>
      <c r="Q193" s="12">
        <f t="shared" si="30"/>
        <v>19.747998025003895</v>
      </c>
      <c r="R193" s="12">
        <f t="shared" si="31"/>
        <v>22.255930857362898</v>
      </c>
      <c r="S193" s="12">
        <f t="shared" si="32"/>
        <v>27.507898694168315</v>
      </c>
    </row>
    <row r="194" spans="2:19"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H194" s="12">
        <f t="shared" si="22"/>
        <v>4.6000000000000085</v>
      </c>
      <c r="I194" s="12">
        <f t="shared" si="23"/>
        <v>5.5743291488933044</v>
      </c>
      <c r="J194" s="12">
        <f t="shared" si="24"/>
        <v>3.6000000000000085</v>
      </c>
      <c r="K194" s="12">
        <f t="shared" si="25"/>
        <v>0</v>
      </c>
      <c r="L194" s="12">
        <f t="shared" si="26"/>
        <v>1.6954781850879499</v>
      </c>
      <c r="M194" s="12">
        <f t="shared" si="27"/>
        <v>1.1570242507633697</v>
      </c>
      <c r="N194" s="12">
        <f t="shared" si="28"/>
        <v>18.876545995442093</v>
      </c>
      <c r="O194" s="12"/>
      <c r="P194" s="12">
        <f t="shared" si="29"/>
        <v>30.415824753092675</v>
      </c>
      <c r="Q194" s="12">
        <f t="shared" si="30"/>
        <v>20.756295867334611</v>
      </c>
      <c r="R194" s="12">
        <f t="shared" si="31"/>
        <v>22.384102152363219</v>
      </c>
      <c r="S194" s="12">
        <f t="shared" si="32"/>
        <v>27.901078450016342</v>
      </c>
    </row>
    <row r="195" spans="2:19"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H195" s="12">
        <f t="shared" si="22"/>
        <v>4.7999999999999972</v>
      </c>
      <c r="I195" s="12">
        <f t="shared" si="23"/>
        <v>5.6492775449620192</v>
      </c>
      <c r="J195" s="12">
        <f t="shared" si="24"/>
        <v>0</v>
      </c>
      <c r="K195" s="12">
        <f t="shared" si="25"/>
        <v>1.2000000000000028</v>
      </c>
      <c r="L195" s="12">
        <f t="shared" si="26"/>
        <v>1.5489765070177914</v>
      </c>
      <c r="M195" s="12">
        <f t="shared" si="27"/>
        <v>1.2460261162067059</v>
      </c>
      <c r="N195" s="12">
        <f t="shared" si="28"/>
        <v>10.839002020741654</v>
      </c>
      <c r="O195" s="12"/>
      <c r="P195" s="12">
        <f t="shared" si="29"/>
        <v>27.419019417786551</v>
      </c>
      <c r="Q195" s="12">
        <f t="shared" si="30"/>
        <v>22.056379887334479</v>
      </c>
      <c r="R195" s="12">
        <f t="shared" si="31"/>
        <v>22.653914164434074</v>
      </c>
      <c r="S195" s="12">
        <f t="shared" si="32"/>
        <v>28.453899957047291</v>
      </c>
    </row>
    <row r="196" spans="2:19"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H196" s="12">
        <f t="shared" si="22"/>
        <v>7.0999999999999943</v>
      </c>
      <c r="I196" s="12">
        <f t="shared" si="23"/>
        <v>5.7146065868821747</v>
      </c>
      <c r="J196" s="12">
        <f t="shared" si="24"/>
        <v>3.0999999999999943</v>
      </c>
      <c r="K196" s="12">
        <f t="shared" si="25"/>
        <v>0</v>
      </c>
      <c r="L196" s="12">
        <f t="shared" si="26"/>
        <v>1.6681285460191602</v>
      </c>
      <c r="M196" s="12">
        <f t="shared" si="27"/>
        <v>1.2495665866841448</v>
      </c>
      <c r="N196" s="12">
        <f t="shared" si="28"/>
        <v>14.345637234113932</v>
      </c>
      <c r="O196" s="12"/>
      <c r="P196" s="12">
        <f t="shared" si="29"/>
        <v>29.190610423617496</v>
      </c>
      <c r="Q196" s="12">
        <f t="shared" si="30"/>
        <v>21.866187421414331</v>
      </c>
      <c r="R196" s="12">
        <f t="shared" si="31"/>
        <v>23.562753560102724</v>
      </c>
      <c r="S196" s="12">
        <f t="shared" si="32"/>
        <v>29.607702925979396</v>
      </c>
    </row>
    <row r="197" spans="2:19"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H197" s="12">
        <f t="shared" ref="H197:H260" si="33">MAX((D197-E197),ABS(D197-F198),ABS(E197-F198))</f>
        <v>8.4000000000000057</v>
      </c>
      <c r="I197" s="12">
        <f t="shared" ref="I197:I260" si="34">I198*13/14+H197/14</f>
        <v>5.6080378627961887</v>
      </c>
      <c r="J197" s="12">
        <f t="shared" ref="J197:J260" si="35">IF(IF((D197-D198)&gt;(E198-E197),(D197-D198),0) &gt;0,(D197-D198),0)</f>
        <v>7.1000000000000085</v>
      </c>
      <c r="K197" s="12">
        <f t="shared" ref="K197:K260" si="36">IF(IF((D197-D198)&lt;(E198-E197),(E198-E197),0) &gt;0,(E198-E197),0)</f>
        <v>0</v>
      </c>
      <c r="L197" s="12">
        <f t="shared" ref="L197:L260" si="37">L198*13/14+J197/14</f>
        <v>1.5579845880206344</v>
      </c>
      <c r="M197" s="12">
        <f t="shared" ref="M197:M260" si="38">M198*13/14+K197/14</f>
        <v>1.3456870933521561</v>
      </c>
      <c r="N197" s="12">
        <f t="shared" ref="N197:N260" si="39">ABS(P197-Q197)/(P197+Q197)*100</f>
        <v>7.3113463905157774</v>
      </c>
      <c r="O197" s="12"/>
      <c r="P197" s="12">
        <f t="shared" ref="P197:P260" si="40">L197/I197*100</f>
        <v>27.781277982381837</v>
      </c>
      <c r="Q197" s="12">
        <f t="shared" ref="Q197:Q260" si="41">M197/I197*100</f>
        <v>23.995684877227124</v>
      </c>
      <c r="R197" s="12">
        <f t="shared" ref="R197:R260" si="42">R198*13/14+N197/14</f>
        <v>24.271762508255708</v>
      </c>
      <c r="S197" s="12">
        <f t="shared" ref="S197:S260" si="43">(R197+R211)/2</f>
        <v>30.516939114010803</v>
      </c>
    </row>
    <row r="198" spans="2:19"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H198" s="12">
        <f t="shared" si="33"/>
        <v>2.0999999999999943</v>
      </c>
      <c r="I198" s="12">
        <f t="shared" si="34"/>
        <v>5.3932715445497417</v>
      </c>
      <c r="J198" s="12">
        <f t="shared" si="35"/>
        <v>0.89999999999999147</v>
      </c>
      <c r="K198" s="12">
        <f t="shared" si="36"/>
        <v>0</v>
      </c>
      <c r="L198" s="12">
        <f t="shared" si="37"/>
        <v>1.1316757101760671</v>
      </c>
      <c r="M198" s="12">
        <f t="shared" si="38"/>
        <v>1.4492014851484758</v>
      </c>
      <c r="N198" s="12">
        <f t="shared" si="39"/>
        <v>12.303017576645308</v>
      </c>
      <c r="O198" s="12"/>
      <c r="P198" s="12">
        <f t="shared" si="40"/>
        <v>20.983102757355141</v>
      </c>
      <c r="Q198" s="12">
        <f t="shared" si="41"/>
        <v>26.870545515420787</v>
      </c>
      <c r="R198" s="12">
        <f t="shared" si="42"/>
        <v>25.57640990192801</v>
      </c>
      <c r="S198" s="12">
        <f t="shared" si="43"/>
        <v>32.13911540150599</v>
      </c>
    </row>
    <row r="199" spans="2:19"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H199" s="12">
        <f t="shared" si="33"/>
        <v>3.1000000000000085</v>
      </c>
      <c r="I199" s="12">
        <f t="shared" si="34"/>
        <v>5.646600124899722</v>
      </c>
      <c r="J199" s="12">
        <f t="shared" si="35"/>
        <v>2.9000000000000057</v>
      </c>
      <c r="K199" s="12">
        <f t="shared" si="36"/>
        <v>0</v>
      </c>
      <c r="L199" s="12">
        <f t="shared" si="37"/>
        <v>1.1494969186511499</v>
      </c>
      <c r="M199" s="12">
        <f t="shared" si="38"/>
        <v>1.5606785224675892</v>
      </c>
      <c r="N199" s="12">
        <f t="shared" si="39"/>
        <v>15.171770711888191</v>
      </c>
      <c r="O199" s="12"/>
      <c r="P199" s="12">
        <f t="shared" si="40"/>
        <v>20.357328183772598</v>
      </c>
      <c r="Q199" s="12">
        <f t="shared" si="41"/>
        <v>27.639260580636659</v>
      </c>
      <c r="R199" s="12">
        <f t="shared" si="42"/>
        <v>26.597440080795909</v>
      </c>
      <c r="S199" s="12">
        <f t="shared" si="43"/>
        <v>33.808617729704395</v>
      </c>
    </row>
    <row r="200" spans="2:19"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H200" s="12">
        <f t="shared" si="33"/>
        <v>2.0999999999999943</v>
      </c>
      <c r="I200" s="12">
        <f t="shared" si="34"/>
        <v>5.8424924421996991</v>
      </c>
      <c r="J200" s="12">
        <f t="shared" si="35"/>
        <v>0</v>
      </c>
      <c r="K200" s="12">
        <f t="shared" si="36"/>
        <v>0</v>
      </c>
      <c r="L200" s="12">
        <f t="shared" si="37"/>
        <v>1.0148428354704686</v>
      </c>
      <c r="M200" s="12">
        <f t="shared" si="38"/>
        <v>1.6807307165035577</v>
      </c>
      <c r="N200" s="12">
        <f t="shared" si="39"/>
        <v>24.703012853997063</v>
      </c>
      <c r="O200" s="12"/>
      <c r="P200" s="12">
        <f t="shared" si="40"/>
        <v>17.370032490591981</v>
      </c>
      <c r="Q200" s="12">
        <f t="shared" si="41"/>
        <v>28.767357992007302</v>
      </c>
      <c r="R200" s="12">
        <f t="shared" si="42"/>
        <v>27.476337724558039</v>
      </c>
      <c r="S200" s="12">
        <f t="shared" si="43"/>
        <v>35.687947301221861</v>
      </c>
    </row>
    <row r="201" spans="2:19"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H201" s="12">
        <f t="shared" si="33"/>
        <v>6</v>
      </c>
      <c r="I201" s="12">
        <f t="shared" si="34"/>
        <v>6.1303764762150612</v>
      </c>
      <c r="J201" s="12">
        <f t="shared" si="35"/>
        <v>0</v>
      </c>
      <c r="K201" s="12">
        <f t="shared" si="36"/>
        <v>4.7999999999999972</v>
      </c>
      <c r="L201" s="12">
        <f t="shared" si="37"/>
        <v>1.0929076689681969</v>
      </c>
      <c r="M201" s="12">
        <f t="shared" si="38"/>
        <v>1.810017694696139</v>
      </c>
      <c r="N201" s="12">
        <f t="shared" si="39"/>
        <v>24.703012853997073</v>
      </c>
      <c r="O201" s="12"/>
      <c r="P201" s="12">
        <f t="shared" si="40"/>
        <v>17.827741464305078</v>
      </c>
      <c r="Q201" s="12">
        <f t="shared" si="41"/>
        <v>29.525392147101172</v>
      </c>
      <c r="R201" s="12">
        <f t="shared" si="42"/>
        <v>27.689670406908885</v>
      </c>
      <c r="S201" s="12">
        <f t="shared" si="43"/>
        <v>37.253813878744552</v>
      </c>
    </row>
    <row r="202" spans="2:19"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H202" s="12">
        <f t="shared" si="33"/>
        <v>3.2000000000000028</v>
      </c>
      <c r="I202" s="12">
        <f t="shared" si="34"/>
        <v>6.1404054359239115</v>
      </c>
      <c r="J202" s="12">
        <f t="shared" si="35"/>
        <v>0</v>
      </c>
      <c r="K202" s="12">
        <f t="shared" si="36"/>
        <v>0</v>
      </c>
      <c r="L202" s="12">
        <f t="shared" si="37"/>
        <v>1.1769774896580583</v>
      </c>
      <c r="M202" s="12">
        <f t="shared" si="38"/>
        <v>1.5800190558266116</v>
      </c>
      <c r="N202" s="12">
        <f t="shared" si="39"/>
        <v>14.618863662656503</v>
      </c>
      <c r="O202" s="12"/>
      <c r="P202" s="12">
        <f t="shared" si="40"/>
        <v>19.167748806491719</v>
      </c>
      <c r="Q202" s="12">
        <f t="shared" si="41"/>
        <v>25.731510277527388</v>
      </c>
      <c r="R202" s="12">
        <f t="shared" si="42"/>
        <v>27.919413295594406</v>
      </c>
      <c r="S202" s="12">
        <f t="shared" si="43"/>
        <v>38.406482170191182</v>
      </c>
    </row>
    <row r="203" spans="2:19"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H203" s="12">
        <f t="shared" si="33"/>
        <v>4.5</v>
      </c>
      <c r="I203" s="12">
        <f t="shared" si="34"/>
        <v>6.3665904694565203</v>
      </c>
      <c r="J203" s="12">
        <f t="shared" si="35"/>
        <v>0.79999999999999716</v>
      </c>
      <c r="K203" s="12">
        <f t="shared" si="36"/>
        <v>0</v>
      </c>
      <c r="L203" s="12">
        <f t="shared" si="37"/>
        <v>1.267514219631755</v>
      </c>
      <c r="M203" s="12">
        <f t="shared" si="38"/>
        <v>1.7015589831978895</v>
      </c>
      <c r="N203" s="12">
        <f t="shared" si="39"/>
        <v>14.618863662656508</v>
      </c>
      <c r="O203" s="12"/>
      <c r="P203" s="12">
        <f t="shared" si="40"/>
        <v>19.908838580282602</v>
      </c>
      <c r="Q203" s="12">
        <f t="shared" si="41"/>
        <v>26.726377192958385</v>
      </c>
      <c r="R203" s="12">
        <f t="shared" si="42"/>
        <v>28.942532498128088</v>
      </c>
      <c r="S203" s="12">
        <f t="shared" si="43"/>
        <v>38.682392796655165</v>
      </c>
    </row>
    <row r="204" spans="2:19"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H204" s="12">
        <f t="shared" si="33"/>
        <v>4.1000000000000085</v>
      </c>
      <c r="I204" s="12">
        <f t="shared" si="34"/>
        <v>6.5101743517224069</v>
      </c>
      <c r="J204" s="12">
        <f t="shared" si="35"/>
        <v>1.2000000000000028</v>
      </c>
      <c r="K204" s="12">
        <f t="shared" si="36"/>
        <v>0</v>
      </c>
      <c r="L204" s="12">
        <f t="shared" si="37"/>
        <v>1.3034768519111211</v>
      </c>
      <c r="M204" s="12">
        <f t="shared" si="38"/>
        <v>1.8324481357515732</v>
      </c>
      <c r="N204" s="12">
        <f t="shared" si="39"/>
        <v>16.868110236103295</v>
      </c>
      <c r="O204" s="12"/>
      <c r="P204" s="12">
        <f t="shared" si="40"/>
        <v>20.022149661264574</v>
      </c>
      <c r="Q204" s="12">
        <f t="shared" si="41"/>
        <v>28.1474510013201</v>
      </c>
      <c r="R204" s="12">
        <f t="shared" si="42"/>
        <v>30.044353177779747</v>
      </c>
      <c r="S204" s="12">
        <f t="shared" si="43"/>
        <v>38.979527317462541</v>
      </c>
    </row>
    <row r="205" spans="2:19"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H205" s="12">
        <f t="shared" si="33"/>
        <v>3</v>
      </c>
      <c r="I205" s="12">
        <f t="shared" si="34"/>
        <v>6.6955723787779764</v>
      </c>
      <c r="J205" s="12">
        <f t="shared" si="35"/>
        <v>0.20000000000000284</v>
      </c>
      <c r="K205" s="12">
        <f t="shared" si="36"/>
        <v>0</v>
      </c>
      <c r="L205" s="12">
        <f t="shared" si="37"/>
        <v>1.3114366097504377</v>
      </c>
      <c r="M205" s="12">
        <f t="shared" si="38"/>
        <v>1.9734056846555403</v>
      </c>
      <c r="N205" s="12">
        <f t="shared" si="39"/>
        <v>20.152233062525486</v>
      </c>
      <c r="O205" s="12"/>
      <c r="P205" s="12">
        <f t="shared" si="40"/>
        <v>19.586624347563113</v>
      </c>
      <c r="Q205" s="12">
        <f t="shared" si="41"/>
        <v>29.47329329021025</v>
      </c>
      <c r="R205" s="12">
        <f t="shared" si="42"/>
        <v>31.057910327139474</v>
      </c>
      <c r="S205" s="12">
        <f t="shared" si="43"/>
        <v>39.040436737909459</v>
      </c>
    </row>
    <row r="206" spans="2:19"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H206" s="12">
        <f t="shared" si="33"/>
        <v>6</v>
      </c>
      <c r="I206" s="12">
        <f t="shared" si="34"/>
        <v>6.9798471771455137</v>
      </c>
      <c r="J206" s="12">
        <f t="shared" si="35"/>
        <v>1.3999999999999915</v>
      </c>
      <c r="K206" s="12">
        <f t="shared" si="36"/>
        <v>0</v>
      </c>
      <c r="L206" s="12">
        <f t="shared" si="37"/>
        <v>1.3969317335773943</v>
      </c>
      <c r="M206" s="12">
        <f t="shared" si="38"/>
        <v>2.1252061219367357</v>
      </c>
      <c r="N206" s="12">
        <f t="shared" si="39"/>
        <v>20.677055193032317</v>
      </c>
      <c r="O206" s="12"/>
      <c r="P206" s="12">
        <f t="shared" si="40"/>
        <v>20.013786808276297</v>
      </c>
      <c r="Q206" s="12">
        <f t="shared" si="41"/>
        <v>30.447745745715061</v>
      </c>
      <c r="R206" s="12">
        <f t="shared" si="42"/>
        <v>31.896808578263627</v>
      </c>
      <c r="S206" s="12">
        <f t="shared" si="43"/>
        <v>39.045142933555631</v>
      </c>
    </row>
    <row r="207" spans="2:19"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H207" s="12">
        <f t="shared" si="33"/>
        <v>6.4000000000000057</v>
      </c>
      <c r="I207" s="12">
        <f t="shared" si="34"/>
        <v>7.0552200369259381</v>
      </c>
      <c r="J207" s="12">
        <f t="shared" si="35"/>
        <v>0</v>
      </c>
      <c r="K207" s="12">
        <f t="shared" si="36"/>
        <v>1.0999999999999943</v>
      </c>
      <c r="L207" s="12">
        <f t="shared" si="37"/>
        <v>1.3966957130833484</v>
      </c>
      <c r="M207" s="12">
        <f t="shared" si="38"/>
        <v>2.288683515931869</v>
      </c>
      <c r="N207" s="12">
        <f t="shared" si="39"/>
        <v>24.2034197139292</v>
      </c>
      <c r="O207" s="12"/>
      <c r="P207" s="12">
        <f t="shared" si="40"/>
        <v>19.796628677394288</v>
      </c>
      <c r="Q207" s="12">
        <f t="shared" si="41"/>
        <v>32.439576709914803</v>
      </c>
      <c r="R207" s="12">
        <f t="shared" si="42"/>
        <v>32.759866530973731</v>
      </c>
      <c r="S207" s="12">
        <f t="shared" si="43"/>
        <v>38.950067726988053</v>
      </c>
    </row>
    <row r="208" spans="2:19"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H208" s="12">
        <f t="shared" si="33"/>
        <v>4.5</v>
      </c>
      <c r="I208" s="12">
        <f t="shared" si="34"/>
        <v>7.1056215782279333</v>
      </c>
      <c r="J208" s="12">
        <f t="shared" si="35"/>
        <v>0</v>
      </c>
      <c r="K208" s="12">
        <f t="shared" si="36"/>
        <v>4.2000000000000028</v>
      </c>
      <c r="L208" s="12">
        <f t="shared" si="37"/>
        <v>1.5041338448589907</v>
      </c>
      <c r="M208" s="12">
        <f t="shared" si="38"/>
        <v>2.38012070946509</v>
      </c>
      <c r="N208" s="12">
        <f t="shared" si="39"/>
        <v>22.55225172178589</v>
      </c>
      <c r="O208" s="12"/>
      <c r="P208" s="12">
        <f t="shared" si="40"/>
        <v>21.168223332744745</v>
      </c>
      <c r="Q208" s="12">
        <f t="shared" si="41"/>
        <v>33.496305471120614</v>
      </c>
      <c r="R208" s="12">
        <f t="shared" si="42"/>
        <v>33.418054747669466</v>
      </c>
      <c r="S208" s="12">
        <f t="shared" si="43"/>
        <v>38.136163249097663</v>
      </c>
    </row>
    <row r="209" spans="2:19"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H209" s="12">
        <f t="shared" si="33"/>
        <v>12.400000000000006</v>
      </c>
      <c r="I209" s="12">
        <f t="shared" si="34"/>
        <v>7.3060540073223903</v>
      </c>
      <c r="J209" s="12">
        <f t="shared" si="35"/>
        <v>2.2999999999999972</v>
      </c>
      <c r="K209" s="12">
        <f t="shared" si="36"/>
        <v>0</v>
      </c>
      <c r="L209" s="12">
        <f t="shared" si="37"/>
        <v>1.6198364483096823</v>
      </c>
      <c r="M209" s="12">
        <f t="shared" si="38"/>
        <v>2.2401299948085582</v>
      </c>
      <c r="N209" s="12">
        <f t="shared" si="39"/>
        <v>16.069920701118253</v>
      </c>
      <c r="O209" s="12"/>
      <c r="P209" s="12">
        <f t="shared" si="40"/>
        <v>22.171153493886354</v>
      </c>
      <c r="Q209" s="12">
        <f t="shared" si="41"/>
        <v>30.661284361755598</v>
      </c>
      <c r="R209" s="12">
        <f t="shared" si="42"/>
        <v>34.253885749660512</v>
      </c>
      <c r="S209" s="12">
        <f t="shared" si="43"/>
        <v>37.460324492582401</v>
      </c>
    </row>
    <row r="210" spans="2:19"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H210" s="12">
        <f t="shared" si="33"/>
        <v>7.9000000000000057</v>
      </c>
      <c r="I210" s="12">
        <f t="shared" si="34"/>
        <v>6.9142120078856513</v>
      </c>
      <c r="J210" s="12">
        <f t="shared" si="35"/>
        <v>0</v>
      </c>
      <c r="K210" s="12">
        <f t="shared" si="36"/>
        <v>6.0999999999999943</v>
      </c>
      <c r="L210" s="12">
        <f t="shared" si="37"/>
        <v>1.5675161751027351</v>
      </c>
      <c r="M210" s="12">
        <f t="shared" si="38"/>
        <v>2.4124476867169089</v>
      </c>
      <c r="N210" s="12">
        <f t="shared" si="39"/>
        <v>21.229627729028426</v>
      </c>
      <c r="O210" s="12"/>
      <c r="P210" s="12">
        <f t="shared" si="40"/>
        <v>22.670930155381186</v>
      </c>
      <c r="Q210" s="12">
        <f t="shared" si="41"/>
        <v>34.89114426872527</v>
      </c>
      <c r="R210" s="12">
        <f t="shared" si="42"/>
        <v>35.652652291856072</v>
      </c>
      <c r="S210" s="12">
        <f t="shared" si="43"/>
        <v>37.130315511422054</v>
      </c>
    </row>
    <row r="211" spans="2:19"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H211" s="12">
        <f t="shared" si="33"/>
        <v>10</v>
      </c>
      <c r="I211" s="12">
        <f t="shared" si="34"/>
        <v>6.8383821623383927</v>
      </c>
      <c r="J211" s="12">
        <f t="shared" si="35"/>
        <v>0</v>
      </c>
      <c r="K211" s="12">
        <f t="shared" si="36"/>
        <v>9.9000000000000057</v>
      </c>
      <c r="L211" s="12">
        <f t="shared" si="37"/>
        <v>1.6880943424183301</v>
      </c>
      <c r="M211" s="12">
        <f t="shared" si="38"/>
        <v>2.1287898164643639</v>
      </c>
      <c r="N211" s="12">
        <f t="shared" si="39"/>
        <v>11.545948362630879</v>
      </c>
      <c r="O211" s="12"/>
      <c r="P211" s="12">
        <f t="shared" si="40"/>
        <v>24.685580629221288</v>
      </c>
      <c r="Q211" s="12">
        <f t="shared" si="41"/>
        <v>31.130021194024959</v>
      </c>
      <c r="R211" s="12">
        <f t="shared" si="42"/>
        <v>36.762115719765895</v>
      </c>
      <c r="S211" s="12">
        <f t="shared" si="43"/>
        <v>36.576470953714356</v>
      </c>
    </row>
    <row r="212" spans="2:19"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H212" s="12">
        <f t="shared" si="33"/>
        <v>7.5</v>
      </c>
      <c r="I212" s="12">
        <f t="shared" si="34"/>
        <v>6.595180790210577</v>
      </c>
      <c r="J212" s="12">
        <f t="shared" si="35"/>
        <v>5.5</v>
      </c>
      <c r="K212" s="12">
        <f t="shared" si="36"/>
        <v>0</v>
      </c>
      <c r="L212" s="12">
        <f t="shared" si="37"/>
        <v>1.8179477533735864</v>
      </c>
      <c r="M212" s="12">
        <f t="shared" si="38"/>
        <v>1.5310044177308533</v>
      </c>
      <c r="N212" s="12">
        <f t="shared" si="39"/>
        <v>8.5681526932080097</v>
      </c>
      <c r="O212" s="12"/>
      <c r="P212" s="12">
        <f t="shared" si="40"/>
        <v>27.564790279472252</v>
      </c>
      <c r="Q212" s="12">
        <f t="shared" si="41"/>
        <v>23.213987098024191</v>
      </c>
      <c r="R212" s="12">
        <f t="shared" si="42"/>
        <v>38.70182090108397</v>
      </c>
      <c r="S212" s="12">
        <f t="shared" si="43"/>
        <v>36.516787318111483</v>
      </c>
    </row>
    <row r="213" spans="2:19"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H213" s="12">
        <f t="shared" si="33"/>
        <v>9</v>
      </c>
      <c r="I213" s="12">
        <f t="shared" si="34"/>
        <v>6.5255793125344681</v>
      </c>
      <c r="J213" s="12">
        <f t="shared" si="35"/>
        <v>1</v>
      </c>
      <c r="K213" s="12">
        <f t="shared" si="36"/>
        <v>0</v>
      </c>
      <c r="L213" s="12">
        <f t="shared" si="37"/>
        <v>1.5347129651715548</v>
      </c>
      <c r="M213" s="12">
        <f t="shared" si="38"/>
        <v>1.6487739883255341</v>
      </c>
      <c r="N213" s="12">
        <f t="shared" si="39"/>
        <v>3.5828958880664508</v>
      </c>
      <c r="O213" s="12"/>
      <c r="P213" s="12">
        <f t="shared" si="40"/>
        <v>23.518417165256828</v>
      </c>
      <c r="Q213" s="12">
        <f t="shared" si="41"/>
        <v>25.266323637482035</v>
      </c>
      <c r="R213" s="12">
        <f t="shared" si="42"/>
        <v>41.019795378612883</v>
      </c>
      <c r="S213" s="12">
        <f t="shared" si="43"/>
        <v>36.567043236286196</v>
      </c>
    </row>
    <row r="214" spans="2:19"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H214" s="12">
        <f t="shared" si="33"/>
        <v>10.099999999999994</v>
      </c>
      <c r="I214" s="12">
        <f t="shared" si="34"/>
        <v>6.3352392596525045</v>
      </c>
      <c r="J214" s="12">
        <f t="shared" si="35"/>
        <v>0</v>
      </c>
      <c r="K214" s="12">
        <f t="shared" si="36"/>
        <v>10.099999999999994</v>
      </c>
      <c r="L214" s="12">
        <f t="shared" si="37"/>
        <v>1.5758447317232129</v>
      </c>
      <c r="M214" s="12">
        <f t="shared" si="38"/>
        <v>1.7756027566582677</v>
      </c>
      <c r="N214" s="12">
        <f t="shared" si="39"/>
        <v>5.9603507328567442</v>
      </c>
      <c r="O214" s="12"/>
      <c r="P214" s="12">
        <f t="shared" si="40"/>
        <v>24.874273364217817</v>
      </c>
      <c r="Q214" s="12">
        <f t="shared" si="41"/>
        <v>28.027398554094411</v>
      </c>
      <c r="R214" s="12">
        <f t="shared" si="42"/>
        <v>43.899556877885686</v>
      </c>
      <c r="S214" s="12">
        <f t="shared" si="43"/>
        <v>37.227136839529955</v>
      </c>
    </row>
    <row r="215" spans="2:19"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H215" s="12">
        <f t="shared" si="33"/>
        <v>13</v>
      </c>
      <c r="I215" s="12">
        <f t="shared" si="34"/>
        <v>6.0456422796257749</v>
      </c>
      <c r="J215" s="12">
        <f t="shared" si="35"/>
        <v>0</v>
      </c>
      <c r="K215" s="12">
        <f t="shared" si="36"/>
        <v>9</v>
      </c>
      <c r="L215" s="12">
        <f t="shared" si="37"/>
        <v>1.6970635572403832</v>
      </c>
      <c r="M215" s="12">
        <f t="shared" si="38"/>
        <v>1.1352645071704428</v>
      </c>
      <c r="N215" s="12">
        <f t="shared" si="39"/>
        <v>19.835239325879588</v>
      </c>
      <c r="O215" s="12"/>
      <c r="P215" s="12">
        <f t="shared" si="40"/>
        <v>28.070856308511711</v>
      </c>
      <c r="Q215" s="12">
        <f t="shared" si="41"/>
        <v>18.778228261972451</v>
      </c>
      <c r="R215" s="12">
        <f t="shared" si="42"/>
        <v>46.817957350580215</v>
      </c>
      <c r="S215" s="12">
        <f t="shared" si="43"/>
        <v>38.07659562644038</v>
      </c>
    </row>
    <row r="216" spans="2:19"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H216" s="12">
        <f t="shared" si="33"/>
        <v>5</v>
      </c>
      <c r="I216" s="12">
        <f t="shared" si="34"/>
        <v>5.5106916857508352</v>
      </c>
      <c r="J216" s="12">
        <f t="shared" si="35"/>
        <v>0</v>
      </c>
      <c r="K216" s="12">
        <f t="shared" si="36"/>
        <v>0</v>
      </c>
      <c r="L216" s="12">
        <f t="shared" si="37"/>
        <v>1.8276069077973356</v>
      </c>
      <c r="M216" s="12">
        <f t="shared" si="38"/>
        <v>0.53028485387586144</v>
      </c>
      <c r="N216" s="12">
        <f t="shared" si="39"/>
        <v>55.020424389662146</v>
      </c>
      <c r="O216" s="12"/>
      <c r="P216" s="12">
        <f t="shared" si="40"/>
        <v>33.164746133829901</v>
      </c>
      <c r="Q216" s="12">
        <f t="shared" si="41"/>
        <v>9.6228365532957554</v>
      </c>
      <c r="R216" s="12">
        <f t="shared" si="42"/>
        <v>48.893551044787955</v>
      </c>
      <c r="S216" s="12">
        <f t="shared" si="43"/>
        <v>38.403982760275426</v>
      </c>
    </row>
    <row r="217" spans="2:19"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H217" s="12">
        <f t="shared" si="33"/>
        <v>5</v>
      </c>
      <c r="I217" s="12">
        <f t="shared" si="34"/>
        <v>5.5499756615778226</v>
      </c>
      <c r="J217" s="12">
        <f t="shared" si="35"/>
        <v>0</v>
      </c>
      <c r="K217" s="12">
        <f t="shared" si="36"/>
        <v>1</v>
      </c>
      <c r="L217" s="12">
        <f t="shared" si="37"/>
        <v>1.9681920545509768</v>
      </c>
      <c r="M217" s="12">
        <f t="shared" si="38"/>
        <v>0.57107599648169693</v>
      </c>
      <c r="N217" s="12">
        <f t="shared" si="39"/>
        <v>55.020424389662146</v>
      </c>
      <c r="O217" s="12"/>
      <c r="P217" s="12">
        <f t="shared" si="40"/>
        <v>35.463075418089893</v>
      </c>
      <c r="Q217" s="12">
        <f t="shared" si="41"/>
        <v>10.289702717711444</v>
      </c>
      <c r="R217" s="12">
        <f t="shared" si="42"/>
        <v>48.422253095182249</v>
      </c>
      <c r="S217" s="12">
        <f t="shared" si="43"/>
        <v>37.40327717118307</v>
      </c>
    </row>
    <row r="218" spans="2:19"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H218" s="12">
        <f t="shared" si="33"/>
        <v>6</v>
      </c>
      <c r="I218" s="12">
        <f t="shared" si="34"/>
        <v>5.5922814816991941</v>
      </c>
      <c r="J218" s="12">
        <f t="shared" si="35"/>
        <v>1.5</v>
      </c>
      <c r="K218" s="12">
        <f t="shared" si="36"/>
        <v>0</v>
      </c>
      <c r="L218" s="12">
        <f t="shared" si="37"/>
        <v>2.1195914433625904</v>
      </c>
      <c r="M218" s="12">
        <f t="shared" si="38"/>
        <v>0.53808184236490442</v>
      </c>
      <c r="N218" s="12">
        <f t="shared" si="39"/>
        <v>59.507299467201932</v>
      </c>
      <c r="O218" s="12"/>
      <c r="P218" s="12">
        <f t="shared" si="40"/>
        <v>37.902087909898277</v>
      </c>
      <c r="Q218" s="12">
        <f t="shared" si="41"/>
        <v>9.6218662119527334</v>
      </c>
      <c r="R218" s="12">
        <f t="shared" si="42"/>
        <v>47.914701457145334</v>
      </c>
      <c r="S218" s="12">
        <f t="shared" si="43"/>
        <v>36.566191882333186</v>
      </c>
    </row>
    <row r="219" spans="2:19"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H219" s="12">
        <f t="shared" si="33"/>
        <v>6.5</v>
      </c>
      <c r="I219" s="12">
        <f t="shared" si="34"/>
        <v>5.5609185187529784</v>
      </c>
      <c r="J219" s="12">
        <f t="shared" si="35"/>
        <v>0</v>
      </c>
      <c r="K219" s="12">
        <f t="shared" si="36"/>
        <v>0.5</v>
      </c>
      <c r="L219" s="12">
        <f t="shared" si="37"/>
        <v>2.1672523236212511</v>
      </c>
      <c r="M219" s="12">
        <f t="shared" si="38"/>
        <v>0.57947275331605097</v>
      </c>
      <c r="N219" s="12">
        <f t="shared" si="39"/>
        <v>57.806279326492756</v>
      </c>
      <c r="O219" s="12"/>
      <c r="P219" s="12">
        <f t="shared" si="40"/>
        <v>38.9729199647984</v>
      </c>
      <c r="Q219" s="12">
        <f t="shared" si="41"/>
        <v>10.420450351176809</v>
      </c>
      <c r="R219" s="12">
        <f t="shared" si="42"/>
        <v>47.022963148679437</v>
      </c>
      <c r="S219" s="12">
        <f t="shared" si="43"/>
        <v>35.109722222733609</v>
      </c>
    </row>
    <row r="220" spans="2:19"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H220" s="12">
        <f t="shared" si="33"/>
        <v>9</v>
      </c>
      <c r="I220" s="12">
        <f t="shared" si="34"/>
        <v>5.4886814817339769</v>
      </c>
      <c r="J220" s="12">
        <f t="shared" si="35"/>
        <v>0</v>
      </c>
      <c r="K220" s="12">
        <f t="shared" si="36"/>
        <v>3.5</v>
      </c>
      <c r="L220" s="12">
        <f t="shared" si="37"/>
        <v>2.3339640408228859</v>
      </c>
      <c r="M220" s="12">
        <f t="shared" si="38"/>
        <v>0.58558604203267028</v>
      </c>
      <c r="N220" s="12">
        <f t="shared" si="39"/>
        <v>59.885186044836082</v>
      </c>
      <c r="O220" s="12"/>
      <c r="P220" s="12">
        <f t="shared" si="40"/>
        <v>42.52321889310187</v>
      </c>
      <c r="Q220" s="12">
        <f t="shared" si="41"/>
        <v>10.668974761633878</v>
      </c>
      <c r="R220" s="12">
        <f t="shared" si="42"/>
        <v>46.193477288847639</v>
      </c>
      <c r="S220" s="12">
        <f t="shared" si="43"/>
        <v>33.78012328325827</v>
      </c>
    </row>
    <row r="221" spans="2:19"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H221" s="12">
        <f t="shared" si="33"/>
        <v>5</v>
      </c>
      <c r="I221" s="12">
        <f t="shared" si="34"/>
        <v>5.2185800572519749</v>
      </c>
      <c r="J221" s="12">
        <f t="shared" si="35"/>
        <v>5</v>
      </c>
      <c r="K221" s="12">
        <f t="shared" si="36"/>
        <v>0</v>
      </c>
      <c r="L221" s="12">
        <f t="shared" si="37"/>
        <v>2.5134997362708003</v>
      </c>
      <c r="M221" s="12">
        <f t="shared" si="38"/>
        <v>0.36140035295826028</v>
      </c>
      <c r="N221" s="12">
        <f t="shared" si="39"/>
        <v>74.858232165196796</v>
      </c>
      <c r="O221" s="12"/>
      <c r="P221" s="12">
        <f t="shared" si="40"/>
        <v>48.164437618963554</v>
      </c>
      <c r="Q221" s="12">
        <f t="shared" si="41"/>
        <v>6.9252622167986484</v>
      </c>
      <c r="R221" s="12">
        <f t="shared" si="42"/>
        <v>45.140268923002367</v>
      </c>
      <c r="S221" s="12">
        <f t="shared" si="43"/>
        <v>32.235559044162258</v>
      </c>
    </row>
    <row r="222" spans="2:19"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H222" s="12">
        <f t="shared" si="33"/>
        <v>5.5</v>
      </c>
      <c r="I222" s="12">
        <f t="shared" si="34"/>
        <v>5.2353939078098204</v>
      </c>
      <c r="J222" s="12">
        <f t="shared" si="35"/>
        <v>4.5</v>
      </c>
      <c r="K222" s="12">
        <f t="shared" si="36"/>
        <v>0</v>
      </c>
      <c r="L222" s="12">
        <f t="shared" si="37"/>
        <v>2.3222304852147078</v>
      </c>
      <c r="M222" s="12">
        <f t="shared" si="38"/>
        <v>0.38920038010889574</v>
      </c>
      <c r="N222" s="12">
        <f t="shared" si="39"/>
        <v>71.291882445806309</v>
      </c>
      <c r="O222" s="12"/>
      <c r="P222" s="12">
        <f t="shared" si="40"/>
        <v>44.356366036766694</v>
      </c>
      <c r="Q222" s="12">
        <f t="shared" si="41"/>
        <v>7.4340228636533334</v>
      </c>
      <c r="R222" s="12">
        <f t="shared" si="42"/>
        <v>42.854271750525868</v>
      </c>
      <c r="S222" s="12">
        <f t="shared" si="43"/>
        <v>30.238022641448602</v>
      </c>
    </row>
    <row r="223" spans="2:19"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H223" s="12">
        <f t="shared" si="33"/>
        <v>2.5</v>
      </c>
      <c r="I223" s="12">
        <f t="shared" si="34"/>
        <v>5.2150395930259599</v>
      </c>
      <c r="J223" s="12">
        <f t="shared" si="35"/>
        <v>0</v>
      </c>
      <c r="K223" s="12">
        <f t="shared" si="36"/>
        <v>0</v>
      </c>
      <c r="L223" s="12">
        <f t="shared" si="37"/>
        <v>2.1547097533081465</v>
      </c>
      <c r="M223" s="12">
        <f t="shared" si="38"/>
        <v>0.41913887088650315</v>
      </c>
      <c r="N223" s="12">
        <f t="shared" si="39"/>
        <v>67.430961794215804</v>
      </c>
      <c r="O223" s="12"/>
      <c r="P223" s="12">
        <f t="shared" si="40"/>
        <v>41.317227124979574</v>
      </c>
      <c r="Q223" s="12">
        <f t="shared" si="41"/>
        <v>8.0371177132962703</v>
      </c>
      <c r="R223" s="12">
        <f t="shared" si="42"/>
        <v>40.666763235504298</v>
      </c>
      <c r="S223" s="12">
        <f t="shared" si="43"/>
        <v>28.851268596365419</v>
      </c>
    </row>
    <row r="224" spans="2:19"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H224" s="12">
        <f t="shared" si="33"/>
        <v>7</v>
      </c>
      <c r="I224" s="12">
        <f t="shared" si="34"/>
        <v>5.4238887924894952</v>
      </c>
      <c r="J224" s="12">
        <f t="shared" si="35"/>
        <v>4.5</v>
      </c>
      <c r="K224" s="12">
        <f t="shared" si="36"/>
        <v>0</v>
      </c>
      <c r="L224" s="12">
        <f t="shared" si="37"/>
        <v>2.3204566574087733</v>
      </c>
      <c r="M224" s="12">
        <f t="shared" si="38"/>
        <v>0.45138032249315724</v>
      </c>
      <c r="N224" s="12">
        <f t="shared" si="39"/>
        <v>67.43096179421579</v>
      </c>
      <c r="O224" s="12"/>
      <c r="P224" s="12">
        <f t="shared" si="40"/>
        <v>42.782157713519666</v>
      </c>
      <c r="Q224" s="12">
        <f t="shared" si="41"/>
        <v>8.322079226959584</v>
      </c>
      <c r="R224" s="12">
        <f t="shared" si="42"/>
        <v>38.60797873098803</v>
      </c>
      <c r="S224" s="12">
        <f t="shared" si="43"/>
        <v>28.065324122483336</v>
      </c>
    </row>
    <row r="225" spans="2:19"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H225" s="12">
        <f t="shared" si="33"/>
        <v>6</v>
      </c>
      <c r="I225" s="12">
        <f t="shared" si="34"/>
        <v>5.3026494688348409</v>
      </c>
      <c r="J225" s="12">
        <f t="shared" si="35"/>
        <v>0</v>
      </c>
      <c r="K225" s="12">
        <f t="shared" si="36"/>
        <v>0</v>
      </c>
      <c r="L225" s="12">
        <f t="shared" si="37"/>
        <v>2.1527994772094479</v>
      </c>
      <c r="M225" s="12">
        <f t="shared" si="38"/>
        <v>0.48610188576186164</v>
      </c>
      <c r="N225" s="12">
        <f t="shared" si="39"/>
        <v>63.158768070472462</v>
      </c>
      <c r="O225" s="12"/>
      <c r="P225" s="12">
        <f t="shared" si="40"/>
        <v>40.598562847913186</v>
      </c>
      <c r="Q225" s="12">
        <f t="shared" si="41"/>
        <v>9.1671510368320366</v>
      </c>
      <c r="R225" s="12">
        <f t="shared" si="42"/>
        <v>36.390826187662817</v>
      </c>
      <c r="S225" s="12">
        <f t="shared" si="43"/>
        <v>27.218922381379556</v>
      </c>
    </row>
    <row r="226" spans="2:19"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H226" s="12">
        <f t="shared" si="33"/>
        <v>9</v>
      </c>
      <c r="I226" s="12">
        <f t="shared" si="34"/>
        <v>5.2490071202836743</v>
      </c>
      <c r="J226" s="12">
        <f t="shared" si="35"/>
        <v>9</v>
      </c>
      <c r="K226" s="12">
        <f t="shared" si="36"/>
        <v>0</v>
      </c>
      <c r="L226" s="12">
        <f t="shared" si="37"/>
        <v>2.31839943699479</v>
      </c>
      <c r="M226" s="12">
        <f t="shared" si="38"/>
        <v>0.52349433851277405</v>
      </c>
      <c r="N226" s="12">
        <f t="shared" si="39"/>
        <v>63.158768070472469</v>
      </c>
      <c r="O226" s="12"/>
      <c r="P226" s="12">
        <f t="shared" si="40"/>
        <v>44.168342390617596</v>
      </c>
      <c r="Q226" s="12">
        <f t="shared" si="41"/>
        <v>9.9732068659202469</v>
      </c>
      <c r="R226" s="12">
        <f t="shared" si="42"/>
        <v>34.331753735138996</v>
      </c>
      <c r="S226" s="12">
        <f t="shared" si="43"/>
        <v>26.471727957257919</v>
      </c>
    </row>
    <row r="227" spans="2:19"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H227" s="12">
        <f t="shared" si="33"/>
        <v>5</v>
      </c>
      <c r="I227" s="12">
        <f t="shared" si="34"/>
        <v>4.960469206459341</v>
      </c>
      <c r="J227" s="12">
        <f t="shared" si="35"/>
        <v>3.7000000000000028</v>
      </c>
      <c r="K227" s="12">
        <f t="shared" si="36"/>
        <v>0</v>
      </c>
      <c r="L227" s="12">
        <f t="shared" si="37"/>
        <v>1.8044301629174659</v>
      </c>
      <c r="M227" s="12">
        <f t="shared" si="38"/>
        <v>0.56376313378298748</v>
      </c>
      <c r="N227" s="12">
        <f t="shared" si="39"/>
        <v>52.388756900168154</v>
      </c>
      <c r="O227" s="12"/>
      <c r="P227" s="12">
        <f t="shared" si="40"/>
        <v>36.376199262920593</v>
      </c>
      <c r="Q227" s="12">
        <f t="shared" si="41"/>
        <v>11.365117095150513</v>
      </c>
      <c r="R227" s="12">
        <f t="shared" si="42"/>
        <v>32.114291093959501</v>
      </c>
      <c r="S227" s="12">
        <f t="shared" si="43"/>
        <v>25.731283825308061</v>
      </c>
    </row>
    <row r="228" spans="2:19"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H228" s="12">
        <f t="shared" si="33"/>
        <v>2.8999999999999915</v>
      </c>
      <c r="I228" s="12">
        <f t="shared" si="34"/>
        <v>4.9574283761869831</v>
      </c>
      <c r="J228" s="12">
        <f t="shared" si="35"/>
        <v>0</v>
      </c>
      <c r="K228" s="12">
        <f t="shared" si="36"/>
        <v>0.29999999999999716</v>
      </c>
      <c r="L228" s="12">
        <f t="shared" si="37"/>
        <v>1.6586170985265014</v>
      </c>
      <c r="M228" s="12">
        <f t="shared" si="38"/>
        <v>0.6071295286893712</v>
      </c>
      <c r="N228" s="12">
        <f t="shared" si="39"/>
        <v>46.407994486532147</v>
      </c>
      <c r="O228" s="12"/>
      <c r="P228" s="12">
        <f t="shared" si="40"/>
        <v>33.45720750084201</v>
      </c>
      <c r="Q228" s="12">
        <f t="shared" si="41"/>
        <v>12.246864354222827</v>
      </c>
      <c r="R228" s="12">
        <f t="shared" si="42"/>
        <v>30.554716801174223</v>
      </c>
      <c r="S228" s="12">
        <f t="shared" si="43"/>
        <v>25.125416676612502</v>
      </c>
    </row>
    <row r="229" spans="2:19"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H229" s="12">
        <f t="shared" si="33"/>
        <v>3.8999999999999915</v>
      </c>
      <c r="I229" s="12">
        <f t="shared" si="34"/>
        <v>5.1156920974321363</v>
      </c>
      <c r="J229" s="12">
        <f t="shared" si="35"/>
        <v>0</v>
      </c>
      <c r="K229" s="12">
        <f t="shared" si="36"/>
        <v>0</v>
      </c>
      <c r="L229" s="12">
        <f t="shared" si="37"/>
        <v>1.786203029182386</v>
      </c>
      <c r="M229" s="12">
        <f t="shared" si="38"/>
        <v>0.63075487705009226</v>
      </c>
      <c r="N229" s="12">
        <f t="shared" si="39"/>
        <v>47.805886447289893</v>
      </c>
      <c r="O229" s="12"/>
      <c r="P229" s="12">
        <f t="shared" si="40"/>
        <v>34.916155921091999</v>
      </c>
      <c r="Q229" s="12">
        <f t="shared" si="41"/>
        <v>12.329805333020429</v>
      </c>
      <c r="R229" s="12">
        <f t="shared" si="42"/>
        <v>29.335233902300537</v>
      </c>
      <c r="S229" s="12">
        <f t="shared" si="43"/>
        <v>24.978134121193428</v>
      </c>
    </row>
    <row r="230" spans="2:19"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H230" s="12">
        <f t="shared" si="33"/>
        <v>6</v>
      </c>
      <c r="I230" s="12">
        <f t="shared" si="34"/>
        <v>5.2092068741576867</v>
      </c>
      <c r="J230" s="12">
        <f t="shared" si="35"/>
        <v>3.9000000000000057</v>
      </c>
      <c r="K230" s="12">
        <f t="shared" si="36"/>
        <v>0</v>
      </c>
      <c r="L230" s="12">
        <f t="shared" si="37"/>
        <v>1.9236032621964156</v>
      </c>
      <c r="M230" s="12">
        <f t="shared" si="38"/>
        <v>0.67927448297702242</v>
      </c>
      <c r="N230" s="12">
        <f t="shared" si="39"/>
        <v>47.805886447289879</v>
      </c>
      <c r="O230" s="12"/>
      <c r="P230" s="12">
        <f t="shared" si="40"/>
        <v>36.92698924550691</v>
      </c>
      <c r="Q230" s="12">
        <f t="shared" si="41"/>
        <v>13.03988302608656</v>
      </c>
      <c r="R230" s="12">
        <f t="shared" si="42"/>
        <v>27.914414475762893</v>
      </c>
      <c r="S230" s="12">
        <f t="shared" si="43"/>
        <v>24.829840149142601</v>
      </c>
    </row>
    <row r="231" spans="2:19"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H231" s="12">
        <f t="shared" si="33"/>
        <v>4.5999999999999943</v>
      </c>
      <c r="I231" s="12">
        <f t="shared" si="34"/>
        <v>5.1483766337082777</v>
      </c>
      <c r="J231" s="12">
        <f t="shared" si="35"/>
        <v>0</v>
      </c>
      <c r="K231" s="12">
        <f t="shared" si="36"/>
        <v>2.2999999999999972</v>
      </c>
      <c r="L231" s="12">
        <f t="shared" si="37"/>
        <v>1.7715727439038318</v>
      </c>
      <c r="M231" s="12">
        <f t="shared" si="38"/>
        <v>0.7315263662829472</v>
      </c>
      <c r="N231" s="12">
        <f t="shared" si="39"/>
        <v>41.550347462800914</v>
      </c>
      <c r="O231" s="12"/>
      <c r="P231" s="12">
        <f t="shared" si="40"/>
        <v>34.410317464046948</v>
      </c>
      <c r="Q231" s="12">
        <f t="shared" si="41"/>
        <v>14.208874337075116</v>
      </c>
      <c r="R231" s="12">
        <f t="shared" si="42"/>
        <v>26.384301247183895</v>
      </c>
      <c r="S231" s="12">
        <f t="shared" si="43"/>
        <v>24.769736615311565</v>
      </c>
    </row>
    <row r="232" spans="2:19"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H232" s="12">
        <f t="shared" si="33"/>
        <v>6.6000000000000085</v>
      </c>
      <c r="I232" s="12">
        <f t="shared" si="34"/>
        <v>5.1905594516858375</v>
      </c>
      <c r="J232" s="12">
        <f t="shared" si="35"/>
        <v>3</v>
      </c>
      <c r="K232" s="12">
        <f t="shared" si="36"/>
        <v>0</v>
      </c>
      <c r="L232" s="12">
        <f t="shared" si="37"/>
        <v>1.9078475703579727</v>
      </c>
      <c r="M232" s="12">
        <f t="shared" si="38"/>
        <v>0.61087454830471255</v>
      </c>
      <c r="N232" s="12">
        <f t="shared" si="39"/>
        <v>51.493295447053434</v>
      </c>
      <c r="O232" s="12"/>
      <c r="P232" s="12">
        <f t="shared" si="40"/>
        <v>36.756106699410303</v>
      </c>
      <c r="Q232" s="12">
        <f t="shared" si="41"/>
        <v>11.768953886200208</v>
      </c>
      <c r="R232" s="12">
        <f t="shared" si="42"/>
        <v>25.217682307521045</v>
      </c>
      <c r="S232" s="12">
        <f t="shared" si="43"/>
        <v>24.800593822532445</v>
      </c>
    </row>
    <row r="233" spans="2:19"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H233" s="12">
        <f t="shared" si="33"/>
        <v>9.7000000000000028</v>
      </c>
      <c r="I233" s="12">
        <f t="shared" si="34"/>
        <v>5.0821409479693624</v>
      </c>
      <c r="J233" s="12">
        <f t="shared" si="35"/>
        <v>0</v>
      </c>
      <c r="K233" s="12">
        <f t="shared" si="36"/>
        <v>0.20000000000000284</v>
      </c>
      <c r="L233" s="12">
        <f t="shared" si="37"/>
        <v>1.8238358450008936</v>
      </c>
      <c r="M233" s="12">
        <f t="shared" si="38"/>
        <v>0.65786489817430582</v>
      </c>
      <c r="N233" s="12">
        <f t="shared" si="39"/>
        <v>46.982737545333201</v>
      </c>
      <c r="O233" s="12"/>
      <c r="P233" s="12">
        <f t="shared" si="40"/>
        <v>35.887155898925464</v>
      </c>
      <c r="Q233" s="12">
        <f t="shared" si="41"/>
        <v>12.944640947771521</v>
      </c>
      <c r="R233" s="12">
        <f t="shared" si="42"/>
        <v>23.19648129678778</v>
      </c>
      <c r="S233" s="12">
        <f t="shared" si="43"/>
        <v>24.451403584760605</v>
      </c>
    </row>
    <row r="234" spans="2:19"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H234" s="12">
        <f t="shared" si="33"/>
        <v>11.099999999999994</v>
      </c>
      <c r="I234" s="12">
        <f t="shared" si="34"/>
        <v>4.7269210208900825</v>
      </c>
      <c r="J234" s="12">
        <f t="shared" si="35"/>
        <v>4</v>
      </c>
      <c r="K234" s="12">
        <f t="shared" si="36"/>
        <v>0</v>
      </c>
      <c r="L234" s="12">
        <f t="shared" si="37"/>
        <v>1.9641309100009625</v>
      </c>
      <c r="M234" s="12">
        <f t="shared" si="38"/>
        <v>0.6930852749569445</v>
      </c>
      <c r="N234" s="12">
        <f t="shared" si="39"/>
        <v>47.833730738176747</v>
      </c>
      <c r="O234" s="12"/>
      <c r="P234" s="12">
        <f t="shared" si="40"/>
        <v>41.552014542250916</v>
      </c>
      <c r="Q234" s="12">
        <f t="shared" si="41"/>
        <v>14.662510160291109</v>
      </c>
      <c r="R234" s="12">
        <f t="shared" si="42"/>
        <v>21.366769277668901</v>
      </c>
      <c r="S234" s="12">
        <f t="shared" si="43"/>
        <v>23.624863112507718</v>
      </c>
    </row>
    <row r="235" spans="2:19"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H235" s="12">
        <f t="shared" si="33"/>
        <v>8.2999999999999972</v>
      </c>
      <c r="I235" s="12">
        <f t="shared" si="34"/>
        <v>4.2366841763431662</v>
      </c>
      <c r="J235" s="12">
        <f t="shared" si="35"/>
        <v>7.7999999999999972</v>
      </c>
      <c r="K235" s="12">
        <f t="shared" si="36"/>
        <v>0</v>
      </c>
      <c r="L235" s="12">
        <f t="shared" si="37"/>
        <v>1.8075255953856519</v>
      </c>
      <c r="M235" s="12">
        <f t="shared" si="38"/>
        <v>0.74639952687670952</v>
      </c>
      <c r="N235" s="12">
        <f t="shared" si="39"/>
        <v>41.548832393682609</v>
      </c>
      <c r="O235" s="12"/>
      <c r="P235" s="12">
        <f t="shared" si="40"/>
        <v>42.663685093133182</v>
      </c>
      <c r="Q235" s="12">
        <f t="shared" si="41"/>
        <v>17.617539939475822</v>
      </c>
      <c r="R235" s="12">
        <f t="shared" si="42"/>
        <v>19.330849165322142</v>
      </c>
      <c r="S235" s="12">
        <f t="shared" si="43"/>
        <v>23.147556027879837</v>
      </c>
    </row>
    <row r="236" spans="2:19"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H236" s="12">
        <f t="shared" si="33"/>
        <v>4.9000000000000057</v>
      </c>
      <c r="I236" s="12">
        <f t="shared" si="34"/>
        <v>3.9241214206772557</v>
      </c>
      <c r="J236" s="12">
        <f t="shared" si="35"/>
        <v>4.9000000000000057</v>
      </c>
      <c r="K236" s="12">
        <f t="shared" si="36"/>
        <v>0</v>
      </c>
      <c r="L236" s="12">
        <f t="shared" si="37"/>
        <v>1.346566025799933</v>
      </c>
      <c r="M236" s="12">
        <f t="shared" si="38"/>
        <v>0.80381487509799487</v>
      </c>
      <c r="N236" s="12">
        <f t="shared" si="39"/>
        <v>25.239768009253766</v>
      </c>
      <c r="O236" s="12"/>
      <c r="P236" s="12">
        <f t="shared" si="40"/>
        <v>34.31509582513204</v>
      </c>
      <c r="Q236" s="12">
        <f t="shared" si="41"/>
        <v>20.483945039582039</v>
      </c>
      <c r="R236" s="12">
        <f t="shared" si="42"/>
        <v>17.621773532371339</v>
      </c>
      <c r="S236" s="12">
        <f t="shared" si="43"/>
        <v>23.013601296401632</v>
      </c>
    </row>
    <row r="237" spans="2:19"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H237" s="12">
        <f t="shared" si="33"/>
        <v>2.2999999999999972</v>
      </c>
      <c r="I237" s="12">
        <f t="shared" si="34"/>
        <v>3.8490538376524288</v>
      </c>
      <c r="J237" s="12">
        <f t="shared" si="35"/>
        <v>0</v>
      </c>
      <c r="K237" s="12">
        <f t="shared" si="36"/>
        <v>0</v>
      </c>
      <c r="L237" s="12">
        <f t="shared" si="37"/>
        <v>1.073224950861466</v>
      </c>
      <c r="M237" s="12">
        <f t="shared" si="38"/>
        <v>0.86564678856707145</v>
      </c>
      <c r="N237" s="12">
        <f t="shared" si="39"/>
        <v>10.70613171944917</v>
      </c>
      <c r="O237" s="12"/>
      <c r="P237" s="12">
        <f t="shared" si="40"/>
        <v>27.882825133878491</v>
      </c>
      <c r="Q237" s="12">
        <f t="shared" si="41"/>
        <v>22.489859198618976</v>
      </c>
      <c r="R237" s="12">
        <f t="shared" si="42"/>
        <v>17.035773957226539</v>
      </c>
      <c r="S237" s="12">
        <f t="shared" si="43"/>
        <v>23.772933979520619</v>
      </c>
    </row>
    <row r="238" spans="2:19"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H238" s="12">
        <f t="shared" si="33"/>
        <v>2.9000000000000057</v>
      </c>
      <c r="I238" s="12">
        <f t="shared" si="34"/>
        <v>3.968211825164154</v>
      </c>
      <c r="J238" s="12">
        <f t="shared" si="35"/>
        <v>0</v>
      </c>
      <c r="K238" s="12">
        <f t="shared" si="36"/>
        <v>0</v>
      </c>
      <c r="L238" s="12">
        <f t="shared" si="37"/>
        <v>1.1557807163123479</v>
      </c>
      <c r="M238" s="12">
        <f t="shared" si="38"/>
        <v>0.93223500307223084</v>
      </c>
      <c r="N238" s="12">
        <f t="shared" si="39"/>
        <v>10.70613171944917</v>
      </c>
      <c r="O238" s="12"/>
      <c r="P238" s="12">
        <f t="shared" si="40"/>
        <v>29.125983370722313</v>
      </c>
      <c r="Q238" s="12">
        <f t="shared" si="41"/>
        <v>23.492571569907732</v>
      </c>
      <c r="R238" s="12">
        <f t="shared" si="42"/>
        <v>17.522669513978641</v>
      </c>
      <c r="S238" s="12">
        <f t="shared" si="43"/>
        <v>24.710531797885164</v>
      </c>
    </row>
    <row r="239" spans="2:19"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H239" s="12">
        <f t="shared" si="33"/>
        <v>7.3000000000000114</v>
      </c>
      <c r="I239" s="12">
        <f t="shared" si="34"/>
        <v>4.050381965561396</v>
      </c>
      <c r="J239" s="12">
        <f t="shared" si="35"/>
        <v>5.7000000000000028</v>
      </c>
      <c r="K239" s="12">
        <f t="shared" si="36"/>
        <v>0</v>
      </c>
      <c r="L239" s="12">
        <f t="shared" si="37"/>
        <v>1.2446869252594517</v>
      </c>
      <c r="M239" s="12">
        <f t="shared" si="38"/>
        <v>1.0039453879239408</v>
      </c>
      <c r="N239" s="12">
        <f t="shared" si="39"/>
        <v>10.706131719449173</v>
      </c>
      <c r="O239" s="12"/>
      <c r="P239" s="12">
        <f t="shared" si="40"/>
        <v>30.730112267002802</v>
      </c>
      <c r="Q239" s="12">
        <f t="shared" si="41"/>
        <v>24.786437339985312</v>
      </c>
      <c r="R239" s="12">
        <f t="shared" si="42"/>
        <v>18.047018575096292</v>
      </c>
      <c r="S239" s="12">
        <f t="shared" si="43"/>
        <v>25.555508038721861</v>
      </c>
    </row>
    <row r="240" spans="2:19"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H240" s="12">
        <f t="shared" si="33"/>
        <v>2.7999999999999972</v>
      </c>
      <c r="I240" s="12">
        <f t="shared" si="34"/>
        <v>3.8004113475276569</v>
      </c>
      <c r="J240" s="12">
        <f t="shared" si="35"/>
        <v>1.4000000000000057</v>
      </c>
      <c r="K240" s="12">
        <f t="shared" si="36"/>
        <v>0</v>
      </c>
      <c r="L240" s="12">
        <f t="shared" si="37"/>
        <v>0.90197053489479384</v>
      </c>
      <c r="M240" s="12">
        <f t="shared" si="38"/>
        <v>1.0811719562257824</v>
      </c>
      <c r="N240" s="12">
        <f t="shared" si="39"/>
        <v>9.0362352747396724</v>
      </c>
      <c r="O240" s="12"/>
      <c r="P240" s="12">
        <f t="shared" si="40"/>
        <v>23.733497572086961</v>
      </c>
      <c r="Q240" s="12">
        <f t="shared" si="41"/>
        <v>28.448814019280693</v>
      </c>
      <c r="R240" s="12">
        <f t="shared" si="42"/>
        <v>18.611702179376838</v>
      </c>
      <c r="S240" s="12">
        <f t="shared" si="43"/>
        <v>26.406983403724318</v>
      </c>
    </row>
    <row r="241" spans="2:19"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H241" s="12">
        <f t="shared" si="33"/>
        <v>3.7000000000000028</v>
      </c>
      <c r="I241" s="12">
        <f t="shared" si="34"/>
        <v>3.8773660665682459</v>
      </c>
      <c r="J241" s="12">
        <f t="shared" si="35"/>
        <v>0</v>
      </c>
      <c r="K241" s="12">
        <f t="shared" si="36"/>
        <v>2.2000000000000028</v>
      </c>
      <c r="L241" s="12">
        <f t="shared" si="37"/>
        <v>0.8636605760405468</v>
      </c>
      <c r="M241" s="12">
        <f t="shared" si="38"/>
        <v>1.1643390297816119</v>
      </c>
      <c r="N241" s="12">
        <f t="shared" si="39"/>
        <v>14.826356616532424</v>
      </c>
      <c r="O241" s="12"/>
      <c r="P241" s="12">
        <f t="shared" si="40"/>
        <v>22.274414156746101</v>
      </c>
      <c r="Q241" s="12">
        <f t="shared" si="41"/>
        <v>30.02912311584079</v>
      </c>
      <c r="R241" s="12">
        <f t="shared" si="42"/>
        <v>19.348276556656618</v>
      </c>
      <c r="S241" s="12">
        <f t="shared" si="43"/>
        <v>27.548038142092771</v>
      </c>
    </row>
    <row r="242" spans="2:19"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H242" s="12">
        <f t="shared" si="33"/>
        <v>2.2000000000000028</v>
      </c>
      <c r="I242" s="12">
        <f t="shared" si="34"/>
        <v>3.8910096101504186</v>
      </c>
      <c r="J242" s="12">
        <f t="shared" si="35"/>
        <v>0</v>
      </c>
      <c r="K242" s="12">
        <f t="shared" si="36"/>
        <v>0.5</v>
      </c>
      <c r="L242" s="12">
        <f t="shared" si="37"/>
        <v>0.93009600496674261</v>
      </c>
      <c r="M242" s="12">
        <f t="shared" si="38"/>
        <v>1.0846728013032743</v>
      </c>
      <c r="N242" s="12">
        <f t="shared" si="39"/>
        <v>7.6721853075888609</v>
      </c>
      <c r="O242" s="12"/>
      <c r="P242" s="12">
        <f t="shared" si="40"/>
        <v>23.903719038380554</v>
      </c>
      <c r="Q242" s="12">
        <f t="shared" si="41"/>
        <v>27.876384537157261</v>
      </c>
      <c r="R242" s="12">
        <f t="shared" si="42"/>
        <v>19.696116552050785</v>
      </c>
      <c r="S242" s="12">
        <f t="shared" si="43"/>
        <v>28.528111051614673</v>
      </c>
    </row>
    <row r="243" spans="2:19"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H243" s="12">
        <f t="shared" si="33"/>
        <v>2.4000000000000057</v>
      </c>
      <c r="I243" s="12">
        <f t="shared" si="34"/>
        <v>4.0210872724696811</v>
      </c>
      <c r="J243" s="12">
        <f t="shared" si="35"/>
        <v>0</v>
      </c>
      <c r="K243" s="12">
        <f t="shared" si="36"/>
        <v>0.79999999999999716</v>
      </c>
      <c r="L243" s="12">
        <f t="shared" si="37"/>
        <v>1.001641851502646</v>
      </c>
      <c r="M243" s="12">
        <f t="shared" si="38"/>
        <v>1.1296476321727569</v>
      </c>
      <c r="N243" s="12">
        <f t="shared" si="39"/>
        <v>6.0060250684184506</v>
      </c>
      <c r="O243" s="12"/>
      <c r="P243" s="12">
        <f t="shared" si="40"/>
        <v>24.90972673884432</v>
      </c>
      <c r="Q243" s="12">
        <f t="shared" si="41"/>
        <v>28.093089147974325</v>
      </c>
      <c r="R243" s="12">
        <f t="shared" si="42"/>
        <v>20.621034340086318</v>
      </c>
      <c r="S243" s="12">
        <f t="shared" si="43"/>
        <v>29.601125354812151</v>
      </c>
    </row>
    <row r="244" spans="2:19"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H244" s="12">
        <f t="shared" si="33"/>
        <v>4.3000000000000114</v>
      </c>
      <c r="I244" s="12">
        <f t="shared" si="34"/>
        <v>4.1457862934288867</v>
      </c>
      <c r="J244" s="12">
        <f t="shared" si="35"/>
        <v>1.1000000000000085</v>
      </c>
      <c r="K244" s="12">
        <f t="shared" si="36"/>
        <v>0</v>
      </c>
      <c r="L244" s="12">
        <f t="shared" si="37"/>
        <v>1.0786912246951572</v>
      </c>
      <c r="M244" s="12">
        <f t="shared" si="38"/>
        <v>1.1550051423398922</v>
      </c>
      <c r="N244" s="12">
        <f t="shared" si="39"/>
        <v>3.4164857306023233</v>
      </c>
      <c r="O244" s="12"/>
      <c r="P244" s="12">
        <f t="shared" si="40"/>
        <v>26.018978026071764</v>
      </c>
      <c r="Q244" s="12">
        <f t="shared" si="41"/>
        <v>27.8597366239207</v>
      </c>
      <c r="R244" s="12">
        <f t="shared" si="42"/>
        <v>21.74526582252231</v>
      </c>
      <c r="S244" s="12">
        <f t="shared" si="43"/>
        <v>30.966551504267706</v>
      </c>
    </row>
    <row r="245" spans="2:19"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H245" s="12">
        <f t="shared" si="33"/>
        <v>3.2000000000000028</v>
      </c>
      <c r="I245" s="12">
        <f t="shared" si="34"/>
        <v>4.133923700615723</v>
      </c>
      <c r="J245" s="12">
        <f t="shared" si="35"/>
        <v>0</v>
      </c>
      <c r="K245" s="12">
        <f t="shared" si="36"/>
        <v>0</v>
      </c>
      <c r="L245" s="12">
        <f t="shared" si="37"/>
        <v>1.0770520881332455</v>
      </c>
      <c r="M245" s="12">
        <f t="shared" si="38"/>
        <v>1.2438516917506532</v>
      </c>
      <c r="N245" s="12">
        <f t="shared" si="39"/>
        <v>7.1868383800793243</v>
      </c>
      <c r="O245" s="12"/>
      <c r="P245" s="12">
        <f t="shared" si="40"/>
        <v>26.053990497522367</v>
      </c>
      <c r="Q245" s="12">
        <f t="shared" si="41"/>
        <v>30.088888470906927</v>
      </c>
      <c r="R245" s="12">
        <f t="shared" si="42"/>
        <v>23.155171983439232</v>
      </c>
      <c r="S245" s="12">
        <f t="shared" si="43"/>
        <v>32.119413676946067</v>
      </c>
    </row>
    <row r="246" spans="2:19"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H246" s="12">
        <f t="shared" si="33"/>
        <v>5.7000000000000028</v>
      </c>
      <c r="I246" s="12">
        <f t="shared" si="34"/>
        <v>4.2057639852784705</v>
      </c>
      <c r="J246" s="12">
        <f t="shared" si="35"/>
        <v>4.6000000000000085</v>
      </c>
      <c r="K246" s="12">
        <f t="shared" si="36"/>
        <v>0</v>
      </c>
      <c r="L246" s="12">
        <f t="shared" si="37"/>
        <v>1.1599022487588799</v>
      </c>
      <c r="M246" s="12">
        <f t="shared" si="38"/>
        <v>1.3395325911160882</v>
      </c>
      <c r="N246" s="12">
        <f t="shared" si="39"/>
        <v>7.1868383800793163</v>
      </c>
      <c r="O246" s="12"/>
      <c r="P246" s="12">
        <f t="shared" si="40"/>
        <v>27.578871587157806</v>
      </c>
      <c r="Q246" s="12">
        <f t="shared" si="41"/>
        <v>31.849923005781683</v>
      </c>
      <c r="R246" s="12">
        <f t="shared" si="42"/>
        <v>24.383505337543845</v>
      </c>
      <c r="S246" s="12">
        <f t="shared" si="43"/>
        <v>33.245662415074108</v>
      </c>
    </row>
    <row r="247" spans="2:19"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H247" s="12">
        <f t="shared" si="33"/>
        <v>5</v>
      </c>
      <c r="I247" s="12">
        <f t="shared" si="34"/>
        <v>4.0908227533768144</v>
      </c>
      <c r="J247" s="12">
        <f t="shared" si="35"/>
        <v>0</v>
      </c>
      <c r="K247" s="12">
        <f t="shared" si="36"/>
        <v>4.2999999999999972</v>
      </c>
      <c r="L247" s="12">
        <f t="shared" si="37"/>
        <v>0.8952793448172548</v>
      </c>
      <c r="M247" s="12">
        <f t="shared" si="38"/>
        <v>1.4425735596634797</v>
      </c>
      <c r="N247" s="12">
        <f t="shared" si="39"/>
        <v>23.410121902762974</v>
      </c>
      <c r="O247" s="12"/>
      <c r="P247" s="12">
        <f t="shared" si="40"/>
        <v>21.885068085099427</v>
      </c>
      <c r="Q247" s="12">
        <f t="shared" si="41"/>
        <v>35.263653466107556</v>
      </c>
      <c r="R247" s="12">
        <f t="shared" si="42"/>
        <v>25.706325872733427</v>
      </c>
      <c r="S247" s="12">
        <f t="shared" si="43"/>
        <v>34.726127562608205</v>
      </c>
    </row>
    <row r="248" spans="2:19"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H248" s="12">
        <f t="shared" si="33"/>
        <v>3.7000000000000028</v>
      </c>
      <c r="I248" s="12">
        <f t="shared" si="34"/>
        <v>4.0208860420981081</v>
      </c>
      <c r="J248" s="12">
        <f t="shared" si="35"/>
        <v>0</v>
      </c>
      <c r="K248" s="12">
        <f t="shared" si="36"/>
        <v>1.2000000000000028</v>
      </c>
      <c r="L248" s="12">
        <f t="shared" si="37"/>
        <v>0.9641469867262743</v>
      </c>
      <c r="M248" s="12">
        <f t="shared" si="38"/>
        <v>1.2227715257914398</v>
      </c>
      <c r="N248" s="12">
        <f t="shared" si="39"/>
        <v>11.825979687163617</v>
      </c>
      <c r="O248" s="12"/>
      <c r="P248" s="12">
        <f t="shared" si="40"/>
        <v>23.978470830354098</v>
      </c>
      <c r="Q248" s="12">
        <f t="shared" si="41"/>
        <v>30.410499402101799</v>
      </c>
      <c r="R248" s="12">
        <f t="shared" si="42"/>
        <v>25.882956947346539</v>
      </c>
      <c r="S248" s="12">
        <f t="shared" si="43"/>
        <v>35.74392665026631</v>
      </c>
    </row>
    <row r="249" spans="2:19"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H249" s="12">
        <f t="shared" si="33"/>
        <v>3.2999999999999972</v>
      </c>
      <c r="I249" s="12">
        <f t="shared" si="34"/>
        <v>4.0455695837979624</v>
      </c>
      <c r="J249" s="12">
        <f t="shared" si="35"/>
        <v>0</v>
      </c>
      <c r="K249" s="12">
        <f t="shared" si="36"/>
        <v>2.2999999999999972</v>
      </c>
      <c r="L249" s="12">
        <f t="shared" si="37"/>
        <v>1.0383121395513724</v>
      </c>
      <c r="M249" s="12">
        <f t="shared" si="38"/>
        <v>1.2245231816215505</v>
      </c>
      <c r="N249" s="12">
        <f t="shared" si="39"/>
        <v>8.2291026805104508</v>
      </c>
      <c r="O249" s="12"/>
      <c r="P249" s="12">
        <f t="shared" si="40"/>
        <v>25.665412942338012</v>
      </c>
      <c r="Q249" s="12">
        <f t="shared" si="41"/>
        <v>30.268251633234144</v>
      </c>
      <c r="R249" s="12">
        <f t="shared" si="42"/>
        <v>26.964262890437531</v>
      </c>
      <c r="S249" s="12">
        <f t="shared" si="43"/>
        <v>36.597536333660841</v>
      </c>
    </row>
    <row r="250" spans="2:19"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H250" s="12">
        <f t="shared" si="33"/>
        <v>4.7000000000000028</v>
      </c>
      <c r="I250" s="12">
        <f t="shared" si="34"/>
        <v>4.1029210902439601</v>
      </c>
      <c r="J250" s="12">
        <f t="shared" si="35"/>
        <v>0</v>
      </c>
      <c r="K250" s="12">
        <f t="shared" si="36"/>
        <v>3.7999999999999972</v>
      </c>
      <c r="L250" s="12">
        <f t="shared" si="37"/>
        <v>1.1181823041322472</v>
      </c>
      <c r="M250" s="12">
        <f t="shared" si="38"/>
        <v>1.1417941955924391</v>
      </c>
      <c r="N250" s="12">
        <f t="shared" si="39"/>
        <v>1.0447848224558198</v>
      </c>
      <c r="O250" s="12"/>
      <c r="P250" s="12">
        <f t="shared" si="40"/>
        <v>27.253322195035441</v>
      </c>
      <c r="Q250" s="12">
        <f t="shared" si="41"/>
        <v>27.828811972704742</v>
      </c>
      <c r="R250" s="12">
        <f t="shared" si="42"/>
        <v>28.405429060431924</v>
      </c>
      <c r="S250" s="12">
        <f t="shared" si="43"/>
        <v>38.06839582704005</v>
      </c>
    </row>
    <row r="251" spans="2:19"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H251" s="12">
        <f t="shared" si="33"/>
        <v>1.7999999999999972</v>
      </c>
      <c r="I251" s="12">
        <f t="shared" si="34"/>
        <v>4.0569919433396491</v>
      </c>
      <c r="J251" s="12">
        <f t="shared" si="35"/>
        <v>0</v>
      </c>
      <c r="K251" s="12">
        <f t="shared" si="36"/>
        <v>1.0999999999999943</v>
      </c>
      <c r="L251" s="12">
        <f t="shared" si="37"/>
        <v>1.2041963275270355</v>
      </c>
      <c r="M251" s="12">
        <f t="shared" si="38"/>
        <v>0.93731682602262689</v>
      </c>
      <c r="N251" s="12">
        <f t="shared" si="39"/>
        <v>12.462192962113859</v>
      </c>
      <c r="O251" s="12"/>
      <c r="P251" s="12">
        <f t="shared" si="40"/>
        <v>29.681999480032513</v>
      </c>
      <c r="Q251" s="12">
        <f t="shared" si="41"/>
        <v>23.103738905900887</v>
      </c>
      <c r="R251" s="12">
        <f t="shared" si="42"/>
        <v>30.5100940018147</v>
      </c>
      <c r="S251" s="12">
        <f t="shared" si="43"/>
        <v>40.09585076721244</v>
      </c>
    </row>
    <row r="252" spans="2:19"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H252" s="12">
        <f t="shared" si="33"/>
        <v>1.8000000000000114</v>
      </c>
      <c r="I252" s="12">
        <f t="shared" si="34"/>
        <v>4.2306067082119299</v>
      </c>
      <c r="J252" s="12">
        <f t="shared" si="35"/>
        <v>0</v>
      </c>
      <c r="K252" s="12">
        <f t="shared" si="36"/>
        <v>0.40000000000000568</v>
      </c>
      <c r="L252" s="12">
        <f t="shared" si="37"/>
        <v>1.2968268142598842</v>
      </c>
      <c r="M252" s="12">
        <f t="shared" si="38"/>
        <v>0.92480273571667548</v>
      </c>
      <c r="N252" s="12">
        <f t="shared" si="39"/>
        <v>16.745549614567107</v>
      </c>
      <c r="O252" s="12"/>
      <c r="P252" s="12">
        <f t="shared" si="40"/>
        <v>30.653447689728392</v>
      </c>
      <c r="Q252" s="12">
        <f t="shared" si="41"/>
        <v>21.859813485417185</v>
      </c>
      <c r="R252" s="12">
        <f t="shared" si="42"/>
        <v>31.898394081791686</v>
      </c>
      <c r="S252" s="12">
        <f t="shared" si="43"/>
        <v>41.354003976472455</v>
      </c>
    </row>
    <row r="253" spans="2:19"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H253" s="12">
        <f t="shared" si="33"/>
        <v>2.9000000000000057</v>
      </c>
      <c r="I253" s="12">
        <f t="shared" si="34"/>
        <v>4.4175764549974623</v>
      </c>
      <c r="J253" s="12">
        <f t="shared" si="35"/>
        <v>1.6000000000000085</v>
      </c>
      <c r="K253" s="12">
        <f t="shared" si="36"/>
        <v>0</v>
      </c>
      <c r="L253" s="12">
        <f t="shared" si="37"/>
        <v>1.3965827230491061</v>
      </c>
      <c r="M253" s="12">
        <f t="shared" si="38"/>
        <v>0.96517217692565005</v>
      </c>
      <c r="N253" s="12">
        <f t="shared" si="39"/>
        <v>18.266524867930503</v>
      </c>
      <c r="O253" s="12"/>
      <c r="P253" s="12">
        <f t="shared" si="40"/>
        <v>31.614228690240253</v>
      </c>
      <c r="Q253" s="12">
        <f t="shared" si="41"/>
        <v>21.848454390275052</v>
      </c>
      <c r="R253" s="12">
        <f t="shared" si="42"/>
        <v>33.063997502347426</v>
      </c>
      <c r="S253" s="12">
        <f t="shared" si="43"/>
        <v>41.28924320459074</v>
      </c>
    </row>
    <row r="254" spans="2:19"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H254" s="12">
        <f t="shared" si="33"/>
        <v>3.7999999999999972</v>
      </c>
      <c r="I254" s="12">
        <f t="shared" si="34"/>
        <v>4.5343131053818828</v>
      </c>
      <c r="J254" s="12">
        <f t="shared" si="35"/>
        <v>0</v>
      </c>
      <c r="K254" s="12">
        <f t="shared" si="36"/>
        <v>0.20000000000000284</v>
      </c>
      <c r="L254" s="12">
        <f t="shared" si="37"/>
        <v>1.380935240206729</v>
      </c>
      <c r="M254" s="12">
        <f t="shared" si="38"/>
        <v>1.0394161905353154</v>
      </c>
      <c r="N254" s="12">
        <f t="shared" si="39"/>
        <v>14.110308335129199</v>
      </c>
      <c r="O254" s="12"/>
      <c r="P254" s="12">
        <f t="shared" si="40"/>
        <v>30.45522459769407</v>
      </c>
      <c r="Q254" s="12">
        <f t="shared" si="41"/>
        <v>22.923343985698914</v>
      </c>
      <c r="R254" s="12">
        <f t="shared" si="42"/>
        <v>34.202264628071802</v>
      </c>
      <c r="S254" s="12">
        <f t="shared" si="43"/>
        <v>41.177402931286728</v>
      </c>
    </row>
    <row r="255" spans="2:19"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H255" s="12">
        <f t="shared" si="33"/>
        <v>5.2999999999999972</v>
      </c>
      <c r="I255" s="12">
        <f t="shared" si="34"/>
        <v>4.5907987288727972</v>
      </c>
      <c r="J255" s="12">
        <f t="shared" si="35"/>
        <v>0</v>
      </c>
      <c r="K255" s="12">
        <f t="shared" si="36"/>
        <v>2</v>
      </c>
      <c r="L255" s="12">
        <f t="shared" si="37"/>
        <v>1.487161027914939</v>
      </c>
      <c r="M255" s="12">
        <f t="shared" si="38"/>
        <v>1.1039866667303395</v>
      </c>
      <c r="N255" s="12">
        <f t="shared" si="39"/>
        <v>14.787824020083695</v>
      </c>
      <c r="O255" s="12"/>
      <c r="P255" s="12">
        <f t="shared" si="40"/>
        <v>32.394385285544622</v>
      </c>
      <c r="Q255" s="12">
        <f t="shared" si="41"/>
        <v>24.047812416324494</v>
      </c>
      <c r="R255" s="12">
        <f t="shared" si="42"/>
        <v>35.747799727528928</v>
      </c>
      <c r="S255" s="12">
        <f t="shared" si="43"/>
        <v>41.466353789157566</v>
      </c>
    </row>
    <row r="256" spans="2:19"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H256" s="12">
        <f t="shared" si="33"/>
        <v>3.8999999999999915</v>
      </c>
      <c r="I256" s="12">
        <f t="shared" si="34"/>
        <v>4.5362447849399361</v>
      </c>
      <c r="J256" s="12">
        <f t="shared" si="35"/>
        <v>1.6999999999999886</v>
      </c>
      <c r="K256" s="12">
        <f t="shared" si="36"/>
        <v>0</v>
      </c>
      <c r="L256" s="12">
        <f t="shared" si="37"/>
        <v>1.6015580300622421</v>
      </c>
      <c r="M256" s="12">
        <f t="shared" si="38"/>
        <v>1.0350625641711348</v>
      </c>
      <c r="N256" s="12">
        <f t="shared" si="39"/>
        <v>21.485664912505971</v>
      </c>
      <c r="O256" s="12"/>
      <c r="P256" s="12">
        <f t="shared" si="40"/>
        <v>35.305811436351931</v>
      </c>
      <c r="Q256" s="12">
        <f t="shared" si="41"/>
        <v>22.817608247409428</v>
      </c>
      <c r="R256" s="12">
        <f t="shared" si="42"/>
        <v>37.360105551178556</v>
      </c>
      <c r="S256" s="12">
        <f t="shared" si="43"/>
        <v>41.929619408038135</v>
      </c>
    </row>
    <row r="257" spans="2:19"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H257" s="12">
        <f t="shared" si="33"/>
        <v>5.9000000000000057</v>
      </c>
      <c r="I257" s="12">
        <f t="shared" si="34"/>
        <v>4.585186691473778</v>
      </c>
      <c r="J257" s="12">
        <f t="shared" si="35"/>
        <v>0</v>
      </c>
      <c r="K257" s="12">
        <f t="shared" si="36"/>
        <v>3.2000000000000028</v>
      </c>
      <c r="L257" s="12">
        <f t="shared" si="37"/>
        <v>1.5939855708362616</v>
      </c>
      <c r="M257" s="12">
        <f t="shared" si="38"/>
        <v>1.1146827614150683</v>
      </c>
      <c r="N257" s="12">
        <f t="shared" si="39"/>
        <v>17.69514575536153</v>
      </c>
      <c r="O257" s="12"/>
      <c r="P257" s="12">
        <f t="shared" si="40"/>
        <v>34.763809591445884</v>
      </c>
      <c r="Q257" s="12">
        <f t="shared" si="41"/>
        <v>24.310520736000505</v>
      </c>
      <c r="R257" s="12">
        <f t="shared" si="42"/>
        <v>38.581216369537984</v>
      </c>
      <c r="S257" s="12">
        <f t="shared" si="43"/>
        <v>42.232752398046429</v>
      </c>
    </row>
    <row r="258" spans="2:19"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H258" s="12">
        <f t="shared" si="33"/>
        <v>3.8999999999999915</v>
      </c>
      <c r="I258" s="12">
        <f t="shared" si="34"/>
        <v>4.4840472062025292</v>
      </c>
      <c r="J258" s="12">
        <f t="shared" si="35"/>
        <v>0.39999999999999147</v>
      </c>
      <c r="K258" s="12">
        <f t="shared" si="36"/>
        <v>0</v>
      </c>
      <c r="L258" s="12">
        <f t="shared" si="37"/>
        <v>1.7165998455159739</v>
      </c>
      <c r="M258" s="12">
        <f t="shared" si="38"/>
        <v>0.95427374306238111</v>
      </c>
      <c r="N258" s="12">
        <f t="shared" si="39"/>
        <v>28.542200788295691</v>
      </c>
      <c r="O258" s="12"/>
      <c r="P258" s="12">
        <f t="shared" si="40"/>
        <v>38.282376758690191</v>
      </c>
      <c r="Q258" s="12">
        <f t="shared" si="41"/>
        <v>21.281527583884223</v>
      </c>
      <c r="R258" s="12">
        <f t="shared" si="42"/>
        <v>40.187837186013098</v>
      </c>
      <c r="S258" s="12">
        <f t="shared" si="43"/>
        <v>42.980591502811194</v>
      </c>
    </row>
    <row r="259" spans="2:19"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H259" s="12">
        <f t="shared" si="33"/>
        <v>4.5</v>
      </c>
      <c r="I259" s="12">
        <f t="shared" si="34"/>
        <v>4.5289739143719556</v>
      </c>
      <c r="J259" s="12">
        <f t="shared" si="35"/>
        <v>3.5</v>
      </c>
      <c r="K259" s="12">
        <f t="shared" si="36"/>
        <v>0</v>
      </c>
      <c r="L259" s="12">
        <f t="shared" si="37"/>
        <v>1.8178767567095111</v>
      </c>
      <c r="M259" s="12">
        <f t="shared" si="38"/>
        <v>1.0276794156056412</v>
      </c>
      <c r="N259" s="12">
        <f t="shared" si="39"/>
        <v>27.769521782483842</v>
      </c>
      <c r="O259" s="12"/>
      <c r="P259" s="12">
        <f t="shared" si="40"/>
        <v>40.138821531755291</v>
      </c>
      <c r="Q259" s="12">
        <f t="shared" si="41"/>
        <v>22.691219579438719</v>
      </c>
      <c r="R259" s="12">
        <f t="shared" si="42"/>
        <v>41.083655370452895</v>
      </c>
      <c r="S259" s="12">
        <f t="shared" si="43"/>
        <v>43.618280685935524</v>
      </c>
    </row>
    <row r="260" spans="2:19"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H260" s="12">
        <f t="shared" si="33"/>
        <v>3.2999999999999972</v>
      </c>
      <c r="I260" s="12">
        <f t="shared" si="34"/>
        <v>4.5312026770159521</v>
      </c>
      <c r="J260" s="12">
        <f t="shared" si="35"/>
        <v>0.60000000000000853</v>
      </c>
      <c r="K260" s="12">
        <f t="shared" si="36"/>
        <v>0</v>
      </c>
      <c r="L260" s="12">
        <f t="shared" si="37"/>
        <v>1.6884826610717811</v>
      </c>
      <c r="M260" s="12">
        <f t="shared" si="38"/>
        <v>1.1067316783445367</v>
      </c>
      <c r="N260" s="12">
        <f t="shared" si="39"/>
        <v>20.812392614182233</v>
      </c>
      <c r="O260" s="12"/>
      <c r="P260" s="12">
        <f t="shared" si="40"/>
        <v>37.26345479173623</v>
      </c>
      <c r="Q260" s="12">
        <f t="shared" si="41"/>
        <v>24.424678330067124</v>
      </c>
      <c r="R260" s="12">
        <f t="shared" si="42"/>
        <v>42.107819492604364</v>
      </c>
      <c r="S260" s="12">
        <f t="shared" si="43"/>
        <v>44.628578779351919</v>
      </c>
    </row>
    <row r="261" spans="2:19"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H261" s="12">
        <f t="shared" ref="H261:H324" si="44">MAX((D261-E261),ABS(D261-F262),ABS(E261-F262))</f>
        <v>7.4000000000000057</v>
      </c>
      <c r="I261" s="12">
        <f t="shared" ref="I261:I324" si="45">I262*13/14+H261/14</f>
        <v>4.6259105752479481</v>
      </c>
      <c r="J261" s="12">
        <f t="shared" ref="J261:J324" si="46">IF(IF((D261-D262)&gt;(E262-E261),(D261-D262),0) &gt;0,(D261-D262),0)</f>
        <v>0</v>
      </c>
      <c r="K261" s="12">
        <f t="shared" ref="K261:K324" si="47">IF(IF((D261-D262)&lt;(E262-E261),(E262-E261),0) &gt;0,(E262-E261),0)</f>
        <v>5.4000000000000057</v>
      </c>
      <c r="L261" s="12">
        <f t="shared" ref="L261:L324" si="48">L262*13/14+J261/14</f>
        <v>1.7722120965388406</v>
      </c>
      <c r="M261" s="12">
        <f t="shared" ref="M261:M324" si="49">M262*13/14+K261/14</f>
        <v>1.1918648843710395</v>
      </c>
      <c r="N261" s="12">
        <f t="shared" ref="N261:N324" si="50">ABS(P261-Q261)/(P261+Q261)*100</f>
        <v>19.579356943342695</v>
      </c>
      <c r="O261" s="12"/>
      <c r="P261" s="12">
        <f t="shared" ref="P261:P324" si="51">L261/I261*100</f>
        <v>38.310556758738258</v>
      </c>
      <c r="Q261" s="12">
        <f t="shared" ref="Q261:Q324" si="52">M261/I261*100</f>
        <v>25.7649789156842</v>
      </c>
      <c r="R261" s="12">
        <f t="shared" ref="R261:R324" si="53">R262*13/14+N261/14</f>
        <v>43.745929252482988</v>
      </c>
      <c r="S261" s="12">
        <f t="shared" ref="S261:S324" si="54">(R261+R275)/2</f>
        <v>45.836708424064781</v>
      </c>
    </row>
    <row r="262" spans="2:19"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H262" s="12">
        <f t="shared" si="44"/>
        <v>5.7000000000000028</v>
      </c>
      <c r="I262" s="12">
        <f t="shared" si="45"/>
        <v>4.4125190810362511</v>
      </c>
      <c r="J262" s="12">
        <f t="shared" si="46"/>
        <v>5.7000000000000028</v>
      </c>
      <c r="K262" s="12">
        <f t="shared" si="47"/>
        <v>0</v>
      </c>
      <c r="L262" s="12">
        <f t="shared" si="48"/>
        <v>1.9085361039649054</v>
      </c>
      <c r="M262" s="12">
        <f t="shared" si="49"/>
        <v>0.86816218316881144</v>
      </c>
      <c r="N262" s="12">
        <f t="shared" si="50"/>
        <v>37.468021845111352</v>
      </c>
      <c r="O262" s="12"/>
      <c r="P262" s="12">
        <f t="shared" si="51"/>
        <v>43.252755827555497</v>
      </c>
      <c r="Q262" s="12">
        <f t="shared" si="52"/>
        <v>19.674978560431047</v>
      </c>
      <c r="R262" s="12">
        <f t="shared" si="53"/>
        <v>45.604896353186085</v>
      </c>
      <c r="S262" s="12">
        <f t="shared" si="54"/>
        <v>46.842245919523165</v>
      </c>
    </row>
    <row r="263" spans="2:19"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H263" s="12">
        <f t="shared" si="44"/>
        <v>6.8999999999999915</v>
      </c>
      <c r="I263" s="12">
        <f t="shared" si="45"/>
        <v>4.3134820872698088</v>
      </c>
      <c r="J263" s="12">
        <f t="shared" si="46"/>
        <v>2</v>
      </c>
      <c r="K263" s="12">
        <f t="shared" si="47"/>
        <v>0</v>
      </c>
      <c r="L263" s="12">
        <f t="shared" si="48"/>
        <v>1.6168850350391286</v>
      </c>
      <c r="M263" s="12">
        <f t="shared" si="49"/>
        <v>0.93494388956641228</v>
      </c>
      <c r="N263" s="12">
        <f t="shared" si="50"/>
        <v>26.723623158951774</v>
      </c>
      <c r="O263" s="12"/>
      <c r="P263" s="12">
        <f t="shared" si="51"/>
        <v>37.48444997165911</v>
      </c>
      <c r="Q263" s="12">
        <f t="shared" si="52"/>
        <v>21.674922270470795</v>
      </c>
      <c r="R263" s="12">
        <f t="shared" si="53"/>
        <v>46.230809776884144</v>
      </c>
      <c r="S263" s="12">
        <f t="shared" si="54"/>
        <v>47.310246704622458</v>
      </c>
    </row>
    <row r="264" spans="2:19"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H264" s="12">
        <f t="shared" si="44"/>
        <v>5.5999999999999943</v>
      </c>
      <c r="I264" s="12">
        <f t="shared" si="45"/>
        <v>4.1145191709059485</v>
      </c>
      <c r="J264" s="12">
        <f t="shared" si="46"/>
        <v>0</v>
      </c>
      <c r="K264" s="12">
        <f t="shared" si="47"/>
        <v>3.3999999999999915</v>
      </c>
      <c r="L264" s="12">
        <f t="shared" si="48"/>
        <v>1.5874146531190616</v>
      </c>
      <c r="M264" s="12">
        <f t="shared" si="49"/>
        <v>1.0068626503022902</v>
      </c>
      <c r="N264" s="12">
        <f t="shared" si="50"/>
        <v>22.37817838714216</v>
      </c>
      <c r="O264" s="12"/>
      <c r="P264" s="12">
        <f t="shared" si="51"/>
        <v>38.580805853179179</v>
      </c>
      <c r="Q264" s="12">
        <f t="shared" si="52"/>
        <v>24.470967529374661</v>
      </c>
      <c r="R264" s="12">
        <f t="shared" si="53"/>
        <v>47.731362593648171</v>
      </c>
      <c r="S264" s="12">
        <f t="shared" si="54"/>
        <v>47.600666584933819</v>
      </c>
    </row>
    <row r="265" spans="2:19"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H265" s="12">
        <f t="shared" si="44"/>
        <v>8</v>
      </c>
      <c r="I265" s="12">
        <f t="shared" si="45"/>
        <v>4.0002514148217916</v>
      </c>
      <c r="J265" s="12">
        <f t="shared" si="46"/>
        <v>0</v>
      </c>
      <c r="K265" s="12">
        <f t="shared" si="47"/>
        <v>6.9000000000000057</v>
      </c>
      <c r="L265" s="12">
        <f t="shared" si="48"/>
        <v>1.7095234725897586</v>
      </c>
      <c r="M265" s="12">
        <f t="shared" si="49"/>
        <v>0.82277516186400534</v>
      </c>
      <c r="N265" s="12">
        <f t="shared" si="50"/>
        <v>35.01752513155035</v>
      </c>
      <c r="O265" s="12"/>
      <c r="P265" s="12">
        <f t="shared" si="51"/>
        <v>42.735400736453876</v>
      </c>
      <c r="Q265" s="12">
        <f t="shared" si="52"/>
        <v>20.568086266164336</v>
      </c>
      <c r="R265" s="12">
        <f t="shared" si="53"/>
        <v>49.681607532610172</v>
      </c>
      <c r="S265" s="12">
        <f t="shared" si="54"/>
        <v>48.0805589472618</v>
      </c>
    </row>
    <row r="266" spans="2:19"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H266" s="12">
        <f t="shared" si="44"/>
        <v>4.9000000000000057</v>
      </c>
      <c r="I266" s="12">
        <f t="shared" si="45"/>
        <v>3.6925784467311602</v>
      </c>
      <c r="J266" s="12">
        <f t="shared" si="46"/>
        <v>0.40000000000000568</v>
      </c>
      <c r="K266" s="12">
        <f t="shared" si="47"/>
        <v>0</v>
      </c>
      <c r="L266" s="12">
        <f t="shared" si="48"/>
        <v>1.8410252781735861</v>
      </c>
      <c r="M266" s="12">
        <f t="shared" si="49"/>
        <v>0.35529632816123607</v>
      </c>
      <c r="N266" s="12">
        <f t="shared" si="50"/>
        <v>67.646238407302533</v>
      </c>
      <c r="O266" s="12"/>
      <c r="P266" s="12">
        <f t="shared" si="51"/>
        <v>49.857445271158589</v>
      </c>
      <c r="Q266" s="12">
        <f t="shared" si="52"/>
        <v>9.6219033200434971</v>
      </c>
      <c r="R266" s="12">
        <f t="shared" si="53"/>
        <v>50.809613871153232</v>
      </c>
      <c r="S266" s="12">
        <f t="shared" si="54"/>
        <v>46.903613175170094</v>
      </c>
    </row>
    <row r="267" spans="2:19"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H267" s="12">
        <f t="shared" si="44"/>
        <v>7.7999999999999972</v>
      </c>
      <c r="I267" s="12">
        <f t="shared" si="45"/>
        <v>3.5996998657104795</v>
      </c>
      <c r="J267" s="12">
        <f t="shared" si="46"/>
        <v>5.4000000000000057</v>
      </c>
      <c r="K267" s="12">
        <f t="shared" si="47"/>
        <v>0</v>
      </c>
      <c r="L267" s="12">
        <f t="shared" si="48"/>
        <v>1.9518733764946308</v>
      </c>
      <c r="M267" s="12">
        <f t="shared" si="49"/>
        <v>0.38262681494286965</v>
      </c>
      <c r="N267" s="12">
        <f t="shared" si="50"/>
        <v>67.219808647155261</v>
      </c>
      <c r="O267" s="12"/>
      <c r="P267" s="12">
        <f t="shared" si="51"/>
        <v>54.223225527425626</v>
      </c>
      <c r="Q267" s="12">
        <f t="shared" si="52"/>
        <v>10.62940881787515</v>
      </c>
      <c r="R267" s="12">
        <f t="shared" si="53"/>
        <v>49.514488906834053</v>
      </c>
      <c r="S267" s="12">
        <f t="shared" si="54"/>
        <v>44.477169117421951</v>
      </c>
    </row>
    <row r="268" spans="2:19"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H268" s="12">
        <f t="shared" si="44"/>
        <v>3.2999999999999972</v>
      </c>
      <c r="I268" s="12">
        <f t="shared" si="45"/>
        <v>3.2765998553805167</v>
      </c>
      <c r="J268" s="12">
        <f t="shared" si="46"/>
        <v>3.0999999999999943</v>
      </c>
      <c r="K268" s="12">
        <f t="shared" si="47"/>
        <v>0</v>
      </c>
      <c r="L268" s="12">
        <f t="shared" si="48"/>
        <v>1.6866328669942174</v>
      </c>
      <c r="M268" s="12">
        <f t="shared" si="49"/>
        <v>0.41205964686155194</v>
      </c>
      <c r="N268" s="12">
        <f t="shared" si="50"/>
        <v>60.731775222802334</v>
      </c>
      <c r="O268" s="12"/>
      <c r="P268" s="12">
        <f t="shared" si="51"/>
        <v>51.475094348935876</v>
      </c>
      <c r="Q268" s="12">
        <f t="shared" si="52"/>
        <v>12.57583058806852</v>
      </c>
      <c r="R268" s="12">
        <f t="shared" si="53"/>
        <v>48.152541234501655</v>
      </c>
      <c r="S268" s="12">
        <f t="shared" si="54"/>
        <v>42.023739920755716</v>
      </c>
    </row>
    <row r="269" spans="2:19"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H269" s="12">
        <f t="shared" si="44"/>
        <v>2.4000000000000057</v>
      </c>
      <c r="I269" s="12">
        <f t="shared" si="45"/>
        <v>3.2747998442559418</v>
      </c>
      <c r="J269" s="12">
        <f t="shared" si="46"/>
        <v>1</v>
      </c>
      <c r="K269" s="12">
        <f t="shared" si="47"/>
        <v>0</v>
      </c>
      <c r="L269" s="12">
        <f t="shared" si="48"/>
        <v>1.5779123183014652</v>
      </c>
      <c r="M269" s="12">
        <f t="shared" si="49"/>
        <v>0.44375654277397902</v>
      </c>
      <c r="N269" s="12">
        <f t="shared" si="50"/>
        <v>56.099977467336693</v>
      </c>
      <c r="O269" s="12"/>
      <c r="P269" s="12">
        <f t="shared" si="51"/>
        <v>48.183473596688728</v>
      </c>
      <c r="Q269" s="12">
        <f t="shared" si="52"/>
        <v>13.550646264758317</v>
      </c>
      <c r="R269" s="12">
        <f t="shared" si="53"/>
        <v>47.18490785078621</v>
      </c>
      <c r="S269" s="12">
        <f t="shared" si="54"/>
        <v>39.754443350203069</v>
      </c>
    </row>
    <row r="270" spans="2:19"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H270" s="12">
        <f t="shared" si="44"/>
        <v>6.7000000000000028</v>
      </c>
      <c r="I270" s="12">
        <f t="shared" si="45"/>
        <v>3.3420921399679369</v>
      </c>
      <c r="J270" s="12">
        <f t="shared" si="46"/>
        <v>4</v>
      </c>
      <c r="K270" s="12">
        <f t="shared" si="47"/>
        <v>0</v>
      </c>
      <c r="L270" s="12">
        <f t="shared" si="48"/>
        <v>1.6223671120169625</v>
      </c>
      <c r="M270" s="12">
        <f t="shared" si="49"/>
        <v>0.4778916614489005</v>
      </c>
      <c r="N270" s="12">
        <f t="shared" si="50"/>
        <v>54.492116163354474</v>
      </c>
      <c r="O270" s="12"/>
      <c r="P270" s="12">
        <f t="shared" si="51"/>
        <v>48.543458530515771</v>
      </c>
      <c r="Q270" s="12">
        <f t="shared" si="52"/>
        <v>14.299176726273179</v>
      </c>
      <c r="R270" s="12">
        <f t="shared" si="53"/>
        <v>46.499133264897708</v>
      </c>
      <c r="S270" s="12">
        <f t="shared" si="54"/>
        <v>37.512065574749116</v>
      </c>
    </row>
    <row r="271" spans="2:19"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H271" s="12">
        <f t="shared" si="44"/>
        <v>3.4000000000000057</v>
      </c>
      <c r="I271" s="12">
        <f t="shared" si="45"/>
        <v>3.0837915353500858</v>
      </c>
      <c r="J271" s="12">
        <f t="shared" si="46"/>
        <v>3</v>
      </c>
      <c r="K271" s="12">
        <f t="shared" si="47"/>
        <v>0</v>
      </c>
      <c r="L271" s="12">
        <f t="shared" si="48"/>
        <v>1.4394722744798059</v>
      </c>
      <c r="M271" s="12">
        <f t="shared" si="49"/>
        <v>0.51465255848343128</v>
      </c>
      <c r="N271" s="12">
        <f t="shared" si="50"/>
        <v>47.326542316847636</v>
      </c>
      <c r="O271" s="12"/>
      <c r="P271" s="12">
        <f t="shared" si="51"/>
        <v>46.678650550105701</v>
      </c>
      <c r="Q271" s="12">
        <f t="shared" si="52"/>
        <v>16.688954249464388</v>
      </c>
      <c r="R271" s="12">
        <f t="shared" si="53"/>
        <v>45.884288426554882</v>
      </c>
      <c r="S271" s="12">
        <f t="shared" si="54"/>
        <v>35.206909678587209</v>
      </c>
    </row>
    <row r="272" spans="2:19"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H272" s="12">
        <f t="shared" si="44"/>
        <v>3</v>
      </c>
      <c r="I272" s="12">
        <f t="shared" si="45"/>
        <v>3.0594678073000918</v>
      </c>
      <c r="J272" s="12">
        <f t="shared" si="46"/>
        <v>3</v>
      </c>
      <c r="K272" s="12">
        <f t="shared" si="47"/>
        <v>0</v>
      </c>
      <c r="L272" s="12">
        <f t="shared" si="48"/>
        <v>1.3194316802090218</v>
      </c>
      <c r="M272" s="12">
        <f t="shared" si="49"/>
        <v>0.55424121682831062</v>
      </c>
      <c r="N272" s="12">
        <f t="shared" si="50"/>
        <v>40.839063456094017</v>
      </c>
      <c r="O272" s="12"/>
      <c r="P272" s="12">
        <f t="shared" si="51"/>
        <v>43.126182830254692</v>
      </c>
      <c r="Q272" s="12">
        <f t="shared" si="52"/>
        <v>18.115608718152043</v>
      </c>
      <c r="R272" s="12">
        <f t="shared" si="53"/>
        <v>45.773345819609283</v>
      </c>
      <c r="S272" s="12">
        <f t="shared" si="54"/>
        <v>33.09344931037986</v>
      </c>
    </row>
    <row r="273" spans="2:19"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H273" s="12">
        <f t="shared" si="44"/>
        <v>2.7999999999999972</v>
      </c>
      <c r="I273" s="12">
        <f t="shared" si="45"/>
        <v>3.0640422540154835</v>
      </c>
      <c r="J273" s="12">
        <f t="shared" si="46"/>
        <v>0</v>
      </c>
      <c r="K273" s="12">
        <f t="shared" si="47"/>
        <v>0.69999999999999574</v>
      </c>
      <c r="L273" s="12">
        <f t="shared" si="48"/>
        <v>1.1901571940712543</v>
      </c>
      <c r="M273" s="12">
        <f t="shared" si="49"/>
        <v>0.59687515658433454</v>
      </c>
      <c r="N273" s="12">
        <f t="shared" si="50"/>
        <v>33.19928916056103</v>
      </c>
      <c r="O273" s="12"/>
      <c r="P273" s="12">
        <f t="shared" si="51"/>
        <v>38.842714799756159</v>
      </c>
      <c r="Q273" s="12">
        <f t="shared" si="52"/>
        <v>19.479991041315397</v>
      </c>
      <c r="R273" s="12">
        <f t="shared" si="53"/>
        <v>46.152906001418152</v>
      </c>
      <c r="S273" s="12">
        <f t="shared" si="54"/>
        <v>31.380157580248316</v>
      </c>
    </row>
    <row r="274" spans="2:19"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H274" s="12">
        <f t="shared" si="44"/>
        <v>3.1000000000000014</v>
      </c>
      <c r="I274" s="12">
        <f t="shared" si="45"/>
        <v>3.0843531966320596</v>
      </c>
      <c r="J274" s="12">
        <f t="shared" si="46"/>
        <v>0</v>
      </c>
      <c r="K274" s="12">
        <f t="shared" si="47"/>
        <v>1.6000000000000014</v>
      </c>
      <c r="L274" s="12">
        <f t="shared" si="48"/>
        <v>1.2817077474613507</v>
      </c>
      <c r="M274" s="12">
        <f t="shared" si="49"/>
        <v>0.58894247632159136</v>
      </c>
      <c r="N274" s="12">
        <f t="shared" si="50"/>
        <v>37.03339418198702</v>
      </c>
      <c r="O274" s="12"/>
      <c r="P274" s="12">
        <f t="shared" si="51"/>
        <v>41.555154865561555</v>
      </c>
      <c r="Q274" s="12">
        <f t="shared" si="52"/>
        <v>19.094521242401274</v>
      </c>
      <c r="R274" s="12">
        <f t="shared" si="53"/>
        <v>47.149338066099475</v>
      </c>
      <c r="S274" s="12">
        <f t="shared" si="54"/>
        <v>30.113622407793475</v>
      </c>
    </row>
    <row r="275" spans="2:19"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H275" s="12">
        <f t="shared" si="44"/>
        <v>1.9000000000000057</v>
      </c>
      <c r="I275" s="12">
        <f t="shared" si="45"/>
        <v>3.0831495963729871</v>
      </c>
      <c r="J275" s="12">
        <f t="shared" si="46"/>
        <v>0.90000000000000568</v>
      </c>
      <c r="K275" s="12">
        <f t="shared" si="47"/>
        <v>0</v>
      </c>
      <c r="L275" s="12">
        <f t="shared" si="48"/>
        <v>1.380300651112224</v>
      </c>
      <c r="M275" s="12">
        <f t="shared" si="49"/>
        <v>0.51116882065402136</v>
      </c>
      <c r="N275" s="12">
        <f t="shared" si="50"/>
        <v>45.950085022869089</v>
      </c>
      <c r="O275" s="12"/>
      <c r="P275" s="12">
        <f t="shared" si="51"/>
        <v>44.769175415166615</v>
      </c>
      <c r="Q275" s="12">
        <f t="shared" si="52"/>
        <v>16.579436212091675</v>
      </c>
      <c r="R275" s="12">
        <f t="shared" si="53"/>
        <v>47.927487595646582</v>
      </c>
      <c r="S275" s="12">
        <f t="shared" si="54"/>
        <v>29.238405543254892</v>
      </c>
    </row>
    <row r="276" spans="2:19"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H276" s="12">
        <f t="shared" si="44"/>
        <v>4.2999999999999972</v>
      </c>
      <c r="I276" s="12">
        <f t="shared" si="45"/>
        <v>3.1741611037862936</v>
      </c>
      <c r="J276" s="12">
        <f t="shared" si="46"/>
        <v>0</v>
      </c>
      <c r="K276" s="12">
        <f t="shared" si="47"/>
        <v>2.7999999999999972</v>
      </c>
      <c r="L276" s="12">
        <f t="shared" si="48"/>
        <v>1.417246855043933</v>
      </c>
      <c r="M276" s="12">
        <f t="shared" si="49"/>
        <v>0.5504894991658692</v>
      </c>
      <c r="N276" s="12">
        <f t="shared" si="50"/>
        <v>44.048449581353275</v>
      </c>
      <c r="O276" s="12"/>
      <c r="P276" s="12">
        <f t="shared" si="51"/>
        <v>44.649493478871385</v>
      </c>
      <c r="Q276" s="12">
        <f t="shared" si="52"/>
        <v>17.342834253410093</v>
      </c>
      <c r="R276" s="12">
        <f t="shared" si="53"/>
        <v>48.079595485860239</v>
      </c>
      <c r="S276" s="12">
        <f t="shared" si="54"/>
        <v>29.643516340706565</v>
      </c>
    </row>
    <row r="277" spans="2:19"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H277" s="12">
        <f t="shared" si="44"/>
        <v>5</v>
      </c>
      <c r="I277" s="12">
        <f t="shared" si="45"/>
        <v>3.0875581117698547</v>
      </c>
      <c r="J277" s="12">
        <f t="shared" si="46"/>
        <v>0</v>
      </c>
      <c r="K277" s="12">
        <f t="shared" si="47"/>
        <v>0</v>
      </c>
      <c r="L277" s="12">
        <f t="shared" si="48"/>
        <v>1.5262658438934664</v>
      </c>
      <c r="M277" s="12">
        <f t="shared" si="49"/>
        <v>0.37745022987093629</v>
      </c>
      <c r="N277" s="12">
        <f t="shared" si="50"/>
        <v>60.345953362197832</v>
      </c>
      <c r="O277" s="12"/>
      <c r="P277" s="12">
        <f t="shared" si="51"/>
        <v>49.432781137796241</v>
      </c>
      <c r="Q277" s="12">
        <f t="shared" si="52"/>
        <v>12.224878567696777</v>
      </c>
      <c r="R277" s="12">
        <f t="shared" si="53"/>
        <v>48.389683632360772</v>
      </c>
      <c r="S277" s="12">
        <f t="shared" si="54"/>
        <v>30.152929331866666</v>
      </c>
    </row>
    <row r="278" spans="2:19"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H278" s="12">
        <f t="shared" si="44"/>
        <v>8.8999999999999986</v>
      </c>
      <c r="I278" s="12">
        <f t="shared" si="45"/>
        <v>2.940447197290613</v>
      </c>
      <c r="J278" s="12">
        <f t="shared" si="46"/>
        <v>0</v>
      </c>
      <c r="K278" s="12">
        <f t="shared" si="47"/>
        <v>4.6999999999999957</v>
      </c>
      <c r="L278" s="12">
        <f t="shared" si="48"/>
        <v>1.6436709088083485</v>
      </c>
      <c r="M278" s="12">
        <f t="shared" si="49"/>
        <v>0.4064848629379314</v>
      </c>
      <c r="N278" s="12">
        <f t="shared" si="50"/>
        <v>60.345953362197825</v>
      </c>
      <c r="O278" s="12"/>
      <c r="P278" s="12">
        <f t="shared" si="51"/>
        <v>55.898671138283319</v>
      </c>
      <c r="Q278" s="12">
        <f t="shared" si="52"/>
        <v>13.823913019505152</v>
      </c>
      <c r="R278" s="12">
        <f t="shared" si="53"/>
        <v>47.46997057621946</v>
      </c>
      <c r="S278" s="12">
        <f t="shared" si="54"/>
        <v>30.074700869237372</v>
      </c>
    </row>
    <row r="279" spans="2:19"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H279" s="12">
        <f t="shared" si="44"/>
        <v>6</v>
      </c>
      <c r="I279" s="12">
        <f t="shared" si="45"/>
        <v>2.4820200586206602</v>
      </c>
      <c r="J279" s="12">
        <f t="shared" si="46"/>
        <v>6</v>
      </c>
      <c r="K279" s="12">
        <f t="shared" si="47"/>
        <v>0</v>
      </c>
      <c r="L279" s="12">
        <f t="shared" si="48"/>
        <v>1.770107132562837</v>
      </c>
      <c r="M279" s="12">
        <f t="shared" si="49"/>
        <v>7.6214467779311054E-2</v>
      </c>
      <c r="N279" s="12">
        <f t="shared" si="50"/>
        <v>91.744182837357542</v>
      </c>
      <c r="O279" s="12"/>
      <c r="P279" s="12">
        <f t="shared" si="51"/>
        <v>71.317196910428819</v>
      </c>
      <c r="Q279" s="12">
        <f t="shared" si="52"/>
        <v>3.0706628463617625</v>
      </c>
      <c r="R279" s="12">
        <f t="shared" si="53"/>
        <v>46.479510361913427</v>
      </c>
      <c r="S279" s="12">
        <f t="shared" si="54"/>
        <v>29.489513822364589</v>
      </c>
    </row>
    <row r="280" spans="2:19"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H280" s="12">
        <f t="shared" si="44"/>
        <v>5.5</v>
      </c>
      <c r="I280" s="12">
        <f t="shared" si="45"/>
        <v>2.211406216976096</v>
      </c>
      <c r="J280" s="12">
        <f t="shared" si="46"/>
        <v>5.5</v>
      </c>
      <c r="K280" s="12">
        <f t="shared" si="47"/>
        <v>0</v>
      </c>
      <c r="L280" s="12">
        <f t="shared" si="48"/>
        <v>1.4447307581445938</v>
      </c>
      <c r="M280" s="12">
        <f t="shared" si="49"/>
        <v>8.2077119146950359E-2</v>
      </c>
      <c r="N280" s="12">
        <f t="shared" si="50"/>
        <v>89.248533444489468</v>
      </c>
      <c r="O280" s="12"/>
      <c r="P280" s="12">
        <f t="shared" si="51"/>
        <v>65.330862645404721</v>
      </c>
      <c r="Q280" s="12">
        <f t="shared" si="52"/>
        <v>3.7115351542776986</v>
      </c>
      <c r="R280" s="12">
        <f t="shared" si="53"/>
        <v>42.997612479186955</v>
      </c>
      <c r="S280" s="12">
        <f t="shared" si="54"/>
        <v>28.010079743802507</v>
      </c>
    </row>
    <row r="281" spans="2:19"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H281" s="12">
        <f t="shared" si="44"/>
        <v>5</v>
      </c>
      <c r="I281" s="12">
        <f t="shared" si="45"/>
        <v>1.9584374644357954</v>
      </c>
      <c r="J281" s="12">
        <f t="shared" si="46"/>
        <v>3.0999999999999943</v>
      </c>
      <c r="K281" s="12">
        <f t="shared" si="47"/>
        <v>0</v>
      </c>
      <c r="L281" s="12">
        <f t="shared" si="48"/>
        <v>1.1327869703095625</v>
      </c>
      <c r="M281" s="12">
        <f t="shared" si="49"/>
        <v>8.8390743696715762E-2</v>
      </c>
      <c r="N281" s="12">
        <f t="shared" si="50"/>
        <v>85.523688701010585</v>
      </c>
      <c r="O281" s="12"/>
      <c r="P281" s="12">
        <f t="shared" si="51"/>
        <v>57.841365419135613</v>
      </c>
      <c r="Q281" s="12">
        <f t="shared" si="52"/>
        <v>4.5133299021207289</v>
      </c>
      <c r="R281" s="12">
        <f t="shared" si="53"/>
        <v>39.439849328009842</v>
      </c>
      <c r="S281" s="12">
        <f t="shared" si="54"/>
        <v>26.446483064116524</v>
      </c>
    </row>
    <row r="282" spans="2:19"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H282" s="12">
        <f t="shared" si="44"/>
        <v>3.1000000000000014</v>
      </c>
      <c r="I282" s="12">
        <f t="shared" si="45"/>
        <v>1.7244711155462411</v>
      </c>
      <c r="J282" s="12">
        <f t="shared" si="46"/>
        <v>0.5</v>
      </c>
      <c r="K282" s="12">
        <f t="shared" si="47"/>
        <v>0</v>
      </c>
      <c r="L282" s="12">
        <f t="shared" si="48"/>
        <v>0.98146289110260621</v>
      </c>
      <c r="M282" s="12">
        <f t="shared" si="49"/>
        <v>9.5190031673386216E-2</v>
      </c>
      <c r="N282" s="12">
        <f t="shared" si="50"/>
        <v>82.317415453077928</v>
      </c>
      <c r="O282" s="12"/>
      <c r="P282" s="12">
        <f t="shared" si="51"/>
        <v>56.913849252367413</v>
      </c>
      <c r="Q282" s="12">
        <f t="shared" si="52"/>
        <v>5.5199551221960563</v>
      </c>
      <c r="R282" s="12">
        <f t="shared" si="53"/>
        <v>35.894938607009784</v>
      </c>
      <c r="S282" s="12">
        <f t="shared" si="54"/>
        <v>24.905872976126957</v>
      </c>
    </row>
    <row r="283" spans="2:19"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H283" s="12">
        <f t="shared" si="44"/>
        <v>2.7000000000000028</v>
      </c>
      <c r="I283" s="12">
        <f t="shared" si="45"/>
        <v>1.6186612013574904</v>
      </c>
      <c r="J283" s="12">
        <f t="shared" si="46"/>
        <v>1</v>
      </c>
      <c r="K283" s="12">
        <f t="shared" si="47"/>
        <v>0</v>
      </c>
      <c r="L283" s="12">
        <f t="shared" si="48"/>
        <v>1.018498498110499</v>
      </c>
      <c r="M283" s="12">
        <f t="shared" si="49"/>
        <v>0.10251234180210823</v>
      </c>
      <c r="N283" s="12">
        <f t="shared" si="50"/>
        <v>81.710731394872155</v>
      </c>
      <c r="O283" s="12"/>
      <c r="P283" s="12">
        <f t="shared" si="51"/>
        <v>62.922277821716811</v>
      </c>
      <c r="Q283" s="12">
        <f t="shared" si="52"/>
        <v>6.3331561735177342</v>
      </c>
      <c r="R283" s="12">
        <f t="shared" si="53"/>
        <v>32.323978849619927</v>
      </c>
      <c r="S283" s="12">
        <f t="shared" si="54"/>
        <v>23.106314701221741</v>
      </c>
    </row>
    <row r="284" spans="2:19"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H284" s="12">
        <f t="shared" si="44"/>
        <v>2.7000000000000028</v>
      </c>
      <c r="I284" s="12">
        <f t="shared" si="45"/>
        <v>1.5354812937696047</v>
      </c>
      <c r="J284" s="12">
        <f t="shared" si="46"/>
        <v>1.75</v>
      </c>
      <c r="K284" s="12">
        <f t="shared" si="47"/>
        <v>0</v>
      </c>
      <c r="L284" s="12">
        <f t="shared" si="48"/>
        <v>1.0199214595036143</v>
      </c>
      <c r="M284" s="12">
        <f t="shared" si="49"/>
        <v>0.11039790655611656</v>
      </c>
      <c r="N284" s="12">
        <f t="shared" si="50"/>
        <v>80.46606828635322</v>
      </c>
      <c r="O284" s="12"/>
      <c r="P284" s="12">
        <f t="shared" si="51"/>
        <v>66.423567883377359</v>
      </c>
      <c r="Q284" s="12">
        <f t="shared" si="52"/>
        <v>7.189791696197732</v>
      </c>
      <c r="R284" s="12">
        <f t="shared" si="53"/>
        <v>28.524997884600523</v>
      </c>
      <c r="S284" s="12">
        <f t="shared" si="54"/>
        <v>21.327307384400989</v>
      </c>
    </row>
    <row r="285" spans="2:19"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H285" s="12">
        <f t="shared" si="44"/>
        <v>4.4500000000000028</v>
      </c>
      <c r="I285" s="12">
        <f t="shared" si="45"/>
        <v>1.4459029317518819</v>
      </c>
      <c r="J285" s="12">
        <f t="shared" si="46"/>
        <v>4.1000000000000014</v>
      </c>
      <c r="K285" s="12">
        <f t="shared" si="47"/>
        <v>0</v>
      </c>
      <c r="L285" s="12">
        <f t="shared" si="48"/>
        <v>0.96376157177312316</v>
      </c>
      <c r="M285" s="12">
        <f t="shared" si="49"/>
        <v>0.11889005321427937</v>
      </c>
      <c r="N285" s="12">
        <f t="shared" si="50"/>
        <v>78.037246613717926</v>
      </c>
      <c r="O285" s="12"/>
      <c r="P285" s="12">
        <f t="shared" si="51"/>
        <v>66.654652301272563</v>
      </c>
      <c r="Q285" s="12">
        <f t="shared" si="52"/>
        <v>8.2225473511026124</v>
      </c>
      <c r="R285" s="12">
        <f t="shared" si="53"/>
        <v>24.529530930619543</v>
      </c>
      <c r="S285" s="12">
        <f t="shared" si="54"/>
        <v>19.756885409165388</v>
      </c>
    </row>
    <row r="286" spans="2:19"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H286" s="12">
        <f t="shared" si="44"/>
        <v>3.0500000000000043</v>
      </c>
      <c r="I286" s="12">
        <f t="shared" si="45"/>
        <v>1.214818541886642</v>
      </c>
      <c r="J286" s="12">
        <f t="shared" si="46"/>
        <v>2.3500000000000014</v>
      </c>
      <c r="K286" s="12">
        <f t="shared" si="47"/>
        <v>0</v>
      </c>
      <c r="L286" s="12">
        <f t="shared" si="48"/>
        <v>0.72251246190951701</v>
      </c>
      <c r="M286" s="12">
        <f t="shared" si="49"/>
        <v>0.12803544192307009</v>
      </c>
      <c r="N286" s="12">
        <f t="shared" si="50"/>
        <v>69.893420148085823</v>
      </c>
      <c r="O286" s="12"/>
      <c r="P286" s="12">
        <f t="shared" si="51"/>
        <v>59.47492872371194</v>
      </c>
      <c r="Q286" s="12">
        <f t="shared" si="52"/>
        <v>10.539470505959518</v>
      </c>
      <c r="R286" s="12">
        <f t="shared" si="53"/>
        <v>20.413552801150434</v>
      </c>
      <c r="S286" s="12">
        <f t="shared" si="54"/>
        <v>18.159077961705329</v>
      </c>
    </row>
    <row r="287" spans="2:19"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H287" s="12">
        <f t="shared" si="44"/>
        <v>3.2000000000000028</v>
      </c>
      <c r="I287" s="12">
        <f t="shared" si="45"/>
        <v>1.0736507374163833</v>
      </c>
      <c r="J287" s="12">
        <f t="shared" si="46"/>
        <v>3.1499999999999986</v>
      </c>
      <c r="K287" s="12">
        <f t="shared" si="47"/>
        <v>0</v>
      </c>
      <c r="L287" s="12">
        <f t="shared" si="48"/>
        <v>0.5973211128256336</v>
      </c>
      <c r="M287" s="12">
        <f t="shared" si="49"/>
        <v>0.13788432207099857</v>
      </c>
      <c r="N287" s="12">
        <f t="shared" si="50"/>
        <v>62.490940483761591</v>
      </c>
      <c r="O287" s="12"/>
      <c r="P287" s="12">
        <f t="shared" si="51"/>
        <v>55.634583203753763</v>
      </c>
      <c r="Q287" s="12">
        <f t="shared" si="52"/>
        <v>12.842567630773608</v>
      </c>
      <c r="R287" s="12">
        <f t="shared" si="53"/>
        <v>16.607409159078482</v>
      </c>
      <c r="S287" s="12">
        <f t="shared" si="54"/>
        <v>16.288838616784279</v>
      </c>
    </row>
    <row r="288" spans="2:19"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H288" s="12">
        <f t="shared" si="44"/>
        <v>3.6000000000000014</v>
      </c>
      <c r="I288" s="12">
        <f t="shared" si="45"/>
        <v>0.91008540952533568</v>
      </c>
      <c r="J288" s="12">
        <f t="shared" si="46"/>
        <v>3.4500000000000028</v>
      </c>
      <c r="K288" s="12">
        <f t="shared" si="47"/>
        <v>0</v>
      </c>
      <c r="L288" s="12">
        <f t="shared" si="48"/>
        <v>0.40096119842760558</v>
      </c>
      <c r="M288" s="12">
        <f t="shared" si="49"/>
        <v>0.1484908083841523</v>
      </c>
      <c r="N288" s="12">
        <f t="shared" si="50"/>
        <v>45.949489111603079</v>
      </c>
      <c r="O288" s="12"/>
      <c r="P288" s="12">
        <f t="shared" si="51"/>
        <v>44.057535065497973</v>
      </c>
      <c r="Q288" s="12">
        <f t="shared" si="52"/>
        <v>16.316139873245433</v>
      </c>
      <c r="R288" s="12">
        <f t="shared" si="53"/>
        <v>13.077906749487475</v>
      </c>
      <c r="S288" s="12">
        <f t="shared" si="54"/>
        <v>14.728851738264156</v>
      </c>
    </row>
    <row r="289" spans="2:19"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H289" s="12">
        <f t="shared" si="44"/>
        <v>0.19999999999999574</v>
      </c>
      <c r="I289" s="12">
        <f t="shared" si="45"/>
        <v>0.70316890256574593</v>
      </c>
      <c r="J289" s="12">
        <f t="shared" si="46"/>
        <v>0</v>
      </c>
      <c r="K289" s="12">
        <f t="shared" si="47"/>
        <v>0</v>
      </c>
      <c r="L289" s="12">
        <f t="shared" si="48"/>
        <v>0.16641975215280574</v>
      </c>
      <c r="M289" s="12">
        <f t="shared" si="49"/>
        <v>0.15991317825985632</v>
      </c>
      <c r="N289" s="12">
        <f t="shared" si="50"/>
        <v>1.9938453298971661</v>
      </c>
      <c r="O289" s="12"/>
      <c r="P289" s="12">
        <f t="shared" si="51"/>
        <v>23.667109217368381</v>
      </c>
      <c r="Q289" s="12">
        <f t="shared" si="52"/>
        <v>22.741787595606095</v>
      </c>
      <c r="R289" s="12">
        <f t="shared" si="53"/>
        <v>10.549323490863198</v>
      </c>
      <c r="S289" s="12">
        <f t="shared" si="54"/>
        <v>13.469820544903103</v>
      </c>
    </row>
    <row r="290" spans="2:19"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H290" s="12">
        <f t="shared" si="44"/>
        <v>0.59999999999999432</v>
      </c>
      <c r="I290" s="12">
        <f t="shared" si="45"/>
        <v>0.74187420276311133</v>
      </c>
      <c r="J290" s="12">
        <f t="shared" si="46"/>
        <v>0</v>
      </c>
      <c r="K290" s="12">
        <f t="shared" si="47"/>
        <v>0</v>
      </c>
      <c r="L290" s="12">
        <f t="shared" si="48"/>
        <v>0.17922127154917544</v>
      </c>
      <c r="M290" s="12">
        <f t="shared" si="49"/>
        <v>0.17221419197215293</v>
      </c>
      <c r="N290" s="12">
        <f t="shared" si="50"/>
        <v>1.9938453298971759</v>
      </c>
      <c r="O290" s="12"/>
      <c r="P290" s="12">
        <f t="shared" si="51"/>
        <v>24.157905866205564</v>
      </c>
      <c r="Q290" s="12">
        <f t="shared" si="52"/>
        <v>23.21339538842852</v>
      </c>
      <c r="R290" s="12">
        <f t="shared" si="53"/>
        <v>11.207437195552894</v>
      </c>
      <c r="S290" s="12">
        <f t="shared" si="54"/>
        <v>13.584203760249345</v>
      </c>
    </row>
    <row r="291" spans="2:19"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H291" s="12">
        <f t="shared" si="44"/>
        <v>0.64999999999999858</v>
      </c>
      <c r="I291" s="12">
        <f t="shared" si="45"/>
        <v>0.75278760297565883</v>
      </c>
      <c r="J291" s="12">
        <f t="shared" si="46"/>
        <v>0</v>
      </c>
      <c r="K291" s="12">
        <f t="shared" si="47"/>
        <v>0.60000000000000142</v>
      </c>
      <c r="L291" s="12">
        <f t="shared" si="48"/>
        <v>0.19300752320680431</v>
      </c>
      <c r="M291" s="12">
        <f t="shared" si="49"/>
        <v>0.18546143750847238</v>
      </c>
      <c r="N291" s="12">
        <f t="shared" si="50"/>
        <v>1.9938453298971763</v>
      </c>
      <c r="O291" s="12"/>
      <c r="P291" s="12">
        <f t="shared" si="51"/>
        <v>25.639041137749068</v>
      </c>
      <c r="Q291" s="12">
        <f t="shared" si="52"/>
        <v>24.636622172757701</v>
      </c>
      <c r="R291" s="12">
        <f t="shared" si="53"/>
        <v>11.916175031372564</v>
      </c>
      <c r="S291" s="12">
        <f t="shared" si="54"/>
        <v>13.707385684468374</v>
      </c>
    </row>
    <row r="292" spans="2:19"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H292" s="12">
        <f t="shared" si="44"/>
        <v>0.85000000000000142</v>
      </c>
      <c r="I292" s="12">
        <f t="shared" si="45"/>
        <v>0.76069434166609418</v>
      </c>
      <c r="J292" s="12">
        <f t="shared" si="46"/>
        <v>0.5</v>
      </c>
      <c r="K292" s="12">
        <f t="shared" si="47"/>
        <v>0</v>
      </c>
      <c r="L292" s="12">
        <f t="shared" si="48"/>
        <v>0.20785425576117389</v>
      </c>
      <c r="M292" s="12">
        <f t="shared" si="49"/>
        <v>0.15357385577835475</v>
      </c>
      <c r="N292" s="12">
        <f t="shared" si="50"/>
        <v>15.018311594969171</v>
      </c>
      <c r="O292" s="12"/>
      <c r="P292" s="12">
        <f t="shared" si="51"/>
        <v>27.324280512712324</v>
      </c>
      <c r="Q292" s="12">
        <f t="shared" si="52"/>
        <v>20.188641792969428</v>
      </c>
      <c r="R292" s="12">
        <f t="shared" si="53"/>
        <v>12.679431162255284</v>
      </c>
      <c r="S292" s="12">
        <f t="shared" si="54"/>
        <v>14.649714803517398</v>
      </c>
    </row>
    <row r="293" spans="2:19"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H293" s="12">
        <f t="shared" si="44"/>
        <v>0.85000000000000142</v>
      </c>
      <c r="I293" s="12">
        <f t="shared" si="45"/>
        <v>0.75382467564040889</v>
      </c>
      <c r="J293" s="12">
        <f t="shared" si="46"/>
        <v>0.60000000000000142</v>
      </c>
      <c r="K293" s="12">
        <f t="shared" si="47"/>
        <v>0</v>
      </c>
      <c r="L293" s="12">
        <f t="shared" si="48"/>
        <v>0.18538150620434113</v>
      </c>
      <c r="M293" s="12">
        <f t="shared" si="49"/>
        <v>0.16538722929976665</v>
      </c>
      <c r="N293" s="12">
        <f t="shared" si="50"/>
        <v>5.7001308499857277</v>
      </c>
      <c r="O293" s="12"/>
      <c r="P293" s="12">
        <f t="shared" si="51"/>
        <v>24.592124958877339</v>
      </c>
      <c r="Q293" s="12">
        <f t="shared" si="52"/>
        <v>21.939747350305634</v>
      </c>
      <c r="R293" s="12">
        <f t="shared" si="53"/>
        <v>12.499517282815752</v>
      </c>
      <c r="S293" s="12">
        <f t="shared" si="54"/>
        <v>15.03338029429295</v>
      </c>
    </row>
    <row r="294" spans="2:19"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H294" s="12">
        <f t="shared" si="44"/>
        <v>0.64999999999999858</v>
      </c>
      <c r="I294" s="12">
        <f t="shared" si="45"/>
        <v>0.74642657376659405</v>
      </c>
      <c r="J294" s="12">
        <f t="shared" si="46"/>
        <v>0</v>
      </c>
      <c r="K294" s="12">
        <f t="shared" si="47"/>
        <v>0</v>
      </c>
      <c r="L294" s="12">
        <f t="shared" si="48"/>
        <v>0.15348777591236726</v>
      </c>
      <c r="M294" s="12">
        <f t="shared" si="49"/>
        <v>0.17810932386128717</v>
      </c>
      <c r="N294" s="12">
        <f t="shared" si="50"/>
        <v>7.425139714951186</v>
      </c>
      <c r="O294" s="12"/>
      <c r="P294" s="12">
        <f t="shared" si="51"/>
        <v>20.563010657276322</v>
      </c>
      <c r="Q294" s="12">
        <f t="shared" si="52"/>
        <v>23.861600071728095</v>
      </c>
      <c r="R294" s="12">
        <f t="shared" si="53"/>
        <v>13.022547008418062</v>
      </c>
      <c r="S294" s="12">
        <f t="shared" si="54"/>
        <v>15.804950082242909</v>
      </c>
    </row>
    <row r="295" spans="2:19"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H295" s="12">
        <f t="shared" si="44"/>
        <v>1.0500000000000043</v>
      </c>
      <c r="I295" s="12">
        <f t="shared" si="45"/>
        <v>0.75384400251787054</v>
      </c>
      <c r="J295" s="12">
        <f t="shared" si="46"/>
        <v>0.30000000000000426</v>
      </c>
      <c r="K295" s="12">
        <f t="shared" si="47"/>
        <v>0</v>
      </c>
      <c r="L295" s="12">
        <f t="shared" si="48"/>
        <v>0.16529452790562629</v>
      </c>
      <c r="M295" s="12">
        <f t="shared" si="49"/>
        <v>0.19181004108138616</v>
      </c>
      <c r="N295" s="12">
        <f t="shared" si="50"/>
        <v>7.4251397149511718</v>
      </c>
      <c r="O295" s="12"/>
      <c r="P295" s="12">
        <f t="shared" si="51"/>
        <v>21.926887705352254</v>
      </c>
      <c r="Q295" s="12">
        <f t="shared" si="52"/>
        <v>25.444261735947038</v>
      </c>
      <c r="R295" s="12">
        <f t="shared" si="53"/>
        <v>13.453116800223208</v>
      </c>
      <c r="S295" s="12">
        <f t="shared" si="54"/>
        <v>16.688271075906783</v>
      </c>
    </row>
    <row r="296" spans="2:19"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H296" s="12">
        <f t="shared" si="44"/>
        <v>0.90000000000000568</v>
      </c>
      <c r="I296" s="12">
        <f t="shared" si="45"/>
        <v>0.73106277194232183</v>
      </c>
      <c r="J296" s="12">
        <f t="shared" si="46"/>
        <v>0</v>
      </c>
      <c r="K296" s="12">
        <f t="shared" si="47"/>
        <v>0.20000000000000284</v>
      </c>
      <c r="L296" s="12">
        <f t="shared" si="48"/>
        <v>0.15493256851375106</v>
      </c>
      <c r="M296" s="12">
        <f t="shared" si="49"/>
        <v>0.20656465962610818</v>
      </c>
      <c r="N296" s="12">
        <f t="shared" si="50"/>
        <v>14.282845646711637</v>
      </c>
      <c r="O296" s="12"/>
      <c r="P296" s="12">
        <f t="shared" si="51"/>
        <v>21.1927859631149</v>
      </c>
      <c r="Q296" s="12">
        <f t="shared" si="52"/>
        <v>28.255393046112516</v>
      </c>
      <c r="R296" s="12">
        <f t="shared" si="53"/>
        <v>13.916807345244132</v>
      </c>
      <c r="S296" s="12">
        <f t="shared" si="54"/>
        <v>17.339877780191575</v>
      </c>
    </row>
    <row r="297" spans="2:19"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H297" s="12">
        <f t="shared" si="44"/>
        <v>0.75</v>
      </c>
      <c r="I297" s="12">
        <f t="shared" si="45"/>
        <v>0.71806760055326924</v>
      </c>
      <c r="J297" s="12">
        <f t="shared" si="46"/>
        <v>0</v>
      </c>
      <c r="K297" s="12">
        <f t="shared" si="47"/>
        <v>0.70000000000000284</v>
      </c>
      <c r="L297" s="12">
        <f t="shared" si="48"/>
        <v>0.16685045839942422</v>
      </c>
      <c r="M297" s="12">
        <f t="shared" si="49"/>
        <v>0.20706963344350091</v>
      </c>
      <c r="N297" s="12">
        <f t="shared" si="50"/>
        <v>10.756088244910845</v>
      </c>
      <c r="O297" s="12"/>
      <c r="P297" s="12">
        <f t="shared" si="51"/>
        <v>23.236037703256123</v>
      </c>
      <c r="Q297" s="12">
        <f t="shared" si="52"/>
        <v>28.837066772537057</v>
      </c>
      <c r="R297" s="12">
        <f t="shared" si="53"/>
        <v>13.888650552823556</v>
      </c>
      <c r="S297" s="12">
        <f t="shared" si="54"/>
        <v>17.366502902578059</v>
      </c>
    </row>
    <row r="298" spans="2:19"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H298" s="12">
        <f t="shared" si="44"/>
        <v>0.75</v>
      </c>
      <c r="I298" s="12">
        <f t="shared" si="45"/>
        <v>0.71561126213428983</v>
      </c>
      <c r="J298" s="12">
        <f t="shared" si="46"/>
        <v>0</v>
      </c>
      <c r="K298" s="12">
        <f t="shared" si="47"/>
        <v>0</v>
      </c>
      <c r="L298" s="12">
        <f t="shared" si="48"/>
        <v>0.17968510904553378</v>
      </c>
      <c r="M298" s="12">
        <f t="shared" si="49"/>
        <v>0.1691519129391546</v>
      </c>
      <c r="N298" s="12">
        <f t="shared" si="50"/>
        <v>3.0195178385743504</v>
      </c>
      <c r="O298" s="12"/>
      <c r="P298" s="12">
        <f t="shared" si="51"/>
        <v>25.109318222526035</v>
      </c>
      <c r="Q298" s="12">
        <f t="shared" si="52"/>
        <v>23.63740230060996</v>
      </c>
      <c r="R298" s="12">
        <f t="shared" si="53"/>
        <v>14.129616884201456</v>
      </c>
      <c r="S298" s="12">
        <f t="shared" si="54"/>
        <v>17.53082062675584</v>
      </c>
    </row>
    <row r="299" spans="2:19"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H299" s="12">
        <f t="shared" si="44"/>
        <v>0.79999999999999716</v>
      </c>
      <c r="I299" s="12">
        <f t="shared" si="45"/>
        <v>0.71296597460615818</v>
      </c>
      <c r="J299" s="12">
        <f t="shared" si="46"/>
        <v>0</v>
      </c>
      <c r="K299" s="12">
        <f t="shared" si="47"/>
        <v>0.54999999999999716</v>
      </c>
      <c r="L299" s="12">
        <f t="shared" si="48"/>
        <v>0.19350704051057485</v>
      </c>
      <c r="M299" s="12">
        <f t="shared" si="49"/>
        <v>0.18216359854985881</v>
      </c>
      <c r="N299" s="12">
        <f t="shared" si="50"/>
        <v>3.0195178385743415</v>
      </c>
      <c r="O299" s="12"/>
      <c r="P299" s="12">
        <f t="shared" si="51"/>
        <v>27.141132592963917</v>
      </c>
      <c r="Q299" s="12">
        <f t="shared" si="52"/>
        <v>25.550111090572848</v>
      </c>
      <c r="R299" s="12">
        <f t="shared" si="53"/>
        <v>14.984239887711233</v>
      </c>
      <c r="S299" s="12">
        <f t="shared" si="54"/>
        <v>18.005338576114092</v>
      </c>
    </row>
    <row r="300" spans="2:19"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H300" s="12">
        <f t="shared" si="44"/>
        <v>0.5</v>
      </c>
      <c r="I300" s="12">
        <f t="shared" si="45"/>
        <v>0.70627104957586295</v>
      </c>
      <c r="J300" s="12">
        <f t="shared" si="46"/>
        <v>0.25</v>
      </c>
      <c r="K300" s="12">
        <f t="shared" si="47"/>
        <v>0</v>
      </c>
      <c r="L300" s="12">
        <f t="shared" si="48"/>
        <v>0.20839219747292678</v>
      </c>
      <c r="M300" s="12">
        <f t="shared" si="49"/>
        <v>0.15386849074600201</v>
      </c>
      <c r="N300" s="12">
        <f t="shared" si="50"/>
        <v>15.050958743272169</v>
      </c>
      <c r="O300" s="12"/>
      <c r="P300" s="12">
        <f t="shared" si="51"/>
        <v>29.50598040201033</v>
      </c>
      <c r="Q300" s="12">
        <f t="shared" si="52"/>
        <v>21.786039628610666</v>
      </c>
      <c r="R300" s="12">
        <f t="shared" si="53"/>
        <v>15.904603122260225</v>
      </c>
      <c r="S300" s="12">
        <f t="shared" si="54"/>
        <v>18.516357906192205</v>
      </c>
    </row>
    <row r="301" spans="2:19"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H301" s="12">
        <f t="shared" si="44"/>
        <v>0.5</v>
      </c>
      <c r="I301" s="12">
        <f t="shared" si="45"/>
        <v>0.72213805338939097</v>
      </c>
      <c r="J301" s="12">
        <f t="shared" si="46"/>
        <v>0</v>
      </c>
      <c r="K301" s="12">
        <f t="shared" si="47"/>
        <v>0.25</v>
      </c>
      <c r="L301" s="12">
        <f t="shared" si="48"/>
        <v>0.20519159727853653</v>
      </c>
      <c r="M301" s="12">
        <f t="shared" si="49"/>
        <v>0.16570452849569448</v>
      </c>
      <c r="N301" s="12">
        <f t="shared" si="50"/>
        <v>10.646395591330153</v>
      </c>
      <c r="O301" s="12"/>
      <c r="P301" s="12">
        <f t="shared" si="51"/>
        <v>28.41445570074303</v>
      </c>
      <c r="Q301" s="12">
        <f t="shared" si="52"/>
        <v>22.946378149988359</v>
      </c>
      <c r="R301" s="12">
        <f t="shared" si="53"/>
        <v>15.970268074490075</v>
      </c>
      <c r="S301" s="12">
        <f t="shared" si="54"/>
        <v>19.100804451459332</v>
      </c>
    </row>
    <row r="302" spans="2:19"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H302" s="12">
        <f t="shared" si="44"/>
        <v>0.39999999999999858</v>
      </c>
      <c r="I302" s="12">
        <f t="shared" si="45"/>
        <v>0.73922559595780568</v>
      </c>
      <c r="J302" s="12">
        <f t="shared" si="46"/>
        <v>0</v>
      </c>
      <c r="K302" s="12">
        <f t="shared" si="47"/>
        <v>0.25</v>
      </c>
      <c r="L302" s="12">
        <f t="shared" si="48"/>
        <v>0.2209755662999624</v>
      </c>
      <c r="M302" s="12">
        <f t="shared" si="49"/>
        <v>0.15922026145690177</v>
      </c>
      <c r="N302" s="12">
        <f t="shared" si="50"/>
        <v>16.243025392312628</v>
      </c>
      <c r="O302" s="12"/>
      <c r="P302" s="12">
        <f t="shared" si="51"/>
        <v>29.892845635796338</v>
      </c>
      <c r="Q302" s="12">
        <f t="shared" si="52"/>
        <v>21.538791720354595</v>
      </c>
      <c r="R302" s="12">
        <f t="shared" si="53"/>
        <v>16.379796727040837</v>
      </c>
      <c r="S302" s="12">
        <f t="shared" si="54"/>
        <v>20.046331448944038</v>
      </c>
    </row>
    <row r="303" spans="2:19"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H303" s="12">
        <f t="shared" si="44"/>
        <v>0.5</v>
      </c>
      <c r="I303" s="12">
        <f t="shared" si="45"/>
        <v>0.7653198725699446</v>
      </c>
      <c r="J303" s="12">
        <f t="shared" si="46"/>
        <v>0</v>
      </c>
      <c r="K303" s="12">
        <f t="shared" si="47"/>
        <v>0</v>
      </c>
      <c r="L303" s="12">
        <f t="shared" si="48"/>
        <v>0.23797368678457489</v>
      </c>
      <c r="M303" s="12">
        <f t="shared" si="49"/>
        <v>0.15223720464589421</v>
      </c>
      <c r="N303" s="12">
        <f t="shared" si="50"/>
        <v>21.971832160906736</v>
      </c>
      <c r="O303" s="12"/>
      <c r="P303" s="12">
        <f t="shared" si="51"/>
        <v>31.09466973403671</v>
      </c>
      <c r="Q303" s="12">
        <f t="shared" si="52"/>
        <v>19.891970678179515</v>
      </c>
      <c r="R303" s="12">
        <f t="shared" si="53"/>
        <v>16.390317598943007</v>
      </c>
      <c r="S303" s="12">
        <f t="shared" si="54"/>
        <v>20.287393214545332</v>
      </c>
    </row>
    <row r="304" spans="2:19"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H304" s="12">
        <f t="shared" si="44"/>
        <v>1.25</v>
      </c>
      <c r="I304" s="12">
        <f t="shared" si="45"/>
        <v>0.78572909353686349</v>
      </c>
      <c r="J304" s="12">
        <f t="shared" si="46"/>
        <v>1.25</v>
      </c>
      <c r="K304" s="12">
        <f t="shared" si="47"/>
        <v>0</v>
      </c>
      <c r="L304" s="12">
        <f t="shared" si="48"/>
        <v>0.25627935499877297</v>
      </c>
      <c r="M304" s="12">
        <f t="shared" si="49"/>
        <v>0.16394775884942456</v>
      </c>
      <c r="N304" s="12">
        <f t="shared" si="50"/>
        <v>21.971832160906736</v>
      </c>
      <c r="O304" s="12"/>
      <c r="P304" s="12">
        <f t="shared" si="51"/>
        <v>32.616757748546995</v>
      </c>
      <c r="Q304" s="12">
        <f t="shared" si="52"/>
        <v>20.86568515764559</v>
      </c>
      <c r="R304" s="12">
        <f t="shared" si="53"/>
        <v>15.960970324945796</v>
      </c>
      <c r="S304" s="12">
        <f t="shared" si="54"/>
        <v>20.326659471016185</v>
      </c>
    </row>
    <row r="305" spans="2:19"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H305" s="12">
        <f t="shared" si="44"/>
        <v>0.65000000000000568</v>
      </c>
      <c r="I305" s="12">
        <f t="shared" si="45"/>
        <v>0.75001594688585305</v>
      </c>
      <c r="J305" s="12">
        <f t="shared" si="46"/>
        <v>0.25</v>
      </c>
      <c r="K305" s="12">
        <f t="shared" si="47"/>
        <v>0</v>
      </c>
      <c r="L305" s="12">
        <f t="shared" si="48"/>
        <v>0.17983930538329396</v>
      </c>
      <c r="M305" s="12">
        <f t="shared" si="49"/>
        <v>0.17655912491476491</v>
      </c>
      <c r="N305" s="12">
        <f t="shared" si="50"/>
        <v>0.92036894376493461</v>
      </c>
      <c r="O305" s="12"/>
      <c r="P305" s="12">
        <f t="shared" si="51"/>
        <v>23.978064217168463</v>
      </c>
      <c r="Q305" s="12">
        <f t="shared" si="52"/>
        <v>23.540716120484824</v>
      </c>
      <c r="R305" s="12">
        <f t="shared" si="53"/>
        <v>15.498596337564186</v>
      </c>
      <c r="S305" s="12">
        <f t="shared" si="54"/>
        <v>20.332745217981124</v>
      </c>
    </row>
    <row r="306" spans="2:19"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H306" s="12">
        <f t="shared" si="44"/>
        <v>0.40000000000000568</v>
      </c>
      <c r="I306" s="12">
        <f t="shared" si="45"/>
        <v>0.75770948126168747</v>
      </c>
      <c r="J306" s="12">
        <f t="shared" si="46"/>
        <v>0</v>
      </c>
      <c r="K306" s="12">
        <f t="shared" si="47"/>
        <v>0</v>
      </c>
      <c r="L306" s="12">
        <f t="shared" si="48"/>
        <v>0.1744423288743166</v>
      </c>
      <c r="M306" s="12">
        <f t="shared" si="49"/>
        <v>0.19014059606205452</v>
      </c>
      <c r="N306" s="12">
        <f t="shared" si="50"/>
        <v>4.305815251901242</v>
      </c>
      <c r="O306" s="12"/>
      <c r="P306" s="12">
        <f t="shared" si="51"/>
        <v>23.022323619845277</v>
      </c>
      <c r="Q306" s="12">
        <f t="shared" si="52"/>
        <v>25.094129183317733</v>
      </c>
      <c r="R306" s="12">
        <f t="shared" si="53"/>
        <v>16.619998444779512</v>
      </c>
      <c r="S306" s="12">
        <f t="shared" si="54"/>
        <v>21.220444049097583</v>
      </c>
    </row>
    <row r="307" spans="2:19"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H307" s="12">
        <f t="shared" si="44"/>
        <v>0.75</v>
      </c>
      <c r="I307" s="12">
        <f t="shared" si="45"/>
        <v>0.78522559520489377</v>
      </c>
      <c r="J307" s="12">
        <f t="shared" si="46"/>
        <v>0</v>
      </c>
      <c r="K307" s="12">
        <f t="shared" si="47"/>
        <v>0.30000000000000426</v>
      </c>
      <c r="L307" s="12">
        <f t="shared" si="48"/>
        <v>0.18786096955695633</v>
      </c>
      <c r="M307" s="12">
        <f t="shared" si="49"/>
        <v>0.20476679575913564</v>
      </c>
      <c r="N307" s="12">
        <f t="shared" si="50"/>
        <v>4.3058152519012456</v>
      </c>
      <c r="O307" s="12"/>
      <c r="P307" s="12">
        <f t="shared" si="51"/>
        <v>23.924458232660719</v>
      </c>
      <c r="Q307" s="12">
        <f t="shared" si="52"/>
        <v>26.07744793465432</v>
      </c>
      <c r="R307" s="12">
        <f t="shared" si="53"/>
        <v>17.567243305770148</v>
      </c>
      <c r="S307" s="12">
        <f t="shared" si="54"/>
        <v>21.847749088905573</v>
      </c>
    </row>
    <row r="308" spans="2:19"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H308" s="12">
        <f t="shared" si="44"/>
        <v>0.69999999999999574</v>
      </c>
      <c r="I308" s="12">
        <f t="shared" si="45"/>
        <v>0.7879352563745009</v>
      </c>
      <c r="J308" s="12">
        <f t="shared" si="46"/>
        <v>0</v>
      </c>
      <c r="K308" s="12">
        <f t="shared" si="47"/>
        <v>0.39999999999999858</v>
      </c>
      <c r="L308" s="12">
        <f t="shared" si="48"/>
        <v>0.20231181336902987</v>
      </c>
      <c r="M308" s="12">
        <f t="shared" si="49"/>
        <v>0.19744116466368419</v>
      </c>
      <c r="N308" s="12">
        <f t="shared" si="50"/>
        <v>1.2184146142738956</v>
      </c>
      <c r="O308" s="12"/>
      <c r="P308" s="12">
        <f t="shared" si="51"/>
        <v>25.676197597746825</v>
      </c>
      <c r="Q308" s="12">
        <f t="shared" si="52"/>
        <v>25.058044181467821</v>
      </c>
      <c r="R308" s="12">
        <f t="shared" si="53"/>
        <v>18.587353156067756</v>
      </c>
      <c r="S308" s="12">
        <f t="shared" si="54"/>
        <v>22.841994173781519</v>
      </c>
    </row>
    <row r="309" spans="2:19"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H309" s="12">
        <f t="shared" si="44"/>
        <v>0.60000000000000142</v>
      </c>
      <c r="I309" s="12">
        <f t="shared" si="45"/>
        <v>0.79469950686484736</v>
      </c>
      <c r="J309" s="12">
        <f t="shared" si="46"/>
        <v>0</v>
      </c>
      <c r="K309" s="12">
        <f t="shared" si="47"/>
        <v>0.5</v>
      </c>
      <c r="L309" s="12">
        <f t="shared" si="48"/>
        <v>0.21787426055126294</v>
      </c>
      <c r="M309" s="12">
        <f t="shared" si="49"/>
        <v>0.18185971579165999</v>
      </c>
      <c r="N309" s="12">
        <f t="shared" si="50"/>
        <v>9.0096281254578319</v>
      </c>
      <c r="O309" s="12"/>
      <c r="P309" s="12">
        <f t="shared" si="51"/>
        <v>27.415930004888789</v>
      </c>
      <c r="Q309" s="12">
        <f t="shared" si="52"/>
        <v>22.884085647556397</v>
      </c>
      <c r="R309" s="12">
        <f t="shared" si="53"/>
        <v>19.923425351590357</v>
      </c>
      <c r="S309" s="12">
        <f t="shared" si="54"/>
        <v>24.365943809780536</v>
      </c>
    </row>
    <row r="310" spans="2:19"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H310" s="12">
        <f t="shared" si="44"/>
        <v>0.35000000000000142</v>
      </c>
      <c r="I310" s="12">
        <f t="shared" si="45"/>
        <v>0.809676392008297</v>
      </c>
      <c r="J310" s="12">
        <f t="shared" si="46"/>
        <v>0</v>
      </c>
      <c r="K310" s="12">
        <f t="shared" si="47"/>
        <v>0</v>
      </c>
      <c r="L310" s="12">
        <f t="shared" si="48"/>
        <v>0.23463381905520625</v>
      </c>
      <c r="M310" s="12">
        <f t="shared" si="49"/>
        <v>0.15738738623717227</v>
      </c>
      <c r="N310" s="12">
        <f t="shared" si="50"/>
        <v>19.704656731622926</v>
      </c>
      <c r="O310" s="12"/>
      <c r="P310" s="12">
        <f t="shared" si="51"/>
        <v>28.978715616646252</v>
      </c>
      <c r="Q310" s="12">
        <f t="shared" si="52"/>
        <v>19.438307426352562</v>
      </c>
      <c r="R310" s="12">
        <f t="shared" si="53"/>
        <v>20.762948215139016</v>
      </c>
      <c r="S310" s="12">
        <f t="shared" si="54"/>
        <v>25.707458282733946</v>
      </c>
    </row>
    <row r="311" spans="2:19"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H311" s="12">
        <f t="shared" si="44"/>
        <v>0.5</v>
      </c>
      <c r="I311" s="12">
        <f t="shared" si="45"/>
        <v>0.84503611447047355</v>
      </c>
      <c r="J311" s="12">
        <f t="shared" si="46"/>
        <v>0</v>
      </c>
      <c r="K311" s="12">
        <f t="shared" si="47"/>
        <v>0</v>
      </c>
      <c r="L311" s="12">
        <f t="shared" si="48"/>
        <v>0.2526825743671452</v>
      </c>
      <c r="M311" s="12">
        <f t="shared" si="49"/>
        <v>0.1694941082554163</v>
      </c>
      <c r="N311" s="12">
        <f t="shared" si="50"/>
        <v>19.704656731622919</v>
      </c>
      <c r="O311" s="12"/>
      <c r="P311" s="12">
        <f t="shared" si="51"/>
        <v>29.901985257219938</v>
      </c>
      <c r="Q311" s="12">
        <f t="shared" si="52"/>
        <v>20.057617106888586</v>
      </c>
      <c r="R311" s="12">
        <f t="shared" si="53"/>
        <v>20.844355252332562</v>
      </c>
      <c r="S311" s="12">
        <f t="shared" si="54"/>
        <v>26.841161218250292</v>
      </c>
    </row>
    <row r="312" spans="2:19"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H312" s="12">
        <f t="shared" si="44"/>
        <v>0.60000000000000142</v>
      </c>
      <c r="I312" s="12">
        <f t="shared" si="45"/>
        <v>0.87157735404512537</v>
      </c>
      <c r="J312" s="12">
        <f t="shared" si="46"/>
        <v>0</v>
      </c>
      <c r="K312" s="12">
        <f t="shared" si="47"/>
        <v>0</v>
      </c>
      <c r="L312" s="12">
        <f t="shared" si="48"/>
        <v>0.27211969547231024</v>
      </c>
      <c r="M312" s="12">
        <f t="shared" si="49"/>
        <v>0.18253211658275603</v>
      </c>
      <c r="N312" s="12">
        <f t="shared" si="50"/>
        <v>19.704656731622922</v>
      </c>
      <c r="O312" s="12"/>
      <c r="P312" s="12">
        <f t="shared" si="51"/>
        <v>31.221519720465501</v>
      </c>
      <c r="Q312" s="12">
        <f t="shared" si="52"/>
        <v>20.942732820626446</v>
      </c>
      <c r="R312" s="12">
        <f t="shared" si="53"/>
        <v>20.932024369310227</v>
      </c>
      <c r="S312" s="12">
        <f t="shared" si="54"/>
        <v>27.98553230277243</v>
      </c>
    </row>
    <row r="313" spans="2:19"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H313" s="12">
        <f t="shared" si="44"/>
        <v>1.2000000000000028</v>
      </c>
      <c r="I313" s="12">
        <f t="shared" si="45"/>
        <v>0.89246791974090423</v>
      </c>
      <c r="J313" s="12">
        <f t="shared" si="46"/>
        <v>0.95000000000000284</v>
      </c>
      <c r="K313" s="12">
        <f t="shared" si="47"/>
        <v>0</v>
      </c>
      <c r="L313" s="12">
        <f t="shared" si="48"/>
        <v>0.29305197973941099</v>
      </c>
      <c r="M313" s="12">
        <f t="shared" si="49"/>
        <v>0.1965730486275834</v>
      </c>
      <c r="N313" s="12">
        <f t="shared" si="50"/>
        <v>19.704656731622912</v>
      </c>
      <c r="O313" s="12"/>
      <c r="P313" s="12">
        <f t="shared" si="51"/>
        <v>32.836135983967694</v>
      </c>
      <c r="Q313" s="12">
        <f t="shared" si="52"/>
        <v>22.025783143516385</v>
      </c>
      <c r="R313" s="12">
        <f t="shared" si="53"/>
        <v>21.026437264516947</v>
      </c>
      <c r="S313" s="12">
        <f t="shared" si="54"/>
        <v>28.668709594015816</v>
      </c>
    </row>
    <row r="314" spans="2:19"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H314" s="12">
        <f t="shared" si="44"/>
        <v>0.54999999999999716</v>
      </c>
      <c r="I314" s="12">
        <f t="shared" si="45"/>
        <v>0.86881160587481965</v>
      </c>
      <c r="J314" s="12">
        <f t="shared" si="46"/>
        <v>0.25</v>
      </c>
      <c r="K314" s="12">
        <f t="shared" si="47"/>
        <v>0</v>
      </c>
      <c r="L314" s="12">
        <f t="shared" si="48"/>
        <v>0.24251751664244239</v>
      </c>
      <c r="M314" s="12">
        <f t="shared" si="49"/>
        <v>0.21169405236816674</v>
      </c>
      <c r="N314" s="12">
        <f t="shared" si="50"/>
        <v>6.7861468921668306</v>
      </c>
      <c r="O314" s="12"/>
      <c r="P314" s="12">
        <f t="shared" si="51"/>
        <v>27.913705917665293</v>
      </c>
      <c r="Q314" s="12">
        <f t="shared" si="52"/>
        <v>24.365932837074475</v>
      </c>
      <c r="R314" s="12">
        <f t="shared" si="53"/>
        <v>21.128112690124183</v>
      </c>
      <c r="S314" s="12">
        <f t="shared" si="54"/>
        <v>29.784501905764163</v>
      </c>
    </row>
    <row r="315" spans="2:19"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H315" s="12">
        <f t="shared" si="44"/>
        <v>1.2000000000000028</v>
      </c>
      <c r="I315" s="12">
        <f t="shared" si="45"/>
        <v>0.89333557555749832</v>
      </c>
      <c r="J315" s="12">
        <f t="shared" si="46"/>
        <v>1.1499999999999986</v>
      </c>
      <c r="K315" s="12">
        <f t="shared" si="47"/>
        <v>0</v>
      </c>
      <c r="L315" s="12">
        <f t="shared" si="48"/>
        <v>0.24194194099955335</v>
      </c>
      <c r="M315" s="12">
        <f t="shared" si="49"/>
        <v>0.22797821024264112</v>
      </c>
      <c r="N315" s="12">
        <f t="shared" si="50"/>
        <v>2.9715113769861254</v>
      </c>
      <c r="O315" s="12"/>
      <c r="P315" s="12">
        <f t="shared" si="51"/>
        <v>27.082985119960789</v>
      </c>
      <c r="Q315" s="12">
        <f t="shared" si="52"/>
        <v>25.519884854061498</v>
      </c>
      <c r="R315" s="12">
        <f t="shared" si="53"/>
        <v>22.231340828428593</v>
      </c>
      <c r="S315" s="12">
        <f t="shared" si="54"/>
        <v>31.700319635030901</v>
      </c>
    </row>
    <row r="316" spans="2:19"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H316" s="12">
        <f t="shared" si="44"/>
        <v>0.25</v>
      </c>
      <c r="I316" s="12">
        <f t="shared" si="45"/>
        <v>0.86974600444653638</v>
      </c>
      <c r="J316" s="12">
        <f t="shared" si="46"/>
        <v>0</v>
      </c>
      <c r="K316" s="12">
        <f t="shared" si="47"/>
        <v>0</v>
      </c>
      <c r="L316" s="12">
        <f t="shared" si="48"/>
        <v>0.17209132107644218</v>
      </c>
      <c r="M316" s="12">
        <f t="shared" si="49"/>
        <v>0.24551499564592119</v>
      </c>
      <c r="N316" s="12">
        <f t="shared" si="50"/>
        <v>17.582031599941811</v>
      </c>
      <c r="O316" s="12"/>
      <c r="P316" s="12">
        <f t="shared" si="51"/>
        <v>19.786388232499284</v>
      </c>
      <c r="Q316" s="12">
        <f t="shared" si="52"/>
        <v>28.228355679788937</v>
      </c>
      <c r="R316" s="12">
        <f t="shared" si="53"/>
        <v>23.712866170847242</v>
      </c>
      <c r="S316" s="12">
        <f t="shared" si="54"/>
        <v>33.518085374787908</v>
      </c>
    </row>
    <row r="317" spans="2:19"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H317" s="12">
        <f t="shared" si="44"/>
        <v>0.44999999999999574</v>
      </c>
      <c r="I317" s="12">
        <f t="shared" si="45"/>
        <v>0.91741877401934691</v>
      </c>
      <c r="J317" s="12">
        <f t="shared" si="46"/>
        <v>4.9999999999997158E-2</v>
      </c>
      <c r="K317" s="12">
        <f t="shared" si="47"/>
        <v>0</v>
      </c>
      <c r="L317" s="12">
        <f t="shared" si="48"/>
        <v>0.18532911500539928</v>
      </c>
      <c r="M317" s="12">
        <f t="shared" si="49"/>
        <v>0.26440076454176126</v>
      </c>
      <c r="N317" s="12">
        <f t="shared" si="50"/>
        <v>17.582031599941807</v>
      </c>
      <c r="O317" s="12"/>
      <c r="P317" s="12">
        <f t="shared" si="51"/>
        <v>20.201146984756495</v>
      </c>
      <c r="Q317" s="12">
        <f t="shared" si="52"/>
        <v>28.820073452757299</v>
      </c>
      <c r="R317" s="12">
        <f t="shared" si="53"/>
        <v>24.184468830147662</v>
      </c>
      <c r="S317" s="12">
        <f t="shared" si="54"/>
        <v>34.278807541152851</v>
      </c>
    </row>
    <row r="318" spans="2:19"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H318" s="12">
        <f t="shared" si="44"/>
        <v>0.39999999999999858</v>
      </c>
      <c r="I318" s="12">
        <f t="shared" si="45"/>
        <v>0.95337406432852778</v>
      </c>
      <c r="J318" s="12">
        <f t="shared" si="46"/>
        <v>0</v>
      </c>
      <c r="K318" s="12">
        <f t="shared" si="47"/>
        <v>0.14999999999999858</v>
      </c>
      <c r="L318" s="12">
        <f t="shared" si="48"/>
        <v>0.19573904692889177</v>
      </c>
      <c r="M318" s="12">
        <f t="shared" si="49"/>
        <v>0.28473928489112749</v>
      </c>
      <c r="N318" s="12">
        <f t="shared" si="50"/>
        <v>18.523257360037203</v>
      </c>
      <c r="O318" s="12"/>
      <c r="P318" s="12">
        <f t="shared" si="51"/>
        <v>20.531190668245525</v>
      </c>
      <c r="Q318" s="12">
        <f t="shared" si="52"/>
        <v>29.866481116378239</v>
      </c>
      <c r="R318" s="12">
        <f t="shared" si="53"/>
        <v>24.692348617086573</v>
      </c>
      <c r="S318" s="12">
        <f t="shared" si="54"/>
        <v>34.943258540219077</v>
      </c>
    </row>
    <row r="319" spans="2:19"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H319" s="12">
        <f t="shared" si="44"/>
        <v>0.69999999999999574</v>
      </c>
      <c r="I319" s="12">
        <f t="shared" si="45"/>
        <v>0.99594130004610693</v>
      </c>
      <c r="J319" s="12">
        <f t="shared" si="46"/>
        <v>0.29999999999999716</v>
      </c>
      <c r="K319" s="12">
        <f t="shared" si="47"/>
        <v>0</v>
      </c>
      <c r="L319" s="12">
        <f t="shared" si="48"/>
        <v>0.21079589669265267</v>
      </c>
      <c r="M319" s="12">
        <f t="shared" si="49"/>
        <v>0.29510384526736816</v>
      </c>
      <c r="N319" s="12">
        <f t="shared" si="50"/>
        <v>16.66495188316938</v>
      </c>
      <c r="O319" s="12"/>
      <c r="P319" s="12">
        <f t="shared" si="51"/>
        <v>21.165494059026763</v>
      </c>
      <c r="Q319" s="12">
        <f t="shared" si="52"/>
        <v>29.630646430036229</v>
      </c>
      <c r="R319" s="12">
        <f t="shared" si="53"/>
        <v>25.166894098398064</v>
      </c>
      <c r="S319" s="12">
        <f t="shared" si="54"/>
        <v>35.737830888130858</v>
      </c>
    </row>
    <row r="320" spans="2:19"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H320" s="12">
        <f t="shared" si="44"/>
        <v>0.70000000000000284</v>
      </c>
      <c r="I320" s="12">
        <f t="shared" si="45"/>
        <v>1.0187060154342693</v>
      </c>
      <c r="J320" s="12">
        <f t="shared" si="46"/>
        <v>0</v>
      </c>
      <c r="K320" s="12">
        <f t="shared" si="47"/>
        <v>0.70000000000000284</v>
      </c>
      <c r="L320" s="12">
        <f t="shared" si="48"/>
        <v>0.20393404259208772</v>
      </c>
      <c r="M320" s="12">
        <f t="shared" si="49"/>
        <v>0.3178041410571657</v>
      </c>
      <c r="N320" s="12">
        <f t="shared" si="50"/>
        <v>21.82514181128612</v>
      </c>
      <c r="O320" s="12"/>
      <c r="P320" s="12">
        <f t="shared" si="51"/>
        <v>20.018929848485449</v>
      </c>
      <c r="Q320" s="12">
        <f t="shared" si="52"/>
        <v>31.196845433536325</v>
      </c>
      <c r="R320" s="12">
        <f t="shared" si="53"/>
        <v>25.820889653415655</v>
      </c>
      <c r="S320" s="12">
        <f t="shared" si="54"/>
        <v>36.287065680112718</v>
      </c>
    </row>
    <row r="321" spans="2:19"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H321" s="12">
        <f t="shared" si="44"/>
        <v>1</v>
      </c>
      <c r="I321" s="12">
        <f t="shared" si="45"/>
        <v>1.0432218627753667</v>
      </c>
      <c r="J321" s="12">
        <f t="shared" si="46"/>
        <v>0</v>
      </c>
      <c r="K321" s="12">
        <f t="shared" si="47"/>
        <v>0.64999999999999858</v>
      </c>
      <c r="L321" s="12">
        <f t="shared" si="48"/>
        <v>0.21962127663763292</v>
      </c>
      <c r="M321" s="12">
        <f t="shared" si="49"/>
        <v>0.28840445960002437</v>
      </c>
      <c r="N321" s="12">
        <f t="shared" si="50"/>
        <v>13.539310719135351</v>
      </c>
      <c r="O321" s="12"/>
      <c r="P321" s="12">
        <f t="shared" si="51"/>
        <v>21.052211851979106</v>
      </c>
      <c r="Q321" s="12">
        <f t="shared" si="52"/>
        <v>27.645553634464569</v>
      </c>
      <c r="R321" s="12">
        <f t="shared" si="53"/>
        <v>26.128254872041001</v>
      </c>
      <c r="S321" s="12">
        <f t="shared" si="54"/>
        <v>36.870330302716823</v>
      </c>
    </row>
    <row r="322" spans="2:19"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H322" s="12">
        <f t="shared" si="44"/>
        <v>0.5</v>
      </c>
      <c r="I322" s="12">
        <f t="shared" si="45"/>
        <v>1.0465466214503949</v>
      </c>
      <c r="J322" s="12">
        <f t="shared" si="46"/>
        <v>0</v>
      </c>
      <c r="K322" s="12">
        <f t="shared" si="47"/>
        <v>0</v>
      </c>
      <c r="L322" s="12">
        <f t="shared" si="48"/>
        <v>0.23651522099437394</v>
      </c>
      <c r="M322" s="12">
        <f t="shared" si="49"/>
        <v>0.26058941803079555</v>
      </c>
      <c r="N322" s="12">
        <f t="shared" si="50"/>
        <v>4.842883197314654</v>
      </c>
      <c r="O322" s="12"/>
      <c r="P322" s="12">
        <f t="shared" si="51"/>
        <v>22.599587648239758</v>
      </c>
      <c r="Q322" s="12">
        <f t="shared" si="52"/>
        <v>24.899934000995405</v>
      </c>
      <c r="R322" s="12">
        <f t="shared" si="53"/>
        <v>27.096635191495281</v>
      </c>
      <c r="S322" s="12">
        <f t="shared" si="54"/>
        <v>37.984271253499976</v>
      </c>
    </row>
    <row r="323" spans="2:19"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H323" s="12">
        <f t="shared" si="44"/>
        <v>0.64999999999999858</v>
      </c>
      <c r="I323" s="12">
        <f t="shared" si="45"/>
        <v>1.0885886692542712</v>
      </c>
      <c r="J323" s="12">
        <f t="shared" si="46"/>
        <v>0</v>
      </c>
      <c r="K323" s="12">
        <f t="shared" si="47"/>
        <v>0.19999999999999574</v>
      </c>
      <c r="L323" s="12">
        <f t="shared" si="48"/>
        <v>0.25470869953240272</v>
      </c>
      <c r="M323" s="12">
        <f t="shared" si="49"/>
        <v>0.28063475787931824</v>
      </c>
      <c r="N323" s="12">
        <f t="shared" si="50"/>
        <v>4.842883197314646</v>
      </c>
      <c r="O323" s="12"/>
      <c r="P323" s="12">
        <f t="shared" si="51"/>
        <v>23.398066388738808</v>
      </c>
      <c r="Q323" s="12">
        <f t="shared" si="52"/>
        <v>25.779687572126281</v>
      </c>
      <c r="R323" s="12">
        <f t="shared" si="53"/>
        <v>28.808462267970715</v>
      </c>
      <c r="S323" s="12">
        <f t="shared" si="54"/>
        <v>39.447125671213179</v>
      </c>
    </row>
    <row r="324" spans="2:19"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H324" s="12">
        <f t="shared" si="44"/>
        <v>0.75</v>
      </c>
      <c r="I324" s="12">
        <f t="shared" si="45"/>
        <v>1.1223262591969076</v>
      </c>
      <c r="J324" s="12">
        <f t="shared" si="46"/>
        <v>0.14999999999999858</v>
      </c>
      <c r="K324" s="12">
        <f t="shared" si="47"/>
        <v>0</v>
      </c>
      <c r="L324" s="12">
        <f t="shared" si="48"/>
        <v>0.27430167641951059</v>
      </c>
      <c r="M324" s="12">
        <f t="shared" si="49"/>
        <v>0.28683743156234304</v>
      </c>
      <c r="N324" s="12">
        <f t="shared" si="50"/>
        <v>2.2339835104199959</v>
      </c>
      <c r="O324" s="12"/>
      <c r="P324" s="12">
        <f t="shared" si="51"/>
        <v>24.440457858999935</v>
      </c>
      <c r="Q324" s="12">
        <f t="shared" si="52"/>
        <v>25.557401799329956</v>
      </c>
      <c r="R324" s="12">
        <f t="shared" si="53"/>
        <v>30.651968350328875</v>
      </c>
      <c r="S324" s="12">
        <f t="shared" si="54"/>
        <v>41.091786135736527</v>
      </c>
    </row>
    <row r="325" spans="2:19"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H325" s="12">
        <f t="shared" ref="H325:H388" si="55">MAX((D325-E325),ABS(D325-F326),ABS(E325-F326))</f>
        <v>1.1999999999999957</v>
      </c>
      <c r="I325" s="12">
        <f t="shared" ref="I325:I388" si="56">I326*13/14+H325/14</f>
        <v>1.1509667406735928</v>
      </c>
      <c r="J325" s="12">
        <f t="shared" ref="J325:J388" si="57">IF(IF((D325-D326)&gt;(E326-E325),(D325-D326),0) &gt;0,(D325-D326),0)</f>
        <v>1</v>
      </c>
      <c r="K325" s="12">
        <f t="shared" ref="K325:K388" si="58">IF(IF((D325-D326)&lt;(E326-E325),(E326-E325),0) &gt;0,(E326-E325),0)</f>
        <v>0</v>
      </c>
      <c r="L325" s="12">
        <f t="shared" ref="L325:L388" si="59">L326*13/14+J325/14</f>
        <v>0.28386334383639611</v>
      </c>
      <c r="M325" s="12">
        <f t="shared" ref="M325:M388" si="60">M326*13/14+K325/14</f>
        <v>0.30890184937483095</v>
      </c>
      <c r="N325" s="12">
        <f t="shared" ref="N325:N388" si="61">ABS(P325-Q325)/(P325+Q325)*100</f>
        <v>4.2240175073020119</v>
      </c>
      <c r="O325" s="12"/>
      <c r="P325" s="12">
        <f t="shared" ref="P325:P388" si="62">L325/I325*100</f>
        <v>24.663036194275055</v>
      </c>
      <c r="Q325" s="12">
        <f t="shared" ref="Q325:Q388" si="63">M325/I325*100</f>
        <v>26.838468780952692</v>
      </c>
      <c r="R325" s="12">
        <f t="shared" ref="R325:R388" si="64">R326*13/14+N325/14</f>
        <v>32.837967184168022</v>
      </c>
      <c r="S325" s="12">
        <f t="shared" ref="S325:S388" si="65">(R325+R339)/2</f>
        <v>42.963301239334541</v>
      </c>
    </row>
    <row r="326" spans="2:19"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H326" s="12">
        <f t="shared" si="55"/>
        <v>1.6499999999999986</v>
      </c>
      <c r="I326" s="12">
        <f t="shared" si="56"/>
        <v>1.1471949514946387</v>
      </c>
      <c r="J326" s="12">
        <f t="shared" si="57"/>
        <v>0</v>
      </c>
      <c r="K326" s="12">
        <f t="shared" si="58"/>
        <v>0.85000000000000142</v>
      </c>
      <c r="L326" s="12">
        <f t="shared" si="59"/>
        <v>0.22877590874688811</v>
      </c>
      <c r="M326" s="12">
        <f t="shared" si="60"/>
        <v>0.33266353009597177</v>
      </c>
      <c r="N326" s="12">
        <f t="shared" si="61"/>
        <v>18.50379830159395</v>
      </c>
      <c r="O326" s="12"/>
      <c r="P326" s="12">
        <f t="shared" si="62"/>
        <v>19.942199749817959</v>
      </c>
      <c r="Q326" s="12">
        <f t="shared" si="63"/>
        <v>28.997994600879</v>
      </c>
      <c r="R326" s="12">
        <f t="shared" si="64"/>
        <v>35.039040236234634</v>
      </c>
      <c r="S326" s="12">
        <f t="shared" si="65"/>
        <v>43.56871877975977</v>
      </c>
    </row>
    <row r="327" spans="2:19"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H327" s="12">
        <f t="shared" si="55"/>
        <v>1.6000000000000014</v>
      </c>
      <c r="I327" s="12">
        <f t="shared" si="56"/>
        <v>1.1085176400711496</v>
      </c>
      <c r="J327" s="12">
        <f t="shared" si="57"/>
        <v>0</v>
      </c>
      <c r="K327" s="12">
        <f t="shared" si="58"/>
        <v>0.85000000000000142</v>
      </c>
      <c r="L327" s="12">
        <f t="shared" si="59"/>
        <v>0.24637405557357181</v>
      </c>
      <c r="M327" s="12">
        <f t="shared" si="60"/>
        <v>0.29286841702643102</v>
      </c>
      <c r="N327" s="12">
        <f t="shared" si="61"/>
        <v>8.622162350951843</v>
      </c>
      <c r="O327" s="12"/>
      <c r="P327" s="12">
        <f t="shared" si="62"/>
        <v>22.225542171593986</v>
      </c>
      <c r="Q327" s="12">
        <f t="shared" si="63"/>
        <v>26.419824677542653</v>
      </c>
      <c r="R327" s="12">
        <f t="shared" si="64"/>
        <v>36.310981923514689</v>
      </c>
      <c r="S327" s="12">
        <f t="shared" si="65"/>
        <v>43.671484561975717</v>
      </c>
    </row>
    <row r="328" spans="2:19"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H328" s="12">
        <f t="shared" si="55"/>
        <v>0.69999999999999574</v>
      </c>
      <c r="I328" s="12">
        <f t="shared" si="56"/>
        <v>1.0707113046920071</v>
      </c>
      <c r="J328" s="12">
        <f t="shared" si="57"/>
        <v>0</v>
      </c>
      <c r="K328" s="12">
        <f t="shared" si="58"/>
        <v>0.64999999999999858</v>
      </c>
      <c r="L328" s="12">
        <f t="shared" si="59"/>
        <v>0.2653259060023081</v>
      </c>
      <c r="M328" s="12">
        <f t="shared" si="60"/>
        <v>0.25001214141307943</v>
      </c>
      <c r="N328" s="12">
        <f t="shared" si="61"/>
        <v>2.9715959584263016</v>
      </c>
      <c r="O328" s="12"/>
      <c r="P328" s="12">
        <f t="shared" si="62"/>
        <v>24.78034039984567</v>
      </c>
      <c r="Q328" s="12">
        <f t="shared" si="63"/>
        <v>23.350098230726729</v>
      </c>
      <c r="R328" s="12">
        <f t="shared" si="64"/>
        <v>38.440891121404142</v>
      </c>
      <c r="S328" s="12">
        <f t="shared" si="65"/>
        <v>44.341040538851054</v>
      </c>
    </row>
    <row r="329" spans="2:19"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H329" s="12">
        <f t="shared" si="55"/>
        <v>1.3999999999999986</v>
      </c>
      <c r="I329" s="12">
        <f t="shared" si="56"/>
        <v>1.0992275588990852</v>
      </c>
      <c r="J329" s="12">
        <f t="shared" si="57"/>
        <v>0</v>
      </c>
      <c r="K329" s="12">
        <f t="shared" si="58"/>
        <v>0.89999999999999858</v>
      </c>
      <c r="L329" s="12">
        <f t="shared" si="59"/>
        <v>0.28573559107940871</v>
      </c>
      <c r="M329" s="12">
        <f t="shared" si="60"/>
        <v>0.219243844598701</v>
      </c>
      <c r="N329" s="12">
        <f t="shared" si="61"/>
        <v>13.167218659393434</v>
      </c>
      <c r="O329" s="12"/>
      <c r="P329" s="12">
        <f t="shared" si="62"/>
        <v>25.994216462838949</v>
      </c>
      <c r="Q329" s="12">
        <f t="shared" si="63"/>
        <v>19.945264547250012</v>
      </c>
      <c r="R329" s="12">
        <f t="shared" si="64"/>
        <v>41.16929844163321</v>
      </c>
      <c r="S329" s="12">
        <f t="shared" si="65"/>
        <v>45.341516091889972</v>
      </c>
    </row>
    <row r="330" spans="2:19"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H330" s="12">
        <f t="shared" si="55"/>
        <v>0.64999999999999858</v>
      </c>
      <c r="I330" s="12">
        <f t="shared" si="56"/>
        <v>1.0760912172759378</v>
      </c>
      <c r="J330" s="12">
        <f t="shared" si="57"/>
        <v>0</v>
      </c>
      <c r="K330" s="12">
        <f t="shared" si="58"/>
        <v>0.20000000000000284</v>
      </c>
      <c r="L330" s="12">
        <f t="shared" si="59"/>
        <v>0.30771525193167093</v>
      </c>
      <c r="M330" s="12">
        <f t="shared" si="60"/>
        <v>0.1668779864909089</v>
      </c>
      <c r="N330" s="12">
        <f t="shared" si="61"/>
        <v>29.675362824145402</v>
      </c>
      <c r="O330" s="12"/>
      <c r="P330" s="12">
        <f t="shared" si="62"/>
        <v>28.595647561424592</v>
      </c>
      <c r="Q330" s="12">
        <f t="shared" si="63"/>
        <v>15.507791887136744</v>
      </c>
      <c r="R330" s="12">
        <f t="shared" si="64"/>
        <v>43.323304578728575</v>
      </c>
      <c r="S330" s="12">
        <f t="shared" si="65"/>
        <v>46.026811968202381</v>
      </c>
    </row>
    <row r="331" spans="2:19"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H331" s="12">
        <f t="shared" si="55"/>
        <v>1.1499999999999986</v>
      </c>
      <c r="I331" s="12">
        <f t="shared" si="56"/>
        <v>1.1088674647587025</v>
      </c>
      <c r="J331" s="12">
        <f t="shared" si="57"/>
        <v>0.30000000000000426</v>
      </c>
      <c r="K331" s="12">
        <f t="shared" si="58"/>
        <v>0</v>
      </c>
      <c r="L331" s="12">
        <f t="shared" si="59"/>
        <v>0.33138565592641483</v>
      </c>
      <c r="M331" s="12">
        <f t="shared" si="60"/>
        <v>0.16433013929790166</v>
      </c>
      <c r="N331" s="12">
        <f t="shared" si="61"/>
        <v>33.69985750664226</v>
      </c>
      <c r="O331" s="12"/>
      <c r="P331" s="12">
        <f t="shared" si="62"/>
        <v>29.885055379321347</v>
      </c>
      <c r="Q331" s="12">
        <f t="shared" si="63"/>
        <v>14.819637559991092</v>
      </c>
      <c r="R331" s="12">
        <f t="shared" si="64"/>
        <v>44.373146252158044</v>
      </c>
      <c r="S331" s="12">
        <f t="shared" si="65"/>
        <v>46.22876757232855</v>
      </c>
    </row>
    <row r="332" spans="2:19"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H332" s="12">
        <f t="shared" si="55"/>
        <v>1.0499999999999972</v>
      </c>
      <c r="I332" s="12">
        <f t="shared" si="56"/>
        <v>1.105703423586295</v>
      </c>
      <c r="J332" s="12">
        <f t="shared" si="57"/>
        <v>0</v>
      </c>
      <c r="K332" s="12">
        <f t="shared" si="58"/>
        <v>0.5</v>
      </c>
      <c r="L332" s="12">
        <f t="shared" si="59"/>
        <v>0.33379993715152334</v>
      </c>
      <c r="M332" s="12">
        <f t="shared" si="60"/>
        <v>0.17697091924389408</v>
      </c>
      <c r="N332" s="12">
        <f t="shared" si="61"/>
        <v>30.704378674694542</v>
      </c>
      <c r="O332" s="12"/>
      <c r="P332" s="12">
        <f t="shared" si="62"/>
        <v>30.188921371777937</v>
      </c>
      <c r="Q332" s="12">
        <f t="shared" si="63"/>
        <v>16.005279125382245</v>
      </c>
      <c r="R332" s="12">
        <f t="shared" si="64"/>
        <v>45.194168463351573</v>
      </c>
      <c r="S332" s="12">
        <f t="shared" si="65"/>
        <v>46.464096989263084</v>
      </c>
    </row>
    <row r="333" spans="2:19"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H333" s="12">
        <f t="shared" si="55"/>
        <v>1.2000000000000028</v>
      </c>
      <c r="I333" s="12">
        <f t="shared" si="56"/>
        <v>1.1099883023237025</v>
      </c>
      <c r="J333" s="12">
        <f t="shared" si="57"/>
        <v>0.55000000000000426</v>
      </c>
      <c r="K333" s="12">
        <f t="shared" si="58"/>
        <v>0</v>
      </c>
      <c r="L333" s="12">
        <f t="shared" si="59"/>
        <v>0.35947685539394819</v>
      </c>
      <c r="M333" s="12">
        <f t="shared" si="60"/>
        <v>0.15212252841650131</v>
      </c>
      <c r="N333" s="12">
        <f t="shared" si="61"/>
        <v>40.530605301564023</v>
      </c>
      <c r="O333" s="12"/>
      <c r="P333" s="12">
        <f t="shared" si="62"/>
        <v>32.385643582135252</v>
      </c>
      <c r="Q333" s="12">
        <f t="shared" si="63"/>
        <v>13.704876717893399</v>
      </c>
      <c r="R333" s="12">
        <f t="shared" si="64"/>
        <v>46.308767677863656</v>
      </c>
      <c r="S333" s="12">
        <f t="shared" si="65"/>
        <v>46.950572250343654</v>
      </c>
    </row>
    <row r="334" spans="2:19"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H334" s="12">
        <f t="shared" si="55"/>
        <v>0.75</v>
      </c>
      <c r="I334" s="12">
        <f t="shared" si="56"/>
        <v>1.1030643255793717</v>
      </c>
      <c r="J334" s="12">
        <f t="shared" si="57"/>
        <v>0.44999999999999574</v>
      </c>
      <c r="K334" s="12">
        <f t="shared" si="58"/>
        <v>0</v>
      </c>
      <c r="L334" s="12">
        <f t="shared" si="59"/>
        <v>0.34482122888579009</v>
      </c>
      <c r="M334" s="12">
        <f t="shared" si="60"/>
        <v>0.16382426137161679</v>
      </c>
      <c r="N334" s="12">
        <f t="shared" si="61"/>
        <v>35.584109361232578</v>
      </c>
      <c r="O334" s="12"/>
      <c r="P334" s="12">
        <f t="shared" si="62"/>
        <v>31.260301044064381</v>
      </c>
      <c r="Q334" s="12">
        <f t="shared" si="63"/>
        <v>14.851741423653603</v>
      </c>
      <c r="R334" s="12">
        <f t="shared" si="64"/>
        <v>46.753241706809774</v>
      </c>
      <c r="S334" s="12">
        <f t="shared" si="65"/>
        <v>46.442277702348498</v>
      </c>
    </row>
    <row r="335" spans="2:19"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H335" s="12">
        <f t="shared" si="55"/>
        <v>0.80000000000000426</v>
      </c>
      <c r="I335" s="12">
        <f t="shared" si="56"/>
        <v>1.1302231198547081</v>
      </c>
      <c r="J335" s="12">
        <f t="shared" si="57"/>
        <v>0</v>
      </c>
      <c r="K335" s="12">
        <f t="shared" si="58"/>
        <v>0.10000000000000142</v>
      </c>
      <c r="L335" s="12">
        <f t="shared" si="59"/>
        <v>0.33673055418469733</v>
      </c>
      <c r="M335" s="12">
        <f t="shared" si="60"/>
        <v>0.17642612763097193</v>
      </c>
      <c r="N335" s="12">
        <f t="shared" si="61"/>
        <v>31.238885165936182</v>
      </c>
      <c r="O335" s="12"/>
      <c r="P335" s="12">
        <f t="shared" si="62"/>
        <v>29.793281368017364</v>
      </c>
      <c r="Q335" s="12">
        <f t="shared" si="63"/>
        <v>15.609849465267686</v>
      </c>
      <c r="R335" s="12">
        <f t="shared" si="64"/>
        <v>47.612405733392642</v>
      </c>
      <c r="S335" s="12">
        <f t="shared" si="65"/>
        <v>45.79386016932748</v>
      </c>
    </row>
    <row r="336" spans="2:19"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H336" s="12">
        <f t="shared" si="55"/>
        <v>0.70000000000000284</v>
      </c>
      <c r="I336" s="12">
        <f t="shared" si="56"/>
        <v>1.1556248983050699</v>
      </c>
      <c r="J336" s="12">
        <f t="shared" si="57"/>
        <v>0.20000000000000284</v>
      </c>
      <c r="K336" s="12">
        <f t="shared" si="58"/>
        <v>0</v>
      </c>
      <c r="L336" s="12">
        <f t="shared" si="59"/>
        <v>0.36263290450659708</v>
      </c>
      <c r="M336" s="12">
        <f t="shared" si="60"/>
        <v>0.18230506052566195</v>
      </c>
      <c r="N336" s="12">
        <f t="shared" si="61"/>
        <v>33.091444449142053</v>
      </c>
      <c r="O336" s="12"/>
      <c r="P336" s="12">
        <f t="shared" si="62"/>
        <v>31.379810614885763</v>
      </c>
      <c r="Q336" s="12">
        <f t="shared" si="63"/>
        <v>15.775452812849988</v>
      </c>
      <c r="R336" s="12">
        <f t="shared" si="64"/>
        <v>48.871907315504671</v>
      </c>
      <c r="S336" s="12">
        <f t="shared" si="65"/>
        <v>45.097115198767526</v>
      </c>
    </row>
    <row r="337" spans="2:19"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H337" s="12">
        <f t="shared" si="55"/>
        <v>1</v>
      </c>
      <c r="I337" s="12">
        <f t="shared" si="56"/>
        <v>1.1906729674054597</v>
      </c>
      <c r="J337" s="12">
        <f t="shared" si="57"/>
        <v>0</v>
      </c>
      <c r="K337" s="12">
        <f t="shared" si="58"/>
        <v>0</v>
      </c>
      <c r="L337" s="12">
        <f t="shared" si="59"/>
        <v>0.37514312793018123</v>
      </c>
      <c r="M337" s="12">
        <f t="shared" si="60"/>
        <v>0.19632852671994364</v>
      </c>
      <c r="N337" s="12">
        <f t="shared" si="61"/>
        <v>31.290196067504738</v>
      </c>
      <c r="O337" s="12"/>
      <c r="P337" s="12">
        <f t="shared" si="62"/>
        <v>31.50681490213373</v>
      </c>
      <c r="Q337" s="12">
        <f t="shared" si="63"/>
        <v>16.48887075581753</v>
      </c>
      <c r="R337" s="12">
        <f t="shared" si="64"/>
        <v>50.08578907445564</v>
      </c>
      <c r="S337" s="12">
        <f t="shared" si="65"/>
        <v>44.376877737356622</v>
      </c>
    </row>
    <row r="338" spans="2:19"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H338" s="12">
        <f t="shared" si="55"/>
        <v>2.1000000000000014</v>
      </c>
      <c r="I338" s="12">
        <f t="shared" si="56"/>
        <v>1.2053401187443411</v>
      </c>
      <c r="J338" s="12">
        <f t="shared" si="57"/>
        <v>0</v>
      </c>
      <c r="K338" s="12">
        <f t="shared" si="58"/>
        <v>1.7999999999999972</v>
      </c>
      <c r="L338" s="12">
        <f t="shared" si="59"/>
        <v>0.40400029161711826</v>
      </c>
      <c r="M338" s="12">
        <f t="shared" si="60"/>
        <v>0.21143072108301622</v>
      </c>
      <c r="N338" s="12">
        <f t="shared" si="61"/>
        <v>31.290196067504727</v>
      </c>
      <c r="O338" s="12"/>
      <c r="P338" s="12">
        <f t="shared" si="62"/>
        <v>33.51753462234246</v>
      </c>
      <c r="Q338" s="12">
        <f t="shared" si="63"/>
        <v>17.541166828768088</v>
      </c>
      <c r="R338" s="12">
        <f t="shared" si="64"/>
        <v>51.531603921144175</v>
      </c>
      <c r="S338" s="12">
        <f t="shared" si="65"/>
        <v>43.670516178207862</v>
      </c>
    </row>
    <row r="339" spans="2:19"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H339" s="12">
        <f t="shared" si="55"/>
        <v>1.1000000000000014</v>
      </c>
      <c r="I339" s="12">
        <f t="shared" si="56"/>
        <v>1.1365201278785211</v>
      </c>
      <c r="J339" s="12">
        <f t="shared" si="57"/>
        <v>0</v>
      </c>
      <c r="K339" s="12">
        <f t="shared" si="58"/>
        <v>0</v>
      </c>
      <c r="L339" s="12">
        <f t="shared" si="59"/>
        <v>0.43507723712612734</v>
      </c>
      <c r="M339" s="12">
        <f t="shared" si="60"/>
        <v>8.9233084243248467E-2</v>
      </c>
      <c r="N339" s="12">
        <f t="shared" si="61"/>
        <v>65.961728920310946</v>
      </c>
      <c r="O339" s="12"/>
      <c r="P339" s="12">
        <f t="shared" si="62"/>
        <v>38.281525021317641</v>
      </c>
      <c r="Q339" s="12">
        <f t="shared" si="63"/>
        <v>7.8514301730682856</v>
      </c>
      <c r="R339" s="12">
        <f t="shared" si="64"/>
        <v>53.088635294501053</v>
      </c>
      <c r="S339" s="12">
        <f t="shared" si="65"/>
        <v>43.267161828535826</v>
      </c>
    </row>
    <row r="340" spans="2:19"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H340" s="12">
        <f t="shared" si="55"/>
        <v>1.5499999999999972</v>
      </c>
      <c r="I340" s="12">
        <f t="shared" si="56"/>
        <v>1.1393293684845611</v>
      </c>
      <c r="J340" s="12">
        <f t="shared" si="57"/>
        <v>0.94999999999999574</v>
      </c>
      <c r="K340" s="12">
        <f t="shared" si="58"/>
        <v>0</v>
      </c>
      <c r="L340" s="12">
        <f t="shared" si="59"/>
        <v>0.46854471690506022</v>
      </c>
      <c r="M340" s="12">
        <f t="shared" si="60"/>
        <v>9.6097167646575277E-2</v>
      </c>
      <c r="N340" s="12">
        <f t="shared" si="61"/>
        <v>65.961728920310961</v>
      </c>
      <c r="O340" s="12"/>
      <c r="P340" s="12">
        <f t="shared" si="62"/>
        <v>41.124606269763632</v>
      </c>
      <c r="Q340" s="12">
        <f t="shared" si="63"/>
        <v>8.4345379224618373</v>
      </c>
      <c r="R340" s="12">
        <f t="shared" si="64"/>
        <v>52.098397323284907</v>
      </c>
      <c r="S340" s="12">
        <f t="shared" si="65"/>
        <v>41.499259726858014</v>
      </c>
    </row>
    <row r="341" spans="2:19"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H341" s="12">
        <f t="shared" si="55"/>
        <v>0.75</v>
      </c>
      <c r="I341" s="12">
        <f t="shared" si="56"/>
        <v>1.1077393199064507</v>
      </c>
      <c r="J341" s="12">
        <f t="shared" si="57"/>
        <v>0.30000000000000426</v>
      </c>
      <c r="K341" s="12">
        <f t="shared" si="58"/>
        <v>0</v>
      </c>
      <c r="L341" s="12">
        <f t="shared" si="59"/>
        <v>0.43150969512852672</v>
      </c>
      <c r="M341" s="12">
        <f t="shared" si="60"/>
        <v>0.10348925746554261</v>
      </c>
      <c r="N341" s="12">
        <f t="shared" si="61"/>
        <v>61.312351374240862</v>
      </c>
      <c r="O341" s="12"/>
      <c r="P341" s="12">
        <f t="shared" si="62"/>
        <v>38.954083092849679</v>
      </c>
      <c r="Q341" s="12">
        <f t="shared" si="63"/>
        <v>9.3423836823163722</v>
      </c>
      <c r="R341" s="12">
        <f t="shared" si="64"/>
        <v>51.031987200436745</v>
      </c>
      <c r="S341" s="12">
        <f t="shared" si="65"/>
        <v>39.90164036863893</v>
      </c>
    </row>
    <row r="342" spans="2:19"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H342" s="12">
        <f t="shared" si="55"/>
        <v>0.54999999999999716</v>
      </c>
      <c r="I342" s="12">
        <f t="shared" si="56"/>
        <v>1.1352577291300239</v>
      </c>
      <c r="J342" s="12">
        <f t="shared" si="57"/>
        <v>0</v>
      </c>
      <c r="K342" s="12">
        <f t="shared" si="58"/>
        <v>0</v>
      </c>
      <c r="L342" s="12">
        <f t="shared" si="59"/>
        <v>0.44162582552302843</v>
      </c>
      <c r="M342" s="12">
        <f t="shared" si="60"/>
        <v>0.11144996957827666</v>
      </c>
      <c r="N342" s="12">
        <f t="shared" si="61"/>
        <v>59.698120740263917</v>
      </c>
      <c r="O342" s="12"/>
      <c r="P342" s="12">
        <f t="shared" si="62"/>
        <v>38.900930968464515</v>
      </c>
      <c r="Q342" s="12">
        <f t="shared" si="63"/>
        <v>9.8171513585451233</v>
      </c>
      <c r="R342" s="12">
        <f t="shared" si="64"/>
        <v>50.241189956297966</v>
      </c>
      <c r="S342" s="12">
        <f t="shared" si="65"/>
        <v>38.716536927900179</v>
      </c>
    </row>
    <row r="343" spans="2:19"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H343" s="12">
        <f t="shared" si="55"/>
        <v>1.4499999999999957</v>
      </c>
      <c r="I343" s="12">
        <f t="shared" si="56"/>
        <v>1.1802775544477182</v>
      </c>
      <c r="J343" s="12">
        <f t="shared" si="57"/>
        <v>0.5</v>
      </c>
      <c r="K343" s="12">
        <f t="shared" si="58"/>
        <v>0</v>
      </c>
      <c r="L343" s="12">
        <f t="shared" si="59"/>
        <v>0.47559704287095372</v>
      </c>
      <c r="M343" s="12">
        <f t="shared" si="60"/>
        <v>0.120023044161221</v>
      </c>
      <c r="N343" s="12">
        <f t="shared" si="61"/>
        <v>59.698120740263917</v>
      </c>
      <c r="O343" s="12"/>
      <c r="P343" s="12">
        <f t="shared" si="62"/>
        <v>40.295356043900846</v>
      </c>
      <c r="Q343" s="12">
        <f t="shared" si="63"/>
        <v>10.16905250031488</v>
      </c>
      <c r="R343" s="12">
        <f t="shared" si="64"/>
        <v>49.513733742146741</v>
      </c>
      <c r="S343" s="12">
        <f t="shared" si="65"/>
        <v>37.667159917667746</v>
      </c>
    </row>
    <row r="344" spans="2:19"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H344" s="12">
        <f t="shared" si="55"/>
        <v>0.79999999999999716</v>
      </c>
      <c r="I344" s="12">
        <f t="shared" si="56"/>
        <v>1.15952967402062</v>
      </c>
      <c r="J344" s="12">
        <f t="shared" si="57"/>
        <v>0.79999999999999716</v>
      </c>
      <c r="K344" s="12">
        <f t="shared" si="58"/>
        <v>0</v>
      </c>
      <c r="L344" s="12">
        <f t="shared" si="59"/>
        <v>0.47371989232256556</v>
      </c>
      <c r="M344" s="12">
        <f t="shared" si="60"/>
        <v>0.12925558601977646</v>
      </c>
      <c r="N344" s="12">
        <f t="shared" si="61"/>
        <v>57.127415404979018</v>
      </c>
      <c r="O344" s="12"/>
      <c r="P344" s="12">
        <f t="shared" si="62"/>
        <v>40.854486343584625</v>
      </c>
      <c r="Q344" s="12">
        <f t="shared" si="63"/>
        <v>11.147242620500448</v>
      </c>
      <c r="R344" s="12">
        <f t="shared" si="64"/>
        <v>48.730319357676194</v>
      </c>
      <c r="S344" s="12">
        <f t="shared" si="65"/>
        <v>36.930794239710806</v>
      </c>
    </row>
    <row r="345" spans="2:19"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H345" s="12">
        <f t="shared" si="55"/>
        <v>1.1000000000000014</v>
      </c>
      <c r="I345" s="12">
        <f t="shared" si="56"/>
        <v>1.187185802791437</v>
      </c>
      <c r="J345" s="12">
        <f t="shared" si="57"/>
        <v>0.5</v>
      </c>
      <c r="K345" s="12">
        <f t="shared" si="58"/>
        <v>0</v>
      </c>
      <c r="L345" s="12">
        <f t="shared" si="59"/>
        <v>0.44862142250122466</v>
      </c>
      <c r="M345" s="12">
        <f t="shared" si="60"/>
        <v>0.13919832340591312</v>
      </c>
      <c r="N345" s="12">
        <f t="shared" si="61"/>
        <v>52.639112797716969</v>
      </c>
      <c r="O345" s="12"/>
      <c r="P345" s="12">
        <f t="shared" si="62"/>
        <v>37.788644494095067</v>
      </c>
      <c r="Q345" s="12">
        <f t="shared" si="63"/>
        <v>11.72506637786733</v>
      </c>
      <c r="R345" s="12">
        <f t="shared" si="64"/>
        <v>48.084388892499057</v>
      </c>
      <c r="S345" s="12">
        <f t="shared" si="65"/>
        <v>36.726179594265588</v>
      </c>
    </row>
    <row r="346" spans="2:19"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H346" s="12">
        <f t="shared" si="55"/>
        <v>1</v>
      </c>
      <c r="I346" s="12">
        <f t="shared" si="56"/>
        <v>1.1938924030061628</v>
      </c>
      <c r="J346" s="12">
        <f t="shared" si="57"/>
        <v>0</v>
      </c>
      <c r="K346" s="12">
        <f t="shared" si="58"/>
        <v>0.85000000000000142</v>
      </c>
      <c r="L346" s="12">
        <f t="shared" si="59"/>
        <v>0.44466922423208816</v>
      </c>
      <c r="M346" s="12">
        <f t="shared" si="60"/>
        <v>0.14990588674482952</v>
      </c>
      <c r="N346" s="12">
        <f t="shared" si="61"/>
        <v>49.575458515736933</v>
      </c>
      <c r="O346" s="12"/>
      <c r="P346" s="12">
        <f t="shared" si="62"/>
        <v>37.245334932396986</v>
      </c>
      <c r="Q346" s="12">
        <f t="shared" si="63"/>
        <v>12.556063374502912</v>
      </c>
      <c r="R346" s="12">
        <f t="shared" si="64"/>
        <v>47.734025515174601</v>
      </c>
      <c r="S346" s="12">
        <f t="shared" si="65"/>
        <v>36.88329357796912</v>
      </c>
    </row>
    <row r="347" spans="2:19"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H347" s="12">
        <f t="shared" si="55"/>
        <v>1.0999999999999943</v>
      </c>
      <c r="I347" s="12">
        <f t="shared" si="56"/>
        <v>1.2088072032374062</v>
      </c>
      <c r="J347" s="12">
        <f t="shared" si="57"/>
        <v>0</v>
      </c>
      <c r="K347" s="12">
        <f t="shared" si="58"/>
        <v>0.34999999999999432</v>
      </c>
      <c r="L347" s="12">
        <f t="shared" si="59"/>
        <v>0.47887454917301803</v>
      </c>
      <c r="M347" s="12">
        <f t="shared" si="60"/>
        <v>9.6052493417508586E-2</v>
      </c>
      <c r="N347" s="12">
        <f t="shared" si="61"/>
        <v>66.586197446997147</v>
      </c>
      <c r="O347" s="12"/>
      <c r="P347" s="12">
        <f t="shared" si="62"/>
        <v>39.615461248948932</v>
      </c>
      <c r="Q347" s="12">
        <f t="shared" si="63"/>
        <v>7.9460556787105912</v>
      </c>
      <c r="R347" s="12">
        <f t="shared" si="64"/>
        <v>47.592376822823645</v>
      </c>
      <c r="S347" s="12">
        <f t="shared" si="65"/>
        <v>37.426351594873452</v>
      </c>
    </row>
    <row r="348" spans="2:19"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H348" s="12">
        <f t="shared" si="55"/>
        <v>0.90000000000000568</v>
      </c>
      <c r="I348" s="12">
        <f t="shared" si="56"/>
        <v>1.2171769881018226</v>
      </c>
      <c r="J348" s="12">
        <f t="shared" si="57"/>
        <v>0</v>
      </c>
      <c r="K348" s="12">
        <f t="shared" si="58"/>
        <v>0.20000000000000284</v>
      </c>
      <c r="L348" s="12">
        <f t="shared" si="59"/>
        <v>0.51571105295555786</v>
      </c>
      <c r="M348" s="12">
        <f t="shared" si="60"/>
        <v>7.6518069834240462E-2</v>
      </c>
      <c r="N348" s="12">
        <f t="shared" si="61"/>
        <v>74.159301902010895</v>
      </c>
      <c r="O348" s="12"/>
      <c r="P348" s="12">
        <f t="shared" si="62"/>
        <v>42.369438298353387</v>
      </c>
      <c r="Q348" s="12">
        <f t="shared" si="63"/>
        <v>6.2865195926493618</v>
      </c>
      <c r="R348" s="12">
        <f t="shared" si="64"/>
        <v>46.131313697887222</v>
      </c>
      <c r="S348" s="12">
        <f t="shared" si="65"/>
        <v>37.393994718099577</v>
      </c>
    </row>
    <row r="349" spans="2:19"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H349" s="12">
        <f t="shared" si="55"/>
        <v>1.3500000000000014</v>
      </c>
      <c r="I349" s="12">
        <f t="shared" si="56"/>
        <v>1.2415752179558086</v>
      </c>
      <c r="J349" s="12">
        <f t="shared" si="57"/>
        <v>0.95000000000000284</v>
      </c>
      <c r="K349" s="12">
        <f t="shared" si="58"/>
        <v>0</v>
      </c>
      <c r="L349" s="12">
        <f t="shared" si="59"/>
        <v>0.55538113395213917</v>
      </c>
      <c r="M349" s="12">
        <f t="shared" si="60"/>
        <v>6.7019459821489505E-2</v>
      </c>
      <c r="N349" s="12">
        <f t="shared" si="61"/>
        <v>78.46420440727762</v>
      </c>
      <c r="O349" s="12"/>
      <c r="P349" s="12">
        <f t="shared" si="62"/>
        <v>44.731976437685859</v>
      </c>
      <c r="Q349" s="12">
        <f t="shared" si="63"/>
        <v>5.3979379462674597</v>
      </c>
      <c r="R349" s="12">
        <f t="shared" si="64"/>
        <v>43.975314605262319</v>
      </c>
      <c r="S349" s="12">
        <f t="shared" si="65"/>
        <v>37.28988223348</v>
      </c>
    </row>
    <row r="350" spans="2:19"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H350" s="12">
        <f t="shared" si="55"/>
        <v>1.5499999999999972</v>
      </c>
      <c r="I350" s="12">
        <f t="shared" si="56"/>
        <v>1.2332348501062551</v>
      </c>
      <c r="J350" s="12">
        <f t="shared" si="57"/>
        <v>0</v>
      </c>
      <c r="K350" s="12">
        <f t="shared" si="58"/>
        <v>0</v>
      </c>
      <c r="L350" s="12">
        <f t="shared" si="59"/>
        <v>0.52502583656384194</v>
      </c>
      <c r="M350" s="12">
        <f t="shared" si="60"/>
        <v>7.2174802884681005E-2</v>
      </c>
      <c r="N350" s="12">
        <f t="shared" si="61"/>
        <v>75.828959945076448</v>
      </c>
      <c r="O350" s="12"/>
      <c r="P350" s="12">
        <f t="shared" si="62"/>
        <v>42.573061936954339</v>
      </c>
      <c r="Q350" s="12">
        <f t="shared" si="63"/>
        <v>5.8524783725064573</v>
      </c>
      <c r="R350" s="12">
        <f t="shared" si="64"/>
        <v>41.322323082030373</v>
      </c>
      <c r="S350" s="12">
        <f t="shared" si="65"/>
        <v>37.012187922917889</v>
      </c>
    </row>
    <row r="351" spans="2:19"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H351" s="12">
        <f t="shared" si="55"/>
        <v>3.3500000000000014</v>
      </c>
      <c r="I351" s="12">
        <f t="shared" si="56"/>
        <v>1.2088683001144287</v>
      </c>
      <c r="J351" s="12">
        <f t="shared" si="57"/>
        <v>2.5</v>
      </c>
      <c r="K351" s="12">
        <f t="shared" si="58"/>
        <v>0</v>
      </c>
      <c r="L351" s="12">
        <f t="shared" si="59"/>
        <v>0.56541243937644514</v>
      </c>
      <c r="M351" s="12">
        <f t="shared" si="60"/>
        <v>7.7726710798887239E-2</v>
      </c>
      <c r="N351" s="12">
        <f t="shared" si="61"/>
        <v>75.828959945076448</v>
      </c>
      <c r="O351" s="12"/>
      <c r="P351" s="12">
        <f t="shared" si="62"/>
        <v>46.772046162756062</v>
      </c>
      <c r="Q351" s="12">
        <f t="shared" si="63"/>
        <v>6.4297087442469802</v>
      </c>
      <c r="R351" s="12">
        <f t="shared" si="64"/>
        <v>38.667966400257605</v>
      </c>
      <c r="S351" s="12">
        <f t="shared" si="65"/>
        <v>35.816044458752344</v>
      </c>
    </row>
    <row r="352" spans="2:19"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H352" s="12">
        <f t="shared" si="55"/>
        <v>0.89999999999999858</v>
      </c>
      <c r="I352" s="12">
        <f t="shared" si="56"/>
        <v>1.0441658616616922</v>
      </c>
      <c r="J352" s="12">
        <f t="shared" si="57"/>
        <v>0</v>
      </c>
      <c r="K352" s="12">
        <f t="shared" si="58"/>
        <v>0</v>
      </c>
      <c r="L352" s="12">
        <f t="shared" si="59"/>
        <v>0.41659801163617177</v>
      </c>
      <c r="M352" s="12">
        <f t="shared" si="60"/>
        <v>8.3705688552647789E-2</v>
      </c>
      <c r="N352" s="12">
        <f t="shared" si="61"/>
        <v>66.538049380383796</v>
      </c>
      <c r="O352" s="12"/>
      <c r="P352" s="12">
        <f t="shared" si="62"/>
        <v>39.89768550498242</v>
      </c>
      <c r="Q352" s="12">
        <f t="shared" si="63"/>
        <v>8.0165126658554051</v>
      </c>
      <c r="R352" s="12">
        <f t="shared" si="64"/>
        <v>35.809428435271542</v>
      </c>
      <c r="S352" s="12">
        <f t="shared" si="65"/>
        <v>34.680134909218154</v>
      </c>
    </row>
    <row r="353" spans="2:19"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H353" s="12">
        <f t="shared" si="55"/>
        <v>1.5</v>
      </c>
      <c r="I353" s="12">
        <f t="shared" si="56"/>
        <v>1.0552555433279762</v>
      </c>
      <c r="J353" s="12">
        <f t="shared" si="57"/>
        <v>1.4500000000000028</v>
      </c>
      <c r="K353" s="12">
        <f t="shared" si="58"/>
        <v>0</v>
      </c>
      <c r="L353" s="12">
        <f t="shared" si="59"/>
        <v>0.4486440125312619</v>
      </c>
      <c r="M353" s="12">
        <f t="shared" si="60"/>
        <v>9.0144587672082235E-2</v>
      </c>
      <c r="N353" s="12">
        <f t="shared" si="61"/>
        <v>66.538049380383796</v>
      </c>
      <c r="O353" s="12"/>
      <c r="P353" s="12">
        <f t="shared" si="62"/>
        <v>42.515200736720715</v>
      </c>
      <c r="Q353" s="12">
        <f t="shared" si="63"/>
        <v>8.542441519690275</v>
      </c>
      <c r="R353" s="12">
        <f t="shared" si="64"/>
        <v>33.4456883625706</v>
      </c>
      <c r="S353" s="12">
        <f t="shared" si="65"/>
        <v>33.938800631044444</v>
      </c>
    </row>
    <row r="354" spans="2:19"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H354" s="12">
        <f t="shared" si="55"/>
        <v>1.6000000000000014</v>
      </c>
      <c r="I354" s="12">
        <f t="shared" si="56"/>
        <v>1.0210444312762821</v>
      </c>
      <c r="J354" s="12">
        <f t="shared" si="57"/>
        <v>1.2000000000000028</v>
      </c>
      <c r="K354" s="12">
        <f t="shared" si="58"/>
        <v>0</v>
      </c>
      <c r="L354" s="12">
        <f t="shared" si="59"/>
        <v>0.37161662887982033</v>
      </c>
      <c r="M354" s="12">
        <f t="shared" si="60"/>
        <v>9.7078786723780869E-2</v>
      </c>
      <c r="N354" s="12">
        <f t="shared" si="61"/>
        <v>58.574893847101251</v>
      </c>
      <c r="O354" s="12"/>
      <c r="P354" s="12">
        <f t="shared" si="62"/>
        <v>36.395735336934173</v>
      </c>
      <c r="Q354" s="12">
        <f t="shared" si="63"/>
        <v>9.5077925847393949</v>
      </c>
      <c r="R354" s="12">
        <f t="shared" si="64"/>
        <v>30.900122130431125</v>
      </c>
      <c r="S354" s="12">
        <f t="shared" si="65"/>
        <v>32.943276240964771</v>
      </c>
    </row>
    <row r="355" spans="2:19"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H355" s="12">
        <f t="shared" si="55"/>
        <v>1.25</v>
      </c>
      <c r="I355" s="12">
        <f t="shared" si="56"/>
        <v>0.97650938752830363</v>
      </c>
      <c r="J355" s="12">
        <f t="shared" si="57"/>
        <v>0.44999999999999574</v>
      </c>
      <c r="K355" s="12">
        <f t="shared" si="58"/>
        <v>0</v>
      </c>
      <c r="L355" s="12">
        <f t="shared" si="59"/>
        <v>0.30789483110134475</v>
      </c>
      <c r="M355" s="12">
        <f t="shared" si="60"/>
        <v>0.10454638570253325</v>
      </c>
      <c r="N355" s="12">
        <f t="shared" si="61"/>
        <v>49.303618822244609</v>
      </c>
      <c r="O355" s="12"/>
      <c r="P355" s="12">
        <f t="shared" si="62"/>
        <v>31.530145540195392</v>
      </c>
      <c r="Q355" s="12">
        <f t="shared" si="63"/>
        <v>10.706132172180784</v>
      </c>
      <c r="R355" s="12">
        <f t="shared" si="64"/>
        <v>28.771293536841117</v>
      </c>
      <c r="S355" s="12">
        <f t="shared" si="65"/>
        <v>32.177448264466761</v>
      </c>
    </row>
    <row r="356" spans="2:19"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H356" s="12">
        <f t="shared" si="55"/>
        <v>1.8500000000000014</v>
      </c>
      <c r="I356" s="12">
        <f t="shared" si="56"/>
        <v>0.95547164810740393</v>
      </c>
      <c r="J356" s="12">
        <f t="shared" si="57"/>
        <v>0.89999999999999858</v>
      </c>
      <c r="K356" s="12">
        <f t="shared" si="58"/>
        <v>0</v>
      </c>
      <c r="L356" s="12">
        <f t="shared" si="59"/>
        <v>0.29696366426298698</v>
      </c>
      <c r="M356" s="12">
        <f t="shared" si="60"/>
        <v>0.11258841537195888</v>
      </c>
      <c r="N356" s="12">
        <f t="shared" si="61"/>
        <v>45.018755381579531</v>
      </c>
      <c r="O356" s="12"/>
      <c r="P356" s="12">
        <f t="shared" si="62"/>
        <v>31.080321938511929</v>
      </c>
      <c r="Q356" s="12">
        <f t="shared" si="63"/>
        <v>11.783543299790606</v>
      </c>
      <c r="R356" s="12">
        <f t="shared" si="64"/>
        <v>27.191883899502386</v>
      </c>
      <c r="S356" s="12">
        <f t="shared" si="65"/>
        <v>31.378332440126854</v>
      </c>
    </row>
    <row r="357" spans="2:19"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H357" s="12">
        <f t="shared" si="55"/>
        <v>1.6000000000000014</v>
      </c>
      <c r="I357" s="12">
        <f t="shared" si="56"/>
        <v>0.8866617748848965</v>
      </c>
      <c r="J357" s="12">
        <f t="shared" si="57"/>
        <v>0.85000000000000142</v>
      </c>
      <c r="K357" s="12">
        <f t="shared" si="58"/>
        <v>0</v>
      </c>
      <c r="L357" s="12">
        <f t="shared" si="59"/>
        <v>0.25057625382167842</v>
      </c>
      <c r="M357" s="12">
        <f t="shared" si="60"/>
        <v>0.12124906270826341</v>
      </c>
      <c r="N357" s="12">
        <f t="shared" si="61"/>
        <v>34.781706721952247</v>
      </c>
      <c r="O357" s="12"/>
      <c r="P357" s="12">
        <f t="shared" si="62"/>
        <v>28.260635669582957</v>
      </c>
      <c r="Q357" s="12">
        <f t="shared" si="63"/>
        <v>13.674781764896041</v>
      </c>
      <c r="R357" s="12">
        <f t="shared" si="64"/>
        <v>25.820586093188759</v>
      </c>
      <c r="S357" s="12">
        <f t="shared" si="65"/>
        <v>31.255562529814366</v>
      </c>
    </row>
    <row r="358" spans="2:19"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H358" s="12">
        <f t="shared" si="55"/>
        <v>1</v>
      </c>
      <c r="I358" s="12">
        <f t="shared" si="56"/>
        <v>0.83178960372219601</v>
      </c>
      <c r="J358" s="12">
        <f t="shared" si="57"/>
        <v>0.30000000000000426</v>
      </c>
      <c r="K358" s="12">
        <f t="shared" si="58"/>
        <v>0</v>
      </c>
      <c r="L358" s="12">
        <f t="shared" si="59"/>
        <v>0.20446673488488434</v>
      </c>
      <c r="M358" s="12">
        <f t="shared" si="60"/>
        <v>0.13057591368582214</v>
      </c>
      <c r="N358" s="12">
        <f t="shared" si="61"/>
        <v>22.054153856018271</v>
      </c>
      <c r="O358" s="12"/>
      <c r="P358" s="12">
        <f t="shared" si="62"/>
        <v>24.581544896679528</v>
      </c>
      <c r="Q358" s="12">
        <f t="shared" si="63"/>
        <v>15.698190155479791</v>
      </c>
      <c r="R358" s="12">
        <f t="shared" si="64"/>
        <v>25.131269121745412</v>
      </c>
      <c r="S358" s="12">
        <f t="shared" si="65"/>
        <v>31.944353985089094</v>
      </c>
    </row>
    <row r="359" spans="2:19"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H359" s="12">
        <f t="shared" si="55"/>
        <v>0.74999999999999645</v>
      </c>
      <c r="I359" s="12">
        <f t="shared" si="56"/>
        <v>0.81885034247005739</v>
      </c>
      <c r="J359" s="12">
        <f t="shared" si="57"/>
        <v>0.34999999999999787</v>
      </c>
      <c r="K359" s="12">
        <f t="shared" si="58"/>
        <v>0</v>
      </c>
      <c r="L359" s="12">
        <f t="shared" si="59"/>
        <v>0.19711802218372129</v>
      </c>
      <c r="M359" s="12">
        <f t="shared" si="60"/>
        <v>0.14062021473857769</v>
      </c>
      <c r="N359" s="12">
        <f t="shared" si="61"/>
        <v>16.728282814522309</v>
      </c>
      <c r="O359" s="12"/>
      <c r="P359" s="12">
        <f t="shared" si="62"/>
        <v>24.072533399585069</v>
      </c>
      <c r="Q359" s="12">
        <f t="shared" si="63"/>
        <v>17.17288342511986</v>
      </c>
      <c r="R359" s="12">
        <f t="shared" si="64"/>
        <v>25.367970296032116</v>
      </c>
      <c r="S359" s="12">
        <f t="shared" si="65"/>
        <v>33.129224893631168</v>
      </c>
    </row>
    <row r="360" spans="2:19"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H360" s="12">
        <f t="shared" si="55"/>
        <v>0.64999999999999858</v>
      </c>
      <c r="I360" s="12">
        <f t="shared" si="56"/>
        <v>0.82414652266006216</v>
      </c>
      <c r="J360" s="12">
        <f t="shared" si="57"/>
        <v>5.0000000000000711E-2</v>
      </c>
      <c r="K360" s="12">
        <f t="shared" si="58"/>
        <v>0</v>
      </c>
      <c r="L360" s="12">
        <f t="shared" si="59"/>
        <v>0.18535787004400769</v>
      </c>
      <c r="M360" s="12">
        <f t="shared" si="60"/>
        <v>0.15143715433385288</v>
      </c>
      <c r="N360" s="12">
        <f t="shared" si="61"/>
        <v>10.071620200688635</v>
      </c>
      <c r="O360" s="12"/>
      <c r="P360" s="12">
        <f t="shared" si="62"/>
        <v>22.490887839426428</v>
      </c>
      <c r="Q360" s="12">
        <f t="shared" si="63"/>
        <v>18.375028004130346</v>
      </c>
      <c r="R360" s="12">
        <f t="shared" si="64"/>
        <v>26.032561640763639</v>
      </c>
      <c r="S360" s="12">
        <f t="shared" si="65"/>
        <v>34.610080912118633</v>
      </c>
    </row>
    <row r="361" spans="2:19"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H361" s="12">
        <f t="shared" si="55"/>
        <v>0.75</v>
      </c>
      <c r="I361" s="12">
        <f t="shared" si="56"/>
        <v>0.8375424090185285</v>
      </c>
      <c r="J361" s="12">
        <f t="shared" si="57"/>
        <v>0.29999999999999716</v>
      </c>
      <c r="K361" s="12">
        <f t="shared" si="58"/>
        <v>0</v>
      </c>
      <c r="L361" s="12">
        <f t="shared" si="59"/>
        <v>0.19577001389354667</v>
      </c>
      <c r="M361" s="12">
        <f t="shared" si="60"/>
        <v>0.16308616620568772</v>
      </c>
      <c r="N361" s="12">
        <f t="shared" si="61"/>
        <v>9.1077845388703995</v>
      </c>
      <c r="O361" s="12"/>
      <c r="P361" s="12">
        <f t="shared" si="62"/>
        <v>23.374340425693688</v>
      </c>
      <c r="Q361" s="12">
        <f t="shared" si="63"/>
        <v>19.471989053879639</v>
      </c>
      <c r="R361" s="12">
        <f t="shared" si="64"/>
        <v>27.260326366923252</v>
      </c>
      <c r="S361" s="12">
        <f t="shared" si="65"/>
        <v>36.526989345810918</v>
      </c>
    </row>
    <row r="362" spans="2:19"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H362" s="12">
        <f t="shared" si="55"/>
        <v>0.95000000000000284</v>
      </c>
      <c r="I362" s="12">
        <f t="shared" si="56"/>
        <v>0.8442764404814922</v>
      </c>
      <c r="J362" s="12">
        <f t="shared" si="57"/>
        <v>0</v>
      </c>
      <c r="K362" s="12">
        <f t="shared" si="58"/>
        <v>0</v>
      </c>
      <c r="L362" s="12">
        <f t="shared" si="59"/>
        <v>0.18775232265458897</v>
      </c>
      <c r="M362" s="12">
        <f t="shared" si="60"/>
        <v>0.17563125591381756</v>
      </c>
      <c r="N362" s="12">
        <f t="shared" si="61"/>
        <v>3.3356121342972682</v>
      </c>
      <c r="O362" s="12"/>
      <c r="P362" s="12">
        <f t="shared" si="62"/>
        <v>22.238252028863144</v>
      </c>
      <c r="Q362" s="12">
        <f t="shared" si="63"/>
        <v>20.802576915880156</v>
      </c>
      <c r="R362" s="12">
        <f t="shared" si="64"/>
        <v>28.656675738311932</v>
      </c>
      <c r="S362" s="12">
        <f t="shared" si="65"/>
        <v>38.628422876780235</v>
      </c>
    </row>
    <row r="363" spans="2:19"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H363" s="12">
        <f t="shared" si="55"/>
        <v>1.5499999999999972</v>
      </c>
      <c r="I363" s="12">
        <f t="shared" si="56"/>
        <v>0.83614385898006838</v>
      </c>
      <c r="J363" s="12">
        <f t="shared" si="57"/>
        <v>0</v>
      </c>
      <c r="K363" s="12">
        <f t="shared" si="58"/>
        <v>1.0999999999999979</v>
      </c>
      <c r="L363" s="12">
        <f t="shared" si="59"/>
        <v>0.20219480901263426</v>
      </c>
      <c r="M363" s="12">
        <f t="shared" si="60"/>
        <v>0.18914135252257275</v>
      </c>
      <c r="N363" s="12">
        <f t="shared" si="61"/>
        <v>3.3356121342972624</v>
      </c>
      <c r="O363" s="12"/>
      <c r="P363" s="12">
        <f t="shared" si="62"/>
        <v>24.181820728704782</v>
      </c>
      <c r="Q363" s="12">
        <f t="shared" si="63"/>
        <v>22.620671131076431</v>
      </c>
      <c r="R363" s="12">
        <f t="shared" si="64"/>
        <v>30.604449861697674</v>
      </c>
      <c r="S363" s="12">
        <f t="shared" si="65"/>
        <v>41.430454955277426</v>
      </c>
    </row>
    <row r="364" spans="2:19"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H364" s="12">
        <f t="shared" si="55"/>
        <v>0.75000000000000355</v>
      </c>
      <c r="I364" s="12">
        <f t="shared" si="56"/>
        <v>0.78123184813238156</v>
      </c>
      <c r="J364" s="12">
        <f t="shared" si="57"/>
        <v>0.25</v>
      </c>
      <c r="K364" s="12">
        <f t="shared" si="58"/>
        <v>0</v>
      </c>
      <c r="L364" s="12">
        <f t="shared" si="59"/>
        <v>0.21774825585975999</v>
      </c>
      <c r="M364" s="12">
        <f t="shared" si="60"/>
        <v>0.11907530271661695</v>
      </c>
      <c r="N364" s="12">
        <f t="shared" si="61"/>
        <v>29.295145969063292</v>
      </c>
      <c r="O364" s="12"/>
      <c r="P364" s="12">
        <f t="shared" si="62"/>
        <v>27.872424348842216</v>
      </c>
      <c r="Q364" s="12">
        <f t="shared" si="63"/>
        <v>15.241992886142471</v>
      </c>
      <c r="R364" s="12">
        <f t="shared" si="64"/>
        <v>32.702052763805398</v>
      </c>
      <c r="S364" s="12">
        <f t="shared" si="65"/>
        <v>44.448027962889796</v>
      </c>
    </row>
    <row r="365" spans="2:19"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H365" s="12">
        <f t="shared" si="55"/>
        <v>0.65000000000000213</v>
      </c>
      <c r="I365" s="12">
        <f t="shared" si="56"/>
        <v>0.78363429798871842</v>
      </c>
      <c r="J365" s="12">
        <f t="shared" si="57"/>
        <v>0.20000000000000284</v>
      </c>
      <c r="K365" s="12">
        <f t="shared" si="58"/>
        <v>0</v>
      </c>
      <c r="L365" s="12">
        <f t="shared" si="59"/>
        <v>0.21526735246435691</v>
      </c>
      <c r="M365" s="12">
        <f t="shared" si="60"/>
        <v>0.12823494138712596</v>
      </c>
      <c r="N365" s="12">
        <f t="shared" si="61"/>
        <v>25.336777260317341</v>
      </c>
      <c r="O365" s="12"/>
      <c r="P365" s="12">
        <f t="shared" si="62"/>
        <v>27.470384210704367</v>
      </c>
      <c r="Q365" s="12">
        <f t="shared" si="63"/>
        <v>16.364130783485958</v>
      </c>
      <c r="R365" s="12">
        <f t="shared" si="64"/>
        <v>32.964122517247091</v>
      </c>
      <c r="S365" s="12">
        <f t="shared" si="65"/>
        <v>46.699278362058266</v>
      </c>
    </row>
    <row r="366" spans="2:19"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H366" s="12">
        <f t="shared" si="55"/>
        <v>0.60000000000000142</v>
      </c>
      <c r="I366" s="12">
        <f t="shared" si="56"/>
        <v>0.79391385937246584</v>
      </c>
      <c r="J366" s="12">
        <f t="shared" si="57"/>
        <v>0</v>
      </c>
      <c r="K366" s="12">
        <f t="shared" si="58"/>
        <v>0.20000000000000284</v>
      </c>
      <c r="L366" s="12">
        <f t="shared" si="59"/>
        <v>0.21644176419238415</v>
      </c>
      <c r="M366" s="12">
        <f t="shared" si="60"/>
        <v>0.1380991676476741</v>
      </c>
      <c r="N366" s="12">
        <f t="shared" si="61"/>
        <v>22.096911670569035</v>
      </c>
      <c r="O366" s="12"/>
      <c r="P366" s="12">
        <f t="shared" si="62"/>
        <v>27.262625741722967</v>
      </c>
      <c r="Q366" s="12">
        <f t="shared" si="63"/>
        <v>17.394729417727003</v>
      </c>
      <c r="R366" s="12">
        <f t="shared" si="64"/>
        <v>33.550841383164766</v>
      </c>
      <c r="S366" s="12">
        <f t="shared" si="65"/>
        <v>47.948025048468693</v>
      </c>
    </row>
    <row r="367" spans="2:19"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H367" s="12">
        <f t="shared" si="55"/>
        <v>0.60000000000000142</v>
      </c>
      <c r="I367" s="12">
        <f t="shared" si="56"/>
        <v>0.80883031009342465</v>
      </c>
      <c r="J367" s="12">
        <f t="shared" si="57"/>
        <v>0</v>
      </c>
      <c r="K367" s="12">
        <f t="shared" si="58"/>
        <v>0</v>
      </c>
      <c r="L367" s="12">
        <f t="shared" si="59"/>
        <v>0.23309113066872139</v>
      </c>
      <c r="M367" s="12">
        <f t="shared" si="60"/>
        <v>0.13333756515903342</v>
      </c>
      <c r="N367" s="12">
        <f t="shared" si="61"/>
        <v>27.223186023776542</v>
      </c>
      <c r="O367" s="12"/>
      <c r="P367" s="12">
        <f t="shared" si="62"/>
        <v>28.818298196787161</v>
      </c>
      <c r="Q367" s="12">
        <f t="shared" si="63"/>
        <v>16.485233490277107</v>
      </c>
      <c r="R367" s="12">
        <f t="shared" si="64"/>
        <v>34.431912899518281</v>
      </c>
      <c r="S367" s="12">
        <f t="shared" si="65"/>
        <v>47.96772926873777</v>
      </c>
    </row>
    <row r="368" spans="2:19"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H368" s="12">
        <f t="shared" si="55"/>
        <v>1.3000000000000043</v>
      </c>
      <c r="I368" s="12">
        <f t="shared" si="56"/>
        <v>0.82489418010061111</v>
      </c>
      <c r="J368" s="12">
        <f t="shared" si="57"/>
        <v>0</v>
      </c>
      <c r="K368" s="12">
        <f t="shared" si="58"/>
        <v>0.35000000000000142</v>
      </c>
      <c r="L368" s="12">
        <f t="shared" si="59"/>
        <v>0.25102121764323843</v>
      </c>
      <c r="M368" s="12">
        <f t="shared" si="60"/>
        <v>0.14359430094049752</v>
      </c>
      <c r="N368" s="12">
        <f t="shared" si="61"/>
        <v>27.223186023776535</v>
      </c>
      <c r="O368" s="12"/>
      <c r="P368" s="12">
        <f t="shared" si="62"/>
        <v>30.430717502773717</v>
      </c>
      <c r="Q368" s="12">
        <f t="shared" si="63"/>
        <v>17.40760262400973</v>
      </c>
      <c r="R368" s="12">
        <f t="shared" si="64"/>
        <v>34.986430351498413</v>
      </c>
      <c r="S368" s="12">
        <f t="shared" si="65"/>
        <v>47.791784800058025</v>
      </c>
    </row>
    <row r="369" spans="2:19"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H369" s="12">
        <f t="shared" si="55"/>
        <v>1.0499999999999972</v>
      </c>
      <c r="I369" s="12">
        <f t="shared" si="56"/>
        <v>0.78834757856988857</v>
      </c>
      <c r="J369" s="12">
        <f t="shared" si="57"/>
        <v>1.0499999999999972</v>
      </c>
      <c r="K369" s="12">
        <f t="shared" si="58"/>
        <v>0</v>
      </c>
      <c r="L369" s="12">
        <f t="shared" si="59"/>
        <v>0.2703305420773337</v>
      </c>
      <c r="M369" s="12">
        <f t="shared" si="60"/>
        <v>0.12771693947438184</v>
      </c>
      <c r="N369" s="12">
        <f t="shared" si="61"/>
        <v>35.828289139526454</v>
      </c>
      <c r="O369" s="12"/>
      <c r="P369" s="12">
        <f t="shared" si="62"/>
        <v>34.29078104961394</v>
      </c>
      <c r="Q369" s="12">
        <f t="shared" si="63"/>
        <v>16.200587525881453</v>
      </c>
      <c r="R369" s="12">
        <f t="shared" si="64"/>
        <v>35.583602992092402</v>
      </c>
      <c r="S369" s="12">
        <f t="shared" si="65"/>
        <v>47.62324614298393</v>
      </c>
    </row>
    <row r="370" spans="2:19"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H370" s="12">
        <f t="shared" si="55"/>
        <v>0.85000000000000142</v>
      </c>
      <c r="I370" s="12">
        <f t="shared" si="56"/>
        <v>0.76822046922911091</v>
      </c>
      <c r="J370" s="12">
        <f t="shared" si="57"/>
        <v>0.60000000000000142</v>
      </c>
      <c r="K370" s="12">
        <f t="shared" si="58"/>
        <v>0</v>
      </c>
      <c r="L370" s="12">
        <f t="shared" si="59"/>
        <v>0.21035596839097498</v>
      </c>
      <c r="M370" s="12">
        <f t="shared" si="60"/>
        <v>0.13754131943394968</v>
      </c>
      <c r="N370" s="12">
        <f t="shared" si="61"/>
        <v>20.929927166798851</v>
      </c>
      <c r="O370" s="12"/>
      <c r="P370" s="12">
        <f t="shared" si="62"/>
        <v>27.382239450357481</v>
      </c>
      <c r="Q370" s="12">
        <f t="shared" si="63"/>
        <v>17.903886311694972</v>
      </c>
      <c r="R370" s="12">
        <f t="shared" si="64"/>
        <v>35.564780980751323</v>
      </c>
      <c r="S370" s="12">
        <f t="shared" si="65"/>
        <v>47.196639615529541</v>
      </c>
    </row>
    <row r="371" spans="2:19"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H371" s="12">
        <f t="shared" si="55"/>
        <v>0.34999999999999787</v>
      </c>
      <c r="I371" s="12">
        <f t="shared" si="56"/>
        <v>0.76192973609288861</v>
      </c>
      <c r="J371" s="12">
        <f t="shared" si="57"/>
        <v>0</v>
      </c>
      <c r="K371" s="12">
        <f t="shared" si="58"/>
        <v>5.0000000000000711E-2</v>
      </c>
      <c r="L371" s="12">
        <f t="shared" si="59"/>
        <v>0.18038335057489602</v>
      </c>
      <c r="M371" s="12">
        <f t="shared" si="60"/>
        <v>0.14812142092886887</v>
      </c>
      <c r="N371" s="12">
        <f t="shared" si="61"/>
        <v>9.8208405005336186</v>
      </c>
      <c r="O371" s="12"/>
      <c r="P371" s="12">
        <f t="shared" si="62"/>
        <v>23.674538744200564</v>
      </c>
      <c r="Q371" s="12">
        <f t="shared" si="63"/>
        <v>19.440299270694304</v>
      </c>
      <c r="R371" s="12">
        <f t="shared" si="64"/>
        <v>36.690538966439973</v>
      </c>
      <c r="S371" s="12">
        <f t="shared" si="65"/>
        <v>47.645500419251462</v>
      </c>
    </row>
    <row r="372" spans="2:19"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H372" s="12">
        <f t="shared" si="55"/>
        <v>0.30000000000000071</v>
      </c>
      <c r="I372" s="12">
        <f t="shared" si="56"/>
        <v>0.79361663886926492</v>
      </c>
      <c r="J372" s="12">
        <f t="shared" si="57"/>
        <v>0</v>
      </c>
      <c r="K372" s="12">
        <f t="shared" si="58"/>
        <v>0</v>
      </c>
      <c r="L372" s="12">
        <f t="shared" si="59"/>
        <v>0.19425899292681112</v>
      </c>
      <c r="M372" s="12">
        <f t="shared" si="60"/>
        <v>0.15566922253878182</v>
      </c>
      <c r="N372" s="12">
        <f t="shared" si="61"/>
        <v>11.027910492065967</v>
      </c>
      <c r="O372" s="12"/>
      <c r="P372" s="12">
        <f t="shared" si="62"/>
        <v>24.477686506622256</v>
      </c>
      <c r="Q372" s="12">
        <f t="shared" si="63"/>
        <v>19.615166179048032</v>
      </c>
      <c r="R372" s="12">
        <f t="shared" si="64"/>
        <v>38.757438848432777</v>
      </c>
      <c r="S372" s="12">
        <f t="shared" si="65"/>
        <v>48.664427029976395</v>
      </c>
    </row>
    <row r="373" spans="2:19"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H373" s="12">
        <f t="shared" si="55"/>
        <v>0.44999999999999929</v>
      </c>
      <c r="I373" s="12">
        <f t="shared" si="56"/>
        <v>0.83158714955151591</v>
      </c>
      <c r="J373" s="12">
        <f t="shared" si="57"/>
        <v>9.9999999999997868E-2</v>
      </c>
      <c r="K373" s="12">
        <f t="shared" si="58"/>
        <v>0</v>
      </c>
      <c r="L373" s="12">
        <f t="shared" si="59"/>
        <v>0.20920199238271966</v>
      </c>
      <c r="M373" s="12">
        <f t="shared" si="60"/>
        <v>0.16764377811868811</v>
      </c>
      <c r="N373" s="12">
        <f t="shared" si="61"/>
        <v>11.02791049206596</v>
      </c>
      <c r="O373" s="12"/>
      <c r="P373" s="12">
        <f t="shared" si="62"/>
        <v>25.156953482932558</v>
      </c>
      <c r="Q373" s="12">
        <f t="shared" si="63"/>
        <v>20.159495996192369</v>
      </c>
      <c r="R373" s="12">
        <f t="shared" si="64"/>
        <v>40.890479491230217</v>
      </c>
      <c r="S373" s="12">
        <f t="shared" si="65"/>
        <v>49.345639431745433</v>
      </c>
    </row>
    <row r="374" spans="2:19"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H374" s="12">
        <f t="shared" si="55"/>
        <v>0.45000000000000284</v>
      </c>
      <c r="I374" s="12">
        <f t="shared" si="56"/>
        <v>0.86094000720932484</v>
      </c>
      <c r="J374" s="12">
        <f t="shared" si="57"/>
        <v>0</v>
      </c>
      <c r="K374" s="12">
        <f t="shared" si="58"/>
        <v>0</v>
      </c>
      <c r="L374" s="12">
        <f t="shared" si="59"/>
        <v>0.21760214564292904</v>
      </c>
      <c r="M374" s="12">
        <f t="shared" si="60"/>
        <v>0.1805394533585872</v>
      </c>
      <c r="N374" s="12">
        <f t="shared" si="61"/>
        <v>9.3089223475491902</v>
      </c>
      <c r="O374" s="12"/>
      <c r="P374" s="12">
        <f t="shared" si="62"/>
        <v>25.27494875610099</v>
      </c>
      <c r="Q374" s="12">
        <f t="shared" si="63"/>
        <v>20.970038777009893</v>
      </c>
      <c r="R374" s="12">
        <f t="shared" si="64"/>
        <v>43.18760018347362</v>
      </c>
      <c r="S374" s="12">
        <f t="shared" si="65"/>
        <v>50.092971044361562</v>
      </c>
    </row>
    <row r="375" spans="2:19"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H375" s="12">
        <f t="shared" si="55"/>
        <v>0.80000000000000071</v>
      </c>
      <c r="I375" s="12">
        <f t="shared" si="56"/>
        <v>0.89255077699465724</v>
      </c>
      <c r="J375" s="12">
        <f t="shared" si="57"/>
        <v>0.5</v>
      </c>
      <c r="K375" s="12">
        <f t="shared" si="58"/>
        <v>0</v>
      </c>
      <c r="L375" s="12">
        <f t="shared" si="59"/>
        <v>0.23434077223084665</v>
      </c>
      <c r="M375" s="12">
        <f t="shared" si="60"/>
        <v>0.19442710361694007</v>
      </c>
      <c r="N375" s="12">
        <f t="shared" si="61"/>
        <v>9.3089223475492009</v>
      </c>
      <c r="O375" s="12"/>
      <c r="P375" s="12">
        <f t="shared" si="62"/>
        <v>26.255175422053263</v>
      </c>
      <c r="Q375" s="12">
        <f t="shared" si="63"/>
        <v>21.783310107196723</v>
      </c>
      <c r="R375" s="12">
        <f t="shared" si="64"/>
        <v>45.793652324698577</v>
      </c>
      <c r="S375" s="12">
        <f t="shared" si="65"/>
        <v>50.963904632737268</v>
      </c>
    </row>
    <row r="376" spans="2:19"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H376" s="12">
        <f t="shared" si="55"/>
        <v>0.40000000000000213</v>
      </c>
      <c r="I376" s="12">
        <f t="shared" si="56"/>
        <v>0.89967006753270784</v>
      </c>
      <c r="J376" s="12">
        <f t="shared" si="57"/>
        <v>0</v>
      </c>
      <c r="K376" s="12">
        <f t="shared" si="58"/>
        <v>0</v>
      </c>
      <c r="L376" s="12">
        <f t="shared" si="59"/>
        <v>0.21390544701783482</v>
      </c>
      <c r="M376" s="12">
        <f t="shared" si="60"/>
        <v>0.20938303466439701</v>
      </c>
      <c r="N376" s="12">
        <f t="shared" si="61"/>
        <v>1.0683995783360003</v>
      </c>
      <c r="O376" s="12"/>
      <c r="P376" s="12">
        <f t="shared" si="62"/>
        <v>23.775987969062694</v>
      </c>
      <c r="Q376" s="12">
        <f t="shared" si="63"/>
        <v>23.273313431291278</v>
      </c>
      <c r="R376" s="12">
        <f t="shared" si="64"/>
        <v>48.60017001524853</v>
      </c>
      <c r="S376" s="12">
        <f t="shared" si="65"/>
        <v>51.938807601242978</v>
      </c>
    </row>
    <row r="377" spans="2:19"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H377" s="12">
        <f t="shared" si="55"/>
        <v>1.0500000000000007</v>
      </c>
      <c r="I377" s="12">
        <f t="shared" si="56"/>
        <v>0.93810622657368514</v>
      </c>
      <c r="J377" s="12">
        <f t="shared" si="57"/>
        <v>0</v>
      </c>
      <c r="K377" s="12">
        <f t="shared" si="58"/>
        <v>0</v>
      </c>
      <c r="L377" s="12">
        <f t="shared" si="59"/>
        <v>0.23035971217305287</v>
      </c>
      <c r="M377" s="12">
        <f t="shared" si="60"/>
        <v>0.22548942194627369</v>
      </c>
      <c r="N377" s="12">
        <f t="shared" si="61"/>
        <v>1.0683995783359979</v>
      </c>
      <c r="O377" s="12"/>
      <c r="P377" s="12">
        <f t="shared" si="62"/>
        <v>24.555823812662741</v>
      </c>
      <c r="Q377" s="12">
        <f t="shared" si="63"/>
        <v>24.036661900203498</v>
      </c>
      <c r="R377" s="12">
        <f t="shared" si="64"/>
        <v>52.256460048857186</v>
      </c>
      <c r="S377" s="12">
        <f t="shared" si="65"/>
        <v>53.305646289218856</v>
      </c>
    </row>
    <row r="378" spans="2:19"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H378" s="12">
        <f t="shared" si="55"/>
        <v>2.3000000000000007</v>
      </c>
      <c r="I378" s="12">
        <f t="shared" si="56"/>
        <v>0.92949901323319928</v>
      </c>
      <c r="J378" s="12">
        <f t="shared" si="57"/>
        <v>0</v>
      </c>
      <c r="K378" s="12">
        <f t="shared" si="58"/>
        <v>1.75</v>
      </c>
      <c r="L378" s="12">
        <f t="shared" si="59"/>
        <v>0.24807969003251848</v>
      </c>
      <c r="M378" s="12">
        <f t="shared" si="60"/>
        <v>0.24283476209598706</v>
      </c>
      <c r="N378" s="12">
        <f t="shared" si="61"/>
        <v>1.0683995783359888</v>
      </c>
      <c r="O378" s="12"/>
      <c r="P378" s="12">
        <f t="shared" si="62"/>
        <v>26.689613060436727</v>
      </c>
      <c r="Q378" s="12">
        <f t="shared" si="63"/>
        <v>26.125338342350986</v>
      </c>
      <c r="R378" s="12">
        <f t="shared" si="64"/>
        <v>56.194003161974202</v>
      </c>
      <c r="S378" s="12">
        <f t="shared" si="65"/>
        <v>54.777626414731344</v>
      </c>
    </row>
    <row r="379" spans="2:19"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H379" s="12">
        <f t="shared" si="55"/>
        <v>1.25</v>
      </c>
      <c r="I379" s="12">
        <f t="shared" si="56"/>
        <v>0.82407586040498382</v>
      </c>
      <c r="J379" s="12">
        <f t="shared" si="57"/>
        <v>0</v>
      </c>
      <c r="K379" s="12">
        <f t="shared" si="58"/>
        <v>1.1999999999999993</v>
      </c>
      <c r="L379" s="12">
        <f t="shared" si="59"/>
        <v>0.26716274311194299</v>
      </c>
      <c r="M379" s="12">
        <f t="shared" si="60"/>
        <v>0.12689897456490914</v>
      </c>
      <c r="N379" s="12">
        <f t="shared" si="61"/>
        <v>35.594365617128105</v>
      </c>
      <c r="O379" s="12"/>
      <c r="P379" s="12">
        <f t="shared" si="62"/>
        <v>32.419678326780321</v>
      </c>
      <c r="Q379" s="12">
        <f t="shared" si="63"/>
        <v>15.398943308756296</v>
      </c>
      <c r="R379" s="12">
        <f t="shared" si="64"/>
        <v>60.434434206869447</v>
      </c>
      <c r="S379" s="12">
        <f t="shared" si="65"/>
        <v>56.497927359704967</v>
      </c>
    </row>
    <row r="380" spans="2:19"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H380" s="12">
        <f t="shared" si="55"/>
        <v>0.59999999999999787</v>
      </c>
      <c r="I380" s="12">
        <f t="shared" si="56"/>
        <v>0.79131246505152097</v>
      </c>
      <c r="J380" s="12">
        <f t="shared" si="57"/>
        <v>0</v>
      </c>
      <c r="K380" s="12">
        <f t="shared" si="58"/>
        <v>0</v>
      </c>
      <c r="L380" s="12">
        <f t="shared" si="59"/>
        <v>0.28771372335132323</v>
      </c>
      <c r="M380" s="12">
        <f t="shared" si="60"/>
        <v>4.4352741839132979E-2</v>
      </c>
      <c r="N380" s="12">
        <f t="shared" si="61"/>
        <v>73.286828699372265</v>
      </c>
      <c r="O380" s="12"/>
      <c r="P380" s="12">
        <f t="shared" si="62"/>
        <v>36.359053605024492</v>
      </c>
      <c r="Q380" s="12">
        <f t="shared" si="63"/>
        <v>5.6049593299715363</v>
      </c>
      <c r="R380" s="12">
        <f t="shared" si="64"/>
        <v>62.345208713772621</v>
      </c>
      <c r="S380" s="12">
        <f t="shared" si="65"/>
        <v>58.118424370401932</v>
      </c>
    </row>
    <row r="381" spans="2:19"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H381" s="12">
        <f t="shared" si="55"/>
        <v>1.3999999999999986</v>
      </c>
      <c r="I381" s="12">
        <f t="shared" si="56"/>
        <v>0.80602880851702274</v>
      </c>
      <c r="J381" s="12">
        <f t="shared" si="57"/>
        <v>0.10000000000000142</v>
      </c>
      <c r="K381" s="12">
        <f t="shared" si="58"/>
        <v>0</v>
      </c>
      <c r="L381" s="12">
        <f t="shared" si="59"/>
        <v>0.30984554822450189</v>
      </c>
      <c r="M381" s="12">
        <f t="shared" si="60"/>
        <v>4.776449121137398E-2</v>
      </c>
      <c r="N381" s="12">
        <f t="shared" si="61"/>
        <v>73.286828699372251</v>
      </c>
      <c r="O381" s="12"/>
      <c r="P381" s="12">
        <f t="shared" si="62"/>
        <v>38.441001729773554</v>
      </c>
      <c r="Q381" s="12">
        <f t="shared" si="63"/>
        <v>5.9259037278399251</v>
      </c>
      <c r="R381" s="12">
        <f t="shared" si="64"/>
        <v>61.503545637957259</v>
      </c>
      <c r="S381" s="12">
        <f t="shared" si="65"/>
        <v>58.559026584692589</v>
      </c>
    </row>
    <row r="382" spans="2:19"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H382" s="12">
        <f t="shared" si="55"/>
        <v>1.2999999999999972</v>
      </c>
      <c r="I382" s="12">
        <f t="shared" si="56"/>
        <v>0.76033871686448617</v>
      </c>
      <c r="J382" s="12">
        <f t="shared" si="57"/>
        <v>0.39999999999999858</v>
      </c>
      <c r="K382" s="12">
        <f t="shared" si="58"/>
        <v>0</v>
      </c>
      <c r="L382" s="12">
        <f t="shared" si="59"/>
        <v>0.3259875134725404</v>
      </c>
      <c r="M382" s="12">
        <f t="shared" si="60"/>
        <v>5.1438682843018134E-2</v>
      </c>
      <c r="N382" s="12">
        <f t="shared" si="61"/>
        <v>72.742388660266016</v>
      </c>
      <c r="O382" s="12"/>
      <c r="P382" s="12">
        <f t="shared" si="62"/>
        <v>42.873985796338268</v>
      </c>
      <c r="Q382" s="12">
        <f t="shared" si="63"/>
        <v>6.7652326130573677</v>
      </c>
      <c r="R382" s="12">
        <f t="shared" si="64"/>
        <v>60.597139248617637</v>
      </c>
      <c r="S382" s="12">
        <f t="shared" si="65"/>
        <v>59.033521277005612</v>
      </c>
    </row>
    <row r="383" spans="2:19"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H383" s="12">
        <f t="shared" si="55"/>
        <v>1.3999999999999986</v>
      </c>
      <c r="I383" s="12">
        <f t="shared" si="56"/>
        <v>0.71882631046944689</v>
      </c>
      <c r="J383" s="12">
        <f t="shared" si="57"/>
        <v>1.1999999999999993</v>
      </c>
      <c r="K383" s="12">
        <f t="shared" si="58"/>
        <v>0</v>
      </c>
      <c r="L383" s="12">
        <f t="shared" si="59"/>
        <v>0.32029424527812056</v>
      </c>
      <c r="M383" s="12">
        <f t="shared" si="60"/>
        <v>5.5395504600173374E-2</v>
      </c>
      <c r="N383" s="12">
        <f t="shared" si="61"/>
        <v>70.509972860255587</v>
      </c>
      <c r="O383" s="12"/>
      <c r="P383" s="12">
        <f t="shared" si="62"/>
        <v>44.557946838220857</v>
      </c>
      <c r="Q383" s="12">
        <f t="shared" si="63"/>
        <v>7.7063824450159597</v>
      </c>
      <c r="R383" s="12">
        <f t="shared" si="64"/>
        <v>59.662889293875459</v>
      </c>
      <c r="S383" s="12">
        <f t="shared" si="65"/>
        <v>59.704930225376785</v>
      </c>
    </row>
    <row r="384" spans="2:19"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H384" s="12">
        <f t="shared" si="55"/>
        <v>0.5</v>
      </c>
      <c r="I384" s="12">
        <f t="shared" si="56"/>
        <v>0.66642833435171223</v>
      </c>
      <c r="J384" s="12">
        <f t="shared" si="57"/>
        <v>0.30000000000000071</v>
      </c>
      <c r="K384" s="12">
        <f t="shared" si="58"/>
        <v>0</v>
      </c>
      <c r="L384" s="12">
        <f t="shared" si="59"/>
        <v>0.25262457183797604</v>
      </c>
      <c r="M384" s="12">
        <f t="shared" si="60"/>
        <v>5.9656697261725171E-2</v>
      </c>
      <c r="N384" s="12">
        <f t="shared" si="61"/>
        <v>61.792971167490208</v>
      </c>
      <c r="O384" s="12"/>
      <c r="P384" s="12">
        <f t="shared" si="62"/>
        <v>37.907237555216497</v>
      </c>
      <c r="Q384" s="12">
        <f t="shared" si="63"/>
        <v>8.9517048100540286</v>
      </c>
      <c r="R384" s="12">
        <f t="shared" si="64"/>
        <v>58.82849825030776</v>
      </c>
      <c r="S384" s="12">
        <f t="shared" si="65"/>
        <v>60.583750089881647</v>
      </c>
    </row>
    <row r="385" spans="2:19"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H385" s="12">
        <f t="shared" si="55"/>
        <v>0.34999999999999787</v>
      </c>
      <c r="I385" s="12">
        <f t="shared" si="56"/>
        <v>0.67923051391722855</v>
      </c>
      <c r="J385" s="12">
        <f t="shared" si="57"/>
        <v>0</v>
      </c>
      <c r="K385" s="12">
        <f t="shared" si="58"/>
        <v>0.25</v>
      </c>
      <c r="L385" s="12">
        <f t="shared" si="59"/>
        <v>0.2489803081332049</v>
      </c>
      <c r="M385" s="12">
        <f t="shared" si="60"/>
        <v>6.4245673974165571E-2</v>
      </c>
      <c r="N385" s="12">
        <f t="shared" si="61"/>
        <v>58.97806845912109</v>
      </c>
      <c r="O385" s="12"/>
      <c r="P385" s="12">
        <f t="shared" si="62"/>
        <v>36.656231284030007</v>
      </c>
      <c r="Q385" s="12">
        <f t="shared" si="63"/>
        <v>9.4585965526858793</v>
      </c>
      <c r="R385" s="12">
        <f t="shared" si="64"/>
        <v>58.600461872062958</v>
      </c>
      <c r="S385" s="12">
        <f t="shared" si="65"/>
        <v>60.572289739356457</v>
      </c>
    </row>
    <row r="386" spans="2:19"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H386" s="12">
        <f t="shared" si="55"/>
        <v>0.5</v>
      </c>
      <c r="I386" s="12">
        <f t="shared" si="56"/>
        <v>0.70455593806470784</v>
      </c>
      <c r="J386" s="12">
        <f t="shared" si="57"/>
        <v>5.0000000000000711E-2</v>
      </c>
      <c r="K386" s="12">
        <f t="shared" si="58"/>
        <v>0</v>
      </c>
      <c r="L386" s="12">
        <f t="shared" si="59"/>
        <v>0.26813263952806682</v>
      </c>
      <c r="M386" s="12">
        <f t="shared" si="60"/>
        <v>4.9956879664485997E-2</v>
      </c>
      <c r="N386" s="12">
        <f t="shared" si="61"/>
        <v>68.589421121891775</v>
      </c>
      <c r="O386" s="12"/>
      <c r="P386" s="12">
        <f t="shared" si="62"/>
        <v>38.056969651633395</v>
      </c>
      <c r="Q386" s="12">
        <f t="shared" si="63"/>
        <v>7.0905483816812085</v>
      </c>
      <c r="R386" s="12">
        <f t="shared" si="64"/>
        <v>58.571415211520019</v>
      </c>
      <c r="S386" s="12">
        <f t="shared" si="65"/>
        <v>60.758556468381286</v>
      </c>
    </row>
    <row r="387" spans="2:19"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H387" s="12">
        <f t="shared" si="55"/>
        <v>0.55000000000000071</v>
      </c>
      <c r="I387" s="12">
        <f t="shared" si="56"/>
        <v>0.72029101022353159</v>
      </c>
      <c r="J387" s="12">
        <f t="shared" si="57"/>
        <v>0</v>
      </c>
      <c r="K387" s="12">
        <f t="shared" si="58"/>
        <v>0</v>
      </c>
      <c r="L387" s="12">
        <f t="shared" si="59"/>
        <v>0.28491207333791807</v>
      </c>
      <c r="M387" s="12">
        <f t="shared" si="60"/>
        <v>5.3799716561754155E-2</v>
      </c>
      <c r="N387" s="12">
        <f t="shared" si="61"/>
        <v>68.232746443405574</v>
      </c>
      <c r="O387" s="12"/>
      <c r="P387" s="12">
        <f t="shared" si="62"/>
        <v>39.555133868670644</v>
      </c>
      <c r="Q387" s="12">
        <f t="shared" si="63"/>
        <v>7.4691639626403514</v>
      </c>
      <c r="R387" s="12">
        <f t="shared" si="64"/>
        <v>57.800799372260649</v>
      </c>
      <c r="S387" s="12">
        <f t="shared" si="65"/>
        <v>60.589483997224526</v>
      </c>
    </row>
    <row r="388" spans="2:19"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H388" s="12">
        <f t="shared" si="55"/>
        <v>0.80000000000000071</v>
      </c>
      <c r="I388" s="12">
        <f t="shared" si="56"/>
        <v>0.73339031870226468</v>
      </c>
      <c r="J388" s="12">
        <f t="shared" si="57"/>
        <v>0.15000000000000213</v>
      </c>
      <c r="K388" s="12">
        <f t="shared" si="58"/>
        <v>0</v>
      </c>
      <c r="L388" s="12">
        <f t="shared" si="59"/>
        <v>0.30682838667160406</v>
      </c>
      <c r="M388" s="12">
        <f t="shared" si="60"/>
        <v>5.793815629727371E-2</v>
      </c>
      <c r="N388" s="12">
        <f t="shared" si="61"/>
        <v>68.232746443405546</v>
      </c>
      <c r="O388" s="12"/>
      <c r="P388" s="12">
        <f t="shared" si="62"/>
        <v>41.836983506209542</v>
      </c>
      <c r="Q388" s="12">
        <f t="shared" si="63"/>
        <v>7.9000437856604613</v>
      </c>
      <c r="R388" s="12">
        <f t="shared" si="64"/>
        <v>56.998341905249504</v>
      </c>
      <c r="S388" s="12">
        <f t="shared" si="65"/>
        <v>60.712300514366696</v>
      </c>
    </row>
    <row r="389" spans="2:19"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H389" s="12">
        <f t="shared" ref="H389:H439" si="66">MAX((D389-E389),ABS(D389-F390),ABS(E389-F390))</f>
        <v>0.54999999999999716</v>
      </c>
      <c r="I389" s="12">
        <f t="shared" ref="I389:I439" si="67">I390*13/14+H389/14</f>
        <v>0.72826649706397728</v>
      </c>
      <c r="J389" s="12">
        <f t="shared" ref="J389:J439" si="68">IF(IF((D389-D390)&gt;(E390-E389),(D389-D390),0) &gt;0,(D389-D390),0)</f>
        <v>0</v>
      </c>
      <c r="K389" s="12">
        <f t="shared" ref="K389:K439" si="69">IF(IF((D389-D390)&lt;(E390-E389),(E390-E389),0) &gt;0,(E390-E389),0)</f>
        <v>0</v>
      </c>
      <c r="L389" s="12">
        <f t="shared" ref="L389:L439" si="70">L390*13/14+J389/14</f>
        <v>0.31889210872326573</v>
      </c>
      <c r="M389" s="12">
        <f t="shared" ref="M389:M439" si="71">M390*13/14+K389/14</f>
        <v>6.2394937550910148E-2</v>
      </c>
      <c r="N389" s="12">
        <f t="shared" ref="N389:N439" si="72">ABS(P389-Q389)/(P389+Q389)*100</f>
        <v>67.271409736777045</v>
      </c>
      <c r="O389" s="12"/>
      <c r="P389" s="12">
        <f t="shared" ref="P389:P439" si="73">L389/I389*100</f>
        <v>43.787831790819212</v>
      </c>
      <c r="Q389" s="12">
        <f t="shared" ref="Q389:Q439" si="74">M389/I389*100</f>
        <v>8.5675968622004088</v>
      </c>
      <c r="R389" s="12">
        <f t="shared" ref="R389:R439" si="75">R390*13/14+N389/14</f>
        <v>56.134156940775966</v>
      </c>
      <c r="S389" s="12">
        <f t="shared" ref="S389:S439" si="76">(R389+R403)/2</f>
        <v>60.844564455904418</v>
      </c>
    </row>
    <row r="390" spans="2:19"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H390" s="12">
        <f t="shared" si="66"/>
        <v>0.94999999999999929</v>
      </c>
      <c r="I390" s="12">
        <f t="shared" si="67"/>
        <v>0.74197930453043737</v>
      </c>
      <c r="J390" s="12">
        <f t="shared" si="68"/>
        <v>0</v>
      </c>
      <c r="K390" s="12">
        <f t="shared" si="69"/>
        <v>0</v>
      </c>
      <c r="L390" s="12">
        <f t="shared" si="70"/>
        <v>0.34342227093274769</v>
      </c>
      <c r="M390" s="12">
        <f t="shared" si="71"/>
        <v>6.7194548131749396E-2</v>
      </c>
      <c r="N390" s="12">
        <f t="shared" si="72"/>
        <v>67.271409736777045</v>
      </c>
      <c r="O390" s="12"/>
      <c r="P390" s="12">
        <f t="shared" si="73"/>
        <v>46.284615869452445</v>
      </c>
      <c r="Q390" s="12">
        <f t="shared" si="74"/>
        <v>9.0561216089812042</v>
      </c>
      <c r="R390" s="12">
        <f t="shared" si="75"/>
        <v>55.277445187237426</v>
      </c>
      <c r="S390" s="12">
        <f t="shared" si="76"/>
        <v>60.714534316506004</v>
      </c>
    </row>
    <row r="391" spans="2:19"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H391" s="12">
        <f t="shared" si="66"/>
        <v>2.2000000000000028</v>
      </c>
      <c r="I391" s="12">
        <f t="shared" si="67"/>
        <v>0.72597771257124022</v>
      </c>
      <c r="J391" s="12">
        <f t="shared" si="68"/>
        <v>0.60000000000000142</v>
      </c>
      <c r="K391" s="12">
        <f t="shared" si="69"/>
        <v>0</v>
      </c>
      <c r="L391" s="12">
        <f t="shared" si="70"/>
        <v>0.36983936869680523</v>
      </c>
      <c r="M391" s="12">
        <f t="shared" si="71"/>
        <v>7.2363359526499346E-2</v>
      </c>
      <c r="N391" s="12">
        <f t="shared" si="72"/>
        <v>67.271409736777059</v>
      </c>
      <c r="O391" s="12"/>
      <c r="P391" s="12">
        <f t="shared" si="73"/>
        <v>50.943625719159094</v>
      </c>
      <c r="Q391" s="12">
        <f t="shared" si="74"/>
        <v>9.9677108915927413</v>
      </c>
      <c r="R391" s="12">
        <f t="shared" si="75"/>
        <v>54.354832529580534</v>
      </c>
      <c r="S391" s="12">
        <f t="shared" si="76"/>
        <v>60.574501858692329</v>
      </c>
    </row>
    <row r="392" spans="2:19"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H392" s="12">
        <f t="shared" si="66"/>
        <v>2.7000000000000028</v>
      </c>
      <c r="I392" s="12">
        <f t="shared" si="67"/>
        <v>0.61259138276902769</v>
      </c>
      <c r="J392" s="12">
        <f t="shared" si="68"/>
        <v>2.6500000000000021</v>
      </c>
      <c r="K392" s="12">
        <f t="shared" si="69"/>
        <v>0</v>
      </c>
      <c r="L392" s="12">
        <f t="shared" si="70"/>
        <v>0.35213470475040548</v>
      </c>
      <c r="M392" s="12">
        <f t="shared" si="71"/>
        <v>7.7929771797768541E-2</v>
      </c>
      <c r="N392" s="12">
        <f t="shared" si="72"/>
        <v>63.759028681812481</v>
      </c>
      <c r="O392" s="12"/>
      <c r="P392" s="12">
        <f t="shared" si="73"/>
        <v>57.482804142410671</v>
      </c>
      <c r="Q392" s="12">
        <f t="shared" si="74"/>
        <v>12.721330072504674</v>
      </c>
      <c r="R392" s="12">
        <f t="shared" si="75"/>
        <v>53.361249667488494</v>
      </c>
      <c r="S392" s="12">
        <f t="shared" si="76"/>
        <v>60.462184382204541</v>
      </c>
    </row>
    <row r="393" spans="2:19"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H393" s="12">
        <f t="shared" si="66"/>
        <v>0.19999999999999929</v>
      </c>
      <c r="I393" s="12">
        <f t="shared" si="67"/>
        <v>0.4520214891358757</v>
      </c>
      <c r="J393" s="12">
        <f t="shared" si="68"/>
        <v>0.19999999999999929</v>
      </c>
      <c r="K393" s="12">
        <f t="shared" si="69"/>
        <v>0</v>
      </c>
      <c r="L393" s="12">
        <f t="shared" si="70"/>
        <v>0.17537583588505187</v>
      </c>
      <c r="M393" s="12">
        <f t="shared" si="71"/>
        <v>8.3924369628366122E-2</v>
      </c>
      <c r="N393" s="12">
        <f t="shared" si="72"/>
        <v>35.268566824160658</v>
      </c>
      <c r="O393" s="12"/>
      <c r="P393" s="12">
        <f t="shared" si="73"/>
        <v>38.798119138166605</v>
      </c>
      <c r="Q393" s="12">
        <f t="shared" si="74"/>
        <v>18.566455720678984</v>
      </c>
      <c r="R393" s="12">
        <f t="shared" si="75"/>
        <v>52.561420512540487</v>
      </c>
      <c r="S393" s="12">
        <f t="shared" si="76"/>
        <v>60.615057842311984</v>
      </c>
    </row>
    <row r="394" spans="2:19"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H394" s="12">
        <f t="shared" si="66"/>
        <v>0.25</v>
      </c>
      <c r="I394" s="12">
        <f t="shared" si="67"/>
        <v>0.47140775753094316</v>
      </c>
      <c r="J394" s="12">
        <f t="shared" si="68"/>
        <v>0</v>
      </c>
      <c r="K394" s="12">
        <f t="shared" si="69"/>
        <v>0</v>
      </c>
      <c r="L394" s="12">
        <f t="shared" si="70"/>
        <v>0.1734816694146713</v>
      </c>
      <c r="M394" s="12">
        <f t="shared" si="71"/>
        <v>9.0380090369009666E-2</v>
      </c>
      <c r="N394" s="12">
        <f t="shared" si="72"/>
        <v>31.49436246987435</v>
      </c>
      <c r="O394" s="12"/>
      <c r="P394" s="12">
        <f t="shared" si="73"/>
        <v>36.80076677636854</v>
      </c>
      <c r="Q394" s="12">
        <f t="shared" si="74"/>
        <v>19.172380794577215</v>
      </c>
      <c r="R394" s="12">
        <f t="shared" si="75"/>
        <v>53.891640027031244</v>
      </c>
      <c r="S394" s="12">
        <f t="shared" si="76"/>
        <v>61.809487468101501</v>
      </c>
    </row>
    <row r="395" spans="2:19"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H395" s="12">
        <f t="shared" si="66"/>
        <v>0.39999999999999858</v>
      </c>
      <c r="I395" s="12">
        <f t="shared" si="67"/>
        <v>0.4884391234948619</v>
      </c>
      <c r="J395" s="12">
        <f t="shared" si="68"/>
        <v>0.19999999999999929</v>
      </c>
      <c r="K395" s="12">
        <f t="shared" si="69"/>
        <v>0</v>
      </c>
      <c r="L395" s="12">
        <f t="shared" si="70"/>
        <v>0.18682641321579987</v>
      </c>
      <c r="M395" s="12">
        <f t="shared" si="71"/>
        <v>9.7332405012779649E-2</v>
      </c>
      <c r="N395" s="12">
        <f t="shared" si="72"/>
        <v>31.49436246987435</v>
      </c>
      <c r="O395" s="12"/>
      <c r="P395" s="12">
        <f t="shared" si="73"/>
        <v>38.249682351206083</v>
      </c>
      <c r="Q395" s="12">
        <f t="shared" si="74"/>
        <v>19.927233575465937</v>
      </c>
      <c r="R395" s="12">
        <f t="shared" si="75"/>
        <v>55.614507531427925</v>
      </c>
      <c r="S395" s="12">
        <f t="shared" si="76"/>
        <v>63.24095800180892</v>
      </c>
    </row>
    <row r="396" spans="2:19"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H396" s="12">
        <f t="shared" si="66"/>
        <v>0.19999999999999929</v>
      </c>
      <c r="I396" s="12">
        <f t="shared" si="67"/>
        <v>0.49524213299446679</v>
      </c>
      <c r="J396" s="12">
        <f t="shared" si="68"/>
        <v>9.9999999999997868E-2</v>
      </c>
      <c r="K396" s="12">
        <f t="shared" si="69"/>
        <v>0</v>
      </c>
      <c r="L396" s="12">
        <f t="shared" si="70"/>
        <v>0.18581306038624607</v>
      </c>
      <c r="M396" s="12">
        <f t="shared" si="71"/>
        <v>0.10481951309068578</v>
      </c>
      <c r="N396" s="12">
        <f t="shared" si="72"/>
        <v>27.86802123609483</v>
      </c>
      <c r="O396" s="12"/>
      <c r="P396" s="12">
        <f t="shared" si="73"/>
        <v>37.519638981993097</v>
      </c>
      <c r="Q396" s="12">
        <f t="shared" si="74"/>
        <v>21.165306040683113</v>
      </c>
      <c r="R396" s="12">
        <f t="shared" si="75"/>
        <v>57.469903305393586</v>
      </c>
      <c r="S396" s="12">
        <f t="shared" si="76"/>
        <v>64.604780298745595</v>
      </c>
    </row>
    <row r="397" spans="2:19"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H397" s="12">
        <f t="shared" si="66"/>
        <v>1</v>
      </c>
      <c r="I397" s="12">
        <f t="shared" si="67"/>
        <v>0.51795306630173354</v>
      </c>
      <c r="J397" s="12">
        <f t="shared" si="68"/>
        <v>0</v>
      </c>
      <c r="K397" s="12">
        <f t="shared" si="69"/>
        <v>0.89999999999999858</v>
      </c>
      <c r="L397" s="12">
        <f t="shared" si="70"/>
        <v>0.19241406503134209</v>
      </c>
      <c r="M397" s="12">
        <f t="shared" si="71"/>
        <v>0.11288255255920006</v>
      </c>
      <c r="N397" s="12">
        <f t="shared" si="72"/>
        <v>26.0505711133715</v>
      </c>
      <c r="O397" s="12"/>
      <c r="P397" s="12">
        <f t="shared" si="73"/>
        <v>37.148938301535466</v>
      </c>
      <c r="Q397" s="12">
        <f t="shared" si="74"/>
        <v>21.793973219465475</v>
      </c>
      <c r="R397" s="12">
        <f t="shared" si="75"/>
        <v>59.746971156878104</v>
      </c>
      <c r="S397" s="12">
        <f t="shared" si="76"/>
        <v>65.788932851354303</v>
      </c>
    </row>
    <row r="398" spans="2:19"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H398" s="12">
        <f t="shared" si="66"/>
        <v>0.40000000000000213</v>
      </c>
      <c r="I398" s="12">
        <f t="shared" si="67"/>
        <v>0.48087253294032839</v>
      </c>
      <c r="J398" s="12">
        <f t="shared" si="68"/>
        <v>0.19999999999999929</v>
      </c>
      <c r="K398" s="12">
        <f t="shared" si="69"/>
        <v>0</v>
      </c>
      <c r="L398" s="12">
        <f t="shared" si="70"/>
        <v>0.20721514695682994</v>
      </c>
      <c r="M398" s="12">
        <f t="shared" si="71"/>
        <v>5.233505660221556E-2</v>
      </c>
      <c r="N398" s="12">
        <f t="shared" si="72"/>
        <v>59.672498125928243</v>
      </c>
      <c r="O398" s="12"/>
      <c r="P398" s="12">
        <f t="shared" si="73"/>
        <v>43.091491562181474</v>
      </c>
      <c r="Q398" s="12">
        <f t="shared" si="74"/>
        <v>10.883353283293024</v>
      </c>
      <c r="R398" s="12">
        <f t="shared" si="75"/>
        <v>62.339001929455542</v>
      </c>
      <c r="S398" s="12">
        <f t="shared" si="76"/>
        <v>67.134075989653041</v>
      </c>
    </row>
    <row r="399" spans="2:19"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H399" s="12">
        <f t="shared" si="66"/>
        <v>0.25</v>
      </c>
      <c r="I399" s="12">
        <f t="shared" si="67"/>
        <v>0.48709349701266114</v>
      </c>
      <c r="J399" s="12">
        <f t="shared" si="68"/>
        <v>0</v>
      </c>
      <c r="K399" s="12">
        <f t="shared" si="69"/>
        <v>0</v>
      </c>
      <c r="L399" s="12">
        <f t="shared" si="70"/>
        <v>0.20777015826120152</v>
      </c>
      <c r="M399" s="12">
        <f t="shared" si="71"/>
        <v>5.6360830187001373E-2</v>
      </c>
      <c r="N399" s="12">
        <f t="shared" si="72"/>
        <v>57.323576064946323</v>
      </c>
      <c r="O399" s="12"/>
      <c r="P399" s="12">
        <f t="shared" si="73"/>
        <v>42.655087685516961</v>
      </c>
      <c r="Q399" s="12">
        <f t="shared" si="74"/>
        <v>11.570844310725088</v>
      </c>
      <c r="R399" s="12">
        <f t="shared" si="75"/>
        <v>62.544117606649955</v>
      </c>
      <c r="S399" s="12">
        <f t="shared" si="76"/>
        <v>66.99790673722292</v>
      </c>
    </row>
    <row r="400" spans="2:19"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H400" s="12">
        <f t="shared" si="66"/>
        <v>0.85000000000000142</v>
      </c>
      <c r="I400" s="12">
        <f t="shared" si="67"/>
        <v>0.50533145832132742</v>
      </c>
      <c r="J400" s="12">
        <f t="shared" si="68"/>
        <v>0.60000000000000142</v>
      </c>
      <c r="K400" s="12">
        <f t="shared" si="69"/>
        <v>0</v>
      </c>
      <c r="L400" s="12">
        <f t="shared" si="70"/>
        <v>0.22375247812744778</v>
      </c>
      <c r="M400" s="12">
        <f t="shared" si="71"/>
        <v>6.0696278662924555E-2</v>
      </c>
      <c r="N400" s="12">
        <f t="shared" si="72"/>
        <v>57.323576064946302</v>
      </c>
      <c r="O400" s="12"/>
      <c r="P400" s="12">
        <f t="shared" si="73"/>
        <v>44.278359172559028</v>
      </c>
      <c r="Q400" s="12">
        <f t="shared" si="74"/>
        <v>12.011181505412896</v>
      </c>
      <c r="R400" s="12">
        <f t="shared" si="75"/>
        <v>62.945697725242546</v>
      </c>
      <c r="S400" s="12">
        <f t="shared" si="76"/>
        <v>66.941606083105157</v>
      </c>
    </row>
    <row r="401" spans="2:19"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H401" s="12">
        <f t="shared" si="66"/>
        <v>0.34999999999999787</v>
      </c>
      <c r="I401" s="12">
        <f t="shared" si="67"/>
        <v>0.478818493576814</v>
      </c>
      <c r="J401" s="12">
        <f t="shared" si="68"/>
        <v>0</v>
      </c>
      <c r="K401" s="12">
        <f t="shared" si="69"/>
        <v>0</v>
      </c>
      <c r="L401" s="12">
        <f t="shared" si="70"/>
        <v>0.19481036106032826</v>
      </c>
      <c r="M401" s="12">
        <f t="shared" si="71"/>
        <v>6.5365223175457218E-2</v>
      </c>
      <c r="N401" s="12">
        <f t="shared" si="72"/>
        <v>49.752992105347104</v>
      </c>
      <c r="O401" s="12"/>
      <c r="P401" s="12">
        <f t="shared" si="73"/>
        <v>40.685638435783602</v>
      </c>
      <c r="Q401" s="12">
        <f t="shared" si="74"/>
        <v>13.651357257981738</v>
      </c>
      <c r="R401" s="12">
        <f t="shared" si="75"/>
        <v>63.378168622188404</v>
      </c>
      <c r="S401" s="12">
        <f t="shared" si="76"/>
        <v>67.061004110395089</v>
      </c>
    </row>
    <row r="402" spans="2:19"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H402" s="12">
        <f t="shared" si="66"/>
        <v>0.44999999999999929</v>
      </c>
      <c r="I402" s="12">
        <f t="shared" si="67"/>
        <v>0.48872760846733831</v>
      </c>
      <c r="J402" s="12">
        <f t="shared" si="68"/>
        <v>0</v>
      </c>
      <c r="K402" s="12">
        <f t="shared" si="69"/>
        <v>0.19999999999999929</v>
      </c>
      <c r="L402" s="12">
        <f t="shared" si="70"/>
        <v>0.20979577344958428</v>
      </c>
      <c r="M402" s="12">
        <f t="shared" si="71"/>
        <v>7.0393317265876998E-2</v>
      </c>
      <c r="N402" s="12">
        <f t="shared" si="72"/>
        <v>49.75299210534709</v>
      </c>
      <c r="O402" s="12"/>
      <c r="P402" s="12">
        <f t="shared" si="73"/>
        <v>42.926933083954253</v>
      </c>
      <c r="Q402" s="12">
        <f t="shared" si="74"/>
        <v>14.40338463518199</v>
      </c>
      <c r="R402" s="12">
        <f t="shared" si="75"/>
        <v>64.426259123483888</v>
      </c>
      <c r="S402" s="12">
        <f t="shared" si="76"/>
        <v>67.536604672903763</v>
      </c>
    </row>
    <row r="403" spans="2:19"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H403" s="12">
        <f t="shared" si="66"/>
        <v>0.25</v>
      </c>
      <c r="I403" s="12">
        <f t="shared" si="67"/>
        <v>0.49170665527251828</v>
      </c>
      <c r="J403" s="12">
        <f t="shared" si="68"/>
        <v>0</v>
      </c>
      <c r="K403" s="12">
        <f t="shared" si="69"/>
        <v>0</v>
      </c>
      <c r="L403" s="12">
        <f t="shared" si="70"/>
        <v>0.22593390986878306</v>
      </c>
      <c r="M403" s="12">
        <f t="shared" si="71"/>
        <v>6.0423572440175273E-2</v>
      </c>
      <c r="N403" s="12">
        <f t="shared" si="72"/>
        <v>57.798502799390626</v>
      </c>
      <c r="O403" s="12"/>
      <c r="P403" s="12">
        <f t="shared" si="73"/>
        <v>45.948922481751616</v>
      </c>
      <c r="Q403" s="12">
        <f t="shared" si="74"/>
        <v>12.288540696421274</v>
      </c>
      <c r="R403" s="12">
        <f t="shared" si="75"/>
        <v>65.55497197103287</v>
      </c>
      <c r="S403" s="12">
        <f t="shared" si="76"/>
        <v>68.048789894066942</v>
      </c>
    </row>
    <row r="404" spans="2:19"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H404" s="12">
        <f t="shared" si="66"/>
        <v>0.39999999999999858</v>
      </c>
      <c r="I404" s="12">
        <f t="shared" si="67"/>
        <v>0.51029947490886585</v>
      </c>
      <c r="J404" s="12">
        <f t="shared" si="68"/>
        <v>9.9999999999997868E-2</v>
      </c>
      <c r="K404" s="12">
        <f t="shared" si="69"/>
        <v>0</v>
      </c>
      <c r="L404" s="12">
        <f t="shared" si="70"/>
        <v>0.24331344139715097</v>
      </c>
      <c r="M404" s="12">
        <f t="shared" si="71"/>
        <v>6.5071539550957985E-2</v>
      </c>
      <c r="N404" s="12">
        <f t="shared" si="72"/>
        <v>57.798502799390619</v>
      </c>
      <c r="O404" s="12"/>
      <c r="P404" s="12">
        <f t="shared" si="73"/>
        <v>47.680519647919333</v>
      </c>
      <c r="Q404" s="12">
        <f t="shared" si="74"/>
        <v>12.751637567837804</v>
      </c>
      <c r="R404" s="12">
        <f t="shared" si="75"/>
        <v>66.15162344577459</v>
      </c>
      <c r="S404" s="12">
        <f t="shared" si="76"/>
        <v>68.316935886200582</v>
      </c>
    </row>
    <row r="405" spans="2:19"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H405" s="12">
        <f t="shared" si="66"/>
        <v>0.40000000000000213</v>
      </c>
      <c r="I405" s="12">
        <f t="shared" si="67"/>
        <v>0.51878404990185556</v>
      </c>
      <c r="J405" s="12">
        <f t="shared" si="68"/>
        <v>0.35000000000000142</v>
      </c>
      <c r="K405" s="12">
        <f t="shared" si="69"/>
        <v>0</v>
      </c>
      <c r="L405" s="12">
        <f t="shared" si="70"/>
        <v>0.25433755227385507</v>
      </c>
      <c r="M405" s="12">
        <f t="shared" si="71"/>
        <v>7.007704259333937E-2</v>
      </c>
      <c r="N405" s="12">
        <f t="shared" si="72"/>
        <v>56.797848369290051</v>
      </c>
      <c r="O405" s="12"/>
      <c r="P405" s="12">
        <f t="shared" si="73"/>
        <v>49.025707772236075</v>
      </c>
      <c r="Q405" s="12">
        <f t="shared" si="74"/>
        <v>13.507940848720516</v>
      </c>
      <c r="R405" s="12">
        <f t="shared" si="75"/>
        <v>66.794171187804125</v>
      </c>
      <c r="S405" s="12">
        <f t="shared" si="76"/>
        <v>68.505699815346588</v>
      </c>
    </row>
    <row r="406" spans="2:19"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H406" s="12">
        <f t="shared" si="66"/>
        <v>0.19999999999999929</v>
      </c>
      <c r="I406" s="12">
        <f t="shared" si="67"/>
        <v>0.52792128450969045</v>
      </c>
      <c r="J406" s="12">
        <f t="shared" si="68"/>
        <v>0</v>
      </c>
      <c r="K406" s="12">
        <f t="shared" si="69"/>
        <v>5.0000000000000711E-2</v>
      </c>
      <c r="L406" s="12">
        <f t="shared" si="70"/>
        <v>0.24697890244876691</v>
      </c>
      <c r="M406" s="12">
        <f t="shared" si="71"/>
        <v>7.5467584331288556E-2</v>
      </c>
      <c r="N406" s="12">
        <f t="shared" si="72"/>
        <v>53.190630119802861</v>
      </c>
      <c r="O406" s="12"/>
      <c r="P406" s="12">
        <f t="shared" si="73"/>
        <v>46.783281844404094</v>
      </c>
      <c r="Q406" s="12">
        <f t="shared" si="74"/>
        <v>14.295234260421886</v>
      </c>
      <c r="R406" s="12">
        <f t="shared" si="75"/>
        <v>67.563119096920587</v>
      </c>
      <c r="S406" s="12">
        <f t="shared" si="76"/>
        <v>68.651848551799475</v>
      </c>
    </row>
    <row r="407" spans="2:19"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H407" s="12">
        <f t="shared" si="66"/>
        <v>0.19999999999999929</v>
      </c>
      <c r="I407" s="12">
        <f t="shared" si="67"/>
        <v>0.55314599870274361</v>
      </c>
      <c r="J407" s="12">
        <f t="shared" si="68"/>
        <v>0</v>
      </c>
      <c r="K407" s="12">
        <f t="shared" si="69"/>
        <v>0</v>
      </c>
      <c r="L407" s="12">
        <f t="shared" si="70"/>
        <v>0.2659772795602105</v>
      </c>
      <c r="M407" s="12">
        <f t="shared" si="71"/>
        <v>7.7426629279849141E-2</v>
      </c>
      <c r="N407" s="12">
        <f t="shared" si="72"/>
        <v>54.906378589935869</v>
      </c>
      <c r="O407" s="12"/>
      <c r="P407" s="12">
        <f t="shared" si="73"/>
        <v>48.084462363280082</v>
      </c>
      <c r="Q407" s="12">
        <f t="shared" si="74"/>
        <v>13.997503274258992</v>
      </c>
      <c r="R407" s="12">
        <f t="shared" si="75"/>
        <v>68.668695172083488</v>
      </c>
      <c r="S407" s="12">
        <f t="shared" si="76"/>
        <v>68.94797866219055</v>
      </c>
    </row>
    <row r="408" spans="2:19"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H408" s="12">
        <f t="shared" si="66"/>
        <v>0.44999999999999929</v>
      </c>
      <c r="I408" s="12">
        <f t="shared" si="67"/>
        <v>0.58031107552603167</v>
      </c>
      <c r="J408" s="12">
        <f t="shared" si="68"/>
        <v>0</v>
      </c>
      <c r="K408" s="12">
        <f t="shared" si="69"/>
        <v>0.15000000000000213</v>
      </c>
      <c r="L408" s="12">
        <f t="shared" si="70"/>
        <v>0.28643707029561127</v>
      </c>
      <c r="M408" s="12">
        <f t="shared" si="71"/>
        <v>8.3382523839837547E-2</v>
      </c>
      <c r="N408" s="12">
        <f t="shared" si="72"/>
        <v>54.906378589935855</v>
      </c>
      <c r="O408" s="12"/>
      <c r="P408" s="12">
        <f t="shared" si="73"/>
        <v>49.359228588902269</v>
      </c>
      <c r="Q408" s="12">
        <f t="shared" si="74"/>
        <v>14.368590805242551</v>
      </c>
      <c r="R408" s="12">
        <f t="shared" si="75"/>
        <v>69.727334909171759</v>
      </c>
      <c r="S408" s="12">
        <f t="shared" si="76"/>
        <v>69.073092362007088</v>
      </c>
    </row>
    <row r="409" spans="2:19"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H409" s="12">
        <f t="shared" si="66"/>
        <v>0.54999999999999716</v>
      </c>
      <c r="I409" s="12">
        <f t="shared" si="67"/>
        <v>0.59033500441264952</v>
      </c>
      <c r="J409" s="12">
        <f t="shared" si="68"/>
        <v>0</v>
      </c>
      <c r="K409" s="12">
        <f t="shared" si="69"/>
        <v>0.34999999999999787</v>
      </c>
      <c r="L409" s="12">
        <f t="shared" si="70"/>
        <v>0.30847069108758135</v>
      </c>
      <c r="M409" s="12">
        <f t="shared" si="71"/>
        <v>7.8258102596747953E-2</v>
      </c>
      <c r="N409" s="12">
        <f t="shared" si="72"/>
        <v>59.52817381338987</v>
      </c>
      <c r="O409" s="12"/>
      <c r="P409" s="12">
        <f t="shared" si="73"/>
        <v>52.253498230973541</v>
      </c>
      <c r="Q409" s="12">
        <f t="shared" si="74"/>
        <v>13.256558058014942</v>
      </c>
      <c r="R409" s="12">
        <f t="shared" si="75"/>
        <v>70.867408472189908</v>
      </c>
      <c r="S409" s="12">
        <f t="shared" si="76"/>
        <v>69.277097701819514</v>
      </c>
    </row>
    <row r="410" spans="2:19"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H410" s="12">
        <f t="shared" si="66"/>
        <v>0.19999999999999929</v>
      </c>
      <c r="I410" s="12">
        <f t="shared" si="67"/>
        <v>0.59343769705977667</v>
      </c>
      <c r="J410" s="12">
        <f t="shared" si="68"/>
        <v>0</v>
      </c>
      <c r="K410" s="12">
        <f t="shared" si="69"/>
        <v>0</v>
      </c>
      <c r="L410" s="12">
        <f t="shared" si="70"/>
        <v>0.3321992057866261</v>
      </c>
      <c r="M410" s="12">
        <f t="shared" si="71"/>
        <v>5.735487971957489E-2</v>
      </c>
      <c r="N410" s="12">
        <f t="shared" si="72"/>
        <v>70.553572993569887</v>
      </c>
      <c r="O410" s="12"/>
      <c r="P410" s="12">
        <f t="shared" si="73"/>
        <v>55.978783860972655</v>
      </c>
      <c r="Q410" s="12">
        <f t="shared" si="74"/>
        <v>9.6648527728762677</v>
      </c>
      <c r="R410" s="12">
        <f t="shared" si="75"/>
        <v>71.739657292097604</v>
      </c>
      <c r="S410" s="12">
        <f t="shared" si="76"/>
        <v>69.329158973333193</v>
      </c>
    </row>
    <row r="411" spans="2:19"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H411" s="12">
        <f t="shared" si="66"/>
        <v>0.40000000000000213</v>
      </c>
      <c r="I411" s="12">
        <f t="shared" si="67"/>
        <v>0.62370213529514418</v>
      </c>
      <c r="J411" s="12">
        <f t="shared" si="68"/>
        <v>0</v>
      </c>
      <c r="K411" s="12">
        <f t="shared" si="69"/>
        <v>0.25</v>
      </c>
      <c r="L411" s="12">
        <f t="shared" si="70"/>
        <v>0.3577529908471358</v>
      </c>
      <c r="M411" s="12">
        <f t="shared" si="71"/>
        <v>6.176679354415758E-2</v>
      </c>
      <c r="N411" s="12">
        <f t="shared" si="72"/>
        <v>70.553572993569887</v>
      </c>
      <c r="O411" s="12"/>
      <c r="P411" s="12">
        <f t="shared" si="73"/>
        <v>57.359590516367611</v>
      </c>
      <c r="Q411" s="12">
        <f t="shared" si="74"/>
        <v>9.9032518968255108</v>
      </c>
      <c r="R411" s="12">
        <f t="shared" si="75"/>
        <v>71.830894545830503</v>
      </c>
      <c r="S411" s="12">
        <f t="shared" si="76"/>
        <v>68.845695645902538</v>
      </c>
    </row>
    <row r="412" spans="2:19"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H412" s="12">
        <f t="shared" si="66"/>
        <v>0.40000000000000213</v>
      </c>
      <c r="I412" s="12">
        <f t="shared" si="67"/>
        <v>0.64090999185630904</v>
      </c>
      <c r="J412" s="12">
        <f t="shared" si="68"/>
        <v>0</v>
      </c>
      <c r="K412" s="12">
        <f t="shared" si="69"/>
        <v>0</v>
      </c>
      <c r="L412" s="12">
        <f t="shared" si="70"/>
        <v>0.38527245168153085</v>
      </c>
      <c r="M412" s="12">
        <f t="shared" si="71"/>
        <v>4.7287316124477397E-2</v>
      </c>
      <c r="N412" s="12">
        <f t="shared" si="72"/>
        <v>78.136054416561208</v>
      </c>
      <c r="O412" s="12"/>
      <c r="P412" s="12">
        <f t="shared" si="73"/>
        <v>60.113347673928651</v>
      </c>
      <c r="Q412" s="12">
        <f t="shared" si="74"/>
        <v>7.3781524278496713</v>
      </c>
      <c r="R412" s="12">
        <f t="shared" si="75"/>
        <v>71.929150049850548</v>
      </c>
      <c r="S412" s="12">
        <f t="shared" si="76"/>
        <v>68.325042831746458</v>
      </c>
    </row>
    <row r="413" spans="2:19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H413" s="12">
        <f t="shared" si="66"/>
        <v>1.25</v>
      </c>
      <c r="I413" s="12">
        <f t="shared" si="67"/>
        <v>0.65944152969140957</v>
      </c>
      <c r="J413" s="12">
        <f t="shared" si="68"/>
        <v>1.1500000000000021</v>
      </c>
      <c r="K413" s="12">
        <f t="shared" si="69"/>
        <v>0</v>
      </c>
      <c r="L413" s="12">
        <f t="shared" si="70"/>
        <v>0.41490879411857168</v>
      </c>
      <c r="M413" s="12">
        <f t="shared" si="71"/>
        <v>5.0924801980206429E-2</v>
      </c>
      <c r="N413" s="12">
        <f t="shared" si="72"/>
        <v>78.136054416561223</v>
      </c>
      <c r="O413" s="12"/>
      <c r="P413" s="12">
        <f t="shared" si="73"/>
        <v>62.91820812570468</v>
      </c>
      <c r="Q413" s="12">
        <f t="shared" si="74"/>
        <v>7.7224135404449061</v>
      </c>
      <c r="R413" s="12">
        <f t="shared" si="75"/>
        <v>71.451695867795877</v>
      </c>
      <c r="S413" s="12">
        <f t="shared" si="76"/>
        <v>67.487431858516061</v>
      </c>
    </row>
    <row r="414" spans="2:19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H414" s="12">
        <f t="shared" si="66"/>
        <v>0.39999999999999858</v>
      </c>
      <c r="I414" s="12">
        <f t="shared" si="67"/>
        <v>0.61401395505228717</v>
      </c>
      <c r="J414" s="12">
        <f t="shared" si="68"/>
        <v>0.30000000000000071</v>
      </c>
      <c r="K414" s="12">
        <f t="shared" si="69"/>
        <v>0</v>
      </c>
      <c r="L414" s="12">
        <f t="shared" si="70"/>
        <v>0.35836331674307698</v>
      </c>
      <c r="M414" s="12">
        <f t="shared" si="71"/>
        <v>5.4842094440222304E-2</v>
      </c>
      <c r="N414" s="12">
        <f t="shared" si="72"/>
        <v>73.455287391725761</v>
      </c>
      <c r="O414" s="12"/>
      <c r="P414" s="12">
        <f t="shared" si="73"/>
        <v>58.364034529567007</v>
      </c>
      <c r="Q414" s="12">
        <f t="shared" si="74"/>
        <v>8.9317342039159602</v>
      </c>
      <c r="R414" s="12">
        <f t="shared" si="75"/>
        <v>70.937514440967774</v>
      </c>
      <c r="S414" s="12">
        <f t="shared" si="76"/>
        <v>66.585389271960238</v>
      </c>
    </row>
    <row r="415" spans="2:19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H415" s="12">
        <f t="shared" si="66"/>
        <v>0.29999999999999716</v>
      </c>
      <c r="I415" s="12">
        <f t="shared" si="67"/>
        <v>0.63047656697938637</v>
      </c>
      <c r="J415" s="12">
        <f t="shared" si="68"/>
        <v>0</v>
      </c>
      <c r="K415" s="12">
        <f t="shared" si="69"/>
        <v>0</v>
      </c>
      <c r="L415" s="12">
        <f t="shared" si="70"/>
        <v>0.36285280264639058</v>
      </c>
      <c r="M415" s="12">
        <f t="shared" si="71"/>
        <v>5.9060717089470173E-2</v>
      </c>
      <c r="N415" s="12">
        <f t="shared" si="72"/>
        <v>72.003401490217627</v>
      </c>
      <c r="O415" s="12"/>
      <c r="P415" s="12">
        <f t="shared" si="73"/>
        <v>57.552147320053237</v>
      </c>
      <c r="Q415" s="12">
        <f t="shared" si="74"/>
        <v>9.3676308022723358</v>
      </c>
      <c r="R415" s="12">
        <f t="shared" si="75"/>
        <v>70.743839598601767</v>
      </c>
      <c r="S415" s="12">
        <f t="shared" si="76"/>
        <v>65.642684254805715</v>
      </c>
    </row>
    <row r="416" spans="2:19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H416" s="12">
        <f t="shared" si="66"/>
        <v>0.34999999999999787</v>
      </c>
      <c r="I416" s="12">
        <f t="shared" si="67"/>
        <v>0.65589784136241625</v>
      </c>
      <c r="J416" s="12">
        <f t="shared" si="68"/>
        <v>0.14999999999999858</v>
      </c>
      <c r="K416" s="12">
        <f t="shared" si="69"/>
        <v>0</v>
      </c>
      <c r="L416" s="12">
        <f t="shared" si="70"/>
        <v>0.39076455669611293</v>
      </c>
      <c r="M416" s="12">
        <f t="shared" si="71"/>
        <v>6.3603849173275565E-2</v>
      </c>
      <c r="N416" s="12">
        <f t="shared" si="72"/>
        <v>72.003401490217627</v>
      </c>
      <c r="O416" s="12"/>
      <c r="P416" s="12">
        <f t="shared" si="73"/>
        <v>59.577045700352606</v>
      </c>
      <c r="Q416" s="12">
        <f t="shared" si="74"/>
        <v>9.6972188597478954</v>
      </c>
      <c r="R416" s="12">
        <f t="shared" si="75"/>
        <v>70.646950222323625</v>
      </c>
      <c r="S416" s="12">
        <f t="shared" si="76"/>
        <v>64.536774157854524</v>
      </c>
    </row>
    <row r="417" spans="2:19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H417" s="12">
        <f t="shared" si="66"/>
        <v>0.15000000000000213</v>
      </c>
      <c r="I417" s="12">
        <f t="shared" si="67"/>
        <v>0.67942844454414086</v>
      </c>
      <c r="J417" s="12">
        <f t="shared" si="68"/>
        <v>0</v>
      </c>
      <c r="K417" s="12">
        <f t="shared" si="69"/>
        <v>0.10000000000000142</v>
      </c>
      <c r="L417" s="12">
        <f t="shared" si="70"/>
        <v>0.40928490721119865</v>
      </c>
      <c r="M417" s="12">
        <f t="shared" si="71"/>
        <v>6.8496452955835216E-2</v>
      </c>
      <c r="N417" s="12">
        <f t="shared" si="72"/>
        <v>71.327281193268547</v>
      </c>
      <c r="O417" s="12"/>
      <c r="P417" s="12">
        <f t="shared" si="73"/>
        <v>60.239589687153341</v>
      </c>
      <c r="Q417" s="12">
        <f t="shared" si="74"/>
        <v>10.081481501969288</v>
      </c>
      <c r="R417" s="12">
        <f t="shared" si="75"/>
        <v>70.542607817101</v>
      </c>
      <c r="S417" s="12">
        <f t="shared" si="76"/>
        <v>63.289812691417723</v>
      </c>
    </row>
    <row r="418" spans="2:19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H418" s="12">
        <f t="shared" si="66"/>
        <v>0.30000000000000071</v>
      </c>
      <c r="I418" s="12">
        <f t="shared" si="67"/>
        <v>0.72015370950907465</v>
      </c>
      <c r="J418" s="12">
        <f t="shared" si="68"/>
        <v>0</v>
      </c>
      <c r="K418" s="12">
        <f t="shared" si="69"/>
        <v>0.10000000000000142</v>
      </c>
      <c r="L418" s="12">
        <f t="shared" si="70"/>
        <v>0.44076836161206007</v>
      </c>
      <c r="M418" s="12">
        <f t="shared" si="71"/>
        <v>6.6073103183207041E-2</v>
      </c>
      <c r="N418" s="12">
        <f t="shared" si="72"/>
        <v>73.927506815214286</v>
      </c>
      <c r="O418" s="12"/>
      <c r="P418" s="12">
        <f t="shared" si="73"/>
        <v>61.204761676855036</v>
      </c>
      <c r="Q418" s="12">
        <f t="shared" si="74"/>
        <v>9.1748611873774504</v>
      </c>
      <c r="R418" s="12">
        <f t="shared" si="75"/>
        <v>70.482248326626575</v>
      </c>
      <c r="S418" s="12">
        <f t="shared" si="76"/>
        <v>61.946648730760515</v>
      </c>
    </row>
    <row r="419" spans="2:19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H419" s="12">
        <f t="shared" si="66"/>
        <v>0.34999999999999787</v>
      </c>
      <c r="I419" s="12">
        <f t="shared" si="67"/>
        <v>0.75247322562515728</v>
      </c>
      <c r="J419" s="12">
        <f t="shared" si="68"/>
        <v>0</v>
      </c>
      <c r="K419" s="12">
        <f t="shared" si="69"/>
        <v>0</v>
      </c>
      <c r="L419" s="12">
        <f t="shared" si="70"/>
        <v>0.47467362019760312</v>
      </c>
      <c r="M419" s="12">
        <f t="shared" si="71"/>
        <v>6.3463341889607464E-2</v>
      </c>
      <c r="N419" s="12">
        <f t="shared" si="72"/>
        <v>76.413684113628094</v>
      </c>
      <c r="O419" s="12"/>
      <c r="P419" s="12">
        <f t="shared" si="73"/>
        <v>63.081795342717037</v>
      </c>
      <c r="Q419" s="12">
        <f t="shared" si="74"/>
        <v>8.4339667815930461</v>
      </c>
      <c r="R419" s="12">
        <f t="shared" si="75"/>
        <v>70.217228442889052</v>
      </c>
      <c r="S419" s="12">
        <f t="shared" si="76"/>
        <v>60.275582660985876</v>
      </c>
    </row>
    <row r="420" spans="2:19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H420" s="12">
        <f t="shared" si="66"/>
        <v>0.5</v>
      </c>
      <c r="I420" s="12">
        <f t="shared" si="67"/>
        <v>0.78343270451940039</v>
      </c>
      <c r="J420" s="12">
        <f t="shared" si="68"/>
        <v>0</v>
      </c>
      <c r="K420" s="12">
        <f t="shared" si="69"/>
        <v>0.14999999999999858</v>
      </c>
      <c r="L420" s="12">
        <f t="shared" si="70"/>
        <v>0.51118697559741877</v>
      </c>
      <c r="M420" s="12">
        <f t="shared" si="71"/>
        <v>6.8345137419577262E-2</v>
      </c>
      <c r="N420" s="12">
        <f t="shared" si="72"/>
        <v>76.413684113628094</v>
      </c>
      <c r="O420" s="12"/>
      <c r="P420" s="12">
        <f t="shared" si="73"/>
        <v>65.249634416399331</v>
      </c>
      <c r="Q420" s="12">
        <f t="shared" si="74"/>
        <v>8.7238044857348438</v>
      </c>
      <c r="R420" s="12">
        <f t="shared" si="75"/>
        <v>69.740578006678362</v>
      </c>
      <c r="S420" s="12">
        <f t="shared" si="76"/>
        <v>58.389482366162362</v>
      </c>
    </row>
    <row r="421" spans="2:19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H421" s="12">
        <f t="shared" si="66"/>
        <v>0.80000000000000071</v>
      </c>
      <c r="I421" s="12">
        <f t="shared" si="67"/>
        <v>0.80523522025166194</v>
      </c>
      <c r="J421" s="12">
        <f t="shared" si="68"/>
        <v>0.69999999999999929</v>
      </c>
      <c r="K421" s="12">
        <f t="shared" si="69"/>
        <v>0</v>
      </c>
      <c r="L421" s="12">
        <f t="shared" si="70"/>
        <v>0.55050905064337408</v>
      </c>
      <c r="M421" s="12">
        <f t="shared" si="71"/>
        <v>6.2063994144160244E-2</v>
      </c>
      <c r="N421" s="12">
        <f t="shared" si="72"/>
        <v>79.73662253921519</v>
      </c>
      <c r="O421" s="12"/>
      <c r="P421" s="12">
        <f t="shared" si="73"/>
        <v>68.366240919184122</v>
      </c>
      <c r="Q421" s="12">
        <f t="shared" si="74"/>
        <v>7.7075607950634906</v>
      </c>
      <c r="R421" s="12">
        <f t="shared" si="75"/>
        <v>69.227262152297612</v>
      </c>
      <c r="S421" s="12">
        <f t="shared" si="76"/>
        <v>56.312804269251615</v>
      </c>
    </row>
    <row r="422" spans="2:19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H422" s="12">
        <f t="shared" si="66"/>
        <v>0.35000000000000142</v>
      </c>
      <c r="I422" s="12">
        <f t="shared" si="67"/>
        <v>0.8056379295017897</v>
      </c>
      <c r="J422" s="12">
        <f t="shared" si="68"/>
        <v>0.10000000000000142</v>
      </c>
      <c r="K422" s="12">
        <f t="shared" si="69"/>
        <v>0</v>
      </c>
      <c r="L422" s="12">
        <f t="shared" si="70"/>
        <v>0.53900974684671066</v>
      </c>
      <c r="M422" s="12">
        <f t="shared" si="71"/>
        <v>6.6838147539864876E-2</v>
      </c>
      <c r="N422" s="12">
        <f t="shared" si="72"/>
        <v>77.935667298954996</v>
      </c>
      <c r="O422" s="12"/>
      <c r="P422" s="12">
        <f t="shared" si="73"/>
        <v>66.904713284792436</v>
      </c>
      <c r="Q422" s="12">
        <f t="shared" si="74"/>
        <v>8.2963009923326094</v>
      </c>
      <c r="R422" s="12">
        <f t="shared" si="75"/>
        <v>68.418849814842417</v>
      </c>
      <c r="S422" s="12">
        <f t="shared" si="76"/>
        <v>53.927264637901686</v>
      </c>
    </row>
    <row r="423" spans="2:19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H423" s="12">
        <f t="shared" si="66"/>
        <v>0.29999999999999716</v>
      </c>
      <c r="I423" s="12">
        <f t="shared" si="67"/>
        <v>0.84068700100192717</v>
      </c>
      <c r="J423" s="12">
        <f t="shared" si="68"/>
        <v>0</v>
      </c>
      <c r="K423" s="12">
        <f t="shared" si="69"/>
        <v>0.14999999999999858</v>
      </c>
      <c r="L423" s="12">
        <f t="shared" si="70"/>
        <v>0.57277972737338056</v>
      </c>
      <c r="M423" s="12">
        <f t="shared" si="71"/>
        <v>7.1979543504469876E-2</v>
      </c>
      <c r="N423" s="12">
        <f t="shared" si="72"/>
        <v>77.672428530893839</v>
      </c>
      <c r="O423" s="12"/>
      <c r="P423" s="12">
        <f t="shared" si="73"/>
        <v>68.132340180203116</v>
      </c>
      <c r="Q423" s="12">
        <f t="shared" si="74"/>
        <v>8.5619907788136338</v>
      </c>
      <c r="R423" s="12">
        <f t="shared" si="75"/>
        <v>67.686786931449134</v>
      </c>
      <c r="S423" s="12">
        <f t="shared" si="76"/>
        <v>51.429583451798898</v>
      </c>
    </row>
    <row r="424" spans="2:19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H424" s="12">
        <f t="shared" si="66"/>
        <v>0.35000000000000142</v>
      </c>
      <c r="I424" s="12">
        <f t="shared" si="67"/>
        <v>0.88227830877130642</v>
      </c>
      <c r="J424" s="12">
        <f t="shared" si="68"/>
        <v>0</v>
      </c>
      <c r="K424" s="12">
        <f t="shared" si="69"/>
        <v>0</v>
      </c>
      <c r="L424" s="12">
        <f t="shared" si="70"/>
        <v>0.61683970640210206</v>
      </c>
      <c r="M424" s="12">
        <f t="shared" si="71"/>
        <v>6.5977969927890748E-2</v>
      </c>
      <c r="N424" s="12">
        <f t="shared" si="72"/>
        <v>80.674791466293314</v>
      </c>
      <c r="O424" s="12"/>
      <c r="P424" s="12">
        <f t="shared" si="73"/>
        <v>69.914413657198025</v>
      </c>
      <c r="Q424" s="12">
        <f t="shared" si="74"/>
        <v>7.478135784588666</v>
      </c>
      <c r="R424" s="12">
        <f t="shared" si="75"/>
        <v>66.918660654568768</v>
      </c>
      <c r="S424" s="12">
        <f t="shared" si="76"/>
        <v>48.753907666848185</v>
      </c>
    </row>
    <row r="425" spans="2:19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H425" s="12">
        <f t="shared" si="66"/>
        <v>0.44999999999999929</v>
      </c>
      <c r="I425" s="12">
        <f t="shared" si="67"/>
        <v>0.92322279406140684</v>
      </c>
      <c r="J425" s="12">
        <f t="shared" si="68"/>
        <v>0.19999999999999929</v>
      </c>
      <c r="K425" s="12">
        <f t="shared" si="69"/>
        <v>0</v>
      </c>
      <c r="L425" s="12">
        <f t="shared" si="70"/>
        <v>0.66428891458687911</v>
      </c>
      <c r="M425" s="12">
        <f t="shared" si="71"/>
        <v>7.1053198383882341E-2</v>
      </c>
      <c r="N425" s="12">
        <f t="shared" si="72"/>
        <v>80.6747914662933</v>
      </c>
      <c r="O425" s="12"/>
      <c r="P425" s="12">
        <f t="shared" si="73"/>
        <v>71.953261862671781</v>
      </c>
      <c r="Q425" s="12">
        <f t="shared" si="74"/>
        <v>7.6962136161421872</v>
      </c>
      <c r="R425" s="12">
        <f t="shared" si="75"/>
        <v>65.860496745974572</v>
      </c>
      <c r="S425" s="12">
        <f t="shared" si="76"/>
        <v>45.756935170155131</v>
      </c>
    </row>
    <row r="426" spans="2:19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H426" s="12">
        <f t="shared" si="66"/>
        <v>0.44999999999999929</v>
      </c>
      <c r="I426" s="12">
        <f t="shared" si="67"/>
        <v>0.95962454745074588</v>
      </c>
      <c r="J426" s="12">
        <f t="shared" si="68"/>
        <v>0</v>
      </c>
      <c r="K426" s="12">
        <f t="shared" si="69"/>
        <v>0</v>
      </c>
      <c r="L426" s="12">
        <f t="shared" si="70"/>
        <v>0.70000344647817758</v>
      </c>
      <c r="M426" s="12">
        <f t="shared" si="71"/>
        <v>7.6518829028796365E-2</v>
      </c>
      <c r="N426" s="12">
        <f t="shared" si="72"/>
        <v>80.291916550922153</v>
      </c>
      <c r="O426" s="12"/>
      <c r="P426" s="12">
        <f t="shared" si="73"/>
        <v>72.945554418938656</v>
      </c>
      <c r="Q426" s="12">
        <f t="shared" si="74"/>
        <v>7.9738298933754406</v>
      </c>
      <c r="R426" s="12">
        <f t="shared" si="75"/>
        <v>64.720935613642368</v>
      </c>
      <c r="S426" s="12">
        <f t="shared" si="76"/>
        <v>42.327668973001941</v>
      </c>
    </row>
    <row r="427" spans="2:19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H427" s="12">
        <f t="shared" si="66"/>
        <v>0.5</v>
      </c>
      <c r="I427" s="12">
        <f t="shared" si="67"/>
        <v>0.9988264357161879</v>
      </c>
      <c r="J427" s="12">
        <f t="shared" si="68"/>
        <v>0</v>
      </c>
      <c r="K427" s="12">
        <f t="shared" si="69"/>
        <v>0.25</v>
      </c>
      <c r="L427" s="12">
        <f t="shared" si="70"/>
        <v>0.75384986543803734</v>
      </c>
      <c r="M427" s="12">
        <f t="shared" si="71"/>
        <v>8.2404892800242241E-2</v>
      </c>
      <c r="N427" s="12">
        <f t="shared" si="72"/>
        <v>80.291916550922124</v>
      </c>
      <c r="O427" s="12"/>
      <c r="P427" s="12">
        <f t="shared" si="73"/>
        <v>75.473559617743277</v>
      </c>
      <c r="Q427" s="12">
        <f t="shared" si="74"/>
        <v>8.2501713864987476</v>
      </c>
      <c r="R427" s="12">
        <f t="shared" si="75"/>
        <v>63.523167849236231</v>
      </c>
      <c r="S427" s="12">
        <f t="shared" si="76"/>
        <v>38.649339026658936</v>
      </c>
    </row>
    <row r="428" spans="2:19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H428" s="12">
        <f t="shared" si="66"/>
        <v>0.55000000000000071</v>
      </c>
      <c r="I428" s="12">
        <f t="shared" si="67"/>
        <v>1.0371977000020485</v>
      </c>
      <c r="J428" s="12">
        <f t="shared" si="68"/>
        <v>0</v>
      </c>
      <c r="K428" s="12">
        <f t="shared" si="69"/>
        <v>0.25</v>
      </c>
      <c r="L428" s="12">
        <f t="shared" si="70"/>
        <v>0.8118383166255787</v>
      </c>
      <c r="M428" s="12">
        <f t="shared" si="71"/>
        <v>6.9512961477183957E-2</v>
      </c>
      <c r="N428" s="12">
        <f t="shared" si="72"/>
        <v>84.225821598212065</v>
      </c>
      <c r="O428" s="12"/>
      <c r="P428" s="12">
        <f t="shared" si="73"/>
        <v>78.272282769618101</v>
      </c>
      <c r="Q428" s="12">
        <f t="shared" si="74"/>
        <v>6.7019972640747927</v>
      </c>
      <c r="R428" s="12">
        <f t="shared" si="75"/>
        <v>62.233264102952695</v>
      </c>
      <c r="S428" s="12">
        <f t="shared" si="76"/>
        <v>34.688060622904921</v>
      </c>
    </row>
    <row r="429" spans="2:19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H429" s="12">
        <f t="shared" si="66"/>
        <v>0.39999999999999858</v>
      </c>
      <c r="I429" s="12">
        <f t="shared" si="67"/>
        <v>1.0746744461560522</v>
      </c>
      <c r="J429" s="12">
        <f t="shared" si="68"/>
        <v>0</v>
      </c>
      <c r="K429" s="12">
        <f t="shared" si="69"/>
        <v>0.10000000000000142</v>
      </c>
      <c r="L429" s="12">
        <f t="shared" si="70"/>
        <v>0.8742874179044694</v>
      </c>
      <c r="M429" s="12">
        <f t="shared" si="71"/>
        <v>5.5629343129275033E-2</v>
      </c>
      <c r="N429" s="12">
        <f t="shared" si="72"/>
        <v>88.035629540124745</v>
      </c>
      <c r="O429" s="12"/>
      <c r="P429" s="12">
        <f t="shared" si="73"/>
        <v>81.353699348827277</v>
      </c>
      <c r="Q429" s="12">
        <f t="shared" si="74"/>
        <v>5.1763902387604697</v>
      </c>
      <c r="R429" s="12">
        <f t="shared" si="75"/>
        <v>60.541528911009671</v>
      </c>
      <c r="S429" s="12">
        <f t="shared" si="76"/>
        <v>30.270764455504835</v>
      </c>
    </row>
    <row r="430" spans="2:19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H430" s="12">
        <f t="shared" si="66"/>
        <v>0.19999999999999929</v>
      </c>
      <c r="I430" s="12">
        <f t="shared" si="67"/>
        <v>1.1265724804757486</v>
      </c>
      <c r="J430" s="12">
        <f t="shared" si="68"/>
        <v>0</v>
      </c>
      <c r="K430" s="12">
        <f t="shared" si="69"/>
        <v>4.9999999999997158E-2</v>
      </c>
      <c r="L430" s="12">
        <f t="shared" si="70"/>
        <v>0.94154029620481328</v>
      </c>
      <c r="M430" s="12">
        <f t="shared" si="71"/>
        <v>5.2216215677680693E-2</v>
      </c>
      <c r="N430" s="12">
        <f t="shared" si="72"/>
        <v>89.491144952848387</v>
      </c>
      <c r="O430" s="12"/>
      <c r="P430" s="12">
        <f t="shared" si="73"/>
        <v>83.575652035029577</v>
      </c>
      <c r="Q430" s="12">
        <f t="shared" si="74"/>
        <v>4.6349628259719182</v>
      </c>
      <c r="R430" s="12">
        <f t="shared" si="75"/>
        <v>58.426598093385437</v>
      </c>
      <c r="S430" s="12">
        <f t="shared" si="76"/>
        <v>29.213299046692718</v>
      </c>
    </row>
    <row r="431" spans="2:19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  <c r="H431" s="12">
        <f t="shared" si="66"/>
        <v>0.40000000000000213</v>
      </c>
      <c r="I431" s="12">
        <f t="shared" si="67"/>
        <v>1.1978472866661909</v>
      </c>
      <c r="J431" s="12">
        <f t="shared" si="68"/>
        <v>0</v>
      </c>
      <c r="K431" s="12">
        <f t="shared" si="69"/>
        <v>0.25</v>
      </c>
      <c r="L431" s="12">
        <f t="shared" si="70"/>
        <v>1.0139664728359528</v>
      </c>
      <c r="M431" s="12">
        <f t="shared" si="71"/>
        <v>5.2386693806733275E-2</v>
      </c>
      <c r="N431" s="12">
        <f t="shared" si="72"/>
        <v>90.174607166654184</v>
      </c>
      <c r="O431" s="12"/>
      <c r="P431" s="12">
        <f t="shared" si="73"/>
        <v>84.649060370457647</v>
      </c>
      <c r="Q431" s="12">
        <f t="shared" si="74"/>
        <v>4.3734033870489615</v>
      </c>
      <c r="R431" s="12">
        <f t="shared" si="75"/>
        <v>56.037017565734445</v>
      </c>
      <c r="S431" s="12">
        <f t="shared" si="76"/>
        <v>28.018508782867222</v>
      </c>
    </row>
    <row r="432" spans="2:19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  <c r="H432" s="12">
        <f t="shared" si="66"/>
        <v>0.75</v>
      </c>
      <c r="I432" s="12">
        <f t="shared" si="67"/>
        <v>1.2592201548712822</v>
      </c>
      <c r="J432" s="12">
        <f t="shared" si="68"/>
        <v>0.55000000000000071</v>
      </c>
      <c r="K432" s="12">
        <f t="shared" si="69"/>
        <v>0</v>
      </c>
      <c r="L432" s="12">
        <f t="shared" si="70"/>
        <v>1.0919638938233336</v>
      </c>
      <c r="M432" s="12">
        <f t="shared" si="71"/>
        <v>3.7185670253405065E-2</v>
      </c>
      <c r="N432" s="12">
        <f t="shared" si="72"/>
        <v>93.413508460447332</v>
      </c>
      <c r="O432" s="12"/>
      <c r="P432" s="12">
        <f t="shared" si="73"/>
        <v>86.717472683317581</v>
      </c>
      <c r="Q432" s="12">
        <f t="shared" si="74"/>
        <v>2.953071399751078</v>
      </c>
      <c r="R432" s="12">
        <f t="shared" si="75"/>
        <v>53.411049134894462</v>
      </c>
      <c r="S432" s="12">
        <f t="shared" si="76"/>
        <v>26.705524567447231</v>
      </c>
    </row>
    <row r="433" spans="2:19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  <c r="H433" s="12">
        <f t="shared" si="66"/>
        <v>0.29999999999999716</v>
      </c>
      <c r="I433" s="12">
        <f t="shared" si="67"/>
        <v>1.2983909360152268</v>
      </c>
      <c r="J433" s="12">
        <f t="shared" si="68"/>
        <v>0</v>
      </c>
      <c r="K433" s="12">
        <f t="shared" si="69"/>
        <v>9.9999999999997868E-2</v>
      </c>
      <c r="L433" s="12">
        <f t="shared" si="70"/>
        <v>1.1336534241174361</v>
      </c>
      <c r="M433" s="12">
        <f t="shared" si="71"/>
        <v>4.0046106426743916E-2</v>
      </c>
      <c r="N433" s="12">
        <f t="shared" si="72"/>
        <v>93.176088873755162</v>
      </c>
      <c r="O433" s="12"/>
      <c r="P433" s="12">
        <f t="shared" si="73"/>
        <v>87.312179457800937</v>
      </c>
      <c r="Q433" s="12">
        <f t="shared" si="74"/>
        <v>3.0842872755755497</v>
      </c>
      <c r="R433" s="12">
        <f t="shared" si="75"/>
        <v>50.333936879082707</v>
      </c>
      <c r="S433" s="12">
        <f t="shared" si="76"/>
        <v>25.166968439541353</v>
      </c>
    </row>
    <row r="434" spans="2:19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  <c r="H434" s="12">
        <f t="shared" si="66"/>
        <v>0.40000000000000213</v>
      </c>
      <c r="I434" s="12">
        <f t="shared" si="67"/>
        <v>1.3751902387856292</v>
      </c>
      <c r="J434" s="12">
        <f t="shared" si="68"/>
        <v>0</v>
      </c>
      <c r="K434" s="12">
        <f t="shared" si="69"/>
        <v>5.0000000000000711E-2</v>
      </c>
      <c r="L434" s="12">
        <f t="shared" si="70"/>
        <v>1.2208575336649312</v>
      </c>
      <c r="M434" s="12">
        <f t="shared" si="71"/>
        <v>3.5434268459570532E-2</v>
      </c>
      <c r="N434" s="12">
        <f t="shared" si="72"/>
        <v>94.358911138375973</v>
      </c>
      <c r="O434" s="12"/>
      <c r="P434" s="12">
        <f t="shared" si="73"/>
        <v>88.777355978254874</v>
      </c>
      <c r="Q434" s="12">
        <f t="shared" si="74"/>
        <v>2.57668120818404</v>
      </c>
      <c r="R434" s="12">
        <f t="shared" si="75"/>
        <v>47.038386725646362</v>
      </c>
      <c r="S434" s="12">
        <f t="shared" si="76"/>
        <v>23.519193362823181</v>
      </c>
    </row>
    <row r="435" spans="2:19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  <c r="H435" s="12">
        <f t="shared" si="66"/>
        <v>0.64999999999999858</v>
      </c>
      <c r="I435" s="12">
        <f t="shared" si="67"/>
        <v>1.4502048725383696</v>
      </c>
      <c r="J435" s="12">
        <f t="shared" si="68"/>
        <v>0.19999999999999929</v>
      </c>
      <c r="K435" s="12">
        <f t="shared" si="69"/>
        <v>0</v>
      </c>
      <c r="L435" s="12">
        <f t="shared" si="70"/>
        <v>1.3147696516391567</v>
      </c>
      <c r="M435" s="12">
        <f t="shared" si="71"/>
        <v>3.4313827571845139E-2</v>
      </c>
      <c r="N435" s="12">
        <f t="shared" si="72"/>
        <v>94.913016414386277</v>
      </c>
      <c r="O435" s="12"/>
      <c r="P435" s="12">
        <f t="shared" si="73"/>
        <v>90.66095946415119</v>
      </c>
      <c r="Q435" s="12">
        <f t="shared" si="74"/>
        <v>2.3661365522640843</v>
      </c>
      <c r="R435" s="12">
        <f t="shared" si="75"/>
        <v>43.398346386205624</v>
      </c>
      <c r="S435" s="12">
        <f t="shared" si="76"/>
        <v>21.699173193102812</v>
      </c>
    </row>
    <row r="436" spans="2:19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  <c r="H436" s="12">
        <f t="shared" si="66"/>
        <v>0.55000000000000071</v>
      </c>
      <c r="I436" s="12">
        <f t="shared" si="67"/>
        <v>1.5117590935028595</v>
      </c>
      <c r="J436" s="12">
        <f t="shared" si="68"/>
        <v>0.39999999999999858</v>
      </c>
      <c r="K436" s="12">
        <f t="shared" si="69"/>
        <v>0</v>
      </c>
      <c r="L436" s="12">
        <f t="shared" si="70"/>
        <v>1.4005211633037074</v>
      </c>
      <c r="M436" s="12">
        <f t="shared" si="71"/>
        <v>3.6953352769679385E-2</v>
      </c>
      <c r="N436" s="12">
        <f t="shared" si="72"/>
        <v>94.858572815520731</v>
      </c>
      <c r="O436" s="12"/>
      <c r="P436" s="12">
        <f t="shared" si="73"/>
        <v>92.64182165814492</v>
      </c>
      <c r="Q436" s="12">
        <f t="shared" si="74"/>
        <v>2.4443942774014138</v>
      </c>
      <c r="R436" s="12">
        <f t="shared" si="75"/>
        <v>39.435679460960955</v>
      </c>
      <c r="S436" s="12">
        <f t="shared" si="76"/>
        <v>19.717839730480478</v>
      </c>
    </row>
    <row r="437" spans="2:19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  <c r="H437" s="12">
        <f t="shared" si="66"/>
        <v>0.35000000000000142</v>
      </c>
      <c r="I437" s="12">
        <f t="shared" si="67"/>
        <v>1.5857405622338485</v>
      </c>
      <c r="J437" s="12">
        <f t="shared" si="68"/>
        <v>0</v>
      </c>
      <c r="K437" s="12">
        <f t="shared" si="69"/>
        <v>0</v>
      </c>
      <c r="L437" s="12">
        <f t="shared" si="70"/>
        <v>1.4774843297116849</v>
      </c>
      <c r="M437" s="12">
        <f t="shared" si="71"/>
        <v>3.9795918367347034E-2</v>
      </c>
      <c r="N437" s="12">
        <f t="shared" si="72"/>
        <v>94.754308781422395</v>
      </c>
      <c r="O437" s="12"/>
      <c r="P437" s="12">
        <f t="shared" si="73"/>
        <v>93.173143507809243</v>
      </c>
      <c r="Q437" s="12">
        <f t="shared" si="74"/>
        <v>2.5096109234467789</v>
      </c>
      <c r="R437" s="12">
        <f t="shared" si="75"/>
        <v>35.172379972148661</v>
      </c>
      <c r="S437" s="12">
        <f t="shared" si="76"/>
        <v>17.586189986074331</v>
      </c>
    </row>
    <row r="438" spans="2:19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  <c r="H438" s="12">
        <f t="shared" si="66"/>
        <v>0.69999999999999929</v>
      </c>
      <c r="I438" s="12">
        <f t="shared" si="67"/>
        <v>1.6807975285595291</v>
      </c>
      <c r="J438" s="12">
        <f t="shared" si="68"/>
        <v>0</v>
      </c>
      <c r="K438" s="12">
        <f t="shared" si="69"/>
        <v>0.60000000000000142</v>
      </c>
      <c r="L438" s="12">
        <f t="shared" si="70"/>
        <v>1.5911369704587377</v>
      </c>
      <c r="M438" s="12">
        <f t="shared" si="71"/>
        <v>4.2857142857142962E-2</v>
      </c>
      <c r="N438" s="12">
        <f t="shared" si="72"/>
        <v>94.754308781422409</v>
      </c>
      <c r="O438" s="12"/>
      <c r="P438" s="12">
        <f t="shared" si="73"/>
        <v>94.665594363550014</v>
      </c>
      <c r="Q438" s="12">
        <f t="shared" si="74"/>
        <v>2.5498099639563505</v>
      </c>
      <c r="R438" s="12">
        <f t="shared" si="75"/>
        <v>30.589154679127603</v>
      </c>
      <c r="S438" s="12">
        <f t="shared" si="76"/>
        <v>15.294577339563801</v>
      </c>
    </row>
    <row r="439" spans="2:19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  <c r="H439" s="12">
        <f t="shared" si="66"/>
        <v>0.44999999999999929</v>
      </c>
      <c r="I439" s="12">
        <f t="shared" si="67"/>
        <v>1.7562434922948773</v>
      </c>
      <c r="J439" s="12">
        <f t="shared" si="68"/>
        <v>0.25</v>
      </c>
      <c r="K439" s="12">
        <f t="shared" si="69"/>
        <v>0</v>
      </c>
      <c r="L439" s="12">
        <f t="shared" si="70"/>
        <v>1.7135321220324866</v>
      </c>
      <c r="M439" s="12">
        <f t="shared" si="71"/>
        <v>0</v>
      </c>
      <c r="N439" s="12">
        <f t="shared" si="72"/>
        <v>100</v>
      </c>
      <c r="O439" s="12"/>
      <c r="P439" s="12">
        <f t="shared" si="73"/>
        <v>97.568026845378938</v>
      </c>
      <c r="Q439" s="12">
        <f t="shared" si="74"/>
        <v>0</v>
      </c>
      <c r="R439" s="12">
        <f t="shared" si="75"/>
        <v>25.653373594335697</v>
      </c>
      <c r="S439" s="12">
        <f t="shared" si="76"/>
        <v>12.826686797167849</v>
      </c>
    </row>
    <row r="440" spans="2:19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  <c r="H440" s="12">
        <f t="shared" ref="H440:H442" si="77">MAX((D440-E440),ABS(D440-F441),ABS(E440-F441))</f>
        <v>0.14999999999999858</v>
      </c>
      <c r="I440" s="12">
        <f t="shared" ref="I440:I442" si="78">I441*13/14+H440/14</f>
        <v>1.856723760932945</v>
      </c>
      <c r="J440" s="12">
        <f t="shared" ref="J440:J442" si="79">IF(IF((D440-D441)&gt;(E441-E440),(D440-D441),0) &gt;0,(D440-D441),0)</f>
        <v>0</v>
      </c>
      <c r="K440" s="12">
        <f t="shared" ref="K440:K442" si="80">IF(IF((D440-D441)&lt;(E441-E440),(E441-E440),0) &gt;0,(E441-E440),0)</f>
        <v>0</v>
      </c>
      <c r="L440" s="12">
        <f t="shared" ref="L440:L442" si="81">L441*13/14+J440/14</f>
        <v>1.8261115160349857</v>
      </c>
      <c r="M440" s="12">
        <f t="shared" ref="M440:M442" si="82">M441*13/14+K440/14</f>
        <v>0</v>
      </c>
      <c r="N440" s="12">
        <f t="shared" ref="N440:N442" si="83">ABS(P440-Q440)/(P440+Q440)*100</f>
        <v>100</v>
      </c>
      <c r="O440" s="12"/>
      <c r="P440" s="12">
        <f t="shared" ref="P440:P442" si="84">L440/I440*100</f>
        <v>98.351276288801429</v>
      </c>
      <c r="Q440" s="12">
        <f t="shared" ref="Q440:Q442" si="85">M440/I440*100</f>
        <v>0</v>
      </c>
      <c r="R440" s="12">
        <f t="shared" ref="R440:R442" si="86">R441*13/14+N440/14</f>
        <v>19.934402332361518</v>
      </c>
      <c r="S440" s="12">
        <f t="shared" ref="S440:S442" si="87">(R440+R454)/2</f>
        <v>9.9672011661807591</v>
      </c>
    </row>
    <row r="441" spans="2:19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  <c r="H441" s="12">
        <f t="shared" si="77"/>
        <v>0.30000000000000071</v>
      </c>
      <c r="I441" s="12">
        <f t="shared" si="78"/>
        <v>1.988010204081633</v>
      </c>
      <c r="J441" s="12">
        <f t="shared" si="79"/>
        <v>0</v>
      </c>
      <c r="K441" s="12">
        <f t="shared" si="80"/>
        <v>0</v>
      </c>
      <c r="L441" s="12">
        <f t="shared" si="81"/>
        <v>1.9665816326530614</v>
      </c>
      <c r="M441" s="12">
        <f t="shared" si="82"/>
        <v>0</v>
      </c>
      <c r="N441" s="12">
        <f t="shared" si="83"/>
        <v>100</v>
      </c>
      <c r="O441" s="12"/>
      <c r="P441" s="12">
        <f t="shared" si="84"/>
        <v>98.922109585525462</v>
      </c>
      <c r="Q441" s="12">
        <f t="shared" si="85"/>
        <v>0</v>
      </c>
      <c r="R441" s="12">
        <f t="shared" si="86"/>
        <v>13.775510204081634</v>
      </c>
      <c r="S441" s="12">
        <f t="shared" si="87"/>
        <v>6.887755102040817</v>
      </c>
    </row>
    <row r="442" spans="2:19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  <c r="H442" s="12">
        <f t="shared" si="77"/>
        <v>29.65</v>
      </c>
      <c r="I442" s="12">
        <f t="shared" si="78"/>
        <v>2.1178571428571429</v>
      </c>
      <c r="J442" s="12">
        <f t="shared" si="79"/>
        <v>29.65</v>
      </c>
      <c r="K442" s="12">
        <f t="shared" si="80"/>
        <v>0</v>
      </c>
      <c r="L442" s="12">
        <f t="shared" si="81"/>
        <v>2.1178571428571429</v>
      </c>
      <c r="M442" s="12">
        <f t="shared" si="82"/>
        <v>0</v>
      </c>
      <c r="N442" s="12">
        <f t="shared" si="83"/>
        <v>100</v>
      </c>
      <c r="O442" s="12"/>
      <c r="P442" s="12">
        <f t="shared" si="84"/>
        <v>100</v>
      </c>
      <c r="Q442" s="12">
        <f t="shared" si="85"/>
        <v>0</v>
      </c>
      <c r="R442" s="12">
        <f t="shared" si="86"/>
        <v>7.1428571428571432</v>
      </c>
      <c r="S442" s="12">
        <f t="shared" si="87"/>
        <v>3.5714285714285716</v>
      </c>
    </row>
  </sheetData>
  <mergeCells count="2">
    <mergeCell ref="P2:S2"/>
    <mergeCell ref="H2:N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1"/>
  <sheetViews>
    <sheetView topLeftCell="E1" workbookViewId="0">
      <selection activeCell="M3" sqref="M3:V441"/>
    </sheetView>
  </sheetViews>
  <sheetFormatPr defaultRowHeight="16.5"/>
  <sheetData>
    <row r="2" spans="2:22" ht="17.25" thickBot="1">
      <c r="M2" t="s">
        <v>69</v>
      </c>
    </row>
    <row r="3" spans="2:22" ht="17.25" thickBot="1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M3" s="1">
        <v>43390</v>
      </c>
      <c r="N3" s="2">
        <v>57.5</v>
      </c>
      <c r="O3" s="2">
        <v>57.7</v>
      </c>
      <c r="P3" s="2">
        <v>56.6</v>
      </c>
      <c r="Q3" s="3">
        <v>56.7</v>
      </c>
      <c r="R3" s="3">
        <v>1</v>
      </c>
      <c r="S3" s="4">
        <v>1.7999999999999999E-2</v>
      </c>
      <c r="T3" s="5">
        <v>1578</v>
      </c>
      <c r="U3" s="5">
        <v>89850</v>
      </c>
      <c r="V3" s="2">
        <v>11.34</v>
      </c>
    </row>
    <row r="4" spans="2:22">
      <c r="B4" s="1">
        <v>43389</v>
      </c>
      <c r="C4" s="2">
        <v>47.3</v>
      </c>
      <c r="D4" s="2">
        <v>48.5</v>
      </c>
      <c r="E4" s="2">
        <v>47.15</v>
      </c>
      <c r="F4" s="3">
        <v>47.8</v>
      </c>
      <c r="G4" s="3">
        <v>0.5</v>
      </c>
      <c r="H4" s="4">
        <v>1.06E-2</v>
      </c>
      <c r="I4" s="5">
        <v>8445</v>
      </c>
      <c r="J4" s="5">
        <v>403783</v>
      </c>
      <c r="K4" s="2">
        <v>12.75</v>
      </c>
      <c r="M4" s="1">
        <v>43389</v>
      </c>
      <c r="N4" s="2">
        <v>55</v>
      </c>
      <c r="O4" s="2">
        <v>56.9</v>
      </c>
      <c r="P4" s="2">
        <v>55</v>
      </c>
      <c r="Q4" s="3">
        <v>55.7</v>
      </c>
      <c r="R4" s="3">
        <v>1.2</v>
      </c>
      <c r="S4" s="4">
        <v>2.1999999999999999E-2</v>
      </c>
      <c r="T4" s="5">
        <v>2540</v>
      </c>
      <c r="U4" s="5">
        <v>142172</v>
      </c>
      <c r="V4" s="2">
        <v>11.14</v>
      </c>
    </row>
    <row r="5" spans="2:22">
      <c r="B5" s="1">
        <v>43388</v>
      </c>
      <c r="C5" s="2">
        <v>46.1</v>
      </c>
      <c r="D5" s="2">
        <v>49.25</v>
      </c>
      <c r="E5" s="2">
        <v>46.1</v>
      </c>
      <c r="F5" s="3">
        <v>47.3</v>
      </c>
      <c r="G5" s="3">
        <v>0.25</v>
      </c>
      <c r="H5" s="4">
        <v>5.3E-3</v>
      </c>
      <c r="I5" s="5">
        <v>11838</v>
      </c>
      <c r="J5" s="5">
        <v>568120</v>
      </c>
      <c r="K5" s="2">
        <v>12.61</v>
      </c>
      <c r="M5" s="1">
        <v>43388</v>
      </c>
      <c r="N5" s="2">
        <v>54.6</v>
      </c>
      <c r="O5" s="2">
        <v>55.8</v>
      </c>
      <c r="P5" s="2">
        <v>53.5</v>
      </c>
      <c r="Q5" s="3">
        <v>54.5</v>
      </c>
      <c r="R5" s="3">
        <v>0.3</v>
      </c>
      <c r="S5" s="4">
        <v>5.4999999999999997E-3</v>
      </c>
      <c r="T5" s="5">
        <v>2241</v>
      </c>
      <c r="U5" s="5">
        <v>122558</v>
      </c>
      <c r="V5" s="2">
        <v>10.9</v>
      </c>
    </row>
    <row r="6" spans="2:22">
      <c r="B6" s="1">
        <v>43385</v>
      </c>
      <c r="C6" s="2">
        <v>45</v>
      </c>
      <c r="D6" s="2">
        <v>47.45</v>
      </c>
      <c r="E6" s="2">
        <v>44.8</v>
      </c>
      <c r="F6" s="3">
        <v>47.05</v>
      </c>
      <c r="G6" s="3">
        <v>1.8</v>
      </c>
      <c r="H6" s="4">
        <v>3.9800000000000002E-2</v>
      </c>
      <c r="I6" s="5">
        <v>13043</v>
      </c>
      <c r="J6" s="5">
        <v>605837</v>
      </c>
      <c r="K6" s="2">
        <v>12.55</v>
      </c>
      <c r="M6" s="1">
        <v>43385</v>
      </c>
      <c r="N6" s="2">
        <v>52.5</v>
      </c>
      <c r="O6" s="2">
        <v>54.9</v>
      </c>
      <c r="P6" s="2">
        <v>52</v>
      </c>
      <c r="Q6" s="3">
        <v>54.2</v>
      </c>
      <c r="R6" s="3">
        <v>-3.5</v>
      </c>
      <c r="S6" s="4">
        <v>-6.0699999999999997E-2</v>
      </c>
      <c r="T6" s="5">
        <v>6147</v>
      </c>
      <c r="U6" s="5">
        <v>327091</v>
      </c>
      <c r="V6" s="2">
        <v>10.84</v>
      </c>
    </row>
    <row r="7" spans="2:22">
      <c r="B7" s="1">
        <v>43384</v>
      </c>
      <c r="C7" s="2">
        <v>46</v>
      </c>
      <c r="D7" s="2">
        <v>47.3</v>
      </c>
      <c r="E7" s="2">
        <v>45.2</v>
      </c>
      <c r="F7" s="3">
        <v>45.25</v>
      </c>
      <c r="G7" s="3">
        <v>-4.95</v>
      </c>
      <c r="H7" s="4">
        <v>-9.8599999999999993E-2</v>
      </c>
      <c r="I7" s="5">
        <v>23255</v>
      </c>
      <c r="J7" s="5">
        <v>1069785</v>
      </c>
      <c r="K7" s="2">
        <v>12.07</v>
      </c>
      <c r="M7" s="1">
        <v>43384</v>
      </c>
      <c r="N7" s="2">
        <v>57.7</v>
      </c>
      <c r="O7" s="2">
        <v>58.9</v>
      </c>
      <c r="P7" s="2">
        <v>57.7</v>
      </c>
      <c r="Q7" s="3">
        <v>57.7</v>
      </c>
      <c r="R7" s="3">
        <v>-6.4</v>
      </c>
      <c r="S7" s="4">
        <v>-9.98E-2</v>
      </c>
      <c r="T7" s="5">
        <v>1859</v>
      </c>
      <c r="U7" s="5">
        <v>107447</v>
      </c>
      <c r="V7" s="2">
        <v>11.54</v>
      </c>
    </row>
    <row r="8" spans="2:22">
      <c r="B8" s="1">
        <v>43382</v>
      </c>
      <c r="C8" s="2">
        <v>49</v>
      </c>
      <c r="D8" s="2">
        <v>50.2</v>
      </c>
      <c r="E8" s="2">
        <v>47.35</v>
      </c>
      <c r="F8" s="3">
        <v>50.2</v>
      </c>
      <c r="G8" s="3">
        <v>1.2</v>
      </c>
      <c r="H8" s="4">
        <v>2.4500000000000001E-2</v>
      </c>
      <c r="I8" s="5">
        <v>21116</v>
      </c>
      <c r="J8" s="5">
        <v>1030521</v>
      </c>
      <c r="K8" s="2">
        <v>13.39</v>
      </c>
      <c r="M8" s="1">
        <v>43382</v>
      </c>
      <c r="N8" s="2">
        <v>62.6</v>
      </c>
      <c r="O8" s="2">
        <v>65.3</v>
      </c>
      <c r="P8" s="2">
        <v>61.8</v>
      </c>
      <c r="Q8" s="3">
        <v>64.099999999999994</v>
      </c>
      <c r="R8" s="3">
        <v>1.3</v>
      </c>
      <c r="S8" s="4">
        <v>2.07E-2</v>
      </c>
      <c r="T8" s="5">
        <v>1946</v>
      </c>
      <c r="U8" s="5">
        <v>123906</v>
      </c>
      <c r="V8" s="2">
        <v>12.82</v>
      </c>
    </row>
    <row r="9" spans="2:22">
      <c r="B9" s="1">
        <v>43381</v>
      </c>
      <c r="C9" s="2">
        <v>50.4</v>
      </c>
      <c r="D9" s="2">
        <v>51.4</v>
      </c>
      <c r="E9" s="2">
        <v>49</v>
      </c>
      <c r="F9" s="3">
        <v>49</v>
      </c>
      <c r="G9" s="3">
        <v>-1.6</v>
      </c>
      <c r="H9" s="4">
        <v>-3.1600000000000003E-2</v>
      </c>
      <c r="I9" s="5">
        <v>15316</v>
      </c>
      <c r="J9" s="5">
        <v>764225</v>
      </c>
      <c r="K9" s="2">
        <v>13.07</v>
      </c>
      <c r="M9" s="1">
        <v>43381</v>
      </c>
      <c r="N9" s="2">
        <v>62</v>
      </c>
      <c r="O9" s="2">
        <v>63.2</v>
      </c>
      <c r="P9" s="2">
        <v>61</v>
      </c>
      <c r="Q9" s="2">
        <v>62.8</v>
      </c>
      <c r="R9" s="2">
        <v>0</v>
      </c>
      <c r="S9" s="6">
        <v>0</v>
      </c>
      <c r="T9" s="5">
        <v>1823</v>
      </c>
      <c r="U9" s="5">
        <v>113417</v>
      </c>
      <c r="V9" s="2">
        <v>12.56</v>
      </c>
    </row>
    <row r="10" spans="2:22">
      <c r="B10" s="1">
        <v>43378</v>
      </c>
      <c r="C10" s="2">
        <v>50.2</v>
      </c>
      <c r="D10" s="2">
        <v>51.1</v>
      </c>
      <c r="E10" s="2">
        <v>48.6</v>
      </c>
      <c r="F10" s="3">
        <v>50.6</v>
      </c>
      <c r="G10" s="3">
        <v>-0.7</v>
      </c>
      <c r="H10" s="4">
        <v>-1.3599999999999999E-2</v>
      </c>
      <c r="I10" s="5">
        <v>17059</v>
      </c>
      <c r="J10" s="5">
        <v>852869</v>
      </c>
      <c r="K10" s="2">
        <v>13.49</v>
      </c>
      <c r="M10" s="1">
        <v>43378</v>
      </c>
      <c r="N10" s="2">
        <v>66.7</v>
      </c>
      <c r="O10" s="2">
        <v>67</v>
      </c>
      <c r="P10" s="2">
        <v>62</v>
      </c>
      <c r="Q10" s="3">
        <v>62.8</v>
      </c>
      <c r="R10" s="3">
        <v>-4.2</v>
      </c>
      <c r="S10" s="4">
        <v>-6.2700000000000006E-2</v>
      </c>
      <c r="T10" s="5">
        <v>3015</v>
      </c>
      <c r="U10" s="5">
        <v>193015</v>
      </c>
      <c r="V10" s="2">
        <v>12.56</v>
      </c>
    </row>
    <row r="11" spans="2:22">
      <c r="B11" s="1">
        <v>43377</v>
      </c>
      <c r="C11" s="2">
        <v>49</v>
      </c>
      <c r="D11" s="2">
        <v>51.4</v>
      </c>
      <c r="E11" s="2">
        <v>48.2</v>
      </c>
      <c r="F11" s="3">
        <v>51.3</v>
      </c>
      <c r="G11" s="3">
        <v>2.2999999999999998</v>
      </c>
      <c r="H11" s="4">
        <v>4.6899999999999997E-2</v>
      </c>
      <c r="I11" s="5">
        <v>25399</v>
      </c>
      <c r="J11" s="5">
        <v>1284640</v>
      </c>
      <c r="K11" s="2">
        <v>13.68</v>
      </c>
      <c r="M11" s="1">
        <v>43377</v>
      </c>
      <c r="N11" s="2">
        <v>68.2</v>
      </c>
      <c r="O11" s="2">
        <v>68.5</v>
      </c>
      <c r="P11" s="2">
        <v>66.8</v>
      </c>
      <c r="Q11" s="3">
        <v>67</v>
      </c>
      <c r="R11" s="3">
        <v>-0.9</v>
      </c>
      <c r="S11" s="4">
        <v>-1.3299999999999999E-2</v>
      </c>
      <c r="T11" s="5">
        <v>1107</v>
      </c>
      <c r="U11" s="5">
        <v>74760</v>
      </c>
      <c r="V11" s="2">
        <v>13.4</v>
      </c>
    </row>
    <row r="12" spans="2:22">
      <c r="B12" s="1">
        <v>43376</v>
      </c>
      <c r="C12" s="2">
        <v>53.6</v>
      </c>
      <c r="D12" s="2">
        <v>54.5</v>
      </c>
      <c r="E12" s="2">
        <v>49</v>
      </c>
      <c r="F12" s="3">
        <v>49</v>
      </c>
      <c r="G12" s="3">
        <v>-4.0999999999999996</v>
      </c>
      <c r="H12" s="4">
        <v>-7.7200000000000005E-2</v>
      </c>
      <c r="I12" s="5">
        <v>47393</v>
      </c>
      <c r="J12" s="5">
        <v>2438233</v>
      </c>
      <c r="K12" s="2">
        <v>13.07</v>
      </c>
      <c r="M12" s="1">
        <v>43376</v>
      </c>
      <c r="N12" s="2">
        <v>69</v>
      </c>
      <c r="O12" s="2">
        <v>69.099999999999994</v>
      </c>
      <c r="P12" s="2">
        <v>67.8</v>
      </c>
      <c r="Q12" s="3">
        <v>67.900000000000006</v>
      </c>
      <c r="R12" s="3">
        <v>-0.6</v>
      </c>
      <c r="S12" s="4">
        <v>-8.8000000000000005E-3</v>
      </c>
      <c r="T12" s="2">
        <v>815</v>
      </c>
      <c r="U12" s="5">
        <v>55709</v>
      </c>
      <c r="V12" s="2">
        <v>13.58</v>
      </c>
    </row>
    <row r="13" spans="2:22">
      <c r="B13" s="1">
        <v>43374</v>
      </c>
      <c r="C13" s="2">
        <v>52.6</v>
      </c>
      <c r="D13" s="2">
        <v>53.7</v>
      </c>
      <c r="E13" s="2">
        <v>51.5</v>
      </c>
      <c r="F13" s="3">
        <v>53.1</v>
      </c>
      <c r="G13" s="3">
        <v>-0.4</v>
      </c>
      <c r="H13" s="4">
        <v>-7.4999999999999997E-3</v>
      </c>
      <c r="I13" s="5">
        <v>17867</v>
      </c>
      <c r="J13" s="5">
        <v>939432</v>
      </c>
      <c r="K13" s="2">
        <v>14.16</v>
      </c>
      <c r="M13" s="1">
        <v>43375</v>
      </c>
      <c r="N13" s="2">
        <v>69.400000000000006</v>
      </c>
      <c r="O13" s="2">
        <v>69.8</v>
      </c>
      <c r="P13" s="2">
        <v>68.5</v>
      </c>
      <c r="Q13" s="3">
        <v>68.5</v>
      </c>
      <c r="R13" s="3">
        <v>-0.6</v>
      </c>
      <c r="S13" s="4">
        <v>-8.6999999999999994E-3</v>
      </c>
      <c r="T13" s="2">
        <v>789</v>
      </c>
      <c r="U13" s="5">
        <v>54360</v>
      </c>
      <c r="V13" s="2">
        <v>13.7</v>
      </c>
    </row>
    <row r="14" spans="2:22">
      <c r="B14" s="1">
        <v>43371</v>
      </c>
      <c r="C14" s="2">
        <v>54.5</v>
      </c>
      <c r="D14" s="2">
        <v>54.6</v>
      </c>
      <c r="E14" s="2">
        <v>52.9</v>
      </c>
      <c r="F14" s="3">
        <v>53.5</v>
      </c>
      <c r="G14" s="3">
        <v>-1.3</v>
      </c>
      <c r="H14" s="4">
        <v>-2.3699999999999999E-2</v>
      </c>
      <c r="I14" s="5">
        <v>23743</v>
      </c>
      <c r="J14" s="5">
        <v>1276179</v>
      </c>
      <c r="K14" s="2">
        <v>14.27</v>
      </c>
      <c r="M14" s="1">
        <v>43374</v>
      </c>
      <c r="N14" s="2">
        <v>69.400000000000006</v>
      </c>
      <c r="O14" s="2">
        <v>69.8</v>
      </c>
      <c r="P14" s="2">
        <v>68.900000000000006</v>
      </c>
      <c r="Q14" s="3">
        <v>69.099999999999994</v>
      </c>
      <c r="R14" s="3">
        <v>-0.3</v>
      </c>
      <c r="S14" s="4">
        <v>-4.3E-3</v>
      </c>
      <c r="T14" s="5">
        <v>1244</v>
      </c>
      <c r="U14" s="5">
        <v>86075</v>
      </c>
      <c r="V14" s="2">
        <v>13.82</v>
      </c>
    </row>
    <row r="15" spans="2:22">
      <c r="B15" s="1">
        <v>43370</v>
      </c>
      <c r="C15" s="2">
        <v>51.3</v>
      </c>
      <c r="D15" s="2">
        <v>54.8</v>
      </c>
      <c r="E15" s="2">
        <v>49.9</v>
      </c>
      <c r="F15" s="3">
        <v>54.8</v>
      </c>
      <c r="G15" s="3">
        <v>2.8</v>
      </c>
      <c r="H15" s="4">
        <v>5.3800000000000001E-2</v>
      </c>
      <c r="I15" s="5">
        <v>29160</v>
      </c>
      <c r="J15" s="5">
        <v>1540076</v>
      </c>
      <c r="K15" s="2">
        <v>14.61</v>
      </c>
      <c r="M15" s="1">
        <v>43371</v>
      </c>
      <c r="N15" s="2">
        <v>70</v>
      </c>
      <c r="O15" s="2">
        <v>71</v>
      </c>
      <c r="P15" s="2">
        <v>69.099999999999994</v>
      </c>
      <c r="Q15" s="3">
        <v>69.400000000000006</v>
      </c>
      <c r="R15" s="3">
        <v>-0.4</v>
      </c>
      <c r="S15" s="4">
        <v>-5.7000000000000002E-3</v>
      </c>
      <c r="T15" s="5">
        <v>2234</v>
      </c>
      <c r="U15" s="5">
        <v>156600</v>
      </c>
      <c r="V15" s="2">
        <v>13.88</v>
      </c>
    </row>
    <row r="16" spans="2:22">
      <c r="B16" s="1">
        <v>43369</v>
      </c>
      <c r="C16" s="2">
        <v>53.6</v>
      </c>
      <c r="D16" s="2">
        <v>54</v>
      </c>
      <c r="E16" s="2">
        <v>51.3</v>
      </c>
      <c r="F16" s="3">
        <v>52</v>
      </c>
      <c r="G16" s="3">
        <v>-2</v>
      </c>
      <c r="H16" s="4">
        <v>-3.6999999999999998E-2</v>
      </c>
      <c r="I16" s="5">
        <v>16600</v>
      </c>
      <c r="J16" s="5">
        <v>869719</v>
      </c>
      <c r="K16" s="2">
        <v>13.87</v>
      </c>
      <c r="M16" s="1">
        <v>43370</v>
      </c>
      <c r="N16" s="2">
        <v>69.400000000000006</v>
      </c>
      <c r="O16" s="2">
        <v>71.599999999999994</v>
      </c>
      <c r="P16" s="2">
        <v>69.2</v>
      </c>
      <c r="Q16" s="3">
        <v>69.8</v>
      </c>
      <c r="R16" s="3">
        <v>0.8</v>
      </c>
      <c r="S16" s="4">
        <v>1.1599999999999999E-2</v>
      </c>
      <c r="T16" s="5">
        <v>5803</v>
      </c>
      <c r="U16" s="5">
        <v>408979</v>
      </c>
      <c r="V16" s="2">
        <v>13.96</v>
      </c>
    </row>
    <row r="17" spans="2:22">
      <c r="B17" s="1">
        <v>43368</v>
      </c>
      <c r="C17" s="2">
        <v>52.8</v>
      </c>
      <c r="D17" s="2">
        <v>55.2</v>
      </c>
      <c r="E17" s="2">
        <v>52.6</v>
      </c>
      <c r="F17" s="3">
        <v>54</v>
      </c>
      <c r="G17" s="3">
        <v>0.8</v>
      </c>
      <c r="H17" s="4">
        <v>1.4999999999999999E-2</v>
      </c>
      <c r="I17" s="5">
        <v>23585</v>
      </c>
      <c r="J17" s="5">
        <v>1279633</v>
      </c>
      <c r="K17" s="2">
        <v>14.4</v>
      </c>
      <c r="M17" s="1">
        <v>43369</v>
      </c>
      <c r="N17" s="2">
        <v>68</v>
      </c>
      <c r="O17" s="2">
        <v>69.2</v>
      </c>
      <c r="P17" s="2">
        <v>67.400000000000006</v>
      </c>
      <c r="Q17" s="3">
        <v>69</v>
      </c>
      <c r="R17" s="3">
        <v>1</v>
      </c>
      <c r="S17" s="4">
        <v>1.47E-2</v>
      </c>
      <c r="T17" s="5">
        <v>1383</v>
      </c>
      <c r="U17" s="5">
        <v>94712</v>
      </c>
      <c r="V17" s="2">
        <v>13.8</v>
      </c>
    </row>
    <row r="18" spans="2:22">
      <c r="B18" s="1">
        <v>43364</v>
      </c>
      <c r="C18" s="2">
        <v>52</v>
      </c>
      <c r="D18" s="2">
        <v>53.3</v>
      </c>
      <c r="E18" s="2">
        <v>51.7</v>
      </c>
      <c r="F18" s="3">
        <v>53.2</v>
      </c>
      <c r="G18" s="3">
        <v>0.7</v>
      </c>
      <c r="H18" s="4">
        <v>1.3299999999999999E-2</v>
      </c>
      <c r="I18" s="5">
        <v>24662</v>
      </c>
      <c r="J18" s="5">
        <v>1301257</v>
      </c>
      <c r="K18" s="2">
        <v>14.19</v>
      </c>
      <c r="M18" s="1">
        <v>43368</v>
      </c>
      <c r="N18" s="2">
        <v>67.599999999999994</v>
      </c>
      <c r="O18" s="2">
        <v>69.900000000000006</v>
      </c>
      <c r="P18" s="2">
        <v>67</v>
      </c>
      <c r="Q18" s="3">
        <v>68</v>
      </c>
      <c r="R18" s="3">
        <v>0.5</v>
      </c>
      <c r="S18" s="4">
        <v>7.4000000000000003E-3</v>
      </c>
      <c r="T18" s="5">
        <v>2841</v>
      </c>
      <c r="U18" s="5">
        <v>194376</v>
      </c>
      <c r="V18" s="2">
        <v>13.6</v>
      </c>
    </row>
    <row r="19" spans="2:22">
      <c r="B19" s="1">
        <v>43363</v>
      </c>
      <c r="C19" s="2">
        <v>51.1</v>
      </c>
      <c r="D19" s="2">
        <v>54</v>
      </c>
      <c r="E19" s="2">
        <v>49.6</v>
      </c>
      <c r="F19" s="3">
        <v>52.5</v>
      </c>
      <c r="G19" s="3">
        <v>2.2000000000000002</v>
      </c>
      <c r="H19" s="4">
        <v>4.3700000000000003E-2</v>
      </c>
      <c r="I19" s="5">
        <v>52228</v>
      </c>
      <c r="J19" s="5">
        <v>2694326</v>
      </c>
      <c r="K19" s="2">
        <v>14</v>
      </c>
      <c r="M19" s="1">
        <v>43364</v>
      </c>
      <c r="N19" s="2">
        <v>68.2</v>
      </c>
      <c r="O19" s="2">
        <v>68.2</v>
      </c>
      <c r="P19" s="2">
        <v>67.400000000000006</v>
      </c>
      <c r="Q19" s="3">
        <v>67.5</v>
      </c>
      <c r="R19" s="3">
        <v>0.2</v>
      </c>
      <c r="S19" s="4">
        <v>3.0000000000000001E-3</v>
      </c>
      <c r="T19" s="5">
        <v>1108</v>
      </c>
      <c r="U19" s="5">
        <v>75109</v>
      </c>
      <c r="V19" s="2">
        <v>13.5</v>
      </c>
    </row>
    <row r="20" spans="2:22">
      <c r="B20" s="1">
        <v>43362</v>
      </c>
      <c r="C20" s="2">
        <v>47</v>
      </c>
      <c r="D20" s="2">
        <v>50.3</v>
      </c>
      <c r="E20" s="2">
        <v>47</v>
      </c>
      <c r="F20" s="3">
        <v>50.3</v>
      </c>
      <c r="G20" s="3">
        <v>3.7</v>
      </c>
      <c r="H20" s="4">
        <v>7.9399999999999998E-2</v>
      </c>
      <c r="I20" s="5">
        <v>41249</v>
      </c>
      <c r="J20" s="5">
        <v>2013822</v>
      </c>
      <c r="K20" s="2">
        <v>13.41</v>
      </c>
      <c r="M20" s="1">
        <v>43363</v>
      </c>
      <c r="N20" s="2">
        <v>69.3</v>
      </c>
      <c r="O20" s="2">
        <v>69.599999999999994</v>
      </c>
      <c r="P20" s="2">
        <v>67</v>
      </c>
      <c r="Q20" s="3">
        <v>67.3</v>
      </c>
      <c r="R20" s="3">
        <v>-1.7</v>
      </c>
      <c r="S20" s="4">
        <v>-2.46E-2</v>
      </c>
      <c r="T20" s="5">
        <v>1448</v>
      </c>
      <c r="U20" s="5">
        <v>98296</v>
      </c>
      <c r="V20" s="2">
        <v>13.46</v>
      </c>
    </row>
    <row r="21" spans="2:22">
      <c r="B21" s="1">
        <v>43361</v>
      </c>
      <c r="C21" s="2">
        <v>44.8</v>
      </c>
      <c r="D21" s="2">
        <v>46.95</v>
      </c>
      <c r="E21" s="2">
        <v>44.8</v>
      </c>
      <c r="F21" s="3">
        <v>46.6</v>
      </c>
      <c r="G21" s="3">
        <v>1.8</v>
      </c>
      <c r="H21" s="4">
        <v>4.02E-2</v>
      </c>
      <c r="I21" s="5">
        <v>19065</v>
      </c>
      <c r="J21" s="5">
        <v>877932</v>
      </c>
      <c r="K21" s="2">
        <v>12.43</v>
      </c>
      <c r="M21" s="1">
        <v>43362</v>
      </c>
      <c r="N21" s="2">
        <v>68.400000000000006</v>
      </c>
      <c r="O21" s="2">
        <v>69.3</v>
      </c>
      <c r="P21" s="2">
        <v>67.900000000000006</v>
      </c>
      <c r="Q21" s="3">
        <v>69</v>
      </c>
      <c r="R21" s="3">
        <v>0.8</v>
      </c>
      <c r="S21" s="4">
        <v>1.17E-2</v>
      </c>
      <c r="T21" s="5">
        <v>1628</v>
      </c>
      <c r="U21" s="5">
        <v>111794</v>
      </c>
      <c r="V21" s="2">
        <v>13.8</v>
      </c>
    </row>
    <row r="22" spans="2:22">
      <c r="B22" s="1">
        <v>43360</v>
      </c>
      <c r="C22" s="2">
        <v>44.2</v>
      </c>
      <c r="D22" s="2">
        <v>45.5</v>
      </c>
      <c r="E22" s="2">
        <v>44.15</v>
      </c>
      <c r="F22" s="3">
        <v>44.8</v>
      </c>
      <c r="G22" s="3">
        <v>0.65</v>
      </c>
      <c r="H22" s="4">
        <v>1.47E-2</v>
      </c>
      <c r="I22" s="5">
        <v>8024</v>
      </c>
      <c r="J22" s="5">
        <v>360717</v>
      </c>
      <c r="K22" s="2">
        <v>11.95</v>
      </c>
      <c r="M22" s="1">
        <v>43361</v>
      </c>
      <c r="N22" s="2">
        <v>68.3</v>
      </c>
      <c r="O22" s="2">
        <v>68.900000000000006</v>
      </c>
      <c r="P22" s="2">
        <v>67.599999999999994</v>
      </c>
      <c r="Q22" s="3">
        <v>68.2</v>
      </c>
      <c r="R22" s="3">
        <v>-0.6</v>
      </c>
      <c r="S22" s="4">
        <v>-8.6999999999999994E-3</v>
      </c>
      <c r="T22" s="5">
        <v>1247</v>
      </c>
      <c r="U22" s="5">
        <v>84878</v>
      </c>
      <c r="V22" s="2">
        <v>13.64</v>
      </c>
    </row>
    <row r="23" spans="2:22">
      <c r="B23" s="1">
        <v>43357</v>
      </c>
      <c r="C23" s="2">
        <v>44.5</v>
      </c>
      <c r="D23" s="2">
        <v>44.85</v>
      </c>
      <c r="E23" s="2">
        <v>44.05</v>
      </c>
      <c r="F23" s="3">
        <v>44.15</v>
      </c>
      <c r="G23" s="3">
        <v>-0.35</v>
      </c>
      <c r="H23" s="4">
        <v>-7.9000000000000008E-3</v>
      </c>
      <c r="I23" s="5">
        <v>5952</v>
      </c>
      <c r="J23" s="5">
        <v>263651</v>
      </c>
      <c r="K23" s="2">
        <v>11.77</v>
      </c>
      <c r="M23" s="1">
        <v>43360</v>
      </c>
      <c r="N23" s="2">
        <v>69</v>
      </c>
      <c r="O23" s="2">
        <v>70.5</v>
      </c>
      <c r="P23" s="2">
        <v>68.7</v>
      </c>
      <c r="Q23" s="3">
        <v>68.8</v>
      </c>
      <c r="R23" s="3">
        <v>0.1</v>
      </c>
      <c r="S23" s="4">
        <v>1.5E-3</v>
      </c>
      <c r="T23" s="5">
        <v>2962</v>
      </c>
      <c r="U23" s="5">
        <v>205613</v>
      </c>
      <c r="V23" s="2">
        <v>13.76</v>
      </c>
    </row>
    <row r="24" spans="2:22">
      <c r="B24" s="1">
        <v>43356</v>
      </c>
      <c r="C24" s="2">
        <v>44.7</v>
      </c>
      <c r="D24" s="2">
        <v>45.1</v>
      </c>
      <c r="E24" s="2">
        <v>44.15</v>
      </c>
      <c r="F24" s="3">
        <v>44.5</v>
      </c>
      <c r="G24" s="3">
        <v>0.1</v>
      </c>
      <c r="H24" s="4">
        <v>2.3E-3</v>
      </c>
      <c r="I24" s="5">
        <v>7841</v>
      </c>
      <c r="J24" s="5">
        <v>349973</v>
      </c>
      <c r="K24" s="2">
        <v>11.87</v>
      </c>
      <c r="M24" s="1">
        <v>43357</v>
      </c>
      <c r="N24" s="2">
        <v>66</v>
      </c>
      <c r="O24" s="2">
        <v>69.3</v>
      </c>
      <c r="P24" s="2">
        <v>66</v>
      </c>
      <c r="Q24" s="3">
        <v>68.7</v>
      </c>
      <c r="R24" s="3">
        <v>3.2</v>
      </c>
      <c r="S24" s="4">
        <v>4.8899999999999999E-2</v>
      </c>
      <c r="T24" s="5">
        <v>4294</v>
      </c>
      <c r="U24" s="5">
        <v>291790</v>
      </c>
      <c r="V24" s="2">
        <v>13.74</v>
      </c>
    </row>
    <row r="25" spans="2:22">
      <c r="B25" s="1">
        <v>43355</v>
      </c>
      <c r="C25" s="2">
        <v>43.35</v>
      </c>
      <c r="D25" s="2">
        <v>45.8</v>
      </c>
      <c r="E25" s="2">
        <v>43.2</v>
      </c>
      <c r="F25" s="3">
        <v>44.4</v>
      </c>
      <c r="G25" s="3">
        <v>0.65</v>
      </c>
      <c r="H25" s="4">
        <v>1.49E-2</v>
      </c>
      <c r="I25" s="5">
        <v>18102</v>
      </c>
      <c r="J25" s="5">
        <v>809092</v>
      </c>
      <c r="K25" s="2">
        <v>11.84</v>
      </c>
      <c r="M25" s="1">
        <v>43356</v>
      </c>
      <c r="N25" s="2">
        <v>66</v>
      </c>
      <c r="O25" s="2">
        <v>66.8</v>
      </c>
      <c r="P25" s="2">
        <v>65.3</v>
      </c>
      <c r="Q25" s="3">
        <v>65.5</v>
      </c>
      <c r="R25" s="3">
        <v>-0.5</v>
      </c>
      <c r="S25" s="4">
        <v>-7.6E-3</v>
      </c>
      <c r="T25" s="2">
        <v>942</v>
      </c>
      <c r="U25" s="5">
        <v>62197</v>
      </c>
      <c r="V25" s="2">
        <v>13.1</v>
      </c>
    </row>
    <row r="26" spans="2:22">
      <c r="B26" s="1">
        <v>43354</v>
      </c>
      <c r="C26" s="2">
        <v>42.35</v>
      </c>
      <c r="D26" s="2">
        <v>43.95</v>
      </c>
      <c r="E26" s="2">
        <v>42.35</v>
      </c>
      <c r="F26" s="3">
        <v>43.75</v>
      </c>
      <c r="G26" s="3">
        <v>1.6</v>
      </c>
      <c r="H26" s="4">
        <v>3.7999999999999999E-2</v>
      </c>
      <c r="I26" s="5">
        <v>11279</v>
      </c>
      <c r="J26" s="5">
        <v>484213</v>
      </c>
      <c r="K26" s="2">
        <v>11.67</v>
      </c>
      <c r="M26" s="1">
        <v>43355</v>
      </c>
      <c r="N26" s="2">
        <v>66.400000000000006</v>
      </c>
      <c r="O26" s="2">
        <v>66.7</v>
      </c>
      <c r="P26" s="2">
        <v>64</v>
      </c>
      <c r="Q26" s="3">
        <v>66</v>
      </c>
      <c r="R26" s="3">
        <v>-0.8</v>
      </c>
      <c r="S26" s="4">
        <v>-1.2E-2</v>
      </c>
      <c r="T26" s="5">
        <v>1910</v>
      </c>
      <c r="U26" s="5">
        <v>125224</v>
      </c>
      <c r="V26" s="2">
        <v>13.2</v>
      </c>
    </row>
    <row r="27" spans="2:22">
      <c r="B27" s="1">
        <v>43353</v>
      </c>
      <c r="C27" s="2">
        <v>43.15</v>
      </c>
      <c r="D27" s="2">
        <v>43.25</v>
      </c>
      <c r="E27" s="2">
        <v>42</v>
      </c>
      <c r="F27" s="3">
        <v>42.15</v>
      </c>
      <c r="G27" s="3">
        <v>-0.85</v>
      </c>
      <c r="H27" s="4">
        <v>-1.9800000000000002E-2</v>
      </c>
      <c r="I27" s="5">
        <v>15618</v>
      </c>
      <c r="J27" s="5">
        <v>662306</v>
      </c>
      <c r="K27" s="2">
        <v>11.24</v>
      </c>
      <c r="M27" s="1">
        <v>43354</v>
      </c>
      <c r="N27" s="2">
        <v>65.900000000000006</v>
      </c>
      <c r="O27" s="2">
        <v>66.8</v>
      </c>
      <c r="P27" s="2">
        <v>65</v>
      </c>
      <c r="Q27" s="3">
        <v>66.8</v>
      </c>
      <c r="R27" s="3">
        <v>1.8</v>
      </c>
      <c r="S27" s="4">
        <v>2.7699999999999999E-2</v>
      </c>
      <c r="T27" s="5">
        <v>1209</v>
      </c>
      <c r="U27" s="5">
        <v>79645</v>
      </c>
      <c r="V27" s="2">
        <v>13.36</v>
      </c>
    </row>
    <row r="28" spans="2:22">
      <c r="B28" s="1">
        <v>43350</v>
      </c>
      <c r="C28" s="2">
        <v>43.1</v>
      </c>
      <c r="D28" s="2">
        <v>43.8</v>
      </c>
      <c r="E28" s="2">
        <v>43</v>
      </c>
      <c r="F28" s="3">
        <v>43</v>
      </c>
      <c r="G28" s="3">
        <v>-0.5</v>
      </c>
      <c r="H28" s="4">
        <v>-1.15E-2</v>
      </c>
      <c r="I28" s="5">
        <v>9681</v>
      </c>
      <c r="J28" s="5">
        <v>419120</v>
      </c>
      <c r="K28" s="2">
        <v>11.47</v>
      </c>
      <c r="M28" s="1">
        <v>43353</v>
      </c>
      <c r="N28" s="2">
        <v>67.8</v>
      </c>
      <c r="O28" s="2">
        <v>68.099999999999994</v>
      </c>
      <c r="P28" s="2">
        <v>64.5</v>
      </c>
      <c r="Q28" s="3">
        <v>65</v>
      </c>
      <c r="R28" s="3">
        <v>-1.6</v>
      </c>
      <c r="S28" s="4">
        <v>-2.4E-2</v>
      </c>
      <c r="T28" s="5">
        <v>3069</v>
      </c>
      <c r="U28" s="5">
        <v>203695</v>
      </c>
      <c r="V28" s="2">
        <v>13</v>
      </c>
    </row>
    <row r="29" spans="2:22">
      <c r="B29" s="1">
        <v>43349</v>
      </c>
      <c r="C29" s="2">
        <v>43.85</v>
      </c>
      <c r="D29" s="2">
        <v>43.9</v>
      </c>
      <c r="E29" s="2">
        <v>43.35</v>
      </c>
      <c r="F29" s="3">
        <v>43.5</v>
      </c>
      <c r="G29" s="3">
        <v>-0.1</v>
      </c>
      <c r="H29" s="4">
        <v>-2.3E-3</v>
      </c>
      <c r="I29" s="5">
        <v>7610</v>
      </c>
      <c r="J29" s="5">
        <v>331488</v>
      </c>
      <c r="K29" s="2">
        <v>11.6</v>
      </c>
      <c r="M29" s="1">
        <v>43350</v>
      </c>
      <c r="N29" s="2">
        <v>67.5</v>
      </c>
      <c r="O29" s="2">
        <v>68</v>
      </c>
      <c r="P29" s="2">
        <v>65.599999999999994</v>
      </c>
      <c r="Q29" s="3">
        <v>66.599999999999994</v>
      </c>
      <c r="R29" s="3">
        <v>-1.5</v>
      </c>
      <c r="S29" s="4">
        <v>-2.1999999999999999E-2</v>
      </c>
      <c r="T29" s="5">
        <v>3062</v>
      </c>
      <c r="U29" s="5">
        <v>203472</v>
      </c>
      <c r="V29" s="2">
        <v>13.32</v>
      </c>
    </row>
    <row r="30" spans="2:22">
      <c r="B30" s="1">
        <v>43348</v>
      </c>
      <c r="C30" s="2">
        <v>43.2</v>
      </c>
      <c r="D30" s="2">
        <v>43.65</v>
      </c>
      <c r="E30" s="2">
        <v>43.1</v>
      </c>
      <c r="F30" s="3">
        <v>43.6</v>
      </c>
      <c r="G30" s="3">
        <v>0.35</v>
      </c>
      <c r="H30" s="4">
        <v>8.0999999999999996E-3</v>
      </c>
      <c r="I30" s="5">
        <v>9678</v>
      </c>
      <c r="J30" s="5">
        <v>420734</v>
      </c>
      <c r="K30" s="2">
        <v>11.63</v>
      </c>
      <c r="M30" s="1">
        <v>43349</v>
      </c>
      <c r="N30" s="2">
        <v>67.599999999999994</v>
      </c>
      <c r="O30" s="2">
        <v>68.599999999999994</v>
      </c>
      <c r="P30" s="2">
        <v>67.3</v>
      </c>
      <c r="Q30" s="3">
        <v>68.099999999999994</v>
      </c>
      <c r="R30" s="3">
        <v>0.5</v>
      </c>
      <c r="S30" s="4">
        <v>7.4000000000000003E-3</v>
      </c>
      <c r="T30" s="5">
        <v>1405</v>
      </c>
      <c r="U30" s="5">
        <v>95682</v>
      </c>
      <c r="V30" s="2">
        <v>13.62</v>
      </c>
    </row>
    <row r="31" spans="2:22">
      <c r="B31" s="1">
        <v>43347</v>
      </c>
      <c r="C31" s="2">
        <v>43.1</v>
      </c>
      <c r="D31" s="2">
        <v>43.8</v>
      </c>
      <c r="E31" s="2">
        <v>43</v>
      </c>
      <c r="F31" s="3">
        <v>43.25</v>
      </c>
      <c r="G31" s="3">
        <v>0.25</v>
      </c>
      <c r="H31" s="4">
        <v>5.7999999999999996E-3</v>
      </c>
      <c r="I31" s="5">
        <v>10021</v>
      </c>
      <c r="J31" s="5">
        <v>433365</v>
      </c>
      <c r="K31" s="2">
        <v>11.53</v>
      </c>
      <c r="M31" s="1">
        <v>43348</v>
      </c>
      <c r="N31" s="2">
        <v>68.7</v>
      </c>
      <c r="O31" s="2">
        <v>68.7</v>
      </c>
      <c r="P31" s="2">
        <v>67.599999999999994</v>
      </c>
      <c r="Q31" s="3">
        <v>67.599999999999994</v>
      </c>
      <c r="R31" s="3">
        <v>-1.3</v>
      </c>
      <c r="S31" s="4">
        <v>-1.89E-2</v>
      </c>
      <c r="T31" s="5">
        <v>1416</v>
      </c>
      <c r="U31" s="5">
        <v>96261</v>
      </c>
      <c r="V31" s="2">
        <v>13.52</v>
      </c>
    </row>
    <row r="32" spans="2:22">
      <c r="B32" s="1">
        <v>43346</v>
      </c>
      <c r="C32" s="2">
        <v>46.15</v>
      </c>
      <c r="D32" s="2">
        <v>46.15</v>
      </c>
      <c r="E32" s="2">
        <v>43</v>
      </c>
      <c r="F32" s="3">
        <v>43</v>
      </c>
      <c r="G32" s="3">
        <v>-3.4</v>
      </c>
      <c r="H32" s="4">
        <v>-7.3300000000000004E-2</v>
      </c>
      <c r="I32" s="5">
        <v>28289</v>
      </c>
      <c r="J32" s="5">
        <v>1244025</v>
      </c>
      <c r="K32" s="2">
        <v>11.47</v>
      </c>
      <c r="M32" s="1">
        <v>43347</v>
      </c>
      <c r="N32" s="2">
        <v>68</v>
      </c>
      <c r="O32" s="2">
        <v>69.3</v>
      </c>
      <c r="P32" s="2">
        <v>67.5</v>
      </c>
      <c r="Q32" s="3">
        <v>68.900000000000006</v>
      </c>
      <c r="R32" s="3">
        <v>0.9</v>
      </c>
      <c r="S32" s="4">
        <v>1.32E-2</v>
      </c>
      <c r="T32" s="5">
        <v>1494</v>
      </c>
      <c r="U32" s="5">
        <v>102343</v>
      </c>
      <c r="V32" s="2">
        <v>13.78</v>
      </c>
    </row>
    <row r="33" spans="2:22">
      <c r="B33" s="1">
        <v>43343</v>
      </c>
      <c r="C33" s="2">
        <v>46.4</v>
      </c>
      <c r="D33" s="2">
        <v>46.55</v>
      </c>
      <c r="E33" s="2">
        <v>46.2</v>
      </c>
      <c r="F33" s="2">
        <v>46.4</v>
      </c>
      <c r="G33" s="2">
        <v>0</v>
      </c>
      <c r="H33" s="6">
        <v>0</v>
      </c>
      <c r="I33" s="5">
        <v>7640</v>
      </c>
      <c r="J33" s="5">
        <v>354555</v>
      </c>
      <c r="K33" s="2">
        <v>12.37</v>
      </c>
      <c r="M33" s="1">
        <v>43346</v>
      </c>
      <c r="N33" s="2">
        <v>69</v>
      </c>
      <c r="O33" s="2">
        <v>69.5</v>
      </c>
      <c r="P33" s="2">
        <v>67.5</v>
      </c>
      <c r="Q33" s="3">
        <v>68</v>
      </c>
      <c r="R33" s="3">
        <v>-2</v>
      </c>
      <c r="S33" s="4">
        <v>-2.86E-2</v>
      </c>
      <c r="T33" s="5">
        <v>2352</v>
      </c>
      <c r="U33" s="5">
        <v>160587</v>
      </c>
      <c r="V33" s="2">
        <v>13.6</v>
      </c>
    </row>
    <row r="34" spans="2:22">
      <c r="B34" s="1">
        <v>43342</v>
      </c>
      <c r="C34" s="2">
        <v>46.45</v>
      </c>
      <c r="D34" s="2">
        <v>46.85</v>
      </c>
      <c r="E34" s="2">
        <v>46.3</v>
      </c>
      <c r="F34" s="2">
        <v>46.4</v>
      </c>
      <c r="G34" s="2">
        <v>0</v>
      </c>
      <c r="H34" s="6">
        <v>0</v>
      </c>
      <c r="I34" s="5">
        <v>6093</v>
      </c>
      <c r="J34" s="5">
        <v>283043</v>
      </c>
      <c r="K34" s="2">
        <v>12.37</v>
      </c>
      <c r="M34" s="1">
        <v>43343</v>
      </c>
      <c r="N34" s="2">
        <v>69.3</v>
      </c>
      <c r="O34" s="2">
        <v>70.5</v>
      </c>
      <c r="P34" s="2">
        <v>68.5</v>
      </c>
      <c r="Q34" s="3">
        <v>70</v>
      </c>
      <c r="R34" s="3">
        <v>0.6</v>
      </c>
      <c r="S34" s="4">
        <v>8.6E-3</v>
      </c>
      <c r="T34" s="5">
        <v>1519</v>
      </c>
      <c r="U34" s="5">
        <v>105946</v>
      </c>
      <c r="V34" s="2">
        <v>14</v>
      </c>
    </row>
    <row r="35" spans="2:22">
      <c r="B35" s="1">
        <v>43341</v>
      </c>
      <c r="C35" s="2">
        <v>46.7</v>
      </c>
      <c r="D35" s="2">
        <v>46.75</v>
      </c>
      <c r="E35" s="2">
        <v>46.25</v>
      </c>
      <c r="F35" s="3">
        <v>46.4</v>
      </c>
      <c r="G35" s="3">
        <v>-0.6</v>
      </c>
      <c r="H35" s="4">
        <v>-1.2800000000000001E-2</v>
      </c>
      <c r="I35" s="5">
        <v>7542</v>
      </c>
      <c r="J35" s="5">
        <v>351158</v>
      </c>
      <c r="K35" s="2">
        <v>12.37</v>
      </c>
      <c r="M35" s="1">
        <v>43342</v>
      </c>
      <c r="N35" s="2">
        <v>70.099999999999994</v>
      </c>
      <c r="O35" s="2">
        <v>70.7</v>
      </c>
      <c r="P35" s="2">
        <v>69</v>
      </c>
      <c r="Q35" s="3">
        <v>69.400000000000006</v>
      </c>
      <c r="R35" s="3">
        <v>0.2</v>
      </c>
      <c r="S35" s="4">
        <v>2.8999999999999998E-3</v>
      </c>
      <c r="T35" s="5">
        <v>2619</v>
      </c>
      <c r="U35" s="5">
        <v>182497</v>
      </c>
      <c r="V35" s="2">
        <v>13.88</v>
      </c>
    </row>
    <row r="36" spans="2:22">
      <c r="B36" s="1">
        <v>43340</v>
      </c>
      <c r="C36" s="2">
        <v>45.9</v>
      </c>
      <c r="D36" s="2">
        <v>47.25</v>
      </c>
      <c r="E36" s="2">
        <v>45.8</v>
      </c>
      <c r="F36" s="3">
        <v>47</v>
      </c>
      <c r="G36" s="3">
        <v>1.5</v>
      </c>
      <c r="H36" s="4">
        <v>3.3000000000000002E-2</v>
      </c>
      <c r="I36" s="5">
        <v>13415</v>
      </c>
      <c r="J36" s="5">
        <v>628359</v>
      </c>
      <c r="K36" s="2">
        <v>12.53</v>
      </c>
      <c r="M36" s="1">
        <v>43341</v>
      </c>
      <c r="N36" s="2">
        <v>71.900000000000006</v>
      </c>
      <c r="O36" s="2">
        <v>72</v>
      </c>
      <c r="P36" s="2">
        <v>67</v>
      </c>
      <c r="Q36" s="3">
        <v>69.2</v>
      </c>
      <c r="R36" s="3">
        <v>-2.5</v>
      </c>
      <c r="S36" s="4">
        <v>-3.49E-2</v>
      </c>
      <c r="T36" s="5">
        <v>8720</v>
      </c>
      <c r="U36" s="5">
        <v>597905</v>
      </c>
      <c r="V36" s="2">
        <v>13.84</v>
      </c>
    </row>
    <row r="37" spans="2:22">
      <c r="B37" s="1">
        <v>43339</v>
      </c>
      <c r="C37" s="2">
        <v>45.8</v>
      </c>
      <c r="D37" s="2">
        <v>45.85</v>
      </c>
      <c r="E37" s="2">
        <v>45.35</v>
      </c>
      <c r="F37" s="2">
        <v>45.5</v>
      </c>
      <c r="G37" s="2">
        <v>0</v>
      </c>
      <c r="H37" s="6">
        <v>0</v>
      </c>
      <c r="I37" s="5">
        <v>9874</v>
      </c>
      <c r="J37" s="5">
        <v>449672</v>
      </c>
      <c r="K37" s="2">
        <v>12.13</v>
      </c>
      <c r="M37" s="1">
        <v>43340</v>
      </c>
      <c r="N37" s="2">
        <v>73.5</v>
      </c>
      <c r="O37" s="2">
        <v>73.8</v>
      </c>
      <c r="P37" s="2">
        <v>71.7</v>
      </c>
      <c r="Q37" s="3">
        <v>71.7</v>
      </c>
      <c r="R37" s="3">
        <v>-1.3</v>
      </c>
      <c r="S37" s="4">
        <v>-1.78E-2</v>
      </c>
      <c r="T37" s="5">
        <v>1671</v>
      </c>
      <c r="U37" s="5">
        <v>121023</v>
      </c>
      <c r="V37" s="2">
        <v>14.34</v>
      </c>
    </row>
    <row r="38" spans="2:22">
      <c r="B38" s="1">
        <v>43336</v>
      </c>
      <c r="C38" s="2">
        <v>46</v>
      </c>
      <c r="D38" s="2">
        <v>46.35</v>
      </c>
      <c r="E38" s="2">
        <v>45.3</v>
      </c>
      <c r="F38" s="3">
        <v>45.5</v>
      </c>
      <c r="G38" s="3">
        <v>-3.6</v>
      </c>
      <c r="H38" s="4">
        <v>-7.3300000000000004E-2</v>
      </c>
      <c r="I38" s="5">
        <v>14730</v>
      </c>
      <c r="J38" s="5">
        <v>673220</v>
      </c>
      <c r="K38" s="2">
        <v>12.13</v>
      </c>
      <c r="M38" s="1">
        <v>43339</v>
      </c>
      <c r="N38" s="2">
        <v>72.5</v>
      </c>
      <c r="O38" s="2">
        <v>73.3</v>
      </c>
      <c r="P38" s="2">
        <v>72</v>
      </c>
      <c r="Q38" s="3">
        <v>73</v>
      </c>
      <c r="R38" s="3">
        <v>0.4</v>
      </c>
      <c r="S38" s="4">
        <v>5.4999999999999997E-3</v>
      </c>
      <c r="T38" s="5">
        <v>1503</v>
      </c>
      <c r="U38" s="5">
        <v>109219</v>
      </c>
      <c r="V38" s="2">
        <v>14.6</v>
      </c>
    </row>
    <row r="39" spans="2:22">
      <c r="B39" s="1">
        <v>43335</v>
      </c>
      <c r="C39" s="2">
        <v>49.2</v>
      </c>
      <c r="D39" s="2">
        <v>49.7</v>
      </c>
      <c r="E39" s="2">
        <v>48.6</v>
      </c>
      <c r="F39" s="3">
        <v>49.1</v>
      </c>
      <c r="G39" s="3">
        <v>0.1</v>
      </c>
      <c r="H39" s="4">
        <v>2E-3</v>
      </c>
      <c r="I39" s="5">
        <v>17818</v>
      </c>
      <c r="J39" s="5">
        <v>873732</v>
      </c>
      <c r="K39" s="2">
        <v>13.09</v>
      </c>
      <c r="M39" s="1">
        <v>43336</v>
      </c>
      <c r="N39" s="2">
        <v>73.400000000000006</v>
      </c>
      <c r="O39" s="2">
        <v>74</v>
      </c>
      <c r="P39" s="2">
        <v>72.5</v>
      </c>
      <c r="Q39" s="3">
        <v>72.599999999999994</v>
      </c>
      <c r="R39" s="3">
        <v>-0.1</v>
      </c>
      <c r="S39" s="4">
        <v>-1.4E-3</v>
      </c>
      <c r="T39" s="5">
        <v>1742</v>
      </c>
      <c r="U39" s="5">
        <v>127220</v>
      </c>
      <c r="V39" s="2">
        <v>14.52</v>
      </c>
    </row>
    <row r="40" spans="2:22">
      <c r="B40" s="1">
        <v>43334</v>
      </c>
      <c r="C40" s="2">
        <v>48.1</v>
      </c>
      <c r="D40" s="2">
        <v>50.2</v>
      </c>
      <c r="E40" s="2">
        <v>48</v>
      </c>
      <c r="F40" s="3">
        <v>49</v>
      </c>
      <c r="G40" s="3">
        <v>1.1499999999999999</v>
      </c>
      <c r="H40" s="4">
        <v>2.4E-2</v>
      </c>
      <c r="I40" s="5">
        <v>24997</v>
      </c>
      <c r="J40" s="5">
        <v>1236479</v>
      </c>
      <c r="K40" s="2">
        <v>13.07</v>
      </c>
      <c r="M40" s="1">
        <v>43335</v>
      </c>
      <c r="N40" s="2">
        <v>74.3</v>
      </c>
      <c r="O40" s="2">
        <v>75</v>
      </c>
      <c r="P40" s="2">
        <v>72.5</v>
      </c>
      <c r="Q40" s="3">
        <v>72.7</v>
      </c>
      <c r="R40" s="3">
        <v>-1.3</v>
      </c>
      <c r="S40" s="4">
        <v>-1.7600000000000001E-2</v>
      </c>
      <c r="T40" s="5">
        <v>1834</v>
      </c>
      <c r="U40" s="5">
        <v>134748</v>
      </c>
      <c r="V40" s="2">
        <v>14.54</v>
      </c>
    </row>
    <row r="41" spans="2:22">
      <c r="B41" s="1">
        <v>43333</v>
      </c>
      <c r="C41" s="2">
        <v>48.45</v>
      </c>
      <c r="D41" s="2">
        <v>48.6</v>
      </c>
      <c r="E41" s="2">
        <v>47.7</v>
      </c>
      <c r="F41" s="3">
        <v>47.85</v>
      </c>
      <c r="G41" s="3">
        <v>-0.5</v>
      </c>
      <c r="H41" s="4">
        <v>-1.03E-2</v>
      </c>
      <c r="I41" s="5">
        <v>6651</v>
      </c>
      <c r="J41" s="5">
        <v>319783</v>
      </c>
      <c r="K41" s="2">
        <v>12.76</v>
      </c>
      <c r="M41" s="1">
        <v>43334</v>
      </c>
      <c r="N41" s="2">
        <v>77</v>
      </c>
      <c r="O41" s="2">
        <v>77.2</v>
      </c>
      <c r="P41" s="2">
        <v>73.8</v>
      </c>
      <c r="Q41" s="3">
        <v>74</v>
      </c>
      <c r="R41" s="3">
        <v>-2.5</v>
      </c>
      <c r="S41" s="4">
        <v>-3.27E-2</v>
      </c>
      <c r="T41" s="5">
        <v>2510</v>
      </c>
      <c r="U41" s="5">
        <v>189905</v>
      </c>
      <c r="V41" s="2">
        <v>14.8</v>
      </c>
    </row>
    <row r="42" spans="2:22">
      <c r="B42" s="1">
        <v>43332</v>
      </c>
      <c r="C42" s="2">
        <v>48.3</v>
      </c>
      <c r="D42" s="2">
        <v>48.5</v>
      </c>
      <c r="E42" s="2">
        <v>47.3</v>
      </c>
      <c r="F42" s="3">
        <v>48.35</v>
      </c>
      <c r="G42" s="3">
        <v>0.65</v>
      </c>
      <c r="H42" s="4">
        <v>1.3599999999999999E-2</v>
      </c>
      <c r="I42" s="5">
        <v>12376</v>
      </c>
      <c r="J42" s="5">
        <v>592857</v>
      </c>
      <c r="K42" s="2">
        <v>12.89</v>
      </c>
      <c r="M42" s="1">
        <v>43333</v>
      </c>
      <c r="N42" s="2">
        <v>76.2</v>
      </c>
      <c r="O42" s="2">
        <v>76.5</v>
      </c>
      <c r="P42" s="2">
        <v>75</v>
      </c>
      <c r="Q42" s="3">
        <v>76.5</v>
      </c>
      <c r="R42" s="3">
        <v>0.9</v>
      </c>
      <c r="S42" s="4">
        <v>1.1900000000000001E-2</v>
      </c>
      <c r="T42" s="5">
        <v>2779</v>
      </c>
      <c r="U42" s="5">
        <v>210893</v>
      </c>
      <c r="V42" s="2">
        <v>15.3</v>
      </c>
    </row>
    <row r="43" spans="2:22">
      <c r="B43" s="1">
        <v>43329</v>
      </c>
      <c r="C43" s="2">
        <v>48.15</v>
      </c>
      <c r="D43" s="2">
        <v>48.9</v>
      </c>
      <c r="E43" s="2">
        <v>47.55</v>
      </c>
      <c r="F43" s="3">
        <v>47.7</v>
      </c>
      <c r="G43" s="3">
        <v>0.15</v>
      </c>
      <c r="H43" s="4">
        <v>3.2000000000000002E-3</v>
      </c>
      <c r="I43" s="5">
        <v>13789</v>
      </c>
      <c r="J43" s="5">
        <v>662883</v>
      </c>
      <c r="K43" s="2">
        <v>12.72</v>
      </c>
      <c r="M43" s="1">
        <v>43332</v>
      </c>
      <c r="N43" s="2">
        <v>75.2</v>
      </c>
      <c r="O43" s="2">
        <v>76.400000000000006</v>
      </c>
      <c r="P43" s="2">
        <v>73.7</v>
      </c>
      <c r="Q43" s="3">
        <v>75.599999999999994</v>
      </c>
      <c r="R43" s="3">
        <v>0.9</v>
      </c>
      <c r="S43" s="4">
        <v>1.2E-2</v>
      </c>
      <c r="T43" s="5">
        <v>2992</v>
      </c>
      <c r="U43" s="5">
        <v>225346</v>
      </c>
      <c r="V43" s="2">
        <v>15.12</v>
      </c>
    </row>
    <row r="44" spans="2:22">
      <c r="B44" s="1">
        <v>43328</v>
      </c>
      <c r="C44" s="2">
        <v>47.7</v>
      </c>
      <c r="D44" s="2">
        <v>48.9</v>
      </c>
      <c r="E44" s="2">
        <v>47.2</v>
      </c>
      <c r="F44" s="3">
        <v>47.55</v>
      </c>
      <c r="G44" s="3">
        <v>-1.1000000000000001</v>
      </c>
      <c r="H44" s="4">
        <v>-2.2599999999999999E-2</v>
      </c>
      <c r="I44" s="5">
        <v>23066</v>
      </c>
      <c r="J44" s="5">
        <v>1107650</v>
      </c>
      <c r="K44" s="2">
        <v>12.68</v>
      </c>
      <c r="M44" s="1">
        <v>43329</v>
      </c>
      <c r="N44" s="2">
        <v>75.900000000000006</v>
      </c>
      <c r="O44" s="2">
        <v>77.2</v>
      </c>
      <c r="P44" s="2">
        <v>74.7</v>
      </c>
      <c r="Q44" s="2">
        <v>74.7</v>
      </c>
      <c r="R44" s="2">
        <v>0</v>
      </c>
      <c r="S44" s="6">
        <v>0</v>
      </c>
      <c r="T44" s="5">
        <v>6328</v>
      </c>
      <c r="U44" s="5">
        <v>482277</v>
      </c>
      <c r="V44" s="2">
        <v>14.94</v>
      </c>
    </row>
    <row r="45" spans="2:22">
      <c r="B45" s="1">
        <v>43327</v>
      </c>
      <c r="C45" s="2">
        <v>48</v>
      </c>
      <c r="D45" s="2">
        <v>49.3</v>
      </c>
      <c r="E45" s="2">
        <v>47.25</v>
      </c>
      <c r="F45" s="3">
        <v>48.65</v>
      </c>
      <c r="G45" s="3">
        <v>0.05</v>
      </c>
      <c r="H45" s="4">
        <v>1E-3</v>
      </c>
      <c r="I45" s="5">
        <v>29279</v>
      </c>
      <c r="J45" s="5">
        <v>1417164</v>
      </c>
      <c r="K45" s="2">
        <v>12.97</v>
      </c>
      <c r="M45" s="1">
        <v>43328</v>
      </c>
      <c r="N45" s="2">
        <v>74.599999999999994</v>
      </c>
      <c r="O45" s="2">
        <v>75.3</v>
      </c>
      <c r="P45" s="2">
        <v>73.2</v>
      </c>
      <c r="Q45" s="3">
        <v>74.7</v>
      </c>
      <c r="R45" s="3">
        <v>-0.6</v>
      </c>
      <c r="S45" s="4">
        <v>-8.0000000000000002E-3</v>
      </c>
      <c r="T45" s="5">
        <v>3733</v>
      </c>
      <c r="U45" s="5">
        <v>277484</v>
      </c>
      <c r="V45" s="2">
        <v>14.94</v>
      </c>
    </row>
    <row r="46" spans="2:22">
      <c r="B46" s="1">
        <v>43326</v>
      </c>
      <c r="C46" s="2">
        <v>45.9</v>
      </c>
      <c r="D46" s="2">
        <v>48.6</v>
      </c>
      <c r="E46" s="2">
        <v>45.05</v>
      </c>
      <c r="F46" s="3">
        <v>48.6</v>
      </c>
      <c r="G46" s="3">
        <v>4.4000000000000004</v>
      </c>
      <c r="H46" s="4">
        <v>9.9500000000000005E-2</v>
      </c>
      <c r="I46" s="5">
        <v>45242</v>
      </c>
      <c r="J46" s="5">
        <v>2132166</v>
      </c>
      <c r="K46" s="2">
        <v>21.22</v>
      </c>
      <c r="M46" s="1">
        <v>43327</v>
      </c>
      <c r="N46" s="2">
        <v>75.599999999999994</v>
      </c>
      <c r="O46" s="2">
        <v>76.400000000000006</v>
      </c>
      <c r="P46" s="2">
        <v>74.5</v>
      </c>
      <c r="Q46" s="2">
        <v>75.3</v>
      </c>
      <c r="R46" s="2">
        <v>0</v>
      </c>
      <c r="S46" s="6">
        <v>0</v>
      </c>
      <c r="T46" s="5">
        <v>3726</v>
      </c>
      <c r="U46" s="5">
        <v>281414</v>
      </c>
      <c r="V46" s="2">
        <v>15.06</v>
      </c>
    </row>
    <row r="47" spans="2:22">
      <c r="B47" s="1">
        <v>43325</v>
      </c>
      <c r="C47" s="2">
        <v>44.45</v>
      </c>
      <c r="D47" s="2">
        <v>45.2</v>
      </c>
      <c r="E47" s="2">
        <v>42.85</v>
      </c>
      <c r="F47" s="3">
        <v>44.2</v>
      </c>
      <c r="G47" s="3">
        <v>-0.25</v>
      </c>
      <c r="H47" s="4">
        <v>-5.5999999999999999E-3</v>
      </c>
      <c r="I47" s="5">
        <v>21270</v>
      </c>
      <c r="J47" s="5">
        <v>939225</v>
      </c>
      <c r="K47" s="2">
        <v>19.3</v>
      </c>
      <c r="M47" s="1">
        <v>43326</v>
      </c>
      <c r="N47" s="2">
        <v>74.8</v>
      </c>
      <c r="O47" s="2">
        <v>75.900000000000006</v>
      </c>
      <c r="P47" s="2">
        <v>73.7</v>
      </c>
      <c r="Q47" s="3">
        <v>75.3</v>
      </c>
      <c r="R47" s="3">
        <v>1.1000000000000001</v>
      </c>
      <c r="S47" s="4">
        <v>1.4800000000000001E-2</v>
      </c>
      <c r="T47" s="5">
        <v>4655</v>
      </c>
      <c r="U47" s="5">
        <v>348840</v>
      </c>
      <c r="V47" s="2">
        <v>15.06</v>
      </c>
    </row>
    <row r="48" spans="2:22">
      <c r="B48" s="1">
        <v>43322</v>
      </c>
      <c r="C48" s="2">
        <v>43.2</v>
      </c>
      <c r="D48" s="2">
        <v>44.9</v>
      </c>
      <c r="E48" s="2">
        <v>43.1</v>
      </c>
      <c r="F48" s="3">
        <v>44.45</v>
      </c>
      <c r="G48" s="3">
        <v>1.4</v>
      </c>
      <c r="H48" s="4">
        <v>3.2500000000000001E-2</v>
      </c>
      <c r="I48" s="5">
        <v>24002</v>
      </c>
      <c r="J48" s="5">
        <v>1064450</v>
      </c>
      <c r="K48" s="2">
        <v>19.41</v>
      </c>
      <c r="M48" s="1">
        <v>43325</v>
      </c>
      <c r="N48" s="2">
        <v>72.5</v>
      </c>
      <c r="O48" s="2">
        <v>74.900000000000006</v>
      </c>
      <c r="P48" s="2">
        <v>71.2</v>
      </c>
      <c r="Q48" s="3">
        <v>74.2</v>
      </c>
      <c r="R48" s="3">
        <v>2.1</v>
      </c>
      <c r="S48" s="4">
        <v>2.9100000000000001E-2</v>
      </c>
      <c r="T48" s="5">
        <v>10196</v>
      </c>
      <c r="U48" s="5">
        <v>745936</v>
      </c>
      <c r="V48" s="2">
        <v>34.19</v>
      </c>
    </row>
    <row r="49" spans="2:22">
      <c r="B49" s="1">
        <v>43321</v>
      </c>
      <c r="C49" s="2">
        <v>42.5</v>
      </c>
      <c r="D49" s="2">
        <v>43.55</v>
      </c>
      <c r="E49" s="2">
        <v>42.25</v>
      </c>
      <c r="F49" s="3">
        <v>43.05</v>
      </c>
      <c r="G49" s="3">
        <v>0.75</v>
      </c>
      <c r="H49" s="4">
        <v>1.77E-2</v>
      </c>
      <c r="I49" s="5">
        <v>11966</v>
      </c>
      <c r="J49" s="5">
        <v>513781</v>
      </c>
      <c r="K49" s="2">
        <v>18.8</v>
      </c>
      <c r="M49" s="1">
        <v>43322</v>
      </c>
      <c r="N49" s="2">
        <v>76.5</v>
      </c>
      <c r="O49" s="2">
        <v>78.400000000000006</v>
      </c>
      <c r="P49" s="2">
        <v>72.099999999999994</v>
      </c>
      <c r="Q49" s="3">
        <v>72.099999999999994</v>
      </c>
      <c r="R49" s="3">
        <v>-3.6</v>
      </c>
      <c r="S49" s="4">
        <v>-4.7600000000000003E-2</v>
      </c>
      <c r="T49" s="5">
        <v>21430</v>
      </c>
      <c r="U49" s="5">
        <v>1639630</v>
      </c>
      <c r="V49" s="2">
        <v>33.229999999999997</v>
      </c>
    </row>
    <row r="50" spans="2:22">
      <c r="B50" s="1">
        <v>43320</v>
      </c>
      <c r="C50" s="2">
        <v>42.6</v>
      </c>
      <c r="D50" s="2">
        <v>44.7</v>
      </c>
      <c r="E50" s="2">
        <v>42.25</v>
      </c>
      <c r="F50" s="3">
        <v>42.3</v>
      </c>
      <c r="G50" s="3">
        <v>-0.25</v>
      </c>
      <c r="H50" s="4">
        <v>-5.8999999999999999E-3</v>
      </c>
      <c r="I50" s="5">
        <v>24110</v>
      </c>
      <c r="J50" s="5">
        <v>1052488</v>
      </c>
      <c r="K50" s="2">
        <v>18.47</v>
      </c>
      <c r="M50" s="1">
        <v>43321</v>
      </c>
      <c r="N50" s="2">
        <v>74.2</v>
      </c>
      <c r="O50" s="2">
        <v>75.900000000000006</v>
      </c>
      <c r="P50" s="2">
        <v>73.8</v>
      </c>
      <c r="Q50" s="3">
        <v>75.7</v>
      </c>
      <c r="R50" s="3">
        <v>1.2</v>
      </c>
      <c r="S50" s="4">
        <v>1.61E-2</v>
      </c>
      <c r="T50" s="5">
        <v>6701</v>
      </c>
      <c r="U50" s="5">
        <v>505395</v>
      </c>
      <c r="V50" s="2">
        <v>34.880000000000003</v>
      </c>
    </row>
    <row r="51" spans="2:22">
      <c r="B51" s="1">
        <v>43319</v>
      </c>
      <c r="C51" s="2">
        <v>42.85</v>
      </c>
      <c r="D51" s="2">
        <v>43</v>
      </c>
      <c r="E51" s="2">
        <v>42.05</v>
      </c>
      <c r="F51" s="3">
        <v>42.55</v>
      </c>
      <c r="G51" s="3">
        <v>-0.65</v>
      </c>
      <c r="H51" s="4">
        <v>-1.4999999999999999E-2</v>
      </c>
      <c r="I51" s="5">
        <v>12510</v>
      </c>
      <c r="J51" s="5">
        <v>532215</v>
      </c>
      <c r="K51" s="2">
        <v>18.579999999999998</v>
      </c>
      <c r="M51" s="1">
        <v>43320</v>
      </c>
      <c r="N51" s="2">
        <v>74</v>
      </c>
      <c r="O51" s="2">
        <v>76</v>
      </c>
      <c r="P51" s="2">
        <v>73.3</v>
      </c>
      <c r="Q51" s="3">
        <v>74.5</v>
      </c>
      <c r="R51" s="3">
        <v>0.6</v>
      </c>
      <c r="S51" s="4">
        <v>8.0999999999999996E-3</v>
      </c>
      <c r="T51" s="5">
        <v>5972</v>
      </c>
      <c r="U51" s="5">
        <v>446998</v>
      </c>
      <c r="V51" s="2">
        <v>34.33</v>
      </c>
    </row>
    <row r="52" spans="2:22">
      <c r="B52" s="1">
        <v>43318</v>
      </c>
      <c r="C52" s="2">
        <v>40.049999999999997</v>
      </c>
      <c r="D52" s="2">
        <v>43.45</v>
      </c>
      <c r="E52" s="2">
        <v>39.299999999999997</v>
      </c>
      <c r="F52" s="3">
        <v>43.2</v>
      </c>
      <c r="G52" s="3">
        <v>3.3</v>
      </c>
      <c r="H52" s="4">
        <v>8.2699999999999996E-2</v>
      </c>
      <c r="I52" s="5">
        <v>31796</v>
      </c>
      <c r="J52" s="5">
        <v>1315346</v>
      </c>
      <c r="K52" s="2">
        <v>18.86</v>
      </c>
      <c r="M52" s="1">
        <v>43319</v>
      </c>
      <c r="N52" s="2">
        <v>72</v>
      </c>
      <c r="O52" s="2">
        <v>75.099999999999994</v>
      </c>
      <c r="P52" s="2">
        <v>71.5</v>
      </c>
      <c r="Q52" s="3">
        <v>73.900000000000006</v>
      </c>
      <c r="R52" s="3">
        <v>1.9</v>
      </c>
      <c r="S52" s="4">
        <v>2.64E-2</v>
      </c>
      <c r="T52" s="5">
        <v>6275</v>
      </c>
      <c r="U52" s="5">
        <v>462873</v>
      </c>
      <c r="V52" s="2">
        <v>34.06</v>
      </c>
    </row>
    <row r="53" spans="2:22">
      <c r="B53" s="1">
        <v>43315</v>
      </c>
      <c r="C53" s="2">
        <v>38.549999999999997</v>
      </c>
      <c r="D53" s="2">
        <v>40.450000000000003</v>
      </c>
      <c r="E53" s="2">
        <v>38.549999999999997</v>
      </c>
      <c r="F53" s="3">
        <v>39.9</v>
      </c>
      <c r="G53" s="3">
        <v>1.45</v>
      </c>
      <c r="H53" s="4">
        <v>3.7699999999999997E-2</v>
      </c>
      <c r="I53" s="5">
        <v>25055</v>
      </c>
      <c r="J53" s="5">
        <v>999575</v>
      </c>
      <c r="K53" s="2">
        <v>17.420000000000002</v>
      </c>
      <c r="M53" s="1">
        <v>43318</v>
      </c>
      <c r="N53" s="2">
        <v>72</v>
      </c>
      <c r="O53" s="2">
        <v>72.099999999999994</v>
      </c>
      <c r="P53" s="2">
        <v>70.599999999999994</v>
      </c>
      <c r="Q53" s="3">
        <v>72</v>
      </c>
      <c r="R53" s="3">
        <v>0.4</v>
      </c>
      <c r="S53" s="4">
        <v>5.5999999999999999E-3</v>
      </c>
      <c r="T53" s="5">
        <v>2099</v>
      </c>
      <c r="U53" s="5">
        <v>150436</v>
      </c>
      <c r="V53" s="2">
        <v>33.18</v>
      </c>
    </row>
    <row r="54" spans="2:22">
      <c r="B54" s="1">
        <v>43314</v>
      </c>
      <c r="C54" s="2">
        <v>38.799999999999997</v>
      </c>
      <c r="D54" s="2">
        <v>38.9</v>
      </c>
      <c r="E54" s="2">
        <v>38.049999999999997</v>
      </c>
      <c r="F54" s="3">
        <v>38.450000000000003</v>
      </c>
      <c r="G54" s="3">
        <v>-0.35</v>
      </c>
      <c r="H54" s="4">
        <v>-8.9999999999999993E-3</v>
      </c>
      <c r="I54" s="5">
        <v>5421</v>
      </c>
      <c r="J54" s="5">
        <v>208404</v>
      </c>
      <c r="K54" s="2">
        <v>16.79</v>
      </c>
      <c r="M54" s="1">
        <v>43315</v>
      </c>
      <c r="N54" s="2">
        <v>69.599999999999994</v>
      </c>
      <c r="O54" s="2">
        <v>72</v>
      </c>
      <c r="P54" s="2">
        <v>68.900000000000006</v>
      </c>
      <c r="Q54" s="3">
        <v>71.599999999999994</v>
      </c>
      <c r="R54" s="3">
        <v>2.7</v>
      </c>
      <c r="S54" s="4">
        <v>3.9199999999999999E-2</v>
      </c>
      <c r="T54" s="5">
        <v>3031</v>
      </c>
      <c r="U54" s="5">
        <v>214350</v>
      </c>
      <c r="V54" s="2">
        <v>33</v>
      </c>
    </row>
    <row r="55" spans="2:22">
      <c r="B55" s="1">
        <v>43313</v>
      </c>
      <c r="C55" s="2">
        <v>38.200000000000003</v>
      </c>
      <c r="D55" s="2">
        <v>38.799999999999997</v>
      </c>
      <c r="E55" s="2">
        <v>38</v>
      </c>
      <c r="F55" s="3">
        <v>38.799999999999997</v>
      </c>
      <c r="G55" s="3">
        <v>0.45</v>
      </c>
      <c r="H55" s="4">
        <v>1.17E-2</v>
      </c>
      <c r="I55" s="5">
        <v>5151</v>
      </c>
      <c r="J55" s="5">
        <v>198017</v>
      </c>
      <c r="K55" s="2">
        <v>16.940000000000001</v>
      </c>
      <c r="M55" s="1">
        <v>43314</v>
      </c>
      <c r="N55" s="2">
        <v>71.3</v>
      </c>
      <c r="O55" s="2">
        <v>71.3</v>
      </c>
      <c r="P55" s="2">
        <v>68.8</v>
      </c>
      <c r="Q55" s="3">
        <v>68.900000000000006</v>
      </c>
      <c r="R55" s="3">
        <v>-2.1</v>
      </c>
      <c r="S55" s="4">
        <v>-2.9600000000000001E-2</v>
      </c>
      <c r="T55" s="5">
        <v>2133</v>
      </c>
      <c r="U55" s="5">
        <v>148092</v>
      </c>
      <c r="V55" s="2">
        <v>31.75</v>
      </c>
    </row>
    <row r="56" spans="2:22">
      <c r="B56" s="1">
        <v>43312</v>
      </c>
      <c r="C56" s="2">
        <v>37.6</v>
      </c>
      <c r="D56" s="2">
        <v>38.85</v>
      </c>
      <c r="E56" s="2">
        <v>37.549999999999997</v>
      </c>
      <c r="F56" s="3">
        <v>38.35</v>
      </c>
      <c r="G56" s="3">
        <v>0.75</v>
      </c>
      <c r="H56" s="4">
        <v>1.9900000000000001E-2</v>
      </c>
      <c r="I56" s="5">
        <v>6609</v>
      </c>
      <c r="J56" s="5">
        <v>254175</v>
      </c>
      <c r="K56" s="2">
        <v>16.75</v>
      </c>
      <c r="M56" s="1">
        <v>43313</v>
      </c>
      <c r="N56" s="2">
        <v>72</v>
      </c>
      <c r="O56" s="2">
        <v>72</v>
      </c>
      <c r="P56" s="2">
        <v>70.900000000000006</v>
      </c>
      <c r="Q56" s="3">
        <v>71</v>
      </c>
      <c r="R56" s="3">
        <v>-0.4</v>
      </c>
      <c r="S56" s="4">
        <v>-5.5999999999999999E-3</v>
      </c>
      <c r="T56" s="5">
        <v>1905</v>
      </c>
      <c r="U56" s="5">
        <v>135949</v>
      </c>
      <c r="V56" s="2">
        <v>32.72</v>
      </c>
    </row>
    <row r="57" spans="2:22">
      <c r="B57" s="1">
        <v>43311</v>
      </c>
      <c r="C57" s="2">
        <v>38.200000000000003</v>
      </c>
      <c r="D57" s="2">
        <v>38.200000000000003</v>
      </c>
      <c r="E57" s="2">
        <v>37.549999999999997</v>
      </c>
      <c r="F57" s="3">
        <v>37.6</v>
      </c>
      <c r="G57" s="3">
        <v>-0.6</v>
      </c>
      <c r="H57" s="4">
        <v>-1.5699999999999999E-2</v>
      </c>
      <c r="I57" s="5">
        <v>3486</v>
      </c>
      <c r="J57" s="5">
        <v>131730</v>
      </c>
      <c r="K57" s="2">
        <v>16.420000000000002</v>
      </c>
      <c r="M57" s="1">
        <v>43312</v>
      </c>
      <c r="N57" s="2">
        <v>70.599999999999994</v>
      </c>
      <c r="O57" s="2">
        <v>72</v>
      </c>
      <c r="P57" s="2">
        <v>70.599999999999994</v>
      </c>
      <c r="Q57" s="3">
        <v>71.400000000000006</v>
      </c>
      <c r="R57" s="3">
        <v>1</v>
      </c>
      <c r="S57" s="4">
        <v>1.4200000000000001E-2</v>
      </c>
      <c r="T57" s="5">
        <v>2932</v>
      </c>
      <c r="U57" s="5">
        <v>209489</v>
      </c>
      <c r="V57" s="2">
        <v>32.9</v>
      </c>
    </row>
    <row r="58" spans="2:22">
      <c r="B58" s="1">
        <v>43308</v>
      </c>
      <c r="C58" s="2">
        <v>38.799999999999997</v>
      </c>
      <c r="D58" s="2">
        <v>39</v>
      </c>
      <c r="E58" s="2">
        <v>38.15</v>
      </c>
      <c r="F58" s="3">
        <v>38.200000000000003</v>
      </c>
      <c r="G58" s="3">
        <v>-0.4</v>
      </c>
      <c r="H58" s="4">
        <v>-1.04E-2</v>
      </c>
      <c r="I58" s="5">
        <v>5593</v>
      </c>
      <c r="J58" s="5">
        <v>215394</v>
      </c>
      <c r="K58" s="2">
        <v>16.68</v>
      </c>
      <c r="M58" s="1">
        <v>43311</v>
      </c>
      <c r="N58" s="2">
        <v>71</v>
      </c>
      <c r="O58" s="2">
        <v>71.900000000000006</v>
      </c>
      <c r="P58" s="2">
        <v>70.099999999999994</v>
      </c>
      <c r="Q58" s="3">
        <v>70.400000000000006</v>
      </c>
      <c r="R58" s="3">
        <v>0.1</v>
      </c>
      <c r="S58" s="4">
        <v>1.4E-3</v>
      </c>
      <c r="T58" s="5">
        <v>2757</v>
      </c>
      <c r="U58" s="5">
        <v>195569</v>
      </c>
      <c r="V58" s="2">
        <v>32.44</v>
      </c>
    </row>
    <row r="59" spans="2:22">
      <c r="B59" s="1">
        <v>43307</v>
      </c>
      <c r="C59" s="2">
        <v>38.049999999999997</v>
      </c>
      <c r="D59" s="2">
        <v>38.700000000000003</v>
      </c>
      <c r="E59" s="2">
        <v>37.6</v>
      </c>
      <c r="F59" s="3">
        <v>38.6</v>
      </c>
      <c r="G59" s="3">
        <v>0.55000000000000004</v>
      </c>
      <c r="H59" s="4">
        <v>1.4500000000000001E-2</v>
      </c>
      <c r="I59" s="5">
        <v>6750</v>
      </c>
      <c r="J59" s="5">
        <v>258803</v>
      </c>
      <c r="K59" s="2">
        <v>16.86</v>
      </c>
      <c r="M59" s="1">
        <v>43308</v>
      </c>
      <c r="N59" s="2">
        <v>71</v>
      </c>
      <c r="O59" s="2">
        <v>71.099999999999994</v>
      </c>
      <c r="P59" s="2">
        <v>70.2</v>
      </c>
      <c r="Q59" s="3">
        <v>70.3</v>
      </c>
      <c r="R59" s="3">
        <v>0.1</v>
      </c>
      <c r="S59" s="4">
        <v>1.4E-3</v>
      </c>
      <c r="T59" s="5">
        <v>1519</v>
      </c>
      <c r="U59" s="5">
        <v>107197</v>
      </c>
      <c r="V59" s="2">
        <v>32.4</v>
      </c>
    </row>
    <row r="60" spans="2:22">
      <c r="B60" s="1">
        <v>43306</v>
      </c>
      <c r="C60" s="2">
        <v>37.6</v>
      </c>
      <c r="D60" s="2">
        <v>38.35</v>
      </c>
      <c r="E60" s="2">
        <v>36.950000000000003</v>
      </c>
      <c r="F60" s="3">
        <v>38.049999999999997</v>
      </c>
      <c r="G60" s="3">
        <v>0.75</v>
      </c>
      <c r="H60" s="4">
        <v>2.01E-2</v>
      </c>
      <c r="I60" s="5">
        <v>6441</v>
      </c>
      <c r="J60" s="5">
        <v>244336</v>
      </c>
      <c r="K60" s="2">
        <v>16.62</v>
      </c>
      <c r="M60" s="1">
        <v>43307</v>
      </c>
      <c r="N60" s="2">
        <v>70</v>
      </c>
      <c r="O60" s="2">
        <v>70.599999999999994</v>
      </c>
      <c r="P60" s="2">
        <v>69.3</v>
      </c>
      <c r="Q60" s="3">
        <v>70.2</v>
      </c>
      <c r="R60" s="3">
        <v>0.8</v>
      </c>
      <c r="S60" s="4">
        <v>1.15E-2</v>
      </c>
      <c r="T60" s="5">
        <v>1859</v>
      </c>
      <c r="U60" s="5">
        <v>130151</v>
      </c>
      <c r="V60" s="2">
        <v>32.35</v>
      </c>
    </row>
    <row r="61" spans="2:22">
      <c r="B61" s="1">
        <v>43305</v>
      </c>
      <c r="C61" s="2">
        <v>36.65</v>
      </c>
      <c r="D61" s="2">
        <v>37.35</v>
      </c>
      <c r="E61" s="2">
        <v>36.65</v>
      </c>
      <c r="F61" s="3">
        <v>37.299999999999997</v>
      </c>
      <c r="G61" s="3">
        <v>0.7</v>
      </c>
      <c r="H61" s="4">
        <v>1.9099999999999999E-2</v>
      </c>
      <c r="I61" s="5">
        <v>3313</v>
      </c>
      <c r="J61" s="5">
        <v>122956</v>
      </c>
      <c r="K61" s="2">
        <v>16.29</v>
      </c>
      <c r="M61" s="1">
        <v>43306</v>
      </c>
      <c r="N61" s="2">
        <v>69.5</v>
      </c>
      <c r="O61" s="2">
        <v>70.7</v>
      </c>
      <c r="P61" s="2">
        <v>68.599999999999994</v>
      </c>
      <c r="Q61" s="3">
        <v>69.400000000000006</v>
      </c>
      <c r="R61" s="3">
        <v>0.5</v>
      </c>
      <c r="S61" s="4">
        <v>7.3000000000000001E-3</v>
      </c>
      <c r="T61" s="5">
        <v>2419</v>
      </c>
      <c r="U61" s="5">
        <v>168889</v>
      </c>
      <c r="V61" s="2">
        <v>31.98</v>
      </c>
    </row>
    <row r="62" spans="2:22">
      <c r="B62" s="1">
        <v>43304</v>
      </c>
      <c r="C62" s="2">
        <v>36.85</v>
      </c>
      <c r="D62" s="2">
        <v>36.9</v>
      </c>
      <c r="E62" s="2">
        <v>36.15</v>
      </c>
      <c r="F62" s="3">
        <v>36.6</v>
      </c>
      <c r="G62" s="3">
        <v>-0.4</v>
      </c>
      <c r="H62" s="4">
        <v>-1.0800000000000001E-2</v>
      </c>
      <c r="I62" s="5">
        <v>4861</v>
      </c>
      <c r="J62" s="5">
        <v>177253</v>
      </c>
      <c r="K62" s="2">
        <v>15.98</v>
      </c>
      <c r="M62" s="1">
        <v>43305</v>
      </c>
      <c r="N62" s="2">
        <v>67.099999999999994</v>
      </c>
      <c r="O62" s="2">
        <v>69.5</v>
      </c>
      <c r="P62" s="2">
        <v>66.599999999999994</v>
      </c>
      <c r="Q62" s="3">
        <v>68.900000000000006</v>
      </c>
      <c r="R62" s="3">
        <v>2.4</v>
      </c>
      <c r="S62" s="4">
        <v>3.61E-2</v>
      </c>
      <c r="T62" s="5">
        <v>2821</v>
      </c>
      <c r="U62" s="5">
        <v>192596</v>
      </c>
      <c r="V62" s="2">
        <v>31.75</v>
      </c>
    </row>
    <row r="63" spans="2:22">
      <c r="B63" s="1">
        <v>43301</v>
      </c>
      <c r="C63" s="2">
        <v>38.200000000000003</v>
      </c>
      <c r="D63" s="2">
        <v>38.200000000000003</v>
      </c>
      <c r="E63" s="2">
        <v>37</v>
      </c>
      <c r="F63" s="3">
        <v>37</v>
      </c>
      <c r="G63" s="3">
        <v>-1.4</v>
      </c>
      <c r="H63" s="4">
        <v>-3.6499999999999998E-2</v>
      </c>
      <c r="I63" s="5">
        <v>8950</v>
      </c>
      <c r="J63" s="5">
        <v>334454</v>
      </c>
      <c r="K63" s="2">
        <v>16.16</v>
      </c>
      <c r="M63" s="1">
        <v>43304</v>
      </c>
      <c r="N63" s="2">
        <v>68.2</v>
      </c>
      <c r="O63" s="2">
        <v>68.400000000000006</v>
      </c>
      <c r="P63" s="2">
        <v>65.900000000000006</v>
      </c>
      <c r="Q63" s="3">
        <v>66.5</v>
      </c>
      <c r="R63" s="3">
        <v>-1.6</v>
      </c>
      <c r="S63" s="4">
        <v>-2.35E-2</v>
      </c>
      <c r="T63" s="5">
        <v>2006</v>
      </c>
      <c r="U63" s="5">
        <v>133746</v>
      </c>
      <c r="V63" s="2">
        <v>30.65</v>
      </c>
    </row>
    <row r="64" spans="2:22">
      <c r="B64" s="1">
        <v>43300</v>
      </c>
      <c r="C64" s="2">
        <v>39</v>
      </c>
      <c r="D64" s="2">
        <v>39.6</v>
      </c>
      <c r="E64" s="2">
        <v>38.299999999999997</v>
      </c>
      <c r="F64" s="3">
        <v>38.4</v>
      </c>
      <c r="G64" s="3">
        <v>-0.65</v>
      </c>
      <c r="H64" s="4">
        <v>-1.66E-2</v>
      </c>
      <c r="I64" s="5">
        <v>6880</v>
      </c>
      <c r="J64" s="5">
        <v>267278</v>
      </c>
      <c r="K64" s="2">
        <v>16.77</v>
      </c>
      <c r="M64" s="1">
        <v>43301</v>
      </c>
      <c r="N64" s="2">
        <v>69.3</v>
      </c>
      <c r="O64" s="2">
        <v>69.8</v>
      </c>
      <c r="P64" s="2">
        <v>68</v>
      </c>
      <c r="Q64" s="3">
        <v>68.099999999999994</v>
      </c>
      <c r="R64" s="3">
        <v>-1</v>
      </c>
      <c r="S64" s="4">
        <v>-1.4500000000000001E-2</v>
      </c>
      <c r="T64" s="5">
        <v>1407</v>
      </c>
      <c r="U64" s="5">
        <v>96518</v>
      </c>
      <c r="V64" s="2">
        <v>31.38</v>
      </c>
    </row>
    <row r="65" spans="2:22">
      <c r="B65" s="1">
        <v>43299</v>
      </c>
      <c r="C65" s="2">
        <v>38.549999999999997</v>
      </c>
      <c r="D65" s="2">
        <v>39.1</v>
      </c>
      <c r="E65" s="2">
        <v>38.5</v>
      </c>
      <c r="F65" s="3">
        <v>39.049999999999997</v>
      </c>
      <c r="G65" s="3">
        <v>0.3</v>
      </c>
      <c r="H65" s="4">
        <v>7.7000000000000002E-3</v>
      </c>
      <c r="I65" s="5">
        <v>9233</v>
      </c>
      <c r="J65" s="5">
        <v>357971</v>
      </c>
      <c r="K65" s="2">
        <v>17.05</v>
      </c>
      <c r="M65" s="1">
        <v>43300</v>
      </c>
      <c r="N65" s="2">
        <v>69.3</v>
      </c>
      <c r="O65" s="2">
        <v>69.8</v>
      </c>
      <c r="P65" s="2">
        <v>68.7</v>
      </c>
      <c r="Q65" s="3">
        <v>69.099999999999994</v>
      </c>
      <c r="R65" s="3">
        <v>0.4</v>
      </c>
      <c r="S65" s="4">
        <v>5.7999999999999996E-3</v>
      </c>
      <c r="T65" s="2">
        <v>939</v>
      </c>
      <c r="U65" s="5">
        <v>64992</v>
      </c>
      <c r="V65" s="2">
        <v>31.84</v>
      </c>
    </row>
    <row r="66" spans="2:22">
      <c r="B66" s="1">
        <v>43298</v>
      </c>
      <c r="C66" s="2">
        <v>37.4</v>
      </c>
      <c r="D66" s="2">
        <v>39.450000000000003</v>
      </c>
      <c r="E66" s="2">
        <v>37.4</v>
      </c>
      <c r="F66" s="3">
        <v>38.75</v>
      </c>
      <c r="G66" s="3">
        <v>1.5</v>
      </c>
      <c r="H66" s="4">
        <v>4.0300000000000002E-2</v>
      </c>
      <c r="I66" s="5">
        <v>26089</v>
      </c>
      <c r="J66" s="5">
        <v>1009778</v>
      </c>
      <c r="K66" s="2">
        <v>16.920000000000002</v>
      </c>
      <c r="M66" s="1">
        <v>43299</v>
      </c>
      <c r="N66" s="2">
        <v>69.8</v>
      </c>
      <c r="O66" s="2">
        <v>70.3</v>
      </c>
      <c r="P66" s="2">
        <v>68.3</v>
      </c>
      <c r="Q66" s="3">
        <v>68.7</v>
      </c>
      <c r="R66" s="3">
        <v>-0.8</v>
      </c>
      <c r="S66" s="4">
        <v>-1.15E-2</v>
      </c>
      <c r="T66" s="5">
        <v>1549</v>
      </c>
      <c r="U66" s="5">
        <v>107381</v>
      </c>
      <c r="V66" s="2">
        <v>31.66</v>
      </c>
    </row>
    <row r="67" spans="2:22">
      <c r="B67" s="1">
        <v>43297</v>
      </c>
      <c r="C67" s="2">
        <v>36.65</v>
      </c>
      <c r="D67" s="2">
        <v>37.549999999999997</v>
      </c>
      <c r="E67" s="2">
        <v>36.5</v>
      </c>
      <c r="F67" s="3">
        <v>37.25</v>
      </c>
      <c r="G67" s="3">
        <v>0.55000000000000004</v>
      </c>
      <c r="H67" s="4">
        <v>1.4999999999999999E-2</v>
      </c>
      <c r="I67" s="5">
        <v>6049</v>
      </c>
      <c r="J67" s="5">
        <v>224512</v>
      </c>
      <c r="K67" s="2">
        <v>16.27</v>
      </c>
      <c r="M67" s="1">
        <v>43298</v>
      </c>
      <c r="N67" s="2">
        <v>70.900000000000006</v>
      </c>
      <c r="O67" s="2">
        <v>71.099999999999994</v>
      </c>
      <c r="P67" s="2">
        <v>69.5</v>
      </c>
      <c r="Q67" s="3">
        <v>69.5</v>
      </c>
      <c r="R67" s="3">
        <v>-1</v>
      </c>
      <c r="S67" s="4">
        <v>-1.4200000000000001E-2</v>
      </c>
      <c r="T67" s="5">
        <v>1181</v>
      </c>
      <c r="U67" s="5">
        <v>82881</v>
      </c>
      <c r="V67" s="2">
        <v>32.03</v>
      </c>
    </row>
    <row r="68" spans="2:22">
      <c r="B68" s="1">
        <v>43294</v>
      </c>
      <c r="C68" s="2">
        <v>36.75</v>
      </c>
      <c r="D68" s="2">
        <v>37.35</v>
      </c>
      <c r="E68" s="2">
        <v>36.6</v>
      </c>
      <c r="F68" s="3">
        <v>36.700000000000003</v>
      </c>
      <c r="G68" s="3">
        <v>0.2</v>
      </c>
      <c r="H68" s="4">
        <v>5.4999999999999997E-3</v>
      </c>
      <c r="I68" s="5">
        <v>4682</v>
      </c>
      <c r="J68" s="5">
        <v>173000</v>
      </c>
      <c r="K68" s="2">
        <v>16.03</v>
      </c>
      <c r="M68" s="1">
        <v>43297</v>
      </c>
      <c r="N68" s="2">
        <v>71.2</v>
      </c>
      <c r="O68" s="2">
        <v>71.599999999999994</v>
      </c>
      <c r="P68" s="2">
        <v>69.8</v>
      </c>
      <c r="Q68" s="3">
        <v>70.5</v>
      </c>
      <c r="R68" s="3">
        <v>-0.4</v>
      </c>
      <c r="S68" s="4">
        <v>-5.5999999999999999E-3</v>
      </c>
      <c r="T68" s="5">
        <v>1663</v>
      </c>
      <c r="U68" s="5">
        <v>117458</v>
      </c>
      <c r="V68" s="2">
        <v>32.49</v>
      </c>
    </row>
    <row r="69" spans="2:22">
      <c r="B69" s="1">
        <v>43293</v>
      </c>
      <c r="C69" s="2">
        <v>36.549999999999997</v>
      </c>
      <c r="D69" s="2">
        <v>36.799999999999997</v>
      </c>
      <c r="E69" s="2">
        <v>36.299999999999997</v>
      </c>
      <c r="F69" s="3">
        <v>36.5</v>
      </c>
      <c r="G69" s="3">
        <v>-0.1</v>
      </c>
      <c r="H69" s="4">
        <v>-2.7000000000000001E-3</v>
      </c>
      <c r="I69" s="5">
        <v>2166</v>
      </c>
      <c r="J69" s="5">
        <v>79204</v>
      </c>
      <c r="K69" s="2">
        <v>15.94</v>
      </c>
      <c r="M69" s="1">
        <v>43294</v>
      </c>
      <c r="N69" s="2">
        <v>70.5</v>
      </c>
      <c r="O69" s="2">
        <v>72</v>
      </c>
      <c r="P69" s="2">
        <v>70.3</v>
      </c>
      <c r="Q69" s="3">
        <v>70.900000000000006</v>
      </c>
      <c r="R69" s="3">
        <v>1.3</v>
      </c>
      <c r="S69" s="4">
        <v>1.8700000000000001E-2</v>
      </c>
      <c r="T69" s="5">
        <v>3491</v>
      </c>
      <c r="U69" s="5">
        <v>248063</v>
      </c>
      <c r="V69" s="2">
        <v>32.67</v>
      </c>
    </row>
    <row r="70" spans="2:22">
      <c r="B70" s="1">
        <v>43292</v>
      </c>
      <c r="C70" s="2">
        <v>36.65</v>
      </c>
      <c r="D70" s="2">
        <v>36.75</v>
      </c>
      <c r="E70" s="2">
        <v>36.049999999999997</v>
      </c>
      <c r="F70" s="3">
        <v>36.6</v>
      </c>
      <c r="G70" s="3">
        <v>-0.5</v>
      </c>
      <c r="H70" s="4">
        <v>-1.35E-2</v>
      </c>
      <c r="I70" s="5">
        <v>2887</v>
      </c>
      <c r="J70" s="5">
        <v>105457</v>
      </c>
      <c r="K70" s="2">
        <v>15.98</v>
      </c>
      <c r="M70" s="1">
        <v>43293</v>
      </c>
      <c r="N70" s="2">
        <v>69.2</v>
      </c>
      <c r="O70" s="2">
        <v>70.7</v>
      </c>
      <c r="P70" s="2">
        <v>69.2</v>
      </c>
      <c r="Q70" s="3">
        <v>69.599999999999994</v>
      </c>
      <c r="R70" s="3">
        <v>0.3</v>
      </c>
      <c r="S70" s="4">
        <v>4.3E-3</v>
      </c>
      <c r="T70" s="5">
        <v>1813</v>
      </c>
      <c r="U70" s="5">
        <v>126870</v>
      </c>
      <c r="V70" s="2">
        <v>32.07</v>
      </c>
    </row>
    <row r="71" spans="2:22">
      <c r="B71" s="1">
        <v>43291</v>
      </c>
      <c r="C71" s="2">
        <v>36.6</v>
      </c>
      <c r="D71" s="2">
        <v>37.299999999999997</v>
      </c>
      <c r="E71" s="2">
        <v>36.299999999999997</v>
      </c>
      <c r="F71" s="3">
        <v>37.1</v>
      </c>
      <c r="G71" s="3">
        <v>0.15</v>
      </c>
      <c r="H71" s="4">
        <v>4.1000000000000003E-3</v>
      </c>
      <c r="I71" s="5">
        <v>4944</v>
      </c>
      <c r="J71" s="5">
        <v>181698</v>
      </c>
      <c r="K71" s="2">
        <v>16.2</v>
      </c>
      <c r="M71" s="1">
        <v>43292</v>
      </c>
      <c r="N71" s="2">
        <v>69.5</v>
      </c>
      <c r="O71" s="2">
        <v>70.8</v>
      </c>
      <c r="P71" s="2">
        <v>69.099999999999994</v>
      </c>
      <c r="Q71" s="3">
        <v>69.3</v>
      </c>
      <c r="R71" s="3">
        <v>-0.9</v>
      </c>
      <c r="S71" s="4">
        <v>-1.2800000000000001E-2</v>
      </c>
      <c r="T71" s="5">
        <v>1741</v>
      </c>
      <c r="U71" s="5">
        <v>121445</v>
      </c>
      <c r="V71" s="2">
        <v>31.94</v>
      </c>
    </row>
    <row r="72" spans="2:22">
      <c r="B72" s="1">
        <v>43290</v>
      </c>
      <c r="C72" s="2">
        <v>36.450000000000003</v>
      </c>
      <c r="D72" s="2">
        <v>37.6</v>
      </c>
      <c r="E72" s="2">
        <v>35.950000000000003</v>
      </c>
      <c r="F72" s="3">
        <v>36.950000000000003</v>
      </c>
      <c r="G72" s="3">
        <v>0.9</v>
      </c>
      <c r="H72" s="4">
        <v>2.5000000000000001E-2</v>
      </c>
      <c r="I72" s="5">
        <v>5686</v>
      </c>
      <c r="J72" s="5">
        <v>209849</v>
      </c>
      <c r="K72" s="2">
        <v>16.14</v>
      </c>
      <c r="M72" s="1">
        <v>43291</v>
      </c>
      <c r="N72" s="2">
        <v>70.599999999999994</v>
      </c>
      <c r="O72" s="2">
        <v>71.3</v>
      </c>
      <c r="P72" s="2">
        <v>68.5</v>
      </c>
      <c r="Q72" s="3">
        <v>70.2</v>
      </c>
      <c r="R72" s="3">
        <v>0.2</v>
      </c>
      <c r="S72" s="4">
        <v>2.8999999999999998E-3</v>
      </c>
      <c r="T72" s="5">
        <v>3348</v>
      </c>
      <c r="U72" s="5">
        <v>233805</v>
      </c>
      <c r="V72" s="2">
        <v>32.35</v>
      </c>
    </row>
    <row r="73" spans="2:22">
      <c r="B73" s="1">
        <v>43287</v>
      </c>
      <c r="C73" s="2">
        <v>36.1</v>
      </c>
      <c r="D73" s="2">
        <v>36.450000000000003</v>
      </c>
      <c r="E73" s="2">
        <v>35.85</v>
      </c>
      <c r="F73" s="2">
        <v>36.049999999999997</v>
      </c>
      <c r="G73" s="2">
        <v>0</v>
      </c>
      <c r="H73" s="6">
        <v>0</v>
      </c>
      <c r="I73" s="5">
        <v>4017</v>
      </c>
      <c r="J73" s="5">
        <v>145118</v>
      </c>
      <c r="K73" s="2">
        <v>15.74</v>
      </c>
      <c r="M73" s="1">
        <v>43290</v>
      </c>
      <c r="N73" s="2">
        <v>68.599999999999994</v>
      </c>
      <c r="O73" s="2">
        <v>70.2</v>
      </c>
      <c r="P73" s="2">
        <v>67.2</v>
      </c>
      <c r="Q73" s="3">
        <v>70</v>
      </c>
      <c r="R73" s="3">
        <v>1.5</v>
      </c>
      <c r="S73" s="4">
        <v>2.1899999999999999E-2</v>
      </c>
      <c r="T73" s="5">
        <v>2852</v>
      </c>
      <c r="U73" s="5">
        <v>195984</v>
      </c>
      <c r="V73" s="2">
        <v>32.26</v>
      </c>
    </row>
    <row r="74" spans="2:22">
      <c r="B74" s="1">
        <v>43286</v>
      </c>
      <c r="C74" s="2">
        <v>37.5</v>
      </c>
      <c r="D74" s="2">
        <v>37.75</v>
      </c>
      <c r="E74" s="2">
        <v>36</v>
      </c>
      <c r="F74" s="3">
        <v>36.049999999999997</v>
      </c>
      <c r="G74" s="3">
        <v>-1.05</v>
      </c>
      <c r="H74" s="4">
        <v>-2.8299999999999999E-2</v>
      </c>
      <c r="I74" s="5">
        <v>7471</v>
      </c>
      <c r="J74" s="5">
        <v>273672</v>
      </c>
      <c r="K74" s="2">
        <v>15.74</v>
      </c>
      <c r="M74" s="1">
        <v>43287</v>
      </c>
      <c r="N74" s="2">
        <v>67.400000000000006</v>
      </c>
      <c r="O74" s="2">
        <v>68.7</v>
      </c>
      <c r="P74" s="2">
        <v>66</v>
      </c>
      <c r="Q74" s="3">
        <v>68.5</v>
      </c>
      <c r="R74" s="3">
        <v>2.4</v>
      </c>
      <c r="S74" s="4">
        <v>3.6299999999999999E-2</v>
      </c>
      <c r="T74" s="5">
        <v>3990</v>
      </c>
      <c r="U74" s="5">
        <v>268735</v>
      </c>
      <c r="V74" s="2">
        <v>31.57</v>
      </c>
    </row>
    <row r="75" spans="2:22">
      <c r="B75" s="1">
        <v>43285</v>
      </c>
      <c r="C75" s="2">
        <v>35.549999999999997</v>
      </c>
      <c r="D75" s="2">
        <v>37.5</v>
      </c>
      <c r="E75" s="2">
        <v>35.5</v>
      </c>
      <c r="F75" s="3">
        <v>37.1</v>
      </c>
      <c r="G75" s="3">
        <v>1.35</v>
      </c>
      <c r="H75" s="4">
        <v>3.78E-2</v>
      </c>
      <c r="I75" s="5">
        <v>11208</v>
      </c>
      <c r="J75" s="5">
        <v>413789</v>
      </c>
      <c r="K75" s="2">
        <v>16.2</v>
      </c>
      <c r="M75" s="1">
        <v>43286</v>
      </c>
      <c r="N75" s="2">
        <v>70.5</v>
      </c>
      <c r="O75" s="2">
        <v>70.599999999999994</v>
      </c>
      <c r="P75" s="2">
        <v>66</v>
      </c>
      <c r="Q75" s="3">
        <v>66.099999999999994</v>
      </c>
      <c r="R75" s="3">
        <v>-4.3</v>
      </c>
      <c r="S75" s="4">
        <v>-6.1100000000000002E-2</v>
      </c>
      <c r="T75" s="5">
        <v>5653</v>
      </c>
      <c r="U75" s="5">
        <v>383742</v>
      </c>
      <c r="V75" s="2">
        <v>30.46</v>
      </c>
    </row>
    <row r="76" spans="2:22">
      <c r="B76" s="1">
        <v>43284</v>
      </c>
      <c r="C76" s="2">
        <v>36.5</v>
      </c>
      <c r="D76" s="2">
        <v>36.700000000000003</v>
      </c>
      <c r="E76" s="2">
        <v>35.65</v>
      </c>
      <c r="F76" s="3">
        <v>35.75</v>
      </c>
      <c r="G76" s="3">
        <v>-0.65</v>
      </c>
      <c r="H76" s="4">
        <v>-1.7899999999999999E-2</v>
      </c>
      <c r="I76" s="5">
        <v>5462</v>
      </c>
      <c r="J76" s="5">
        <v>196851</v>
      </c>
      <c r="K76" s="2">
        <v>15.61</v>
      </c>
      <c r="M76" s="1">
        <v>43285</v>
      </c>
      <c r="N76" s="2">
        <v>73</v>
      </c>
      <c r="O76" s="2">
        <v>73.900000000000006</v>
      </c>
      <c r="P76" s="2">
        <v>70.2</v>
      </c>
      <c r="Q76" s="3">
        <v>70.400000000000006</v>
      </c>
      <c r="R76" s="3">
        <v>-2</v>
      </c>
      <c r="S76" s="4">
        <v>-2.76E-2</v>
      </c>
      <c r="T76" s="5">
        <v>3182</v>
      </c>
      <c r="U76" s="5">
        <v>228313</v>
      </c>
      <c r="V76" s="2">
        <v>32.44</v>
      </c>
    </row>
    <row r="77" spans="2:22">
      <c r="B77" s="1">
        <v>43283</v>
      </c>
      <c r="C77" s="2">
        <v>36.549999999999997</v>
      </c>
      <c r="D77" s="2">
        <v>37.049999999999997</v>
      </c>
      <c r="E77" s="2">
        <v>36.299999999999997</v>
      </c>
      <c r="F77" s="3">
        <v>36.4</v>
      </c>
      <c r="G77" s="3">
        <v>0.15</v>
      </c>
      <c r="H77" s="4">
        <v>4.1000000000000003E-3</v>
      </c>
      <c r="I77" s="5">
        <v>3789</v>
      </c>
      <c r="J77" s="5">
        <v>138745</v>
      </c>
      <c r="K77" s="2">
        <v>15.9</v>
      </c>
      <c r="M77" s="1">
        <v>43284</v>
      </c>
      <c r="N77" s="2">
        <v>75.400000000000006</v>
      </c>
      <c r="O77" s="2">
        <v>76</v>
      </c>
      <c r="P77" s="2">
        <v>72</v>
      </c>
      <c r="Q77" s="3">
        <v>72.400000000000006</v>
      </c>
      <c r="R77" s="3">
        <v>-2.6</v>
      </c>
      <c r="S77" s="4">
        <v>-3.4700000000000002E-2</v>
      </c>
      <c r="T77" s="5">
        <v>2994</v>
      </c>
      <c r="U77" s="5">
        <v>220637</v>
      </c>
      <c r="V77" s="2">
        <v>33.36</v>
      </c>
    </row>
    <row r="78" spans="2:22">
      <c r="B78" s="1">
        <v>43280</v>
      </c>
      <c r="C78" s="2">
        <v>36.15</v>
      </c>
      <c r="D78" s="2">
        <v>36.549999999999997</v>
      </c>
      <c r="E78" s="2">
        <v>36.1</v>
      </c>
      <c r="F78" s="3">
        <v>36.25</v>
      </c>
      <c r="G78" s="3">
        <v>0.1</v>
      </c>
      <c r="H78" s="4">
        <v>2.8E-3</v>
      </c>
      <c r="I78" s="5">
        <v>4252</v>
      </c>
      <c r="J78" s="5">
        <v>154086</v>
      </c>
      <c r="K78" s="2">
        <v>15.83</v>
      </c>
      <c r="M78" s="1">
        <v>43283</v>
      </c>
      <c r="N78" s="2">
        <v>77.599999999999994</v>
      </c>
      <c r="O78" s="2">
        <v>77.8</v>
      </c>
      <c r="P78" s="2">
        <v>74.8</v>
      </c>
      <c r="Q78" s="3">
        <v>75</v>
      </c>
      <c r="R78" s="3">
        <v>-2.2999999999999998</v>
      </c>
      <c r="S78" s="4">
        <v>-2.98E-2</v>
      </c>
      <c r="T78" s="5">
        <v>2443</v>
      </c>
      <c r="U78" s="5">
        <v>186026</v>
      </c>
      <c r="V78" s="2">
        <v>34.56</v>
      </c>
    </row>
    <row r="79" spans="2:22">
      <c r="B79" s="1">
        <v>43279</v>
      </c>
      <c r="C79" s="2">
        <v>36.5</v>
      </c>
      <c r="D79" s="2">
        <v>36.799999999999997</v>
      </c>
      <c r="E79" s="2">
        <v>36.1</v>
      </c>
      <c r="F79" s="3">
        <v>36.15</v>
      </c>
      <c r="G79" s="3">
        <v>-0.95</v>
      </c>
      <c r="H79" s="4">
        <v>-2.5600000000000001E-2</v>
      </c>
      <c r="I79" s="5">
        <v>10801</v>
      </c>
      <c r="J79" s="5">
        <v>393562</v>
      </c>
      <c r="K79" s="2">
        <v>15.79</v>
      </c>
      <c r="M79" s="1">
        <v>43280</v>
      </c>
      <c r="N79" s="2">
        <v>76.2</v>
      </c>
      <c r="O79" s="2">
        <v>77.400000000000006</v>
      </c>
      <c r="P79" s="2">
        <v>75.900000000000006</v>
      </c>
      <c r="Q79" s="3">
        <v>77.3</v>
      </c>
      <c r="R79" s="3">
        <v>2.1</v>
      </c>
      <c r="S79" s="4">
        <v>2.7900000000000001E-2</v>
      </c>
      <c r="T79" s="5">
        <v>1736</v>
      </c>
      <c r="U79" s="5">
        <v>132907</v>
      </c>
      <c r="V79" s="2">
        <v>35.619999999999997</v>
      </c>
    </row>
    <row r="80" spans="2:22">
      <c r="B80" s="1">
        <v>43278</v>
      </c>
      <c r="C80" s="2">
        <v>37.1</v>
      </c>
      <c r="D80" s="2">
        <v>37.200000000000003</v>
      </c>
      <c r="E80" s="2">
        <v>36.549999999999997</v>
      </c>
      <c r="F80" s="3">
        <v>37.1</v>
      </c>
      <c r="G80" s="3">
        <v>0.45</v>
      </c>
      <c r="H80" s="4">
        <v>1.23E-2</v>
      </c>
      <c r="I80" s="5">
        <v>9057</v>
      </c>
      <c r="J80" s="5">
        <v>334451</v>
      </c>
      <c r="K80" s="2">
        <v>16.2</v>
      </c>
      <c r="M80" s="1">
        <v>43279</v>
      </c>
      <c r="N80" s="2">
        <v>76.099999999999994</v>
      </c>
      <c r="O80" s="2">
        <v>77.2</v>
      </c>
      <c r="P80" s="2">
        <v>75.099999999999994</v>
      </c>
      <c r="Q80" s="3">
        <v>75.2</v>
      </c>
      <c r="R80" s="3">
        <v>-1.1000000000000001</v>
      </c>
      <c r="S80" s="4">
        <v>-1.44E-2</v>
      </c>
      <c r="T80" s="5">
        <v>2260</v>
      </c>
      <c r="U80" s="5">
        <v>171610</v>
      </c>
      <c r="V80" s="2">
        <v>34.65</v>
      </c>
    </row>
    <row r="81" spans="2:22">
      <c r="B81" s="1">
        <v>43277</v>
      </c>
      <c r="C81" s="2">
        <v>35.799999999999997</v>
      </c>
      <c r="D81" s="2">
        <v>37</v>
      </c>
      <c r="E81" s="2">
        <v>35.799999999999997</v>
      </c>
      <c r="F81" s="3">
        <v>36.65</v>
      </c>
      <c r="G81" s="3">
        <v>0.15</v>
      </c>
      <c r="H81" s="4">
        <v>4.1000000000000003E-3</v>
      </c>
      <c r="I81" s="5">
        <v>8179</v>
      </c>
      <c r="J81" s="5">
        <v>296507</v>
      </c>
      <c r="K81" s="2">
        <v>16</v>
      </c>
      <c r="M81" s="1">
        <v>43278</v>
      </c>
      <c r="N81" s="2">
        <v>77.5</v>
      </c>
      <c r="O81" s="2">
        <v>79</v>
      </c>
      <c r="P81" s="2">
        <v>76.3</v>
      </c>
      <c r="Q81" s="3">
        <v>76.3</v>
      </c>
      <c r="R81" s="3">
        <v>-0.7</v>
      </c>
      <c r="S81" s="4">
        <v>-9.1000000000000004E-3</v>
      </c>
      <c r="T81" s="5">
        <v>3805</v>
      </c>
      <c r="U81" s="5">
        <v>296765</v>
      </c>
      <c r="V81" s="2">
        <v>35.159999999999997</v>
      </c>
    </row>
    <row r="82" spans="2:22">
      <c r="B82" s="1">
        <v>43276</v>
      </c>
      <c r="C82" s="2">
        <v>36.950000000000003</v>
      </c>
      <c r="D82" s="2">
        <v>37.75</v>
      </c>
      <c r="E82" s="2">
        <v>35.799999999999997</v>
      </c>
      <c r="F82" s="3">
        <v>36.5</v>
      </c>
      <c r="G82" s="3">
        <v>-1.1000000000000001</v>
      </c>
      <c r="H82" s="4">
        <v>-2.93E-2</v>
      </c>
      <c r="I82" s="5">
        <v>13539</v>
      </c>
      <c r="J82" s="5">
        <v>495482</v>
      </c>
      <c r="K82" s="2">
        <v>15.94</v>
      </c>
      <c r="M82" s="1">
        <v>43277</v>
      </c>
      <c r="N82" s="2">
        <v>75.400000000000006</v>
      </c>
      <c r="O82" s="2">
        <v>77</v>
      </c>
      <c r="P82" s="2">
        <v>74.7</v>
      </c>
      <c r="Q82" s="3">
        <v>77</v>
      </c>
      <c r="R82" s="3">
        <v>0.7</v>
      </c>
      <c r="S82" s="4">
        <v>9.1999999999999998E-3</v>
      </c>
      <c r="T82" s="5">
        <v>1719</v>
      </c>
      <c r="U82" s="5">
        <v>130063</v>
      </c>
      <c r="V82" s="2">
        <v>35.479999999999997</v>
      </c>
    </row>
    <row r="83" spans="2:22">
      <c r="B83" s="1">
        <v>43273</v>
      </c>
      <c r="C83" s="2">
        <v>38.299999999999997</v>
      </c>
      <c r="D83" s="2">
        <v>38.5</v>
      </c>
      <c r="E83" s="2">
        <v>37.25</v>
      </c>
      <c r="F83" s="3">
        <v>37.6</v>
      </c>
      <c r="G83" s="3">
        <v>-1.2</v>
      </c>
      <c r="H83" s="4">
        <v>-3.09E-2</v>
      </c>
      <c r="I83" s="5">
        <v>8323</v>
      </c>
      <c r="J83" s="5">
        <v>314391</v>
      </c>
      <c r="K83" s="2">
        <v>16.420000000000002</v>
      </c>
      <c r="M83" s="1">
        <v>43276</v>
      </c>
      <c r="N83" s="2">
        <v>75</v>
      </c>
      <c r="O83" s="2">
        <v>76.900000000000006</v>
      </c>
      <c r="P83" s="2">
        <v>75</v>
      </c>
      <c r="Q83" s="3">
        <v>76.3</v>
      </c>
      <c r="R83" s="3">
        <v>1.7</v>
      </c>
      <c r="S83" s="4">
        <v>2.2800000000000001E-2</v>
      </c>
      <c r="T83" s="5">
        <v>2951</v>
      </c>
      <c r="U83" s="5">
        <v>224640</v>
      </c>
      <c r="V83" s="2">
        <v>35.159999999999997</v>
      </c>
    </row>
    <row r="84" spans="2:22">
      <c r="B84" s="1">
        <v>43272</v>
      </c>
      <c r="C84" s="2">
        <v>38.9</v>
      </c>
      <c r="D84" s="2">
        <v>39.25</v>
      </c>
      <c r="E84" s="2">
        <v>38.6</v>
      </c>
      <c r="F84" s="3">
        <v>38.799999999999997</v>
      </c>
      <c r="G84" s="3">
        <v>0.2</v>
      </c>
      <c r="H84" s="4">
        <v>5.1999999999999998E-3</v>
      </c>
      <c r="I84" s="5">
        <v>5434</v>
      </c>
      <c r="J84" s="5">
        <v>211519</v>
      </c>
      <c r="K84" s="2">
        <v>16.940000000000001</v>
      </c>
      <c r="M84" s="1">
        <v>43273</v>
      </c>
      <c r="N84" s="2">
        <v>75.7</v>
      </c>
      <c r="O84" s="2">
        <v>75.7</v>
      </c>
      <c r="P84" s="2">
        <v>73.5</v>
      </c>
      <c r="Q84" s="3">
        <v>74.599999999999994</v>
      </c>
      <c r="R84" s="3">
        <v>-1.2</v>
      </c>
      <c r="S84" s="4">
        <v>-1.5800000000000002E-2</v>
      </c>
      <c r="T84" s="5">
        <v>2915</v>
      </c>
      <c r="U84" s="5">
        <v>217705</v>
      </c>
      <c r="V84" s="2">
        <v>34.380000000000003</v>
      </c>
    </row>
    <row r="85" spans="2:22">
      <c r="B85" s="1">
        <v>43271</v>
      </c>
      <c r="C85" s="2">
        <v>39.799999999999997</v>
      </c>
      <c r="D85" s="2">
        <v>40.200000000000003</v>
      </c>
      <c r="E85" s="2">
        <v>38.450000000000003</v>
      </c>
      <c r="F85" s="3">
        <v>38.6</v>
      </c>
      <c r="G85" s="3">
        <v>-1.1499999999999999</v>
      </c>
      <c r="H85" s="4">
        <v>-2.8899999999999999E-2</v>
      </c>
      <c r="I85" s="5">
        <v>11790</v>
      </c>
      <c r="J85" s="5">
        <v>459767</v>
      </c>
      <c r="K85" s="2">
        <v>16.86</v>
      </c>
      <c r="M85" s="1">
        <v>43272</v>
      </c>
      <c r="N85" s="2">
        <v>76.2</v>
      </c>
      <c r="O85" s="2">
        <v>77.599999999999994</v>
      </c>
      <c r="P85" s="2">
        <v>75.7</v>
      </c>
      <c r="Q85" s="3">
        <v>75.8</v>
      </c>
      <c r="R85" s="3">
        <v>0.5</v>
      </c>
      <c r="S85" s="4">
        <v>6.6E-3</v>
      </c>
      <c r="T85" s="5">
        <v>2864</v>
      </c>
      <c r="U85" s="5">
        <v>218972</v>
      </c>
      <c r="V85" s="2">
        <v>34.93</v>
      </c>
    </row>
    <row r="86" spans="2:22">
      <c r="B86" s="1">
        <v>43270</v>
      </c>
      <c r="C86" s="2">
        <v>40</v>
      </c>
      <c r="D86" s="2">
        <v>41.45</v>
      </c>
      <c r="E86" s="2">
        <v>39.15</v>
      </c>
      <c r="F86" s="3">
        <v>39.75</v>
      </c>
      <c r="G86" s="3">
        <v>-0.25</v>
      </c>
      <c r="H86" s="4">
        <v>-6.3E-3</v>
      </c>
      <c r="I86" s="5">
        <v>25106</v>
      </c>
      <c r="J86" s="5">
        <v>1012471</v>
      </c>
      <c r="K86" s="2">
        <v>17.36</v>
      </c>
      <c r="M86" s="1">
        <v>43271</v>
      </c>
      <c r="N86" s="2">
        <v>77.5</v>
      </c>
      <c r="O86" s="2">
        <v>78</v>
      </c>
      <c r="P86" s="2">
        <v>72.599999999999994</v>
      </c>
      <c r="Q86" s="3">
        <v>75.3</v>
      </c>
      <c r="R86" s="3">
        <v>-2.2000000000000002</v>
      </c>
      <c r="S86" s="4">
        <v>-2.8400000000000002E-2</v>
      </c>
      <c r="T86" s="5">
        <v>5536</v>
      </c>
      <c r="U86" s="5">
        <v>417961</v>
      </c>
      <c r="V86" s="2">
        <v>34.700000000000003</v>
      </c>
    </row>
    <row r="87" spans="2:22">
      <c r="B87" s="1">
        <v>43266</v>
      </c>
      <c r="C87" s="2">
        <v>38.299999999999997</v>
      </c>
      <c r="D87" s="2">
        <v>40.15</v>
      </c>
      <c r="E87" s="2">
        <v>38.299999999999997</v>
      </c>
      <c r="F87" s="3">
        <v>40</v>
      </c>
      <c r="G87" s="3">
        <v>1.8</v>
      </c>
      <c r="H87" s="4">
        <v>4.7100000000000003E-2</v>
      </c>
      <c r="I87" s="5">
        <v>27296</v>
      </c>
      <c r="J87" s="5">
        <v>1082786</v>
      </c>
      <c r="K87" s="2">
        <v>17.47</v>
      </c>
      <c r="M87" s="1">
        <v>43270</v>
      </c>
      <c r="N87" s="2">
        <v>79</v>
      </c>
      <c r="O87" s="2">
        <v>80</v>
      </c>
      <c r="P87" s="2">
        <v>77.5</v>
      </c>
      <c r="Q87" s="3">
        <v>77.5</v>
      </c>
      <c r="R87" s="3">
        <v>-1.8</v>
      </c>
      <c r="S87" s="4">
        <v>-2.2700000000000001E-2</v>
      </c>
      <c r="T87" s="5">
        <v>3731</v>
      </c>
      <c r="U87" s="5">
        <v>293289</v>
      </c>
      <c r="V87" s="2">
        <v>35.71</v>
      </c>
    </row>
    <row r="88" spans="2:22">
      <c r="B88" s="1">
        <v>43265</v>
      </c>
      <c r="C88" s="2">
        <v>40</v>
      </c>
      <c r="D88" s="2">
        <v>40.9</v>
      </c>
      <c r="E88" s="2">
        <v>38.1</v>
      </c>
      <c r="F88" s="3">
        <v>38.200000000000003</v>
      </c>
      <c r="G88" s="3">
        <v>-0.7</v>
      </c>
      <c r="H88" s="4">
        <v>-1.7999999999999999E-2</v>
      </c>
      <c r="I88" s="5">
        <v>31494</v>
      </c>
      <c r="J88" s="5">
        <v>1246689</v>
      </c>
      <c r="K88" s="2">
        <v>16.68</v>
      </c>
      <c r="M88" s="1">
        <v>43266</v>
      </c>
      <c r="N88" s="2">
        <v>79.400000000000006</v>
      </c>
      <c r="O88" s="2">
        <v>80.3</v>
      </c>
      <c r="P88" s="2">
        <v>78.2</v>
      </c>
      <c r="Q88" s="3">
        <v>79.3</v>
      </c>
      <c r="R88" s="3">
        <v>0.3</v>
      </c>
      <c r="S88" s="4">
        <v>3.8E-3</v>
      </c>
      <c r="T88" s="5">
        <v>4863</v>
      </c>
      <c r="U88" s="5">
        <v>384260</v>
      </c>
      <c r="V88" s="2">
        <v>36.54</v>
      </c>
    </row>
    <row r="89" spans="2:22">
      <c r="B89" s="1">
        <v>43264</v>
      </c>
      <c r="C89" s="2">
        <v>37.950000000000003</v>
      </c>
      <c r="D89" s="2">
        <v>39.1</v>
      </c>
      <c r="E89" s="2">
        <v>37.6</v>
      </c>
      <c r="F89" s="3">
        <v>38.9</v>
      </c>
      <c r="G89" s="3">
        <v>1.25</v>
      </c>
      <c r="H89" s="4">
        <v>3.32E-2</v>
      </c>
      <c r="I89" s="5">
        <v>19048</v>
      </c>
      <c r="J89" s="5">
        <v>733000</v>
      </c>
      <c r="K89" s="2">
        <v>16.989999999999998</v>
      </c>
      <c r="M89" s="1">
        <v>43265</v>
      </c>
      <c r="N89" s="2">
        <v>83.6</v>
      </c>
      <c r="O89" s="2">
        <v>84.8</v>
      </c>
      <c r="P89" s="2">
        <v>79</v>
      </c>
      <c r="Q89" s="3">
        <v>79</v>
      </c>
      <c r="R89" s="3">
        <v>-3.7</v>
      </c>
      <c r="S89" s="4">
        <v>-4.4699999999999997E-2</v>
      </c>
      <c r="T89" s="5">
        <v>21036</v>
      </c>
      <c r="U89" s="5">
        <v>1720330</v>
      </c>
      <c r="V89" s="2">
        <v>36.409999999999997</v>
      </c>
    </row>
    <row r="90" spans="2:22">
      <c r="B90" s="1">
        <v>43263</v>
      </c>
      <c r="C90" s="2">
        <v>37.200000000000003</v>
      </c>
      <c r="D90" s="2">
        <v>38</v>
      </c>
      <c r="E90" s="2">
        <v>36.700000000000003</v>
      </c>
      <c r="F90" s="3">
        <v>37.65</v>
      </c>
      <c r="G90" s="3">
        <v>0.8</v>
      </c>
      <c r="H90" s="4">
        <v>2.1700000000000001E-2</v>
      </c>
      <c r="I90" s="5">
        <v>9763</v>
      </c>
      <c r="J90" s="5">
        <v>365088</v>
      </c>
      <c r="K90" s="2">
        <v>16.440000000000001</v>
      </c>
      <c r="M90" s="1">
        <v>43264</v>
      </c>
      <c r="N90" s="2">
        <v>78.7</v>
      </c>
      <c r="O90" s="2">
        <v>83.9</v>
      </c>
      <c r="P90" s="2">
        <v>77.7</v>
      </c>
      <c r="Q90" s="3">
        <v>82.7</v>
      </c>
      <c r="R90" s="3">
        <v>5</v>
      </c>
      <c r="S90" s="4">
        <v>6.4399999999999999E-2</v>
      </c>
      <c r="T90" s="5">
        <v>24740</v>
      </c>
      <c r="U90" s="5">
        <v>2026923</v>
      </c>
      <c r="V90" s="2">
        <v>38.11</v>
      </c>
    </row>
    <row r="91" spans="2:22">
      <c r="B91" s="1">
        <v>43262</v>
      </c>
      <c r="C91" s="2">
        <v>38.35</v>
      </c>
      <c r="D91" s="2">
        <v>38.35</v>
      </c>
      <c r="E91" s="2">
        <v>36.700000000000003</v>
      </c>
      <c r="F91" s="3">
        <v>36.85</v>
      </c>
      <c r="G91" s="3">
        <v>-1.1000000000000001</v>
      </c>
      <c r="H91" s="4">
        <v>-2.9000000000000001E-2</v>
      </c>
      <c r="I91" s="5">
        <v>17922</v>
      </c>
      <c r="J91" s="5">
        <v>667386</v>
      </c>
      <c r="K91" s="2">
        <v>16.09</v>
      </c>
      <c r="M91" s="1">
        <v>43263</v>
      </c>
      <c r="N91" s="2">
        <v>77.900000000000006</v>
      </c>
      <c r="O91" s="2">
        <v>79.3</v>
      </c>
      <c r="P91" s="2">
        <v>77.5</v>
      </c>
      <c r="Q91" s="2">
        <v>77.7</v>
      </c>
      <c r="R91" s="2">
        <v>0</v>
      </c>
      <c r="S91" s="6">
        <v>0</v>
      </c>
      <c r="T91" s="5">
        <v>4188</v>
      </c>
      <c r="U91" s="5">
        <v>327663</v>
      </c>
      <c r="V91" s="2">
        <v>35.81</v>
      </c>
    </row>
    <row r="92" spans="2:22">
      <c r="B92" s="1">
        <v>43259</v>
      </c>
      <c r="C92" s="2">
        <v>38.299999999999997</v>
      </c>
      <c r="D92" s="2">
        <v>39.549999999999997</v>
      </c>
      <c r="E92" s="2">
        <v>37.9</v>
      </c>
      <c r="F92" s="3">
        <v>37.950000000000003</v>
      </c>
      <c r="G92" s="3">
        <v>0.1</v>
      </c>
      <c r="H92" s="4">
        <v>2.5999999999999999E-3</v>
      </c>
      <c r="I92" s="5">
        <v>25699</v>
      </c>
      <c r="J92" s="5">
        <v>996161</v>
      </c>
      <c r="K92" s="2">
        <v>16.57</v>
      </c>
      <c r="M92" s="1">
        <v>43262</v>
      </c>
      <c r="N92" s="2">
        <v>79.8</v>
      </c>
      <c r="O92" s="2">
        <v>79.8</v>
      </c>
      <c r="P92" s="2">
        <v>77.099999999999994</v>
      </c>
      <c r="Q92" s="3">
        <v>77.7</v>
      </c>
      <c r="R92" s="3">
        <v>-1.6</v>
      </c>
      <c r="S92" s="4">
        <v>-2.0199999999999999E-2</v>
      </c>
      <c r="T92" s="5">
        <v>7578</v>
      </c>
      <c r="U92" s="5">
        <v>591294</v>
      </c>
      <c r="V92" s="2">
        <v>35.81</v>
      </c>
    </row>
    <row r="93" spans="2:22">
      <c r="B93" s="1">
        <v>43258</v>
      </c>
      <c r="C93" s="2">
        <v>38.5</v>
      </c>
      <c r="D93" s="2">
        <v>38.65</v>
      </c>
      <c r="E93" s="2">
        <v>37.799999999999997</v>
      </c>
      <c r="F93" s="3">
        <v>37.85</v>
      </c>
      <c r="G93" s="3">
        <v>-0.15</v>
      </c>
      <c r="H93" s="4">
        <v>-3.8999999999999998E-3</v>
      </c>
      <c r="I93" s="5">
        <v>12504</v>
      </c>
      <c r="J93" s="5">
        <v>476088</v>
      </c>
      <c r="K93" s="2">
        <v>16.53</v>
      </c>
      <c r="M93" s="1">
        <v>43259</v>
      </c>
      <c r="N93" s="2">
        <v>79.400000000000006</v>
      </c>
      <c r="O93" s="2">
        <v>80.5</v>
      </c>
      <c r="P93" s="2">
        <v>78.599999999999994</v>
      </c>
      <c r="Q93" s="3">
        <v>79.3</v>
      </c>
      <c r="R93" s="3">
        <v>0.3</v>
      </c>
      <c r="S93" s="4">
        <v>3.8E-3</v>
      </c>
      <c r="T93" s="5">
        <v>5237</v>
      </c>
      <c r="U93" s="5">
        <v>416895</v>
      </c>
      <c r="V93" s="2">
        <v>36.54</v>
      </c>
    </row>
    <row r="94" spans="2:22">
      <c r="B94" s="1">
        <v>43257</v>
      </c>
      <c r="C94" s="2">
        <v>38.1</v>
      </c>
      <c r="D94" s="2">
        <v>38.5</v>
      </c>
      <c r="E94" s="2">
        <v>37.75</v>
      </c>
      <c r="F94" s="3">
        <v>38</v>
      </c>
      <c r="G94" s="3">
        <v>0.5</v>
      </c>
      <c r="H94" s="4">
        <v>1.3299999999999999E-2</v>
      </c>
      <c r="I94" s="5">
        <v>18688</v>
      </c>
      <c r="J94" s="5">
        <v>711695</v>
      </c>
      <c r="K94" s="2">
        <v>16.59</v>
      </c>
      <c r="M94" s="1">
        <v>43258</v>
      </c>
      <c r="N94" s="2">
        <v>81.5</v>
      </c>
      <c r="O94" s="2">
        <v>81.5</v>
      </c>
      <c r="P94" s="2">
        <v>79</v>
      </c>
      <c r="Q94" s="3">
        <v>79</v>
      </c>
      <c r="R94" s="3">
        <v>-2</v>
      </c>
      <c r="S94" s="4">
        <v>-2.47E-2</v>
      </c>
      <c r="T94" s="5">
        <v>6366</v>
      </c>
      <c r="U94" s="5">
        <v>508803</v>
      </c>
      <c r="V94" s="2">
        <v>36.409999999999997</v>
      </c>
    </row>
    <row r="95" spans="2:22">
      <c r="B95" s="1">
        <v>43256</v>
      </c>
      <c r="C95" s="2">
        <v>37.799999999999997</v>
      </c>
      <c r="D95" s="2">
        <v>38.5</v>
      </c>
      <c r="E95" s="2">
        <v>36.9</v>
      </c>
      <c r="F95" s="3">
        <v>37.5</v>
      </c>
      <c r="G95" s="3">
        <v>-0.1</v>
      </c>
      <c r="H95" s="4">
        <v>-2.7000000000000001E-3</v>
      </c>
      <c r="I95" s="5">
        <v>27264</v>
      </c>
      <c r="J95" s="5">
        <v>1026953</v>
      </c>
      <c r="K95" s="2">
        <v>16.38</v>
      </c>
      <c r="M95" s="1">
        <v>43257</v>
      </c>
      <c r="N95" s="2">
        <v>78.3</v>
      </c>
      <c r="O95" s="2">
        <v>81</v>
      </c>
      <c r="P95" s="2">
        <v>77.900000000000006</v>
      </c>
      <c r="Q95" s="3">
        <v>81</v>
      </c>
      <c r="R95" s="3">
        <v>3.8</v>
      </c>
      <c r="S95" s="4">
        <v>4.9200000000000001E-2</v>
      </c>
      <c r="T95" s="5">
        <v>9623</v>
      </c>
      <c r="U95" s="5">
        <v>765981</v>
      </c>
      <c r="V95" s="2">
        <v>37.33</v>
      </c>
    </row>
    <row r="96" spans="2:22">
      <c r="B96" s="1">
        <v>43255</v>
      </c>
      <c r="C96" s="2">
        <v>37</v>
      </c>
      <c r="D96" s="2">
        <v>38.85</v>
      </c>
      <c r="E96" s="2">
        <v>36.299999999999997</v>
      </c>
      <c r="F96" s="3">
        <v>37.6</v>
      </c>
      <c r="G96" s="3">
        <v>1.9</v>
      </c>
      <c r="H96" s="4">
        <v>5.3199999999999997E-2</v>
      </c>
      <c r="I96" s="5">
        <v>59456</v>
      </c>
      <c r="J96" s="5">
        <v>2236772</v>
      </c>
      <c r="K96" s="2">
        <v>16.420000000000002</v>
      </c>
      <c r="M96" s="1">
        <v>43256</v>
      </c>
      <c r="N96" s="2">
        <v>78.400000000000006</v>
      </c>
      <c r="O96" s="2">
        <v>78.5</v>
      </c>
      <c r="P96" s="2">
        <v>77</v>
      </c>
      <c r="Q96" s="3">
        <v>77.2</v>
      </c>
      <c r="R96" s="3">
        <v>-0.7</v>
      </c>
      <c r="S96" s="4">
        <v>-8.9999999999999993E-3</v>
      </c>
      <c r="T96" s="5">
        <v>3917</v>
      </c>
      <c r="U96" s="5">
        <v>304374</v>
      </c>
      <c r="V96" s="2">
        <v>35.58</v>
      </c>
    </row>
    <row r="97" spans="2:22">
      <c r="B97" s="1">
        <v>43252</v>
      </c>
      <c r="C97" s="2">
        <v>33.15</v>
      </c>
      <c r="D97" s="2">
        <v>35.700000000000003</v>
      </c>
      <c r="E97" s="2">
        <v>33.049999999999997</v>
      </c>
      <c r="F97" s="3">
        <v>35.700000000000003</v>
      </c>
      <c r="G97" s="3">
        <v>3.2</v>
      </c>
      <c r="H97" s="4">
        <v>9.8500000000000004E-2</v>
      </c>
      <c r="I97" s="5">
        <v>51380</v>
      </c>
      <c r="J97" s="5">
        <v>1785696</v>
      </c>
      <c r="K97" s="2">
        <v>15.59</v>
      </c>
      <c r="M97" s="1">
        <v>43255</v>
      </c>
      <c r="N97" s="2">
        <v>79.5</v>
      </c>
      <c r="O97" s="2">
        <v>79.8</v>
      </c>
      <c r="P97" s="2">
        <v>77.8</v>
      </c>
      <c r="Q97" s="3">
        <v>77.900000000000006</v>
      </c>
      <c r="R97" s="3">
        <v>0.4</v>
      </c>
      <c r="S97" s="4">
        <v>5.1999999999999998E-3</v>
      </c>
      <c r="T97" s="5">
        <v>5672</v>
      </c>
      <c r="U97" s="5">
        <v>446238</v>
      </c>
      <c r="V97" s="2">
        <v>35.9</v>
      </c>
    </row>
    <row r="98" spans="2:22">
      <c r="B98" s="1">
        <v>43251</v>
      </c>
      <c r="C98" s="2">
        <v>32.700000000000003</v>
      </c>
      <c r="D98" s="2">
        <v>33.1</v>
      </c>
      <c r="E98" s="2">
        <v>32.5</v>
      </c>
      <c r="F98" s="3">
        <v>32.5</v>
      </c>
      <c r="G98" s="3">
        <v>0.2</v>
      </c>
      <c r="H98" s="4">
        <v>6.1999999999999998E-3</v>
      </c>
      <c r="I98" s="5">
        <v>5944</v>
      </c>
      <c r="J98" s="5">
        <v>194195</v>
      </c>
      <c r="K98" s="2">
        <v>14.19</v>
      </c>
      <c r="M98" s="1">
        <v>43252</v>
      </c>
      <c r="N98" s="2">
        <v>76.599999999999994</v>
      </c>
      <c r="O98" s="2">
        <v>77.8</v>
      </c>
      <c r="P98" s="2">
        <v>76.3</v>
      </c>
      <c r="Q98" s="3">
        <v>77.5</v>
      </c>
      <c r="R98" s="3">
        <v>0.9</v>
      </c>
      <c r="S98" s="4">
        <v>1.17E-2</v>
      </c>
      <c r="T98" s="5">
        <v>4131</v>
      </c>
      <c r="U98" s="5">
        <v>319140</v>
      </c>
      <c r="V98" s="2">
        <v>35.71</v>
      </c>
    </row>
    <row r="99" spans="2:22">
      <c r="B99" s="1">
        <v>43250</v>
      </c>
      <c r="C99" s="2">
        <v>32.6</v>
      </c>
      <c r="D99" s="2">
        <v>32.6</v>
      </c>
      <c r="E99" s="2">
        <v>32</v>
      </c>
      <c r="F99" s="3">
        <v>32.299999999999997</v>
      </c>
      <c r="G99" s="3">
        <v>-0.45</v>
      </c>
      <c r="H99" s="4">
        <v>-1.37E-2</v>
      </c>
      <c r="I99" s="5">
        <v>6486</v>
      </c>
      <c r="J99" s="5">
        <v>209237</v>
      </c>
      <c r="K99" s="2">
        <v>14.1</v>
      </c>
      <c r="M99" s="1">
        <v>43251</v>
      </c>
      <c r="N99" s="2">
        <v>79.5</v>
      </c>
      <c r="O99" s="2">
        <v>80.400000000000006</v>
      </c>
      <c r="P99" s="2">
        <v>76.599999999999994</v>
      </c>
      <c r="Q99" s="3">
        <v>76.599999999999994</v>
      </c>
      <c r="R99" s="3">
        <v>-1.7</v>
      </c>
      <c r="S99" s="4">
        <v>-2.1700000000000001E-2</v>
      </c>
      <c r="T99" s="5">
        <v>9526</v>
      </c>
      <c r="U99" s="5">
        <v>747252</v>
      </c>
      <c r="V99" s="2">
        <v>35.299999999999997</v>
      </c>
    </row>
    <row r="100" spans="2:22">
      <c r="B100" s="1">
        <v>43249</v>
      </c>
      <c r="C100" s="2">
        <v>32</v>
      </c>
      <c r="D100" s="2">
        <v>32.950000000000003</v>
      </c>
      <c r="E100" s="2">
        <v>31.9</v>
      </c>
      <c r="F100" s="3">
        <v>32.75</v>
      </c>
      <c r="G100" s="3">
        <v>0.85</v>
      </c>
      <c r="H100" s="4">
        <v>2.6599999999999999E-2</v>
      </c>
      <c r="I100" s="5">
        <v>5590</v>
      </c>
      <c r="J100" s="5">
        <v>181236</v>
      </c>
      <c r="K100" s="2">
        <v>14.3</v>
      </c>
      <c r="M100" s="1">
        <v>43250</v>
      </c>
      <c r="N100" s="2">
        <v>76.7</v>
      </c>
      <c r="O100" s="2">
        <v>79</v>
      </c>
      <c r="P100" s="2">
        <v>75.599999999999994</v>
      </c>
      <c r="Q100" s="3">
        <v>78.3</v>
      </c>
      <c r="R100" s="3">
        <v>0.6</v>
      </c>
      <c r="S100" s="4">
        <v>7.7000000000000002E-3</v>
      </c>
      <c r="T100" s="5">
        <v>8361</v>
      </c>
      <c r="U100" s="5">
        <v>651271</v>
      </c>
      <c r="V100" s="2">
        <v>36.08</v>
      </c>
    </row>
    <row r="101" spans="2:22">
      <c r="B101" s="1">
        <v>43248</v>
      </c>
      <c r="C101" s="2">
        <v>32.15</v>
      </c>
      <c r="D101" s="2">
        <v>32.4</v>
      </c>
      <c r="E101" s="2">
        <v>31.8</v>
      </c>
      <c r="F101" s="3">
        <v>31.9</v>
      </c>
      <c r="G101" s="3">
        <v>-0.2</v>
      </c>
      <c r="H101" s="4">
        <v>-6.1999999999999998E-3</v>
      </c>
      <c r="I101" s="5">
        <v>5999</v>
      </c>
      <c r="J101" s="5">
        <v>191943</v>
      </c>
      <c r="K101" s="2">
        <v>13.93</v>
      </c>
      <c r="M101" s="1">
        <v>43249</v>
      </c>
      <c r="N101" s="2">
        <v>80.7</v>
      </c>
      <c r="O101" s="2">
        <v>81.099999999999994</v>
      </c>
      <c r="P101" s="2">
        <v>77.400000000000006</v>
      </c>
      <c r="Q101" s="3">
        <v>77.7</v>
      </c>
      <c r="R101" s="3">
        <v>-3</v>
      </c>
      <c r="S101" s="4">
        <v>-3.7199999999999997E-2</v>
      </c>
      <c r="T101" s="5">
        <v>11046</v>
      </c>
      <c r="U101" s="5">
        <v>871664</v>
      </c>
      <c r="V101" s="2">
        <v>35.81</v>
      </c>
    </row>
    <row r="102" spans="2:22">
      <c r="B102" s="1">
        <v>43245</v>
      </c>
      <c r="C102" s="2">
        <v>32.65</v>
      </c>
      <c r="D102" s="2">
        <v>32.700000000000003</v>
      </c>
      <c r="E102" s="2">
        <v>32.049999999999997</v>
      </c>
      <c r="F102" s="3">
        <v>32.1</v>
      </c>
      <c r="G102" s="3">
        <v>-0.5</v>
      </c>
      <c r="H102" s="4">
        <v>-1.5299999999999999E-2</v>
      </c>
      <c r="I102" s="5">
        <v>6987</v>
      </c>
      <c r="J102" s="5">
        <v>225540</v>
      </c>
      <c r="K102" s="2">
        <v>14.02</v>
      </c>
      <c r="M102" s="1">
        <v>43248</v>
      </c>
      <c r="N102" s="2">
        <v>83</v>
      </c>
      <c r="O102" s="2">
        <v>84.9</v>
      </c>
      <c r="P102" s="2">
        <v>80.2</v>
      </c>
      <c r="Q102" s="3">
        <v>80.7</v>
      </c>
      <c r="R102" s="3">
        <v>-1.3</v>
      </c>
      <c r="S102" s="4">
        <v>-1.5900000000000001E-2</v>
      </c>
      <c r="T102" s="5">
        <v>16794</v>
      </c>
      <c r="U102" s="5">
        <v>1387669</v>
      </c>
      <c r="V102" s="2">
        <v>37.19</v>
      </c>
    </row>
    <row r="103" spans="2:22">
      <c r="B103" s="1">
        <v>43244</v>
      </c>
      <c r="C103" s="2">
        <v>32.700000000000003</v>
      </c>
      <c r="D103" s="2">
        <v>33.15</v>
      </c>
      <c r="E103" s="2">
        <v>32.5</v>
      </c>
      <c r="F103" s="3">
        <v>32.6</v>
      </c>
      <c r="G103" s="3">
        <v>0.05</v>
      </c>
      <c r="H103" s="4">
        <v>1.5E-3</v>
      </c>
      <c r="I103" s="5">
        <v>7219</v>
      </c>
      <c r="J103" s="5">
        <v>236859</v>
      </c>
      <c r="K103" s="2">
        <v>14.24</v>
      </c>
      <c r="M103" s="1">
        <v>43245</v>
      </c>
      <c r="N103" s="2">
        <v>80.599999999999994</v>
      </c>
      <c r="O103" s="2">
        <v>84.4</v>
      </c>
      <c r="P103" s="2">
        <v>80.5</v>
      </c>
      <c r="Q103" s="3">
        <v>82</v>
      </c>
      <c r="R103" s="3">
        <v>3.1</v>
      </c>
      <c r="S103" s="4">
        <v>3.9300000000000002E-2</v>
      </c>
      <c r="T103" s="5">
        <v>31286</v>
      </c>
      <c r="U103" s="5">
        <v>2585959</v>
      </c>
      <c r="V103" s="2">
        <v>37.79</v>
      </c>
    </row>
    <row r="104" spans="2:22">
      <c r="B104" s="1">
        <v>43243</v>
      </c>
      <c r="C104" s="2">
        <v>32.9</v>
      </c>
      <c r="D104" s="2">
        <v>32.9</v>
      </c>
      <c r="E104" s="2">
        <v>32.049999999999997</v>
      </c>
      <c r="F104" s="3">
        <v>32.549999999999997</v>
      </c>
      <c r="G104" s="3">
        <v>-0.05</v>
      </c>
      <c r="H104" s="4">
        <v>-1.5E-3</v>
      </c>
      <c r="I104" s="5">
        <v>11852</v>
      </c>
      <c r="J104" s="5">
        <v>384221</v>
      </c>
      <c r="K104" s="2">
        <v>14.21</v>
      </c>
      <c r="M104" s="1">
        <v>43244</v>
      </c>
      <c r="N104" s="2">
        <v>78.3</v>
      </c>
      <c r="O104" s="2">
        <v>79.900000000000006</v>
      </c>
      <c r="P104" s="2">
        <v>77.2</v>
      </c>
      <c r="Q104" s="3">
        <v>78.900000000000006</v>
      </c>
      <c r="R104" s="3">
        <v>1.2</v>
      </c>
      <c r="S104" s="4">
        <v>1.54E-2</v>
      </c>
      <c r="T104" s="5">
        <v>17394</v>
      </c>
      <c r="U104" s="5">
        <v>1375490</v>
      </c>
      <c r="V104" s="2">
        <v>36.36</v>
      </c>
    </row>
    <row r="105" spans="2:22">
      <c r="B105" s="1">
        <v>43242</v>
      </c>
      <c r="C105" s="2">
        <v>33.75</v>
      </c>
      <c r="D105" s="2">
        <v>34.049999999999997</v>
      </c>
      <c r="E105" s="2">
        <v>32.6</v>
      </c>
      <c r="F105" s="3">
        <v>32.6</v>
      </c>
      <c r="G105" s="3">
        <v>-0.9</v>
      </c>
      <c r="H105" s="4">
        <v>-2.69E-2</v>
      </c>
      <c r="I105" s="5">
        <v>15802</v>
      </c>
      <c r="J105" s="5">
        <v>524129</v>
      </c>
      <c r="K105" s="2">
        <v>14.24</v>
      </c>
      <c r="M105" s="1">
        <v>43243</v>
      </c>
      <c r="N105" s="2">
        <v>78.2</v>
      </c>
      <c r="O105" s="2">
        <v>78.5</v>
      </c>
      <c r="P105" s="2">
        <v>76</v>
      </c>
      <c r="Q105" s="3">
        <v>77.7</v>
      </c>
      <c r="R105" s="3">
        <v>-0.1</v>
      </c>
      <c r="S105" s="4">
        <v>-1.2999999999999999E-3</v>
      </c>
      <c r="T105" s="5">
        <v>7556</v>
      </c>
      <c r="U105" s="5">
        <v>584656</v>
      </c>
      <c r="V105" s="2">
        <v>35.81</v>
      </c>
    </row>
    <row r="106" spans="2:22">
      <c r="B106" s="1">
        <v>43241</v>
      </c>
      <c r="C106" s="2">
        <v>34</v>
      </c>
      <c r="D106" s="2">
        <v>34</v>
      </c>
      <c r="E106" s="2">
        <v>33.450000000000003</v>
      </c>
      <c r="F106" s="3">
        <v>33.5</v>
      </c>
      <c r="G106" s="3">
        <v>-0.1</v>
      </c>
      <c r="H106" s="4">
        <v>-3.0000000000000001E-3</v>
      </c>
      <c r="I106" s="5">
        <v>7321</v>
      </c>
      <c r="J106" s="5">
        <v>246274</v>
      </c>
      <c r="K106" s="2">
        <v>14.63</v>
      </c>
      <c r="M106" s="1">
        <v>43242</v>
      </c>
      <c r="N106" s="2">
        <v>77.3</v>
      </c>
      <c r="O106" s="2">
        <v>79.400000000000006</v>
      </c>
      <c r="P106" s="2">
        <v>75.5</v>
      </c>
      <c r="Q106" s="3">
        <v>77.8</v>
      </c>
      <c r="R106" s="3">
        <v>1.8</v>
      </c>
      <c r="S106" s="4">
        <v>2.3699999999999999E-2</v>
      </c>
      <c r="T106" s="5">
        <v>16578</v>
      </c>
      <c r="U106" s="5">
        <v>1288819</v>
      </c>
      <c r="V106" s="2">
        <v>35.85</v>
      </c>
    </row>
    <row r="107" spans="2:22">
      <c r="B107" s="1">
        <v>43238</v>
      </c>
      <c r="C107" s="2">
        <v>34.049999999999997</v>
      </c>
      <c r="D107" s="2">
        <v>34.4</v>
      </c>
      <c r="E107" s="2">
        <v>33.6</v>
      </c>
      <c r="F107" s="3">
        <v>33.6</v>
      </c>
      <c r="G107" s="3">
        <v>-0.25</v>
      </c>
      <c r="H107" s="4">
        <v>-7.4000000000000003E-3</v>
      </c>
      <c r="I107" s="5">
        <v>9459</v>
      </c>
      <c r="J107" s="5">
        <v>321672</v>
      </c>
      <c r="K107" s="2">
        <v>14.67</v>
      </c>
      <c r="M107" s="1">
        <v>43241</v>
      </c>
      <c r="N107" s="2">
        <v>79.3</v>
      </c>
      <c r="O107" s="2">
        <v>80.5</v>
      </c>
      <c r="P107" s="2">
        <v>76</v>
      </c>
      <c r="Q107" s="3">
        <v>76</v>
      </c>
      <c r="R107" s="3">
        <v>-1</v>
      </c>
      <c r="S107" s="4">
        <v>-1.2999999999999999E-2</v>
      </c>
      <c r="T107" s="5">
        <v>18979</v>
      </c>
      <c r="U107" s="5">
        <v>1485211</v>
      </c>
      <c r="V107" s="2">
        <v>35.020000000000003</v>
      </c>
    </row>
    <row r="108" spans="2:22">
      <c r="B108" s="1">
        <v>43237</v>
      </c>
      <c r="C108" s="2">
        <v>34.1</v>
      </c>
      <c r="D108" s="2">
        <v>34.4</v>
      </c>
      <c r="E108" s="2">
        <v>33.85</v>
      </c>
      <c r="F108" s="3">
        <v>33.85</v>
      </c>
      <c r="G108" s="3">
        <v>0.05</v>
      </c>
      <c r="H108" s="4">
        <v>1.5E-3</v>
      </c>
      <c r="I108" s="5">
        <v>9509</v>
      </c>
      <c r="J108" s="5">
        <v>324375</v>
      </c>
      <c r="K108" s="2">
        <v>14.78</v>
      </c>
      <c r="M108" s="1">
        <v>43238</v>
      </c>
      <c r="N108" s="2">
        <v>77</v>
      </c>
      <c r="O108" s="2">
        <v>79.900000000000006</v>
      </c>
      <c r="P108" s="2">
        <v>76.099999999999994</v>
      </c>
      <c r="Q108" s="3">
        <v>77</v>
      </c>
      <c r="R108" s="3">
        <v>2</v>
      </c>
      <c r="S108" s="4">
        <v>2.6700000000000002E-2</v>
      </c>
      <c r="T108" s="5">
        <v>44850</v>
      </c>
      <c r="U108" s="5">
        <v>3505565</v>
      </c>
      <c r="V108" s="2">
        <v>35.479999999999997</v>
      </c>
    </row>
    <row r="109" spans="2:22">
      <c r="B109" s="1">
        <v>43236</v>
      </c>
      <c r="C109" s="2">
        <v>34</v>
      </c>
      <c r="D109" s="2">
        <v>34.35</v>
      </c>
      <c r="E109" s="2">
        <v>33.6</v>
      </c>
      <c r="F109" s="3">
        <v>33.799999999999997</v>
      </c>
      <c r="G109" s="3">
        <v>-0.2</v>
      </c>
      <c r="H109" s="4">
        <v>-5.8999999999999999E-3</v>
      </c>
      <c r="I109" s="5">
        <v>10254</v>
      </c>
      <c r="J109" s="5">
        <v>347676</v>
      </c>
      <c r="K109" s="2">
        <v>14.76</v>
      </c>
      <c r="M109" s="1">
        <v>43237</v>
      </c>
      <c r="N109" s="2">
        <v>69.8</v>
      </c>
      <c r="O109" s="2">
        <v>75</v>
      </c>
      <c r="P109" s="2">
        <v>69.599999999999994</v>
      </c>
      <c r="Q109" s="3">
        <v>75</v>
      </c>
      <c r="R109" s="3">
        <v>6.8</v>
      </c>
      <c r="S109" s="4">
        <v>9.9699999999999997E-2</v>
      </c>
      <c r="T109" s="5">
        <v>19607</v>
      </c>
      <c r="U109" s="5">
        <v>1430742</v>
      </c>
      <c r="V109" s="2">
        <v>34.56</v>
      </c>
    </row>
    <row r="110" spans="2:22">
      <c r="B110" s="1">
        <v>43235</v>
      </c>
      <c r="C110" s="2">
        <v>33.85</v>
      </c>
      <c r="D110" s="2">
        <v>34.9</v>
      </c>
      <c r="E110" s="2">
        <v>33.799999999999997</v>
      </c>
      <c r="F110" s="3">
        <v>34</v>
      </c>
      <c r="G110" s="3">
        <v>0.65</v>
      </c>
      <c r="H110" s="4">
        <v>1.95E-2</v>
      </c>
      <c r="I110" s="5">
        <v>25333</v>
      </c>
      <c r="J110" s="5">
        <v>867356</v>
      </c>
      <c r="K110" s="2">
        <v>29.57</v>
      </c>
      <c r="M110" s="1">
        <v>43236</v>
      </c>
      <c r="N110" s="2">
        <v>65.5</v>
      </c>
      <c r="O110" s="2">
        <v>69.5</v>
      </c>
      <c r="P110" s="2">
        <v>65.400000000000006</v>
      </c>
      <c r="Q110" s="3">
        <v>68.2</v>
      </c>
      <c r="R110" s="3">
        <v>2.9</v>
      </c>
      <c r="S110" s="4">
        <v>4.4400000000000002E-2</v>
      </c>
      <c r="T110" s="5">
        <v>10850</v>
      </c>
      <c r="U110" s="5">
        <v>738297</v>
      </c>
      <c r="V110" s="2">
        <v>31.43</v>
      </c>
    </row>
    <row r="111" spans="2:22">
      <c r="B111" s="1">
        <v>43234</v>
      </c>
      <c r="C111" s="2">
        <v>35.15</v>
      </c>
      <c r="D111" s="2">
        <v>35.6</v>
      </c>
      <c r="E111" s="2">
        <v>33.25</v>
      </c>
      <c r="F111" s="3">
        <v>33.35</v>
      </c>
      <c r="G111" s="3">
        <v>-1.45</v>
      </c>
      <c r="H111" s="4">
        <v>-4.1700000000000001E-2</v>
      </c>
      <c r="I111" s="5">
        <v>38226</v>
      </c>
      <c r="J111" s="5">
        <v>1305921</v>
      </c>
      <c r="K111" s="2">
        <v>29</v>
      </c>
      <c r="M111" s="1">
        <v>43235</v>
      </c>
      <c r="N111" s="2">
        <v>65.099999999999994</v>
      </c>
      <c r="O111" s="2">
        <v>66.900000000000006</v>
      </c>
      <c r="P111" s="2">
        <v>64.099999999999994</v>
      </c>
      <c r="Q111" s="3">
        <v>65.3</v>
      </c>
      <c r="R111" s="3">
        <v>1</v>
      </c>
      <c r="S111" s="4">
        <v>1.5599999999999999E-2</v>
      </c>
      <c r="T111" s="5">
        <v>5086</v>
      </c>
      <c r="U111" s="5">
        <v>333779</v>
      </c>
      <c r="V111" s="2">
        <v>30.09</v>
      </c>
    </row>
    <row r="112" spans="2:22">
      <c r="B112" s="1">
        <v>43231</v>
      </c>
      <c r="C112" s="2">
        <v>34.1</v>
      </c>
      <c r="D112" s="2">
        <v>34.799999999999997</v>
      </c>
      <c r="E112" s="2">
        <v>33.700000000000003</v>
      </c>
      <c r="F112" s="3">
        <v>34.799999999999997</v>
      </c>
      <c r="G112" s="3">
        <v>0.7</v>
      </c>
      <c r="H112" s="4">
        <v>2.0500000000000001E-2</v>
      </c>
      <c r="I112" s="5">
        <v>13590</v>
      </c>
      <c r="J112" s="5">
        <v>465967</v>
      </c>
      <c r="K112" s="2">
        <v>30.26</v>
      </c>
      <c r="M112" s="1">
        <v>43234</v>
      </c>
      <c r="N112" s="2">
        <v>66</v>
      </c>
      <c r="O112" s="2">
        <v>66.099999999999994</v>
      </c>
      <c r="P112" s="2">
        <v>63.7</v>
      </c>
      <c r="Q112" s="3">
        <v>64.3</v>
      </c>
      <c r="R112" s="3">
        <v>-1</v>
      </c>
      <c r="S112" s="4">
        <v>-1.5299999999999999E-2</v>
      </c>
      <c r="T112" s="5">
        <v>3704</v>
      </c>
      <c r="U112" s="5">
        <v>239450</v>
      </c>
      <c r="V112" s="2">
        <v>29.63</v>
      </c>
    </row>
    <row r="113" spans="2:22">
      <c r="B113" s="1">
        <v>43230</v>
      </c>
      <c r="C113" s="2">
        <v>34.200000000000003</v>
      </c>
      <c r="D113" s="2">
        <v>34.950000000000003</v>
      </c>
      <c r="E113" s="2">
        <v>33.65</v>
      </c>
      <c r="F113" s="3">
        <v>34.1</v>
      </c>
      <c r="G113" s="3">
        <v>0.2</v>
      </c>
      <c r="H113" s="4">
        <v>5.8999999999999999E-3</v>
      </c>
      <c r="I113" s="5">
        <v>20123</v>
      </c>
      <c r="J113" s="5">
        <v>689471</v>
      </c>
      <c r="K113" s="2">
        <v>29.65</v>
      </c>
      <c r="M113" s="1">
        <v>43231</v>
      </c>
      <c r="N113" s="2">
        <v>66</v>
      </c>
      <c r="O113" s="2">
        <v>66.7</v>
      </c>
      <c r="P113" s="2">
        <v>65</v>
      </c>
      <c r="Q113" s="2">
        <v>65.3</v>
      </c>
      <c r="R113" s="2">
        <v>0</v>
      </c>
      <c r="S113" s="6">
        <v>0</v>
      </c>
      <c r="T113" s="5">
        <v>4732</v>
      </c>
      <c r="U113" s="5">
        <v>311569</v>
      </c>
      <c r="V113" s="2">
        <v>384.12</v>
      </c>
    </row>
    <row r="114" spans="2:22">
      <c r="B114" s="1">
        <v>43229</v>
      </c>
      <c r="C114" s="2">
        <v>33.25</v>
      </c>
      <c r="D114" s="2">
        <v>34.1</v>
      </c>
      <c r="E114" s="2">
        <v>33.15</v>
      </c>
      <c r="F114" s="3">
        <v>33.9</v>
      </c>
      <c r="G114" s="3">
        <v>0.4</v>
      </c>
      <c r="H114" s="4">
        <v>1.1900000000000001E-2</v>
      </c>
      <c r="I114" s="5">
        <v>11353</v>
      </c>
      <c r="J114" s="5">
        <v>382720</v>
      </c>
      <c r="K114" s="2">
        <v>29.48</v>
      </c>
      <c r="M114" s="1">
        <v>43230</v>
      </c>
      <c r="N114" s="2">
        <v>63.1</v>
      </c>
      <c r="O114" s="2">
        <v>67.5</v>
      </c>
      <c r="P114" s="2">
        <v>62.3</v>
      </c>
      <c r="Q114" s="3">
        <v>65.3</v>
      </c>
      <c r="R114" s="3">
        <v>3.4</v>
      </c>
      <c r="S114" s="4">
        <v>5.4899999999999997E-2</v>
      </c>
      <c r="T114" s="5">
        <v>9186</v>
      </c>
      <c r="U114" s="5">
        <v>597534</v>
      </c>
      <c r="V114" s="2">
        <v>384.12</v>
      </c>
    </row>
    <row r="115" spans="2:22">
      <c r="B115" s="1">
        <v>43228</v>
      </c>
      <c r="C115" s="2">
        <v>33.15</v>
      </c>
      <c r="D115" s="2">
        <v>33.65</v>
      </c>
      <c r="E115" s="2">
        <v>32.6</v>
      </c>
      <c r="F115" s="3">
        <v>33.5</v>
      </c>
      <c r="G115" s="3">
        <v>0.25</v>
      </c>
      <c r="H115" s="4">
        <v>7.4999999999999997E-3</v>
      </c>
      <c r="I115" s="5">
        <v>8168</v>
      </c>
      <c r="J115" s="5">
        <v>270851</v>
      </c>
      <c r="K115" s="2">
        <v>29.13</v>
      </c>
      <c r="M115" s="1">
        <v>43229</v>
      </c>
      <c r="N115" s="2">
        <v>61</v>
      </c>
      <c r="O115" s="2">
        <v>62.3</v>
      </c>
      <c r="P115" s="2">
        <v>60.8</v>
      </c>
      <c r="Q115" s="3">
        <v>61.9</v>
      </c>
      <c r="R115" s="3">
        <v>0.9</v>
      </c>
      <c r="S115" s="4">
        <v>1.4800000000000001E-2</v>
      </c>
      <c r="T115" s="5">
        <v>2444</v>
      </c>
      <c r="U115" s="5">
        <v>150625</v>
      </c>
      <c r="V115" s="2">
        <v>364.12</v>
      </c>
    </row>
    <row r="116" spans="2:22">
      <c r="B116" s="1">
        <v>43227</v>
      </c>
      <c r="C116" s="2">
        <v>33.1</v>
      </c>
      <c r="D116" s="2">
        <v>33.799999999999997</v>
      </c>
      <c r="E116" s="2">
        <v>32.5</v>
      </c>
      <c r="F116" s="3">
        <v>33.25</v>
      </c>
      <c r="G116" s="3">
        <v>1</v>
      </c>
      <c r="H116" s="4">
        <v>3.1E-2</v>
      </c>
      <c r="I116" s="5">
        <v>16367</v>
      </c>
      <c r="J116" s="5">
        <v>541946</v>
      </c>
      <c r="K116" s="2">
        <v>28.91</v>
      </c>
      <c r="M116" s="1">
        <v>43228</v>
      </c>
      <c r="N116" s="2">
        <v>60.9</v>
      </c>
      <c r="O116" s="2">
        <v>62</v>
      </c>
      <c r="P116" s="2">
        <v>60.4</v>
      </c>
      <c r="Q116" s="3">
        <v>61</v>
      </c>
      <c r="R116" s="3">
        <v>0.5</v>
      </c>
      <c r="S116" s="4">
        <v>8.3000000000000001E-3</v>
      </c>
      <c r="T116" s="5">
        <v>2939</v>
      </c>
      <c r="U116" s="5">
        <v>179949</v>
      </c>
      <c r="V116" s="2">
        <v>358.82</v>
      </c>
    </row>
    <row r="117" spans="2:22">
      <c r="B117" s="1">
        <v>43224</v>
      </c>
      <c r="C117" s="2">
        <v>32.85</v>
      </c>
      <c r="D117" s="2">
        <v>33.15</v>
      </c>
      <c r="E117" s="2">
        <v>31.75</v>
      </c>
      <c r="F117" s="3">
        <v>32.25</v>
      </c>
      <c r="G117" s="3">
        <v>-0.5</v>
      </c>
      <c r="H117" s="4">
        <v>-1.5299999999999999E-2</v>
      </c>
      <c r="I117" s="5">
        <v>12056</v>
      </c>
      <c r="J117" s="5">
        <v>387953</v>
      </c>
      <c r="K117" s="2">
        <v>28.04</v>
      </c>
      <c r="M117" s="1">
        <v>43227</v>
      </c>
      <c r="N117" s="2">
        <v>62</v>
      </c>
      <c r="O117" s="2">
        <v>62</v>
      </c>
      <c r="P117" s="2">
        <v>59.7</v>
      </c>
      <c r="Q117" s="3">
        <v>60.5</v>
      </c>
      <c r="R117" s="3">
        <v>-0.8</v>
      </c>
      <c r="S117" s="4">
        <v>-1.3100000000000001E-2</v>
      </c>
      <c r="T117" s="5">
        <v>3723</v>
      </c>
      <c r="U117" s="5">
        <v>225752</v>
      </c>
      <c r="V117" s="2">
        <v>355.88</v>
      </c>
    </row>
    <row r="118" spans="2:22">
      <c r="B118" s="1">
        <v>43223</v>
      </c>
      <c r="C118" s="2">
        <v>33.6</v>
      </c>
      <c r="D118" s="2">
        <v>33.6</v>
      </c>
      <c r="E118" s="2">
        <v>32.6</v>
      </c>
      <c r="F118" s="3">
        <v>32.75</v>
      </c>
      <c r="G118" s="3">
        <v>-1.05</v>
      </c>
      <c r="H118" s="4">
        <v>-3.1099999999999999E-2</v>
      </c>
      <c r="I118" s="5">
        <v>12022</v>
      </c>
      <c r="J118" s="5">
        <v>396353</v>
      </c>
      <c r="K118" s="2">
        <v>28.48</v>
      </c>
      <c r="M118" s="1">
        <v>43224</v>
      </c>
      <c r="N118" s="2">
        <v>63.2</v>
      </c>
      <c r="O118" s="2">
        <v>63.7</v>
      </c>
      <c r="P118" s="2">
        <v>61.3</v>
      </c>
      <c r="Q118" s="3">
        <v>61.3</v>
      </c>
      <c r="R118" s="3">
        <v>-1.2</v>
      </c>
      <c r="S118" s="4">
        <v>-1.9199999999999998E-2</v>
      </c>
      <c r="T118" s="5">
        <v>4931</v>
      </c>
      <c r="U118" s="5">
        <v>308500</v>
      </c>
      <c r="V118" s="2">
        <v>360.59</v>
      </c>
    </row>
    <row r="119" spans="2:22">
      <c r="B119" s="1">
        <v>43222</v>
      </c>
      <c r="C119" s="2">
        <v>34.049999999999997</v>
      </c>
      <c r="D119" s="2">
        <v>34.299999999999997</v>
      </c>
      <c r="E119" s="2">
        <v>33.200000000000003</v>
      </c>
      <c r="F119" s="3">
        <v>33.799999999999997</v>
      </c>
      <c r="G119" s="3">
        <v>-0.2</v>
      </c>
      <c r="H119" s="4">
        <v>-5.8999999999999999E-3</v>
      </c>
      <c r="I119" s="5">
        <v>16394</v>
      </c>
      <c r="J119" s="5">
        <v>551214</v>
      </c>
      <c r="K119" s="2">
        <v>29.39</v>
      </c>
      <c r="M119" s="1">
        <v>43223</v>
      </c>
      <c r="N119" s="2">
        <v>63.2</v>
      </c>
      <c r="O119" s="2">
        <v>66.3</v>
      </c>
      <c r="P119" s="2">
        <v>62.5</v>
      </c>
      <c r="Q119" s="3">
        <v>62.5</v>
      </c>
      <c r="R119" s="3">
        <v>-1.9</v>
      </c>
      <c r="S119" s="4">
        <v>-2.9499999999999998E-2</v>
      </c>
      <c r="T119" s="5">
        <v>10894</v>
      </c>
      <c r="U119" s="5">
        <v>700217</v>
      </c>
      <c r="V119" s="2">
        <v>367.65</v>
      </c>
    </row>
    <row r="120" spans="2:22">
      <c r="B120" s="1">
        <v>43220</v>
      </c>
      <c r="C120" s="2">
        <v>33.1</v>
      </c>
      <c r="D120" s="2">
        <v>34.799999999999997</v>
      </c>
      <c r="E120" s="2">
        <v>32.4</v>
      </c>
      <c r="F120" s="3">
        <v>34</v>
      </c>
      <c r="G120" s="3">
        <v>1.2</v>
      </c>
      <c r="H120" s="4">
        <v>3.6600000000000001E-2</v>
      </c>
      <c r="I120" s="5">
        <v>28159</v>
      </c>
      <c r="J120" s="5">
        <v>956306</v>
      </c>
      <c r="K120" s="2">
        <v>29.57</v>
      </c>
      <c r="M120" s="1">
        <v>43222</v>
      </c>
      <c r="N120" s="2">
        <v>66</v>
      </c>
      <c r="O120" s="2">
        <v>67.3</v>
      </c>
      <c r="P120" s="2">
        <v>64.2</v>
      </c>
      <c r="Q120" s="3">
        <v>64.400000000000006</v>
      </c>
      <c r="R120" s="3">
        <v>-1.2</v>
      </c>
      <c r="S120" s="4">
        <v>-1.83E-2</v>
      </c>
      <c r="T120" s="5">
        <v>5763</v>
      </c>
      <c r="U120" s="5">
        <v>378403</v>
      </c>
      <c r="V120" s="2">
        <v>378.82</v>
      </c>
    </row>
    <row r="121" spans="2:22">
      <c r="B121" s="1">
        <v>43217</v>
      </c>
      <c r="C121" s="2">
        <v>32.35</v>
      </c>
      <c r="D121" s="2">
        <v>32.799999999999997</v>
      </c>
      <c r="E121" s="2">
        <v>31.15</v>
      </c>
      <c r="F121" s="3">
        <v>32.799999999999997</v>
      </c>
      <c r="G121" s="3">
        <v>1.05</v>
      </c>
      <c r="H121" s="4">
        <v>3.3099999999999997E-2</v>
      </c>
      <c r="I121" s="5">
        <v>13897</v>
      </c>
      <c r="J121" s="5">
        <v>447274</v>
      </c>
      <c r="K121" s="2">
        <v>28.52</v>
      </c>
      <c r="M121" s="1">
        <v>43220</v>
      </c>
      <c r="N121" s="2">
        <v>61.2</v>
      </c>
      <c r="O121" s="2">
        <v>65.599999999999994</v>
      </c>
      <c r="P121" s="2">
        <v>60.4</v>
      </c>
      <c r="Q121" s="3">
        <v>65.599999999999994</v>
      </c>
      <c r="R121" s="3">
        <v>5.9</v>
      </c>
      <c r="S121" s="4">
        <v>9.8799999999999999E-2</v>
      </c>
      <c r="T121" s="5">
        <v>7381</v>
      </c>
      <c r="U121" s="5">
        <v>477411</v>
      </c>
      <c r="V121" s="2">
        <v>385.88</v>
      </c>
    </row>
    <row r="122" spans="2:22">
      <c r="B122" s="1">
        <v>43216</v>
      </c>
      <c r="C122" s="2">
        <v>33.200000000000003</v>
      </c>
      <c r="D122" s="2">
        <v>33.35</v>
      </c>
      <c r="E122" s="2">
        <v>30.7</v>
      </c>
      <c r="F122" s="3">
        <v>31.75</v>
      </c>
      <c r="G122" s="3">
        <v>-0.65</v>
      </c>
      <c r="H122" s="4">
        <v>-2.01E-2</v>
      </c>
      <c r="I122" s="5">
        <v>22755</v>
      </c>
      <c r="J122" s="5">
        <v>727440</v>
      </c>
      <c r="K122" s="2">
        <v>27.61</v>
      </c>
      <c r="M122" s="1">
        <v>43217</v>
      </c>
      <c r="N122" s="2">
        <v>59.8</v>
      </c>
      <c r="O122" s="2">
        <v>60.7</v>
      </c>
      <c r="P122" s="2">
        <v>57.6</v>
      </c>
      <c r="Q122" s="2">
        <v>59.7</v>
      </c>
      <c r="R122" s="2">
        <v>0</v>
      </c>
      <c r="S122" s="6">
        <v>0</v>
      </c>
      <c r="T122" s="5">
        <v>3888</v>
      </c>
      <c r="U122" s="5">
        <v>230686</v>
      </c>
      <c r="V122" s="2">
        <v>351.18</v>
      </c>
    </row>
    <row r="123" spans="2:22">
      <c r="B123" s="1">
        <v>43215</v>
      </c>
      <c r="C123" s="2">
        <v>31.2</v>
      </c>
      <c r="D123" s="2">
        <v>32.65</v>
      </c>
      <c r="E123" s="2">
        <v>30</v>
      </c>
      <c r="F123" s="3">
        <v>32.4</v>
      </c>
      <c r="G123" s="3">
        <v>1.05</v>
      </c>
      <c r="H123" s="4">
        <v>3.3500000000000002E-2</v>
      </c>
      <c r="I123" s="5">
        <v>21372</v>
      </c>
      <c r="J123" s="5">
        <v>677164</v>
      </c>
      <c r="K123" s="2">
        <v>28.17</v>
      </c>
      <c r="M123" s="1">
        <v>43216</v>
      </c>
      <c r="N123" s="2">
        <v>62.8</v>
      </c>
      <c r="O123" s="2">
        <v>63.2</v>
      </c>
      <c r="P123" s="2">
        <v>59.6</v>
      </c>
      <c r="Q123" s="3">
        <v>59.7</v>
      </c>
      <c r="R123" s="3">
        <v>-2.2000000000000002</v>
      </c>
      <c r="S123" s="4">
        <v>-3.5499999999999997E-2</v>
      </c>
      <c r="T123" s="5">
        <v>2668</v>
      </c>
      <c r="U123" s="5">
        <v>163149</v>
      </c>
      <c r="V123" s="2">
        <v>351.18</v>
      </c>
    </row>
    <row r="124" spans="2:22">
      <c r="B124" s="1">
        <v>43214</v>
      </c>
      <c r="C124" s="2">
        <v>33.6</v>
      </c>
      <c r="D124" s="2">
        <v>33.6</v>
      </c>
      <c r="E124" s="2">
        <v>31.3</v>
      </c>
      <c r="F124" s="3">
        <v>31.35</v>
      </c>
      <c r="G124" s="3">
        <v>-3.4</v>
      </c>
      <c r="H124" s="4">
        <v>-9.7799999999999998E-2</v>
      </c>
      <c r="I124" s="5">
        <v>37199</v>
      </c>
      <c r="J124" s="5">
        <v>1197336</v>
      </c>
      <c r="K124" s="2">
        <v>27.26</v>
      </c>
      <c r="M124" s="1">
        <v>43215</v>
      </c>
      <c r="N124" s="2">
        <v>61.1</v>
      </c>
      <c r="O124" s="2">
        <v>62.4</v>
      </c>
      <c r="P124" s="2">
        <v>60.4</v>
      </c>
      <c r="Q124" s="3">
        <v>61.9</v>
      </c>
      <c r="R124" s="3">
        <v>1</v>
      </c>
      <c r="S124" s="4">
        <v>1.6400000000000001E-2</v>
      </c>
      <c r="T124" s="5">
        <v>2682</v>
      </c>
      <c r="U124" s="5">
        <v>165514</v>
      </c>
      <c r="V124" s="2">
        <v>364.12</v>
      </c>
    </row>
    <row r="125" spans="2:22">
      <c r="B125" s="1">
        <v>43213</v>
      </c>
      <c r="C125" s="2">
        <v>33.5</v>
      </c>
      <c r="D125" s="2">
        <v>35.15</v>
      </c>
      <c r="E125" s="2">
        <v>33.5</v>
      </c>
      <c r="F125" s="3">
        <v>34.75</v>
      </c>
      <c r="G125" s="3">
        <v>2.0499999999999998</v>
      </c>
      <c r="H125" s="4">
        <v>6.2700000000000006E-2</v>
      </c>
      <c r="I125" s="5">
        <v>32653</v>
      </c>
      <c r="J125" s="5">
        <v>1127976</v>
      </c>
      <c r="K125" s="2">
        <v>30.22</v>
      </c>
      <c r="M125" s="1">
        <v>43214</v>
      </c>
      <c r="N125" s="2">
        <v>64.5</v>
      </c>
      <c r="O125" s="2">
        <v>65</v>
      </c>
      <c r="P125" s="2">
        <v>60.2</v>
      </c>
      <c r="Q125" s="3">
        <v>60.9</v>
      </c>
      <c r="R125" s="3">
        <v>-3.9</v>
      </c>
      <c r="S125" s="4">
        <v>-6.0199999999999997E-2</v>
      </c>
      <c r="T125" s="5">
        <v>4952</v>
      </c>
      <c r="U125" s="5">
        <v>306178</v>
      </c>
      <c r="V125" s="2">
        <v>358.24</v>
      </c>
    </row>
    <row r="126" spans="2:22">
      <c r="B126" s="1">
        <v>43210</v>
      </c>
      <c r="C126" s="2">
        <v>33.25</v>
      </c>
      <c r="D126" s="2">
        <v>33.6</v>
      </c>
      <c r="E126" s="2">
        <v>32.5</v>
      </c>
      <c r="F126" s="3">
        <v>32.700000000000003</v>
      </c>
      <c r="G126" s="3">
        <v>-0.5</v>
      </c>
      <c r="H126" s="4">
        <v>-1.5100000000000001E-2</v>
      </c>
      <c r="I126" s="5">
        <v>18720</v>
      </c>
      <c r="J126" s="5">
        <v>619157</v>
      </c>
      <c r="K126" s="2">
        <v>28.43</v>
      </c>
      <c r="M126" s="1">
        <v>43213</v>
      </c>
      <c r="N126" s="2">
        <v>66.2</v>
      </c>
      <c r="O126" s="2">
        <v>67.099999999999994</v>
      </c>
      <c r="P126" s="2">
        <v>64.7</v>
      </c>
      <c r="Q126" s="3">
        <v>64.8</v>
      </c>
      <c r="R126" s="3">
        <v>-1.7</v>
      </c>
      <c r="S126" s="4">
        <v>-2.5600000000000001E-2</v>
      </c>
      <c r="T126" s="5">
        <v>2347</v>
      </c>
      <c r="U126" s="5">
        <v>154076</v>
      </c>
      <c r="V126" s="2">
        <v>381.18</v>
      </c>
    </row>
    <row r="127" spans="2:22">
      <c r="B127" s="1">
        <v>43209</v>
      </c>
      <c r="C127" s="2">
        <v>32.5</v>
      </c>
      <c r="D127" s="2">
        <v>33.65</v>
      </c>
      <c r="E127" s="2">
        <v>32.299999999999997</v>
      </c>
      <c r="F127" s="3">
        <v>33.200000000000003</v>
      </c>
      <c r="G127" s="3">
        <v>2.35</v>
      </c>
      <c r="H127" s="4">
        <v>7.6200000000000004E-2</v>
      </c>
      <c r="I127" s="5">
        <v>31212</v>
      </c>
      <c r="J127" s="5">
        <v>1032666</v>
      </c>
      <c r="K127" s="2">
        <v>28.87</v>
      </c>
      <c r="M127" s="1">
        <v>43210</v>
      </c>
      <c r="N127" s="2">
        <v>64.3</v>
      </c>
      <c r="O127" s="2">
        <v>67.599999999999994</v>
      </c>
      <c r="P127" s="2">
        <v>64.2</v>
      </c>
      <c r="Q127" s="3">
        <v>66.5</v>
      </c>
      <c r="R127" s="3">
        <v>1.5</v>
      </c>
      <c r="S127" s="4">
        <v>2.3099999999999999E-2</v>
      </c>
      <c r="T127" s="5">
        <v>2901</v>
      </c>
      <c r="U127" s="5">
        <v>191475</v>
      </c>
      <c r="V127" s="2">
        <v>391.18</v>
      </c>
    </row>
    <row r="128" spans="2:22">
      <c r="B128" s="1">
        <v>43208</v>
      </c>
      <c r="C128" s="2">
        <v>30.3</v>
      </c>
      <c r="D128" s="2">
        <v>31.1</v>
      </c>
      <c r="E128" s="2">
        <v>30.25</v>
      </c>
      <c r="F128" s="3">
        <v>30.85</v>
      </c>
      <c r="G128" s="3">
        <v>0.8</v>
      </c>
      <c r="H128" s="4">
        <v>2.6599999999999999E-2</v>
      </c>
      <c r="I128" s="5">
        <v>8354</v>
      </c>
      <c r="J128" s="5">
        <v>255850</v>
      </c>
      <c r="K128" s="2">
        <v>26.83</v>
      </c>
      <c r="M128" s="1">
        <v>43209</v>
      </c>
      <c r="N128" s="2">
        <v>64.8</v>
      </c>
      <c r="O128" s="2">
        <v>66.099999999999994</v>
      </c>
      <c r="P128" s="2">
        <v>64.099999999999994</v>
      </c>
      <c r="Q128" s="3">
        <v>65</v>
      </c>
      <c r="R128" s="3">
        <v>-0.3</v>
      </c>
      <c r="S128" s="4">
        <v>-4.5999999999999999E-3</v>
      </c>
      <c r="T128" s="5">
        <v>2509</v>
      </c>
      <c r="U128" s="5">
        <v>163311</v>
      </c>
      <c r="V128" s="2">
        <v>382.35</v>
      </c>
    </row>
    <row r="129" spans="2:22">
      <c r="B129" s="1">
        <v>43207</v>
      </c>
      <c r="C129" s="2">
        <v>30.45</v>
      </c>
      <c r="D129" s="2">
        <v>31.1</v>
      </c>
      <c r="E129" s="2">
        <v>29.5</v>
      </c>
      <c r="F129" s="3">
        <v>30.05</v>
      </c>
      <c r="G129" s="3">
        <v>-0.35</v>
      </c>
      <c r="H129" s="4">
        <v>-1.15E-2</v>
      </c>
      <c r="I129" s="5">
        <v>13509</v>
      </c>
      <c r="J129" s="5">
        <v>408700</v>
      </c>
      <c r="K129" s="2">
        <v>26.13</v>
      </c>
      <c r="M129" s="1">
        <v>43208</v>
      </c>
      <c r="N129" s="2">
        <v>64</v>
      </c>
      <c r="O129" s="2">
        <v>65.400000000000006</v>
      </c>
      <c r="P129" s="2">
        <v>62.7</v>
      </c>
      <c r="Q129" s="3">
        <v>65.3</v>
      </c>
      <c r="R129" s="3">
        <v>2.6</v>
      </c>
      <c r="S129" s="4">
        <v>4.1500000000000002E-2</v>
      </c>
      <c r="T129" s="5">
        <v>5026</v>
      </c>
      <c r="U129" s="5">
        <v>321409</v>
      </c>
      <c r="V129" s="2">
        <v>384.12</v>
      </c>
    </row>
    <row r="130" spans="2:22">
      <c r="B130" s="1">
        <v>43206</v>
      </c>
      <c r="C130" s="2">
        <v>31.4</v>
      </c>
      <c r="D130" s="2">
        <v>31.55</v>
      </c>
      <c r="E130" s="2">
        <v>30.35</v>
      </c>
      <c r="F130" s="3">
        <v>30.4</v>
      </c>
      <c r="G130" s="3">
        <v>-0.95</v>
      </c>
      <c r="H130" s="4">
        <v>-3.0300000000000001E-2</v>
      </c>
      <c r="I130" s="5">
        <v>9925</v>
      </c>
      <c r="J130" s="5">
        <v>305413</v>
      </c>
      <c r="K130" s="2">
        <v>26.43</v>
      </c>
      <c r="M130" s="1">
        <v>43207</v>
      </c>
      <c r="N130" s="2">
        <v>67.599999999999994</v>
      </c>
      <c r="O130" s="2">
        <v>67.900000000000006</v>
      </c>
      <c r="P130" s="2">
        <v>61.9</v>
      </c>
      <c r="Q130" s="3">
        <v>62.7</v>
      </c>
      <c r="R130" s="3">
        <v>-5.9</v>
      </c>
      <c r="S130" s="4">
        <v>-8.5999999999999993E-2</v>
      </c>
      <c r="T130" s="5">
        <v>8716</v>
      </c>
      <c r="U130" s="5">
        <v>566244</v>
      </c>
      <c r="V130" s="2">
        <v>368.82</v>
      </c>
    </row>
    <row r="131" spans="2:22">
      <c r="B131" s="1">
        <v>43203</v>
      </c>
      <c r="C131" s="2">
        <v>31.95</v>
      </c>
      <c r="D131" s="2">
        <v>31.95</v>
      </c>
      <c r="E131" s="2">
        <v>31.3</v>
      </c>
      <c r="F131" s="3">
        <v>31.35</v>
      </c>
      <c r="G131" s="3">
        <v>-0.4</v>
      </c>
      <c r="H131" s="4">
        <v>-1.26E-2</v>
      </c>
      <c r="I131" s="5">
        <v>10182</v>
      </c>
      <c r="J131" s="5">
        <v>321805</v>
      </c>
      <c r="K131" s="2">
        <v>27.26</v>
      </c>
      <c r="M131" s="1">
        <v>43206</v>
      </c>
      <c r="N131" s="2">
        <v>70.5</v>
      </c>
      <c r="O131" s="2">
        <v>70.7</v>
      </c>
      <c r="P131" s="2">
        <v>68.3</v>
      </c>
      <c r="Q131" s="3">
        <v>68.599999999999994</v>
      </c>
      <c r="R131" s="3">
        <v>-2.4</v>
      </c>
      <c r="S131" s="4">
        <v>-3.3799999999999997E-2</v>
      </c>
      <c r="T131" s="5">
        <v>5672</v>
      </c>
      <c r="U131" s="5">
        <v>391887</v>
      </c>
      <c r="V131" s="2">
        <v>403.53</v>
      </c>
    </row>
    <row r="132" spans="2:22">
      <c r="B132" s="1">
        <v>43202</v>
      </c>
      <c r="C132" s="2">
        <v>32.25</v>
      </c>
      <c r="D132" s="2">
        <v>32.25</v>
      </c>
      <c r="E132" s="2">
        <v>31.4</v>
      </c>
      <c r="F132" s="3">
        <v>31.75</v>
      </c>
      <c r="G132" s="3">
        <v>-0.65</v>
      </c>
      <c r="H132" s="4">
        <v>-2.01E-2</v>
      </c>
      <c r="I132" s="5">
        <v>12472</v>
      </c>
      <c r="J132" s="5">
        <v>396348</v>
      </c>
      <c r="K132" s="2">
        <v>27.61</v>
      </c>
      <c r="M132" s="1">
        <v>43203</v>
      </c>
      <c r="N132" s="2">
        <v>71.599999999999994</v>
      </c>
      <c r="O132" s="2">
        <v>72</v>
      </c>
      <c r="P132" s="2">
        <v>70.599999999999994</v>
      </c>
      <c r="Q132" s="3">
        <v>71</v>
      </c>
      <c r="R132" s="3">
        <v>-0.2</v>
      </c>
      <c r="S132" s="4">
        <v>-2.8E-3</v>
      </c>
      <c r="T132" s="5">
        <v>2582</v>
      </c>
      <c r="U132" s="5">
        <v>183707</v>
      </c>
      <c r="V132" s="2">
        <v>417.65</v>
      </c>
    </row>
    <row r="133" spans="2:22">
      <c r="B133" s="1">
        <v>43201</v>
      </c>
      <c r="C133" s="2">
        <v>31.75</v>
      </c>
      <c r="D133" s="2">
        <v>32.65</v>
      </c>
      <c r="E133" s="2">
        <v>31.3</v>
      </c>
      <c r="F133" s="3">
        <v>32.4</v>
      </c>
      <c r="G133" s="3">
        <v>0.8</v>
      </c>
      <c r="H133" s="4">
        <v>2.53E-2</v>
      </c>
      <c r="I133" s="5">
        <v>19911</v>
      </c>
      <c r="J133" s="5">
        <v>637316</v>
      </c>
      <c r="K133" s="2">
        <v>28.17</v>
      </c>
      <c r="M133" s="1">
        <v>43202</v>
      </c>
      <c r="N133" s="2">
        <v>73</v>
      </c>
      <c r="O133" s="2">
        <v>73</v>
      </c>
      <c r="P133" s="2">
        <v>70.8</v>
      </c>
      <c r="Q133" s="3">
        <v>71.2</v>
      </c>
      <c r="R133" s="3">
        <v>-2.2000000000000002</v>
      </c>
      <c r="S133" s="4">
        <v>-0.03</v>
      </c>
      <c r="T133" s="5">
        <v>4038</v>
      </c>
      <c r="U133" s="5">
        <v>289008</v>
      </c>
      <c r="V133" s="2">
        <v>418.82</v>
      </c>
    </row>
    <row r="134" spans="2:22">
      <c r="B134" s="1">
        <v>43200</v>
      </c>
      <c r="C134" s="2">
        <v>32.6</v>
      </c>
      <c r="D134" s="2">
        <v>33.5</v>
      </c>
      <c r="E134" s="2">
        <v>31.2</v>
      </c>
      <c r="F134" s="3">
        <v>31.6</v>
      </c>
      <c r="G134" s="3">
        <v>-0.9</v>
      </c>
      <c r="H134" s="4">
        <v>-2.7699999999999999E-2</v>
      </c>
      <c r="I134" s="5">
        <v>31980</v>
      </c>
      <c r="J134" s="5">
        <v>1030470</v>
      </c>
      <c r="K134" s="2">
        <v>27.48</v>
      </c>
      <c r="M134" s="1">
        <v>43201</v>
      </c>
      <c r="N134" s="2">
        <v>74</v>
      </c>
      <c r="O134" s="2">
        <v>74.3</v>
      </c>
      <c r="P134" s="2">
        <v>73.2</v>
      </c>
      <c r="Q134" s="3">
        <v>73.400000000000006</v>
      </c>
      <c r="R134" s="3">
        <v>0.4</v>
      </c>
      <c r="S134" s="4">
        <v>5.4999999999999997E-3</v>
      </c>
      <c r="T134" s="5">
        <v>1487</v>
      </c>
      <c r="U134" s="5">
        <v>109564</v>
      </c>
      <c r="V134" s="2">
        <v>431.76</v>
      </c>
    </row>
    <row r="135" spans="2:22">
      <c r="B135" s="1">
        <v>43199</v>
      </c>
      <c r="C135" s="2">
        <v>30.8</v>
      </c>
      <c r="D135" s="2">
        <v>32.950000000000003</v>
      </c>
      <c r="E135" s="2">
        <v>30.45</v>
      </c>
      <c r="F135" s="3">
        <v>32.5</v>
      </c>
      <c r="G135" s="3">
        <v>2.0499999999999998</v>
      </c>
      <c r="H135" s="4">
        <v>6.7299999999999999E-2</v>
      </c>
      <c r="I135" s="5">
        <v>34558</v>
      </c>
      <c r="J135" s="5">
        <v>1094316</v>
      </c>
      <c r="K135" s="2">
        <v>28.26</v>
      </c>
      <c r="M135" s="1">
        <v>43200</v>
      </c>
      <c r="N135" s="2">
        <v>78</v>
      </c>
      <c r="O135" s="2">
        <v>78.2</v>
      </c>
      <c r="P135" s="2">
        <v>73</v>
      </c>
      <c r="Q135" s="3">
        <v>73</v>
      </c>
      <c r="R135" s="3">
        <v>-5.6</v>
      </c>
      <c r="S135" s="4">
        <v>-7.1199999999999999E-2</v>
      </c>
      <c r="T135" s="5">
        <v>6384</v>
      </c>
      <c r="U135" s="5">
        <v>480398</v>
      </c>
      <c r="V135" s="2">
        <v>429.41</v>
      </c>
    </row>
    <row r="136" spans="2:22">
      <c r="B136" s="1">
        <v>43193</v>
      </c>
      <c r="C136" s="2">
        <v>30.3</v>
      </c>
      <c r="D136" s="2">
        <v>31.35</v>
      </c>
      <c r="E136" s="2">
        <v>30</v>
      </c>
      <c r="F136" s="3">
        <v>30.45</v>
      </c>
      <c r="G136" s="3">
        <v>-0.2</v>
      </c>
      <c r="H136" s="4">
        <v>-6.4999999999999997E-3</v>
      </c>
      <c r="I136" s="5">
        <v>16030</v>
      </c>
      <c r="J136" s="5">
        <v>491617</v>
      </c>
      <c r="K136" s="2">
        <v>26.48</v>
      </c>
      <c r="M136" s="1">
        <v>43199</v>
      </c>
      <c r="N136" s="2">
        <v>79.5</v>
      </c>
      <c r="O136" s="2">
        <v>79.599999999999994</v>
      </c>
      <c r="P136" s="2">
        <v>78</v>
      </c>
      <c r="Q136" s="3">
        <v>78.599999999999994</v>
      </c>
      <c r="R136" s="3">
        <v>1</v>
      </c>
      <c r="S136" s="4">
        <v>1.29E-2</v>
      </c>
      <c r="T136" s="5">
        <v>3762</v>
      </c>
      <c r="U136" s="5">
        <v>296682</v>
      </c>
      <c r="V136" s="2">
        <v>462.35</v>
      </c>
    </row>
    <row r="137" spans="2:22">
      <c r="B137" s="1">
        <v>43192</v>
      </c>
      <c r="C137" s="2">
        <v>30.2</v>
      </c>
      <c r="D137" s="2">
        <v>31.35</v>
      </c>
      <c r="E137" s="2">
        <v>30.15</v>
      </c>
      <c r="F137" s="3">
        <v>30.65</v>
      </c>
      <c r="G137" s="3">
        <v>0.95</v>
      </c>
      <c r="H137" s="4">
        <v>3.2000000000000001E-2</v>
      </c>
      <c r="I137" s="5">
        <v>30307</v>
      </c>
      <c r="J137" s="5">
        <v>933410</v>
      </c>
      <c r="K137" s="2">
        <v>26.65</v>
      </c>
      <c r="M137" s="1">
        <v>43193</v>
      </c>
      <c r="N137" s="2">
        <v>75.099999999999994</v>
      </c>
      <c r="O137" s="2">
        <v>77.8</v>
      </c>
      <c r="P137" s="2">
        <v>73.5</v>
      </c>
      <c r="Q137" s="3">
        <v>77.599999999999994</v>
      </c>
      <c r="R137" s="3">
        <v>2.4</v>
      </c>
      <c r="S137" s="4">
        <v>3.1899999999999998E-2</v>
      </c>
      <c r="T137" s="5">
        <v>4203</v>
      </c>
      <c r="U137" s="5">
        <v>320479</v>
      </c>
      <c r="V137" s="2">
        <v>456.47</v>
      </c>
    </row>
    <row r="138" spans="2:22">
      <c r="B138" s="1">
        <v>43190</v>
      </c>
      <c r="C138" s="2">
        <v>29.35</v>
      </c>
      <c r="D138" s="2">
        <v>31</v>
      </c>
      <c r="E138" s="2">
        <v>29.05</v>
      </c>
      <c r="F138" s="3">
        <v>29.7</v>
      </c>
      <c r="G138" s="3">
        <v>0.7</v>
      </c>
      <c r="H138" s="4">
        <v>2.41E-2</v>
      </c>
      <c r="I138" s="5">
        <v>25401</v>
      </c>
      <c r="J138" s="5">
        <v>764481</v>
      </c>
      <c r="K138" s="2">
        <v>19.93</v>
      </c>
      <c r="M138" s="1">
        <v>43192</v>
      </c>
      <c r="N138" s="2">
        <v>78.599999999999994</v>
      </c>
      <c r="O138" s="2">
        <v>78.599999999999994</v>
      </c>
      <c r="P138" s="2">
        <v>74.8</v>
      </c>
      <c r="Q138" s="3">
        <v>75.2</v>
      </c>
      <c r="R138" s="3">
        <v>-2.6</v>
      </c>
      <c r="S138" s="4">
        <v>-3.3399999999999999E-2</v>
      </c>
      <c r="T138" s="5">
        <v>3996</v>
      </c>
      <c r="U138" s="5">
        <v>305429</v>
      </c>
      <c r="V138" s="2">
        <v>442.35</v>
      </c>
    </row>
    <row r="139" spans="2:22">
      <c r="B139" s="1">
        <v>43189</v>
      </c>
      <c r="C139" s="2">
        <v>28.25</v>
      </c>
      <c r="D139" s="2">
        <v>29.7</v>
      </c>
      <c r="E139" s="2">
        <v>28.25</v>
      </c>
      <c r="F139" s="3">
        <v>29</v>
      </c>
      <c r="G139" s="3">
        <v>1.1499999999999999</v>
      </c>
      <c r="H139" s="4">
        <v>4.1300000000000003E-2</v>
      </c>
      <c r="I139" s="5">
        <v>16578</v>
      </c>
      <c r="J139" s="5">
        <v>481748</v>
      </c>
      <c r="K139" s="2">
        <v>19.46</v>
      </c>
      <c r="M139" s="1">
        <v>43190</v>
      </c>
      <c r="N139" s="2">
        <v>78.8</v>
      </c>
      <c r="O139" s="2">
        <v>79.8</v>
      </c>
      <c r="P139" s="2">
        <v>77.400000000000006</v>
      </c>
      <c r="Q139" s="3">
        <v>77.8</v>
      </c>
      <c r="R139" s="3">
        <v>-0.1</v>
      </c>
      <c r="S139" s="4">
        <v>-1.2999999999999999E-3</v>
      </c>
      <c r="T139" s="5">
        <v>5442</v>
      </c>
      <c r="U139" s="5">
        <v>428296</v>
      </c>
      <c r="V139" s="2">
        <v>0</v>
      </c>
    </row>
    <row r="140" spans="2:22">
      <c r="B140" s="1">
        <v>43188</v>
      </c>
      <c r="C140" s="2">
        <v>27.7</v>
      </c>
      <c r="D140" s="2">
        <v>28.3</v>
      </c>
      <c r="E140" s="2">
        <v>27.55</v>
      </c>
      <c r="F140" s="3">
        <v>27.85</v>
      </c>
      <c r="G140" s="3">
        <v>0.15</v>
      </c>
      <c r="H140" s="4">
        <v>5.4000000000000003E-3</v>
      </c>
      <c r="I140" s="5">
        <v>5517</v>
      </c>
      <c r="J140" s="5">
        <v>153569</v>
      </c>
      <c r="K140" s="2">
        <v>18.690000000000001</v>
      </c>
      <c r="M140" s="1">
        <v>43189</v>
      </c>
      <c r="N140" s="2">
        <v>76.599999999999994</v>
      </c>
      <c r="O140" s="2">
        <v>78.5</v>
      </c>
      <c r="P140" s="2">
        <v>76.2</v>
      </c>
      <c r="Q140" s="3">
        <v>77.900000000000006</v>
      </c>
      <c r="R140" s="3">
        <v>2.5</v>
      </c>
      <c r="S140" s="4">
        <v>3.32E-2</v>
      </c>
      <c r="T140" s="5">
        <v>6342</v>
      </c>
      <c r="U140" s="5">
        <v>490579</v>
      </c>
      <c r="V140" s="2">
        <v>0</v>
      </c>
    </row>
    <row r="141" spans="2:22">
      <c r="B141" s="1">
        <v>43187</v>
      </c>
      <c r="C141" s="2">
        <v>28.2</v>
      </c>
      <c r="D141" s="2">
        <v>28.2</v>
      </c>
      <c r="E141" s="2">
        <v>27.55</v>
      </c>
      <c r="F141" s="3">
        <v>27.7</v>
      </c>
      <c r="G141" s="3">
        <v>-0.6</v>
      </c>
      <c r="H141" s="4">
        <v>-2.12E-2</v>
      </c>
      <c r="I141" s="5">
        <v>6615</v>
      </c>
      <c r="J141" s="5">
        <v>183553</v>
      </c>
      <c r="K141" s="2">
        <v>18.59</v>
      </c>
      <c r="M141" s="1">
        <v>43188</v>
      </c>
      <c r="N141" s="2">
        <v>76</v>
      </c>
      <c r="O141" s="2">
        <v>76.099999999999994</v>
      </c>
      <c r="P141" s="2">
        <v>74.900000000000006</v>
      </c>
      <c r="Q141" s="3">
        <v>75.400000000000006</v>
      </c>
      <c r="R141" s="3">
        <v>0.1</v>
      </c>
      <c r="S141" s="4">
        <v>1.2999999999999999E-3</v>
      </c>
      <c r="T141" s="5">
        <v>2547</v>
      </c>
      <c r="U141" s="5">
        <v>192040</v>
      </c>
      <c r="V141" s="2">
        <v>0</v>
      </c>
    </row>
    <row r="142" spans="2:22">
      <c r="B142" s="1">
        <v>43186</v>
      </c>
      <c r="C142" s="2">
        <v>27.25</v>
      </c>
      <c r="D142" s="2">
        <v>28.45</v>
      </c>
      <c r="E142" s="2">
        <v>27.1</v>
      </c>
      <c r="F142" s="3">
        <v>28.3</v>
      </c>
      <c r="G142" s="3">
        <v>1.5</v>
      </c>
      <c r="H142" s="4">
        <v>5.6000000000000001E-2</v>
      </c>
      <c r="I142" s="5">
        <v>11817</v>
      </c>
      <c r="J142" s="5">
        <v>328597</v>
      </c>
      <c r="K142" s="2">
        <v>18.989999999999998</v>
      </c>
      <c r="M142" s="1">
        <v>43187</v>
      </c>
      <c r="N142" s="2">
        <v>75.900000000000006</v>
      </c>
      <c r="O142" s="2">
        <v>76.7</v>
      </c>
      <c r="P142" s="2">
        <v>74.599999999999994</v>
      </c>
      <c r="Q142" s="3">
        <v>75.3</v>
      </c>
      <c r="R142" s="3">
        <v>-0.2</v>
      </c>
      <c r="S142" s="4">
        <v>-2.5999999999999999E-3</v>
      </c>
      <c r="T142" s="5">
        <v>3276</v>
      </c>
      <c r="U142" s="5">
        <v>247510</v>
      </c>
      <c r="V142" s="2">
        <v>0</v>
      </c>
    </row>
    <row r="143" spans="2:22">
      <c r="B143" s="1">
        <v>43185</v>
      </c>
      <c r="C143" s="2">
        <v>28.15</v>
      </c>
      <c r="D143" s="2">
        <v>28.65</v>
      </c>
      <c r="E143" s="2">
        <v>26.5</v>
      </c>
      <c r="F143" s="3">
        <v>26.8</v>
      </c>
      <c r="G143" s="3">
        <v>-1.45</v>
      </c>
      <c r="H143" s="4">
        <v>-5.1299999999999998E-2</v>
      </c>
      <c r="I143" s="5">
        <v>21288</v>
      </c>
      <c r="J143" s="5">
        <v>582241</v>
      </c>
      <c r="K143" s="2">
        <v>17.989999999999998</v>
      </c>
      <c r="M143" s="1">
        <v>43186</v>
      </c>
      <c r="N143" s="2">
        <v>77.2</v>
      </c>
      <c r="O143" s="2">
        <v>77.3</v>
      </c>
      <c r="P143" s="2">
        <v>75.2</v>
      </c>
      <c r="Q143" s="3">
        <v>75.5</v>
      </c>
      <c r="R143" s="3">
        <v>0.1</v>
      </c>
      <c r="S143" s="4">
        <v>1.2999999999999999E-3</v>
      </c>
      <c r="T143" s="5">
        <v>3291</v>
      </c>
      <c r="U143" s="5">
        <v>250651</v>
      </c>
      <c r="V143" s="2">
        <v>0</v>
      </c>
    </row>
    <row r="144" spans="2:22">
      <c r="B144" s="1">
        <v>43182</v>
      </c>
      <c r="C144" s="2">
        <v>28.2</v>
      </c>
      <c r="D144" s="2">
        <v>28.55</v>
      </c>
      <c r="E144" s="2">
        <v>27.55</v>
      </c>
      <c r="F144" s="3">
        <v>28.25</v>
      </c>
      <c r="G144" s="3">
        <v>-0.8</v>
      </c>
      <c r="H144" s="4">
        <v>-2.75E-2</v>
      </c>
      <c r="I144" s="5">
        <v>14458</v>
      </c>
      <c r="J144" s="5">
        <v>406341</v>
      </c>
      <c r="K144" s="2">
        <v>18.96</v>
      </c>
      <c r="M144" s="1">
        <v>43185</v>
      </c>
      <c r="N144" s="2">
        <v>73</v>
      </c>
      <c r="O144" s="2">
        <v>75.400000000000006</v>
      </c>
      <c r="P144" s="2">
        <v>72.400000000000006</v>
      </c>
      <c r="Q144" s="3">
        <v>75.400000000000006</v>
      </c>
      <c r="R144" s="3">
        <v>3.2</v>
      </c>
      <c r="S144" s="4">
        <v>4.4299999999999999E-2</v>
      </c>
      <c r="T144" s="5">
        <v>3769</v>
      </c>
      <c r="U144" s="5">
        <v>280244</v>
      </c>
      <c r="V144" s="2">
        <v>0</v>
      </c>
    </row>
    <row r="145" spans="2:22">
      <c r="B145" s="1">
        <v>43181</v>
      </c>
      <c r="C145" s="2">
        <v>28.55</v>
      </c>
      <c r="D145" s="2">
        <v>29.25</v>
      </c>
      <c r="E145" s="2">
        <v>28.5</v>
      </c>
      <c r="F145" s="3">
        <v>29.05</v>
      </c>
      <c r="G145" s="3">
        <v>0.55000000000000004</v>
      </c>
      <c r="H145" s="4">
        <v>1.9300000000000001E-2</v>
      </c>
      <c r="I145" s="5">
        <v>12298</v>
      </c>
      <c r="J145" s="5">
        <v>355422</v>
      </c>
      <c r="K145" s="2">
        <v>19.5</v>
      </c>
      <c r="M145" s="1">
        <v>43182</v>
      </c>
      <c r="N145" s="2">
        <v>71.3</v>
      </c>
      <c r="O145" s="2">
        <v>73</v>
      </c>
      <c r="P145" s="2">
        <v>70.5</v>
      </c>
      <c r="Q145" s="3">
        <v>72.2</v>
      </c>
      <c r="R145" s="3">
        <v>-1.7</v>
      </c>
      <c r="S145" s="4">
        <v>-2.3E-2</v>
      </c>
      <c r="T145" s="5">
        <v>3187</v>
      </c>
      <c r="U145" s="5">
        <v>229152</v>
      </c>
      <c r="V145" s="2">
        <v>0</v>
      </c>
    </row>
    <row r="146" spans="2:22">
      <c r="B146" s="1">
        <v>43180</v>
      </c>
      <c r="C146" s="2">
        <v>29.1</v>
      </c>
      <c r="D146" s="2">
        <v>29.25</v>
      </c>
      <c r="E146" s="2">
        <v>28.4</v>
      </c>
      <c r="F146" s="3">
        <v>28.5</v>
      </c>
      <c r="G146" s="3">
        <v>-0.1</v>
      </c>
      <c r="H146" s="4">
        <v>-3.5000000000000001E-3</v>
      </c>
      <c r="I146" s="5">
        <v>11668</v>
      </c>
      <c r="J146" s="5">
        <v>334905</v>
      </c>
      <c r="K146" s="2">
        <v>19.13</v>
      </c>
      <c r="M146" s="1">
        <v>43181</v>
      </c>
      <c r="N146" s="2">
        <v>76.3</v>
      </c>
      <c r="O146" s="2">
        <v>76.400000000000006</v>
      </c>
      <c r="P146" s="2">
        <v>73.599999999999994</v>
      </c>
      <c r="Q146" s="3">
        <v>73.900000000000006</v>
      </c>
      <c r="R146" s="3">
        <v>-1.1000000000000001</v>
      </c>
      <c r="S146" s="4">
        <v>-1.47E-2</v>
      </c>
      <c r="T146" s="5">
        <v>2907</v>
      </c>
      <c r="U146" s="5">
        <v>218516</v>
      </c>
      <c r="V146" s="2">
        <v>0</v>
      </c>
    </row>
    <row r="147" spans="2:22">
      <c r="B147" s="1">
        <v>43179</v>
      </c>
      <c r="C147" s="2">
        <v>28.5</v>
      </c>
      <c r="D147" s="2">
        <v>29.3</v>
      </c>
      <c r="E147" s="2">
        <v>28</v>
      </c>
      <c r="F147" s="3">
        <v>28.6</v>
      </c>
      <c r="G147" s="3">
        <v>0.1</v>
      </c>
      <c r="H147" s="4">
        <v>3.5000000000000001E-3</v>
      </c>
      <c r="I147" s="5">
        <v>10243</v>
      </c>
      <c r="J147" s="5">
        <v>293981</v>
      </c>
      <c r="K147" s="2">
        <v>19.190000000000001</v>
      </c>
      <c r="M147" s="1">
        <v>43180</v>
      </c>
      <c r="N147" s="2">
        <v>76.5</v>
      </c>
      <c r="O147" s="2">
        <v>76.7</v>
      </c>
      <c r="P147" s="2">
        <v>75</v>
      </c>
      <c r="Q147" s="3">
        <v>75</v>
      </c>
      <c r="R147" s="3">
        <v>-1.2</v>
      </c>
      <c r="S147" s="4">
        <v>-1.5699999999999999E-2</v>
      </c>
      <c r="T147" s="5">
        <v>3486</v>
      </c>
      <c r="U147" s="5">
        <v>263593</v>
      </c>
      <c r="V147" s="2">
        <v>0</v>
      </c>
    </row>
    <row r="148" spans="2:22">
      <c r="B148" s="1">
        <v>43178</v>
      </c>
      <c r="C148" s="2">
        <v>28.8</v>
      </c>
      <c r="D148" s="2">
        <v>28.95</v>
      </c>
      <c r="E148" s="2">
        <v>28.4</v>
      </c>
      <c r="F148" s="3">
        <v>28.5</v>
      </c>
      <c r="G148" s="3">
        <v>-0.4</v>
      </c>
      <c r="H148" s="4">
        <v>-1.38E-2</v>
      </c>
      <c r="I148" s="5">
        <v>10283</v>
      </c>
      <c r="J148" s="5">
        <v>294424</v>
      </c>
      <c r="K148" s="2">
        <v>19.13</v>
      </c>
      <c r="M148" s="1">
        <v>43179</v>
      </c>
      <c r="N148" s="2">
        <v>77</v>
      </c>
      <c r="O148" s="2">
        <v>77.400000000000006</v>
      </c>
      <c r="P148" s="2">
        <v>76.2</v>
      </c>
      <c r="Q148" s="3">
        <v>76.2</v>
      </c>
      <c r="R148" s="3">
        <v>-1.4</v>
      </c>
      <c r="S148" s="4">
        <v>-1.7999999999999999E-2</v>
      </c>
      <c r="T148" s="5">
        <v>2626</v>
      </c>
      <c r="U148" s="5">
        <v>201135</v>
      </c>
      <c r="V148" s="2">
        <v>0</v>
      </c>
    </row>
    <row r="149" spans="2:22">
      <c r="B149" s="1">
        <v>43175</v>
      </c>
      <c r="C149" s="2">
        <v>29.4</v>
      </c>
      <c r="D149" s="2">
        <v>29.8</v>
      </c>
      <c r="E149" s="2">
        <v>28.9</v>
      </c>
      <c r="F149" s="3">
        <v>28.9</v>
      </c>
      <c r="G149" s="3">
        <v>-0.5</v>
      </c>
      <c r="H149" s="4">
        <v>-1.7000000000000001E-2</v>
      </c>
      <c r="I149" s="5">
        <v>7297</v>
      </c>
      <c r="J149" s="5">
        <v>212892</v>
      </c>
      <c r="K149" s="2">
        <v>19.399999999999999</v>
      </c>
      <c r="M149" s="1">
        <v>43178</v>
      </c>
      <c r="N149" s="2">
        <v>78</v>
      </c>
      <c r="O149" s="2">
        <v>78.599999999999994</v>
      </c>
      <c r="P149" s="2">
        <v>77.2</v>
      </c>
      <c r="Q149" s="3">
        <v>77.599999999999994</v>
      </c>
      <c r="R149" s="3">
        <v>0.5</v>
      </c>
      <c r="S149" s="4">
        <v>6.4999999999999997E-3</v>
      </c>
      <c r="T149" s="5">
        <v>4644</v>
      </c>
      <c r="U149" s="5">
        <v>361242</v>
      </c>
      <c r="V149" s="2">
        <v>0</v>
      </c>
    </row>
    <row r="150" spans="2:22">
      <c r="B150" s="1">
        <v>43174</v>
      </c>
      <c r="C150" s="2">
        <v>30</v>
      </c>
      <c r="D150" s="2">
        <v>30.2</v>
      </c>
      <c r="E150" s="2">
        <v>29.2</v>
      </c>
      <c r="F150" s="3">
        <v>29.4</v>
      </c>
      <c r="G150" s="3">
        <v>-0.35</v>
      </c>
      <c r="H150" s="4">
        <v>-1.18E-2</v>
      </c>
      <c r="I150" s="5">
        <v>15427</v>
      </c>
      <c r="J150" s="5">
        <v>458058</v>
      </c>
      <c r="K150" s="2">
        <v>19.73</v>
      </c>
      <c r="M150" s="1">
        <v>43175</v>
      </c>
      <c r="N150" s="2">
        <v>77</v>
      </c>
      <c r="O150" s="2">
        <v>80</v>
      </c>
      <c r="P150" s="2">
        <v>76.7</v>
      </c>
      <c r="Q150" s="3">
        <v>77.099999999999994</v>
      </c>
      <c r="R150" s="3">
        <v>2.5</v>
      </c>
      <c r="S150" s="4">
        <v>3.3500000000000002E-2</v>
      </c>
      <c r="T150" s="5">
        <v>15912</v>
      </c>
      <c r="U150" s="5">
        <v>1246737</v>
      </c>
      <c r="V150" s="2">
        <v>0</v>
      </c>
    </row>
    <row r="151" spans="2:22">
      <c r="B151" s="1">
        <v>43173</v>
      </c>
      <c r="C151" s="2">
        <v>28.6</v>
      </c>
      <c r="D151" s="2">
        <v>30.1</v>
      </c>
      <c r="E151" s="2">
        <v>28.35</v>
      </c>
      <c r="F151" s="3">
        <v>29.75</v>
      </c>
      <c r="G151" s="3">
        <v>1.3</v>
      </c>
      <c r="H151" s="4">
        <v>4.5699999999999998E-2</v>
      </c>
      <c r="I151" s="5">
        <v>28157</v>
      </c>
      <c r="J151" s="5">
        <v>827279</v>
      </c>
      <c r="K151" s="2">
        <v>19.97</v>
      </c>
      <c r="M151" s="1">
        <v>43174</v>
      </c>
      <c r="N151" s="2">
        <v>75</v>
      </c>
      <c r="O151" s="2">
        <v>75.5</v>
      </c>
      <c r="P151" s="2">
        <v>74.5</v>
      </c>
      <c r="Q151" s="3">
        <v>74.599999999999994</v>
      </c>
      <c r="R151" s="3">
        <v>0.1</v>
      </c>
      <c r="S151" s="4">
        <v>1.2999999999999999E-3</v>
      </c>
      <c r="T151" s="5">
        <v>2920</v>
      </c>
      <c r="U151" s="5">
        <v>218752</v>
      </c>
      <c r="V151" s="2">
        <v>0</v>
      </c>
    </row>
    <row r="152" spans="2:22">
      <c r="B152" s="1">
        <v>43172</v>
      </c>
      <c r="C152" s="2">
        <v>28.55</v>
      </c>
      <c r="D152" s="2">
        <v>28.6</v>
      </c>
      <c r="E152" s="2">
        <v>28.1</v>
      </c>
      <c r="F152" s="3">
        <v>28.45</v>
      </c>
      <c r="G152" s="3">
        <v>-0.35</v>
      </c>
      <c r="H152" s="4">
        <v>-1.2200000000000001E-2</v>
      </c>
      <c r="I152" s="5">
        <v>9140</v>
      </c>
      <c r="J152" s="5">
        <v>259074</v>
      </c>
      <c r="K152" s="2">
        <v>19.09</v>
      </c>
      <c r="M152" s="1">
        <v>43173</v>
      </c>
      <c r="N152" s="2">
        <v>74.5</v>
      </c>
      <c r="O152" s="2">
        <v>75.7</v>
      </c>
      <c r="P152" s="2">
        <v>74</v>
      </c>
      <c r="Q152" s="3">
        <v>74.5</v>
      </c>
      <c r="R152" s="3">
        <v>0.5</v>
      </c>
      <c r="S152" s="4">
        <v>6.7999999999999996E-3</v>
      </c>
      <c r="T152" s="5">
        <v>5351</v>
      </c>
      <c r="U152" s="5">
        <v>400601</v>
      </c>
      <c r="V152" s="2">
        <v>0</v>
      </c>
    </row>
    <row r="153" spans="2:22">
      <c r="B153" s="1">
        <v>43171</v>
      </c>
      <c r="C153" s="2">
        <v>28.2</v>
      </c>
      <c r="D153" s="2">
        <v>28.8</v>
      </c>
      <c r="E153" s="2">
        <v>27.65</v>
      </c>
      <c r="F153" s="3">
        <v>28.8</v>
      </c>
      <c r="G153" s="3">
        <v>1.3</v>
      </c>
      <c r="H153" s="4">
        <v>4.7300000000000002E-2</v>
      </c>
      <c r="I153" s="5">
        <v>15428</v>
      </c>
      <c r="J153" s="5">
        <v>432816</v>
      </c>
      <c r="K153" s="2">
        <v>19.329999999999998</v>
      </c>
      <c r="M153" s="1">
        <v>43172</v>
      </c>
      <c r="N153" s="2">
        <v>75</v>
      </c>
      <c r="O153" s="2">
        <v>75.8</v>
      </c>
      <c r="P153" s="2">
        <v>73.8</v>
      </c>
      <c r="Q153" s="3">
        <v>74</v>
      </c>
      <c r="R153" s="3">
        <v>-0.3</v>
      </c>
      <c r="S153" s="4">
        <v>-4.0000000000000001E-3</v>
      </c>
      <c r="T153" s="5">
        <v>4831</v>
      </c>
      <c r="U153" s="5">
        <v>359633</v>
      </c>
      <c r="V153" s="2">
        <v>0</v>
      </c>
    </row>
    <row r="154" spans="2:22">
      <c r="B154" s="1">
        <v>43168</v>
      </c>
      <c r="C154" s="2">
        <v>28.2</v>
      </c>
      <c r="D154" s="2">
        <v>28.5</v>
      </c>
      <c r="E154" s="2">
        <v>27.3</v>
      </c>
      <c r="F154" s="3">
        <v>27.5</v>
      </c>
      <c r="G154" s="3">
        <v>-1.1000000000000001</v>
      </c>
      <c r="H154" s="4">
        <v>-3.85E-2</v>
      </c>
      <c r="I154" s="5">
        <v>22795</v>
      </c>
      <c r="J154" s="5">
        <v>632027</v>
      </c>
      <c r="K154" s="2">
        <v>18.46</v>
      </c>
      <c r="M154" s="1">
        <v>43171</v>
      </c>
      <c r="N154" s="2">
        <v>75</v>
      </c>
      <c r="O154" s="2">
        <v>77.5</v>
      </c>
      <c r="P154" s="2">
        <v>73.7</v>
      </c>
      <c r="Q154" s="3">
        <v>74.3</v>
      </c>
      <c r="R154" s="3">
        <v>3.2</v>
      </c>
      <c r="S154" s="4">
        <v>4.4999999999999998E-2</v>
      </c>
      <c r="T154" s="5">
        <v>13797</v>
      </c>
      <c r="U154" s="5">
        <v>1037093</v>
      </c>
      <c r="V154" s="2">
        <v>0</v>
      </c>
    </row>
    <row r="155" spans="2:22">
      <c r="B155" s="1">
        <v>43167</v>
      </c>
      <c r="C155" s="2">
        <v>28.3</v>
      </c>
      <c r="D155" s="2">
        <v>29.2</v>
      </c>
      <c r="E155" s="2">
        <v>28.05</v>
      </c>
      <c r="F155" s="3">
        <v>28.6</v>
      </c>
      <c r="G155" s="3">
        <v>0.65</v>
      </c>
      <c r="H155" s="4">
        <v>2.3300000000000001E-2</v>
      </c>
      <c r="I155" s="5">
        <v>16664</v>
      </c>
      <c r="J155" s="5">
        <v>476162</v>
      </c>
      <c r="K155" s="2">
        <v>19.190000000000001</v>
      </c>
      <c r="M155" s="1">
        <v>43168</v>
      </c>
      <c r="N155" s="2">
        <v>71.099999999999994</v>
      </c>
      <c r="O155" s="2">
        <v>71.900000000000006</v>
      </c>
      <c r="P155" s="2">
        <v>70.8</v>
      </c>
      <c r="Q155" s="3">
        <v>71.099999999999994</v>
      </c>
      <c r="R155" s="3">
        <v>0.3</v>
      </c>
      <c r="S155" s="4">
        <v>4.1999999999999997E-3</v>
      </c>
      <c r="T155" s="5">
        <v>3476</v>
      </c>
      <c r="U155" s="5">
        <v>247566</v>
      </c>
      <c r="V155" s="2">
        <v>0</v>
      </c>
    </row>
    <row r="156" spans="2:22">
      <c r="B156" s="1">
        <v>43166</v>
      </c>
      <c r="C156" s="2">
        <v>29.1</v>
      </c>
      <c r="D156" s="2">
        <v>29.5</v>
      </c>
      <c r="E156" s="2">
        <v>27.7</v>
      </c>
      <c r="F156" s="3">
        <v>27.95</v>
      </c>
      <c r="G156" s="3">
        <v>-0.85</v>
      </c>
      <c r="H156" s="4">
        <v>-2.9499999999999998E-2</v>
      </c>
      <c r="I156" s="5">
        <v>19344</v>
      </c>
      <c r="J156" s="5">
        <v>552545</v>
      </c>
      <c r="K156" s="2">
        <v>18.760000000000002</v>
      </c>
      <c r="M156" s="1">
        <v>43167</v>
      </c>
      <c r="N156" s="2">
        <v>70</v>
      </c>
      <c r="O156" s="2">
        <v>71</v>
      </c>
      <c r="P156" s="2">
        <v>69.7</v>
      </c>
      <c r="Q156" s="3">
        <v>70.8</v>
      </c>
      <c r="R156" s="3">
        <v>1.4</v>
      </c>
      <c r="S156" s="4">
        <v>2.0199999999999999E-2</v>
      </c>
      <c r="T156" s="5">
        <v>3557</v>
      </c>
      <c r="U156" s="5">
        <v>250209</v>
      </c>
      <c r="V156" s="2">
        <v>0</v>
      </c>
    </row>
    <row r="157" spans="2:22">
      <c r="B157" s="1">
        <v>43165</v>
      </c>
      <c r="C157" s="2">
        <v>29.45</v>
      </c>
      <c r="D157" s="2">
        <v>29.6</v>
      </c>
      <c r="E157" s="2">
        <v>28.25</v>
      </c>
      <c r="F157" s="3">
        <v>28.8</v>
      </c>
      <c r="G157" s="3">
        <v>-0.6</v>
      </c>
      <c r="H157" s="4">
        <v>-2.0400000000000001E-2</v>
      </c>
      <c r="I157" s="5">
        <v>24218</v>
      </c>
      <c r="J157" s="5">
        <v>697702</v>
      </c>
      <c r="K157" s="2">
        <v>19.329999999999998</v>
      </c>
      <c r="M157" s="1">
        <v>43166</v>
      </c>
      <c r="N157" s="2">
        <v>69.7</v>
      </c>
      <c r="O157" s="2">
        <v>71.2</v>
      </c>
      <c r="P157" s="2">
        <v>69.400000000000006</v>
      </c>
      <c r="Q157" s="3">
        <v>69.400000000000006</v>
      </c>
      <c r="R157" s="3">
        <v>-0.9</v>
      </c>
      <c r="S157" s="4">
        <v>-1.2800000000000001E-2</v>
      </c>
      <c r="T157" s="5">
        <v>3595</v>
      </c>
      <c r="U157" s="5">
        <v>252155</v>
      </c>
      <c r="V157" s="2">
        <v>0</v>
      </c>
    </row>
    <row r="158" spans="2:22">
      <c r="B158" s="1">
        <v>43164</v>
      </c>
      <c r="C158" s="2">
        <v>29.5</v>
      </c>
      <c r="D158" s="2">
        <v>31.15</v>
      </c>
      <c r="E158" s="2">
        <v>29.25</v>
      </c>
      <c r="F158" s="3">
        <v>29.4</v>
      </c>
      <c r="G158" s="3">
        <v>0.6</v>
      </c>
      <c r="H158" s="4">
        <v>2.0799999999999999E-2</v>
      </c>
      <c r="I158" s="5">
        <v>46993</v>
      </c>
      <c r="J158" s="5">
        <v>1410765</v>
      </c>
      <c r="K158" s="2">
        <v>19.73</v>
      </c>
      <c r="M158" s="1">
        <v>43165</v>
      </c>
      <c r="N158" s="2">
        <v>71.3</v>
      </c>
      <c r="O158" s="2">
        <v>71.599999999999994</v>
      </c>
      <c r="P158" s="2">
        <v>69.2</v>
      </c>
      <c r="Q158" s="3">
        <v>70.3</v>
      </c>
      <c r="R158" s="3">
        <v>-0.4</v>
      </c>
      <c r="S158" s="4">
        <v>-5.7000000000000002E-3</v>
      </c>
      <c r="T158" s="5">
        <v>5980</v>
      </c>
      <c r="U158" s="5">
        <v>420975</v>
      </c>
      <c r="V158" s="2">
        <v>0</v>
      </c>
    </row>
    <row r="159" spans="2:22">
      <c r="B159" s="1">
        <v>43161</v>
      </c>
      <c r="C159" s="2">
        <v>27.65</v>
      </c>
      <c r="D159" s="2">
        <v>29.65</v>
      </c>
      <c r="E159" s="2">
        <v>26.95</v>
      </c>
      <c r="F159" s="3">
        <v>28.8</v>
      </c>
      <c r="G159" s="3">
        <v>1.1000000000000001</v>
      </c>
      <c r="H159" s="4">
        <v>3.9699999999999999E-2</v>
      </c>
      <c r="I159" s="5">
        <v>64876</v>
      </c>
      <c r="J159" s="5">
        <v>1826541</v>
      </c>
      <c r="K159" s="2">
        <v>19.329999999999998</v>
      </c>
      <c r="M159" s="1">
        <v>43164</v>
      </c>
      <c r="N159" s="2">
        <v>72.7</v>
      </c>
      <c r="O159" s="2">
        <v>72.8</v>
      </c>
      <c r="P159" s="2">
        <v>69.7</v>
      </c>
      <c r="Q159" s="3">
        <v>70.7</v>
      </c>
      <c r="R159" s="3">
        <v>-1.4</v>
      </c>
      <c r="S159" s="4">
        <v>-1.9400000000000001E-2</v>
      </c>
      <c r="T159" s="5">
        <v>4467</v>
      </c>
      <c r="U159" s="5">
        <v>317606</v>
      </c>
      <c r="V159" s="2">
        <v>0</v>
      </c>
    </row>
    <row r="160" spans="2:22">
      <c r="B160" s="1">
        <v>43160</v>
      </c>
      <c r="C160" s="2">
        <v>24.85</v>
      </c>
      <c r="D160" s="2">
        <v>27.7</v>
      </c>
      <c r="E160" s="2">
        <v>24.7</v>
      </c>
      <c r="F160" s="3">
        <v>27.7</v>
      </c>
      <c r="G160" s="3">
        <v>2.5</v>
      </c>
      <c r="H160" s="4">
        <v>9.9199999999999997E-2</v>
      </c>
      <c r="I160" s="5">
        <v>67303</v>
      </c>
      <c r="J160" s="5">
        <v>1820452</v>
      </c>
      <c r="K160" s="2">
        <v>18.59</v>
      </c>
      <c r="M160" s="1">
        <v>43161</v>
      </c>
      <c r="N160" s="2">
        <v>72</v>
      </c>
      <c r="O160" s="2">
        <v>73.900000000000006</v>
      </c>
      <c r="P160" s="2">
        <v>71.2</v>
      </c>
      <c r="Q160" s="3">
        <v>72.099999999999994</v>
      </c>
      <c r="R160" s="3">
        <v>0.1</v>
      </c>
      <c r="S160" s="4">
        <v>1.4E-3</v>
      </c>
      <c r="T160" s="5">
        <v>7802</v>
      </c>
      <c r="U160" s="5">
        <v>568648</v>
      </c>
      <c r="V160" s="2">
        <v>0</v>
      </c>
    </row>
    <row r="161" spans="2:22">
      <c r="B161" s="1">
        <v>43158</v>
      </c>
      <c r="C161" s="2">
        <v>25.5</v>
      </c>
      <c r="D161" s="2">
        <v>26</v>
      </c>
      <c r="E161" s="2">
        <v>24.9</v>
      </c>
      <c r="F161" s="3">
        <v>25.2</v>
      </c>
      <c r="G161" s="3">
        <v>-0.15</v>
      </c>
      <c r="H161" s="4">
        <v>-5.8999999999999999E-3</v>
      </c>
      <c r="I161" s="5">
        <v>11293</v>
      </c>
      <c r="J161" s="5">
        <v>286407</v>
      </c>
      <c r="K161" s="2">
        <v>16.91</v>
      </c>
      <c r="M161" s="1">
        <v>43160</v>
      </c>
      <c r="N161" s="2">
        <v>70.8</v>
      </c>
      <c r="O161" s="2">
        <v>72.400000000000006</v>
      </c>
      <c r="P161" s="2">
        <v>69.599999999999994</v>
      </c>
      <c r="Q161" s="3">
        <v>72</v>
      </c>
      <c r="R161" s="3">
        <v>0.9</v>
      </c>
      <c r="S161" s="4">
        <v>1.2699999999999999E-2</v>
      </c>
      <c r="T161" s="5">
        <v>4330</v>
      </c>
      <c r="U161" s="5">
        <v>310217</v>
      </c>
      <c r="V161" s="2">
        <v>0</v>
      </c>
    </row>
    <row r="162" spans="2:22">
      <c r="B162" s="1">
        <v>43157</v>
      </c>
      <c r="C162" s="2">
        <v>25.8</v>
      </c>
      <c r="D162" s="2">
        <v>26.2</v>
      </c>
      <c r="E162" s="2">
        <v>25.05</v>
      </c>
      <c r="F162" s="3">
        <v>25.35</v>
      </c>
      <c r="G162" s="3">
        <v>0.35</v>
      </c>
      <c r="H162" s="4">
        <v>1.4E-2</v>
      </c>
      <c r="I162" s="5">
        <v>16898</v>
      </c>
      <c r="J162" s="5">
        <v>431649</v>
      </c>
      <c r="K162" s="2">
        <v>17.010000000000002</v>
      </c>
      <c r="M162" s="1">
        <v>43158</v>
      </c>
      <c r="N162" s="2">
        <v>72</v>
      </c>
      <c r="O162" s="2">
        <v>72.5</v>
      </c>
      <c r="P162" s="2">
        <v>70.900000000000006</v>
      </c>
      <c r="Q162" s="3">
        <v>71.099999999999994</v>
      </c>
      <c r="R162" s="3">
        <v>-0.2</v>
      </c>
      <c r="S162" s="4">
        <v>-2.8E-3</v>
      </c>
      <c r="T162" s="5">
        <v>4422</v>
      </c>
      <c r="U162" s="5">
        <v>316850</v>
      </c>
      <c r="V162" s="2">
        <v>0</v>
      </c>
    </row>
    <row r="163" spans="2:22">
      <c r="B163" s="1">
        <v>43154</v>
      </c>
      <c r="C163" s="2">
        <v>24.5</v>
      </c>
      <c r="D163" s="2">
        <v>26</v>
      </c>
      <c r="E163" s="2">
        <v>24.45</v>
      </c>
      <c r="F163" s="3">
        <v>25</v>
      </c>
      <c r="G163" s="3">
        <v>0.5</v>
      </c>
      <c r="H163" s="4">
        <v>2.0400000000000001E-2</v>
      </c>
      <c r="I163" s="5">
        <v>20638</v>
      </c>
      <c r="J163" s="5">
        <v>522921</v>
      </c>
      <c r="K163" s="2">
        <v>16.78</v>
      </c>
      <c r="M163" s="1">
        <v>43157</v>
      </c>
      <c r="N163" s="2">
        <v>72.3</v>
      </c>
      <c r="O163" s="2">
        <v>73.5</v>
      </c>
      <c r="P163" s="2">
        <v>71.2</v>
      </c>
      <c r="Q163" s="3">
        <v>71.3</v>
      </c>
      <c r="R163" s="3">
        <v>-1</v>
      </c>
      <c r="S163" s="4">
        <v>-1.38E-2</v>
      </c>
      <c r="T163" s="5">
        <v>4639</v>
      </c>
      <c r="U163" s="5">
        <v>333852</v>
      </c>
      <c r="V163" s="2">
        <v>0</v>
      </c>
    </row>
    <row r="164" spans="2:22">
      <c r="B164" s="1">
        <v>43153</v>
      </c>
      <c r="C164" s="2">
        <v>24.55</v>
      </c>
      <c r="D164" s="2">
        <v>25.1</v>
      </c>
      <c r="E164" s="2">
        <v>24.35</v>
      </c>
      <c r="F164" s="2">
        <v>24.5</v>
      </c>
      <c r="G164" s="2">
        <v>0</v>
      </c>
      <c r="H164" s="6">
        <v>0</v>
      </c>
      <c r="I164" s="5">
        <v>14303</v>
      </c>
      <c r="J164" s="5">
        <v>353573</v>
      </c>
      <c r="K164" s="2">
        <v>16.440000000000001</v>
      </c>
      <c r="M164" s="1">
        <v>43154</v>
      </c>
      <c r="N164" s="2">
        <v>72</v>
      </c>
      <c r="O164" s="2">
        <v>73.8</v>
      </c>
      <c r="P164" s="2">
        <v>71</v>
      </c>
      <c r="Q164" s="3">
        <v>72.3</v>
      </c>
      <c r="R164" s="3">
        <v>1</v>
      </c>
      <c r="S164" s="4">
        <v>1.4E-2</v>
      </c>
      <c r="T164" s="5">
        <v>8331</v>
      </c>
      <c r="U164" s="5">
        <v>602672</v>
      </c>
      <c r="V164" s="2">
        <v>0</v>
      </c>
    </row>
    <row r="165" spans="2:22">
      <c r="B165" s="1">
        <v>43152</v>
      </c>
      <c r="C165" s="2">
        <v>23.2</v>
      </c>
      <c r="D165" s="2">
        <v>24.5</v>
      </c>
      <c r="E165" s="2">
        <v>23.2</v>
      </c>
      <c r="F165" s="3">
        <v>24.5</v>
      </c>
      <c r="G165" s="3">
        <v>2.2000000000000002</v>
      </c>
      <c r="H165" s="4">
        <v>9.8699999999999996E-2</v>
      </c>
      <c r="I165" s="5">
        <v>18731</v>
      </c>
      <c r="J165" s="5">
        <v>451636</v>
      </c>
      <c r="K165" s="2">
        <v>16.440000000000001</v>
      </c>
      <c r="M165" s="1">
        <v>43153</v>
      </c>
      <c r="N165" s="2">
        <v>69</v>
      </c>
      <c r="O165" s="2">
        <v>72.7</v>
      </c>
      <c r="P165" s="2">
        <v>68.2</v>
      </c>
      <c r="Q165" s="3">
        <v>71.3</v>
      </c>
      <c r="R165" s="3">
        <v>0.2</v>
      </c>
      <c r="S165" s="4">
        <v>2.8E-3</v>
      </c>
      <c r="T165" s="5">
        <v>13306</v>
      </c>
      <c r="U165" s="5">
        <v>942514</v>
      </c>
      <c r="V165" s="2">
        <v>0</v>
      </c>
    </row>
    <row r="166" spans="2:22">
      <c r="B166" s="1">
        <v>43143</v>
      </c>
      <c r="C166" s="2">
        <v>22.45</v>
      </c>
      <c r="D166" s="2">
        <v>22.55</v>
      </c>
      <c r="E166" s="2">
        <v>22.15</v>
      </c>
      <c r="F166" s="3">
        <v>22.3</v>
      </c>
      <c r="G166" s="3">
        <v>0.35</v>
      </c>
      <c r="H166" s="4">
        <v>1.5900000000000001E-2</v>
      </c>
      <c r="I166" s="5">
        <v>3021</v>
      </c>
      <c r="J166" s="5">
        <v>67390</v>
      </c>
      <c r="K166" s="2">
        <v>14.97</v>
      </c>
      <c r="M166" s="1">
        <v>43152</v>
      </c>
      <c r="N166" s="2">
        <v>77</v>
      </c>
      <c r="O166" s="2">
        <v>77.099999999999994</v>
      </c>
      <c r="P166" s="2">
        <v>70.8</v>
      </c>
      <c r="Q166" s="3">
        <v>71.099999999999994</v>
      </c>
      <c r="R166" s="3">
        <v>-3.8</v>
      </c>
      <c r="S166" s="4">
        <v>-5.0700000000000002E-2</v>
      </c>
      <c r="T166" s="5">
        <v>25664</v>
      </c>
      <c r="U166" s="5">
        <v>1865397</v>
      </c>
      <c r="V166" s="2">
        <v>0</v>
      </c>
    </row>
    <row r="167" spans="2:22">
      <c r="B167" s="1">
        <v>43140</v>
      </c>
      <c r="C167" s="2">
        <v>21.15</v>
      </c>
      <c r="D167" s="2">
        <v>22.25</v>
      </c>
      <c r="E167" s="2">
        <v>21.15</v>
      </c>
      <c r="F167" s="3">
        <v>21.95</v>
      </c>
      <c r="G167" s="3">
        <v>-0.55000000000000004</v>
      </c>
      <c r="H167" s="4">
        <v>-2.4400000000000002E-2</v>
      </c>
      <c r="I167" s="5">
        <v>3153</v>
      </c>
      <c r="J167" s="5">
        <v>68610</v>
      </c>
      <c r="K167" s="2">
        <v>14.73</v>
      </c>
      <c r="M167" s="1">
        <v>43143</v>
      </c>
      <c r="N167" s="2">
        <v>79.900000000000006</v>
      </c>
      <c r="O167" s="2">
        <v>81.5</v>
      </c>
      <c r="P167" s="2">
        <v>74.900000000000006</v>
      </c>
      <c r="Q167" s="3">
        <v>74.900000000000006</v>
      </c>
      <c r="R167" s="3">
        <v>-5.8</v>
      </c>
      <c r="S167" s="4">
        <v>-7.1900000000000006E-2</v>
      </c>
      <c r="T167" s="5">
        <v>17016</v>
      </c>
      <c r="U167" s="5">
        <v>1327932</v>
      </c>
      <c r="V167" s="2">
        <v>0</v>
      </c>
    </row>
    <row r="168" spans="2:22">
      <c r="B168" s="1">
        <v>43139</v>
      </c>
      <c r="C168" s="2">
        <v>22.05</v>
      </c>
      <c r="D168" s="2">
        <v>22.5</v>
      </c>
      <c r="E168" s="2">
        <v>21.9</v>
      </c>
      <c r="F168" s="3">
        <v>22.5</v>
      </c>
      <c r="G168" s="3">
        <v>0.5</v>
      </c>
      <c r="H168" s="4">
        <v>2.2700000000000001E-2</v>
      </c>
      <c r="I168" s="5">
        <v>3560</v>
      </c>
      <c r="J168" s="5">
        <v>78979</v>
      </c>
      <c r="K168" s="2">
        <v>15.1</v>
      </c>
      <c r="M168" s="1">
        <v>43140</v>
      </c>
      <c r="N168" s="2">
        <v>74</v>
      </c>
      <c r="O168" s="2">
        <v>81.2</v>
      </c>
      <c r="P168" s="2">
        <v>73.8</v>
      </c>
      <c r="Q168" s="3">
        <v>80.7</v>
      </c>
      <c r="R168" s="3">
        <v>0.9</v>
      </c>
      <c r="S168" s="4">
        <v>1.1299999999999999E-2</v>
      </c>
      <c r="T168" s="5">
        <v>11063</v>
      </c>
      <c r="U168" s="5">
        <v>863542</v>
      </c>
      <c r="V168" s="2">
        <v>0</v>
      </c>
    </row>
    <row r="169" spans="2:22">
      <c r="B169" s="1">
        <v>43138</v>
      </c>
      <c r="C169" s="2">
        <v>22.05</v>
      </c>
      <c r="D169" s="2">
        <v>22.5</v>
      </c>
      <c r="E169" s="2">
        <v>22</v>
      </c>
      <c r="F169" s="3">
        <v>22</v>
      </c>
      <c r="G169" s="3">
        <v>0.7</v>
      </c>
      <c r="H169" s="4">
        <v>3.2899999999999999E-2</v>
      </c>
      <c r="I169" s="5">
        <v>5983</v>
      </c>
      <c r="J169" s="5">
        <v>132615</v>
      </c>
      <c r="K169" s="2">
        <v>14.77</v>
      </c>
      <c r="M169" s="1">
        <v>43139</v>
      </c>
      <c r="N169" s="2">
        <v>82.7</v>
      </c>
      <c r="O169" s="2">
        <v>82.9</v>
      </c>
      <c r="P169" s="2">
        <v>78</v>
      </c>
      <c r="Q169" s="3">
        <v>79.8</v>
      </c>
      <c r="R169" s="3">
        <v>-2.2999999999999998</v>
      </c>
      <c r="S169" s="4">
        <v>-2.8000000000000001E-2</v>
      </c>
      <c r="T169" s="5">
        <v>8105</v>
      </c>
      <c r="U169" s="5">
        <v>646527</v>
      </c>
      <c r="V169" s="2">
        <v>0</v>
      </c>
    </row>
    <row r="170" spans="2:22">
      <c r="B170" s="1">
        <v>43137</v>
      </c>
      <c r="C170" s="2">
        <v>22.5</v>
      </c>
      <c r="D170" s="2">
        <v>22.6</v>
      </c>
      <c r="E170" s="2">
        <v>20.9</v>
      </c>
      <c r="F170" s="3">
        <v>21.3</v>
      </c>
      <c r="G170" s="3">
        <v>-1.75</v>
      </c>
      <c r="H170" s="4">
        <v>-7.5899999999999995E-2</v>
      </c>
      <c r="I170" s="5">
        <v>15289</v>
      </c>
      <c r="J170" s="5">
        <v>331267</v>
      </c>
      <c r="K170" s="2">
        <v>14.3</v>
      </c>
      <c r="M170" s="1">
        <v>43138</v>
      </c>
      <c r="N170" s="2">
        <v>85</v>
      </c>
      <c r="O170" s="2">
        <v>85.1</v>
      </c>
      <c r="P170" s="2">
        <v>82.1</v>
      </c>
      <c r="Q170" s="3">
        <v>82.1</v>
      </c>
      <c r="R170" s="3">
        <v>-0.5</v>
      </c>
      <c r="S170" s="4">
        <v>-6.1000000000000004E-3</v>
      </c>
      <c r="T170" s="5">
        <v>5476</v>
      </c>
      <c r="U170" s="5">
        <v>459519</v>
      </c>
      <c r="V170" s="2">
        <v>0</v>
      </c>
    </row>
    <row r="171" spans="2:22">
      <c r="B171" s="1">
        <v>43136</v>
      </c>
      <c r="C171" s="2">
        <v>22.4</v>
      </c>
      <c r="D171" s="2">
        <v>23.5</v>
      </c>
      <c r="E171" s="2">
        <v>22.35</v>
      </c>
      <c r="F171" s="3">
        <v>23.05</v>
      </c>
      <c r="G171" s="3">
        <v>-0.5</v>
      </c>
      <c r="H171" s="4">
        <v>-2.12E-2</v>
      </c>
      <c r="I171" s="5">
        <v>4928</v>
      </c>
      <c r="J171" s="5">
        <v>112760</v>
      </c>
      <c r="K171" s="2">
        <v>15.47</v>
      </c>
      <c r="M171" s="1">
        <v>43137</v>
      </c>
      <c r="N171" s="2">
        <v>82.9</v>
      </c>
      <c r="O171" s="2">
        <v>85.3</v>
      </c>
      <c r="P171" s="2">
        <v>78.7</v>
      </c>
      <c r="Q171" s="3">
        <v>82.6</v>
      </c>
      <c r="R171" s="3">
        <v>-3.8</v>
      </c>
      <c r="S171" s="4">
        <v>-4.3999999999999997E-2</v>
      </c>
      <c r="T171" s="5">
        <v>13251</v>
      </c>
      <c r="U171" s="5">
        <v>1089699</v>
      </c>
      <c r="V171" s="2">
        <v>0</v>
      </c>
    </row>
    <row r="172" spans="2:22">
      <c r="B172" s="1">
        <v>43133</v>
      </c>
      <c r="C172" s="2">
        <v>23.8</v>
      </c>
      <c r="D172" s="2">
        <v>24.15</v>
      </c>
      <c r="E172" s="2">
        <v>23.55</v>
      </c>
      <c r="F172" s="3">
        <v>23.55</v>
      </c>
      <c r="G172" s="3">
        <v>-0.2</v>
      </c>
      <c r="H172" s="4">
        <v>-8.3999999999999995E-3</v>
      </c>
      <c r="I172" s="5">
        <v>3867</v>
      </c>
      <c r="J172" s="5">
        <v>92040</v>
      </c>
      <c r="K172" s="2">
        <v>15.81</v>
      </c>
      <c r="M172" s="1">
        <v>43136</v>
      </c>
      <c r="N172" s="2">
        <v>79.400000000000006</v>
      </c>
      <c r="O172" s="2">
        <v>86.4</v>
      </c>
      <c r="P172" s="2">
        <v>79.400000000000006</v>
      </c>
      <c r="Q172" s="3">
        <v>86.4</v>
      </c>
      <c r="R172" s="3">
        <v>2.9</v>
      </c>
      <c r="S172" s="4">
        <v>3.4700000000000002E-2</v>
      </c>
      <c r="T172" s="5">
        <v>5667</v>
      </c>
      <c r="U172" s="5">
        <v>469368</v>
      </c>
      <c r="V172" s="2">
        <v>0</v>
      </c>
    </row>
    <row r="173" spans="2:22">
      <c r="B173" s="1">
        <v>43132</v>
      </c>
      <c r="C173" s="2">
        <v>24.2</v>
      </c>
      <c r="D173" s="2">
        <v>24.2</v>
      </c>
      <c r="E173" s="2">
        <v>23.75</v>
      </c>
      <c r="F173" s="3">
        <v>23.75</v>
      </c>
      <c r="G173" s="3">
        <v>-0.65</v>
      </c>
      <c r="H173" s="4">
        <v>-2.6599999999999999E-2</v>
      </c>
      <c r="I173" s="5">
        <v>7714</v>
      </c>
      <c r="J173" s="5">
        <v>184623</v>
      </c>
      <c r="K173" s="2">
        <v>15.94</v>
      </c>
      <c r="M173" s="1">
        <v>43133</v>
      </c>
      <c r="N173" s="2">
        <v>84</v>
      </c>
      <c r="O173" s="2">
        <v>85</v>
      </c>
      <c r="P173" s="2">
        <v>83.1</v>
      </c>
      <c r="Q173" s="2">
        <v>83.5</v>
      </c>
      <c r="R173" s="2">
        <v>0</v>
      </c>
      <c r="S173" s="6">
        <v>0</v>
      </c>
      <c r="T173" s="5">
        <v>5202</v>
      </c>
      <c r="U173" s="5">
        <v>437221</v>
      </c>
      <c r="V173" s="2">
        <v>0</v>
      </c>
    </row>
    <row r="174" spans="2:22">
      <c r="B174" s="1">
        <v>43131</v>
      </c>
      <c r="C174" s="2">
        <v>23.2</v>
      </c>
      <c r="D174" s="2">
        <v>24.55</v>
      </c>
      <c r="E174" s="2">
        <v>22.9</v>
      </c>
      <c r="F174" s="3">
        <v>24.4</v>
      </c>
      <c r="G174" s="3">
        <v>0.75</v>
      </c>
      <c r="H174" s="4">
        <v>3.1699999999999999E-2</v>
      </c>
      <c r="I174" s="5">
        <v>11128</v>
      </c>
      <c r="J174" s="5">
        <v>264888</v>
      </c>
      <c r="K174" s="2">
        <v>16.38</v>
      </c>
      <c r="M174" s="1">
        <v>43132</v>
      </c>
      <c r="N174" s="2">
        <v>83.3</v>
      </c>
      <c r="O174" s="2">
        <v>84.8</v>
      </c>
      <c r="P174" s="2">
        <v>82.8</v>
      </c>
      <c r="Q174" s="3">
        <v>83.5</v>
      </c>
      <c r="R174" s="3">
        <v>0.4</v>
      </c>
      <c r="S174" s="4">
        <v>4.7999999999999996E-3</v>
      </c>
      <c r="T174" s="5">
        <v>4626</v>
      </c>
      <c r="U174" s="5">
        <v>387260</v>
      </c>
      <c r="V174" s="2">
        <v>0</v>
      </c>
    </row>
    <row r="175" spans="2:22">
      <c r="B175" s="1">
        <v>43130</v>
      </c>
      <c r="C175" s="2">
        <v>24.25</v>
      </c>
      <c r="D175" s="2">
        <v>24.25</v>
      </c>
      <c r="E175" s="2">
        <v>23.25</v>
      </c>
      <c r="F175" s="3">
        <v>23.65</v>
      </c>
      <c r="G175" s="3">
        <v>-0.7</v>
      </c>
      <c r="H175" s="4">
        <v>-2.87E-2</v>
      </c>
      <c r="I175" s="5">
        <v>6694</v>
      </c>
      <c r="J175" s="5">
        <v>159137</v>
      </c>
      <c r="K175" s="2">
        <v>15.87</v>
      </c>
      <c r="M175" s="1">
        <v>43131</v>
      </c>
      <c r="N175" s="2">
        <v>81.8</v>
      </c>
      <c r="O175" s="2">
        <v>84</v>
      </c>
      <c r="P175" s="2">
        <v>81.599999999999994</v>
      </c>
      <c r="Q175" s="3">
        <v>83.1</v>
      </c>
      <c r="R175" s="3">
        <v>-0.4</v>
      </c>
      <c r="S175" s="4">
        <v>-4.7999999999999996E-3</v>
      </c>
      <c r="T175" s="5">
        <v>5086</v>
      </c>
      <c r="U175" s="5">
        <v>420950</v>
      </c>
      <c r="V175" s="2">
        <v>0</v>
      </c>
    </row>
    <row r="176" spans="2:22">
      <c r="B176" s="1">
        <v>43129</v>
      </c>
      <c r="C176" s="2">
        <v>24.55</v>
      </c>
      <c r="D176" s="2">
        <v>24.55</v>
      </c>
      <c r="E176" s="2">
        <v>23.95</v>
      </c>
      <c r="F176" s="3">
        <v>24.35</v>
      </c>
      <c r="G176" s="3">
        <v>0.15</v>
      </c>
      <c r="H176" s="4">
        <v>6.1999999999999998E-3</v>
      </c>
      <c r="I176" s="5">
        <v>4566</v>
      </c>
      <c r="J176" s="5">
        <v>110698</v>
      </c>
      <c r="K176" s="2">
        <v>16.34</v>
      </c>
      <c r="M176" s="1">
        <v>43130</v>
      </c>
      <c r="N176" s="2">
        <v>87.1</v>
      </c>
      <c r="O176" s="2">
        <v>87.8</v>
      </c>
      <c r="P176" s="2">
        <v>82.9</v>
      </c>
      <c r="Q176" s="3">
        <v>83.5</v>
      </c>
      <c r="R176" s="3">
        <v>-4.2</v>
      </c>
      <c r="S176" s="4">
        <v>-4.7899999999999998E-2</v>
      </c>
      <c r="T176" s="5">
        <v>11230</v>
      </c>
      <c r="U176" s="5">
        <v>950928</v>
      </c>
      <c r="V176" s="2">
        <v>0</v>
      </c>
    </row>
    <row r="177" spans="2:22">
      <c r="B177" s="1">
        <v>43126</v>
      </c>
      <c r="C177" s="2">
        <v>24.4</v>
      </c>
      <c r="D177" s="2">
        <v>24.65</v>
      </c>
      <c r="E177" s="2">
        <v>23.85</v>
      </c>
      <c r="F177" s="3">
        <v>24.2</v>
      </c>
      <c r="G177" s="3">
        <v>-0.4</v>
      </c>
      <c r="H177" s="4">
        <v>-1.6299999999999999E-2</v>
      </c>
      <c r="I177" s="5">
        <v>7144</v>
      </c>
      <c r="J177" s="5">
        <v>172996</v>
      </c>
      <c r="K177" s="2">
        <v>16.239999999999998</v>
      </c>
      <c r="M177" s="1">
        <v>43129</v>
      </c>
      <c r="N177" s="2">
        <v>87.5</v>
      </c>
      <c r="O177" s="2">
        <v>88</v>
      </c>
      <c r="P177" s="2">
        <v>86.2</v>
      </c>
      <c r="Q177" s="3">
        <v>87.7</v>
      </c>
      <c r="R177" s="3">
        <v>1</v>
      </c>
      <c r="S177" s="4">
        <v>1.15E-2</v>
      </c>
      <c r="T177" s="5">
        <v>5032</v>
      </c>
      <c r="U177" s="5">
        <v>438367</v>
      </c>
      <c r="V177" s="2">
        <v>0</v>
      </c>
    </row>
    <row r="178" spans="2:22">
      <c r="B178" s="1">
        <v>43125</v>
      </c>
      <c r="C178" s="2">
        <v>24.8</v>
      </c>
      <c r="D178" s="2">
        <v>25.2</v>
      </c>
      <c r="E178" s="2">
        <v>24.35</v>
      </c>
      <c r="F178" s="3">
        <v>24.6</v>
      </c>
      <c r="G178" s="3">
        <v>0.6</v>
      </c>
      <c r="H178" s="4">
        <v>2.5000000000000001E-2</v>
      </c>
      <c r="I178" s="5">
        <v>18296</v>
      </c>
      <c r="J178" s="5">
        <v>451757</v>
      </c>
      <c r="K178" s="2">
        <v>16.510000000000002</v>
      </c>
      <c r="M178" s="1">
        <v>43126</v>
      </c>
      <c r="N178" s="2">
        <v>88</v>
      </c>
      <c r="O178" s="2">
        <v>88</v>
      </c>
      <c r="P178" s="2">
        <v>85.6</v>
      </c>
      <c r="Q178" s="2">
        <v>86.7</v>
      </c>
      <c r="R178" s="2">
        <v>0</v>
      </c>
      <c r="S178" s="6">
        <v>0</v>
      </c>
      <c r="T178" s="5">
        <v>6373</v>
      </c>
      <c r="U178" s="5">
        <v>552693</v>
      </c>
      <c r="V178" s="2">
        <v>0</v>
      </c>
    </row>
    <row r="179" spans="2:22">
      <c r="B179" s="1">
        <v>43124</v>
      </c>
      <c r="C179" s="2">
        <v>23.05</v>
      </c>
      <c r="D179" s="2">
        <v>24.05</v>
      </c>
      <c r="E179" s="2">
        <v>22.95</v>
      </c>
      <c r="F179" s="3">
        <v>24</v>
      </c>
      <c r="G179" s="3">
        <v>1.1499999999999999</v>
      </c>
      <c r="H179" s="4">
        <v>5.0299999999999997E-2</v>
      </c>
      <c r="I179" s="5">
        <v>11586</v>
      </c>
      <c r="J179" s="5">
        <v>273999</v>
      </c>
      <c r="K179" s="2">
        <v>16.11</v>
      </c>
      <c r="M179" s="1">
        <v>43125</v>
      </c>
      <c r="N179" s="2">
        <v>91.2</v>
      </c>
      <c r="O179" s="2">
        <v>92.3</v>
      </c>
      <c r="P179" s="2">
        <v>86.7</v>
      </c>
      <c r="Q179" s="3">
        <v>86.7</v>
      </c>
      <c r="R179" s="3">
        <v>-2.2999999999999998</v>
      </c>
      <c r="S179" s="4">
        <v>-2.58E-2</v>
      </c>
      <c r="T179" s="5">
        <v>16170</v>
      </c>
      <c r="U179" s="5">
        <v>1454552</v>
      </c>
      <c r="V179" s="2">
        <v>0</v>
      </c>
    </row>
    <row r="180" spans="2:22">
      <c r="B180" s="1">
        <v>43123</v>
      </c>
      <c r="C180" s="2">
        <v>23.55</v>
      </c>
      <c r="D180" s="2">
        <v>23.85</v>
      </c>
      <c r="E180" s="2">
        <v>22.85</v>
      </c>
      <c r="F180" s="3">
        <v>22.85</v>
      </c>
      <c r="G180" s="3">
        <v>-0.7</v>
      </c>
      <c r="H180" s="4">
        <v>-2.9700000000000001E-2</v>
      </c>
      <c r="I180" s="5">
        <v>7405</v>
      </c>
      <c r="J180" s="5">
        <v>172879</v>
      </c>
      <c r="K180" s="2">
        <v>15.34</v>
      </c>
      <c r="M180" s="1">
        <v>43124</v>
      </c>
      <c r="N180" s="2">
        <v>87.9</v>
      </c>
      <c r="O180" s="2">
        <v>89.2</v>
      </c>
      <c r="P180" s="2">
        <v>87.2</v>
      </c>
      <c r="Q180" s="3">
        <v>89</v>
      </c>
      <c r="R180" s="3">
        <v>1.7</v>
      </c>
      <c r="S180" s="4">
        <v>1.95E-2</v>
      </c>
      <c r="T180" s="5">
        <v>10978</v>
      </c>
      <c r="U180" s="5">
        <v>970008</v>
      </c>
      <c r="V180" s="2">
        <v>0</v>
      </c>
    </row>
    <row r="181" spans="2:22">
      <c r="B181" s="1">
        <v>43122</v>
      </c>
      <c r="C181" s="2">
        <v>24.35</v>
      </c>
      <c r="D181" s="2">
        <v>24.35</v>
      </c>
      <c r="E181" s="2">
        <v>23.3</v>
      </c>
      <c r="F181" s="3">
        <v>23.55</v>
      </c>
      <c r="G181" s="3">
        <v>-0.8</v>
      </c>
      <c r="H181" s="4">
        <v>-3.2899999999999999E-2</v>
      </c>
      <c r="I181" s="5">
        <v>9836</v>
      </c>
      <c r="J181" s="5">
        <v>232669</v>
      </c>
      <c r="K181" s="2">
        <v>15.81</v>
      </c>
      <c r="M181" s="1">
        <v>43123</v>
      </c>
      <c r="N181" s="2">
        <v>87</v>
      </c>
      <c r="O181" s="2">
        <v>88.4</v>
      </c>
      <c r="P181" s="2">
        <v>85.6</v>
      </c>
      <c r="Q181" s="3">
        <v>87.3</v>
      </c>
      <c r="R181" s="3">
        <v>0.8</v>
      </c>
      <c r="S181" s="4">
        <v>9.1999999999999998E-3</v>
      </c>
      <c r="T181" s="5">
        <v>9345</v>
      </c>
      <c r="U181" s="5">
        <v>814135</v>
      </c>
      <c r="V181" s="2">
        <v>0</v>
      </c>
    </row>
    <row r="182" spans="2:22">
      <c r="B182" s="1">
        <v>43119</v>
      </c>
      <c r="C182" s="2">
        <v>23.9</v>
      </c>
      <c r="D182" s="2">
        <v>24.7</v>
      </c>
      <c r="E182" s="2">
        <v>23.85</v>
      </c>
      <c r="F182" s="3">
        <v>24.35</v>
      </c>
      <c r="G182" s="3">
        <v>0.5</v>
      </c>
      <c r="H182" s="4">
        <v>2.1000000000000001E-2</v>
      </c>
      <c r="I182" s="5">
        <v>8231</v>
      </c>
      <c r="J182" s="5">
        <v>199654</v>
      </c>
      <c r="K182" s="2">
        <v>16.34</v>
      </c>
      <c r="M182" s="1">
        <v>43122</v>
      </c>
      <c r="N182" s="2">
        <v>87.5</v>
      </c>
      <c r="O182" s="2">
        <v>88.5</v>
      </c>
      <c r="P182" s="2">
        <v>85.8</v>
      </c>
      <c r="Q182" s="2">
        <v>86.5</v>
      </c>
      <c r="R182" s="2">
        <v>0</v>
      </c>
      <c r="S182" s="6">
        <v>0</v>
      </c>
      <c r="T182" s="5">
        <v>11840</v>
      </c>
      <c r="U182" s="5">
        <v>1033852</v>
      </c>
      <c r="V182" s="2">
        <v>0</v>
      </c>
    </row>
    <row r="183" spans="2:22">
      <c r="B183" s="1">
        <v>43118</v>
      </c>
      <c r="C183" s="2">
        <v>24.35</v>
      </c>
      <c r="D183" s="2">
        <v>24.35</v>
      </c>
      <c r="E183" s="2">
        <v>23.75</v>
      </c>
      <c r="F183" s="3">
        <v>23.85</v>
      </c>
      <c r="G183" s="3">
        <v>-0.15</v>
      </c>
      <c r="H183" s="4">
        <v>-6.1999999999999998E-3</v>
      </c>
      <c r="I183" s="5">
        <v>5825</v>
      </c>
      <c r="J183" s="5">
        <v>139865</v>
      </c>
      <c r="K183" s="2">
        <v>16.010000000000002</v>
      </c>
      <c r="M183" s="1">
        <v>43119</v>
      </c>
      <c r="N183" s="2">
        <v>88</v>
      </c>
      <c r="O183" s="2">
        <v>88.6</v>
      </c>
      <c r="P183" s="2">
        <v>84.4</v>
      </c>
      <c r="Q183" s="3">
        <v>86.5</v>
      </c>
      <c r="R183" s="3">
        <v>1.2</v>
      </c>
      <c r="S183" s="4">
        <v>1.41E-2</v>
      </c>
      <c r="T183" s="5">
        <v>14496</v>
      </c>
      <c r="U183" s="5">
        <v>1253722</v>
      </c>
      <c r="V183" s="2">
        <v>0</v>
      </c>
    </row>
    <row r="184" spans="2:22">
      <c r="B184" s="1">
        <v>43117</v>
      </c>
      <c r="C184" s="2">
        <v>24.5</v>
      </c>
      <c r="D184" s="2">
        <v>24.55</v>
      </c>
      <c r="E184" s="2">
        <v>23.75</v>
      </c>
      <c r="F184" s="3">
        <v>24</v>
      </c>
      <c r="G184" s="3">
        <v>-0.75</v>
      </c>
      <c r="H184" s="4">
        <v>-3.0300000000000001E-2</v>
      </c>
      <c r="I184" s="5">
        <v>11470</v>
      </c>
      <c r="J184" s="5">
        <v>276584</v>
      </c>
      <c r="K184" s="2">
        <v>16.11</v>
      </c>
      <c r="M184" s="1">
        <v>43118</v>
      </c>
      <c r="N184" s="2">
        <v>83</v>
      </c>
      <c r="O184" s="2">
        <v>87.2</v>
      </c>
      <c r="P184" s="2">
        <v>82.6</v>
      </c>
      <c r="Q184" s="3">
        <v>85.3</v>
      </c>
      <c r="R184" s="3">
        <v>3.5</v>
      </c>
      <c r="S184" s="4">
        <v>4.2799999999999998E-2</v>
      </c>
      <c r="T184" s="5">
        <v>20181</v>
      </c>
      <c r="U184" s="5">
        <v>1727545</v>
      </c>
      <c r="V184" s="2">
        <v>0</v>
      </c>
    </row>
    <row r="185" spans="2:22">
      <c r="B185" s="1">
        <v>43116</v>
      </c>
      <c r="C185" s="2">
        <v>25.05</v>
      </c>
      <c r="D185" s="2">
        <v>25.3</v>
      </c>
      <c r="E185" s="2">
        <v>24.5</v>
      </c>
      <c r="F185" s="3">
        <v>24.75</v>
      </c>
      <c r="G185" s="3">
        <v>-0.15</v>
      </c>
      <c r="H185" s="4">
        <v>-6.0000000000000001E-3</v>
      </c>
      <c r="I185" s="5">
        <v>8389</v>
      </c>
      <c r="J185" s="5">
        <v>209030</v>
      </c>
      <c r="K185" s="2">
        <v>16.61</v>
      </c>
      <c r="M185" s="1">
        <v>43117</v>
      </c>
      <c r="N185" s="2">
        <v>82</v>
      </c>
      <c r="O185" s="2">
        <v>82.9</v>
      </c>
      <c r="P185" s="2">
        <v>81.5</v>
      </c>
      <c r="Q185" s="3">
        <v>81.8</v>
      </c>
      <c r="R185" s="3">
        <v>-0.1</v>
      </c>
      <c r="S185" s="4">
        <v>-1.1999999999999999E-3</v>
      </c>
      <c r="T185" s="5">
        <v>5611</v>
      </c>
      <c r="U185" s="5">
        <v>461134</v>
      </c>
      <c r="V185" s="2">
        <v>0</v>
      </c>
    </row>
    <row r="186" spans="2:22">
      <c r="B186" s="1">
        <v>43115</v>
      </c>
      <c r="C186" s="2">
        <v>25</v>
      </c>
      <c r="D186" s="2">
        <v>25.1</v>
      </c>
      <c r="E186" s="2">
        <v>24.3</v>
      </c>
      <c r="F186" s="2">
        <v>24.9</v>
      </c>
      <c r="G186" s="2">
        <v>0</v>
      </c>
      <c r="H186" s="6">
        <v>0</v>
      </c>
      <c r="I186" s="5">
        <v>10436</v>
      </c>
      <c r="J186" s="5">
        <v>257035</v>
      </c>
      <c r="K186" s="2">
        <v>16.71</v>
      </c>
      <c r="M186" s="1">
        <v>43116</v>
      </c>
      <c r="N186" s="2">
        <v>82.2</v>
      </c>
      <c r="O186" s="2">
        <v>82.6</v>
      </c>
      <c r="P186" s="2">
        <v>79.3</v>
      </c>
      <c r="Q186" s="3">
        <v>81.900000000000006</v>
      </c>
      <c r="R186" s="3">
        <v>-0.9</v>
      </c>
      <c r="S186" s="4">
        <v>-1.09E-2</v>
      </c>
      <c r="T186" s="5">
        <v>12469</v>
      </c>
      <c r="U186" s="5">
        <v>1005332</v>
      </c>
      <c r="V186" s="2">
        <v>0</v>
      </c>
    </row>
    <row r="187" spans="2:22">
      <c r="B187" s="1">
        <v>43112</v>
      </c>
      <c r="C187" s="2">
        <v>25.55</v>
      </c>
      <c r="D187" s="2">
        <v>25.6</v>
      </c>
      <c r="E187" s="2">
        <v>24.65</v>
      </c>
      <c r="F187" s="3">
        <v>24.9</v>
      </c>
      <c r="G187" s="3">
        <v>-0.3</v>
      </c>
      <c r="H187" s="4">
        <v>-1.1900000000000001E-2</v>
      </c>
      <c r="I187" s="5">
        <v>10091</v>
      </c>
      <c r="J187" s="5">
        <v>252515</v>
      </c>
      <c r="K187" s="2">
        <v>16.71</v>
      </c>
      <c r="M187" s="1">
        <v>43115</v>
      </c>
      <c r="N187" s="2">
        <v>83.4</v>
      </c>
      <c r="O187" s="2">
        <v>83.8</v>
      </c>
      <c r="P187" s="2">
        <v>81.3</v>
      </c>
      <c r="Q187" s="3">
        <v>82.8</v>
      </c>
      <c r="R187" s="3">
        <v>0.7</v>
      </c>
      <c r="S187" s="4">
        <v>8.5000000000000006E-3</v>
      </c>
      <c r="T187" s="5">
        <v>7143</v>
      </c>
      <c r="U187" s="5">
        <v>589431</v>
      </c>
      <c r="V187" s="2">
        <v>0</v>
      </c>
    </row>
    <row r="188" spans="2:22">
      <c r="B188" s="1">
        <v>43111</v>
      </c>
      <c r="C188" s="2">
        <v>25.85</v>
      </c>
      <c r="D188" s="2">
        <v>26.2</v>
      </c>
      <c r="E188" s="2">
        <v>24.95</v>
      </c>
      <c r="F188" s="3">
        <v>25.2</v>
      </c>
      <c r="G188" s="3">
        <v>-0.1</v>
      </c>
      <c r="H188" s="4">
        <v>-4.0000000000000001E-3</v>
      </c>
      <c r="I188" s="5">
        <v>15972</v>
      </c>
      <c r="J188" s="5">
        <v>407419</v>
      </c>
      <c r="K188" s="2">
        <v>16.91</v>
      </c>
      <c r="M188" s="1">
        <v>43112</v>
      </c>
      <c r="N188" s="2">
        <v>82.5</v>
      </c>
      <c r="O188" s="2">
        <v>83.5</v>
      </c>
      <c r="P188" s="2">
        <v>81.5</v>
      </c>
      <c r="Q188" s="3">
        <v>82.1</v>
      </c>
      <c r="R188" s="3">
        <v>0.6</v>
      </c>
      <c r="S188" s="4">
        <v>7.4000000000000003E-3</v>
      </c>
      <c r="T188" s="5">
        <v>6694</v>
      </c>
      <c r="U188" s="5">
        <v>552254</v>
      </c>
      <c r="V188" s="2">
        <v>0</v>
      </c>
    </row>
    <row r="189" spans="2:22">
      <c r="B189" s="1">
        <v>43110</v>
      </c>
      <c r="C189" s="2">
        <v>25</v>
      </c>
      <c r="D189" s="2">
        <v>26</v>
      </c>
      <c r="E189" s="2">
        <v>24.9</v>
      </c>
      <c r="F189" s="3">
        <v>25.3</v>
      </c>
      <c r="G189" s="3">
        <v>0.5</v>
      </c>
      <c r="H189" s="4">
        <v>2.0199999999999999E-2</v>
      </c>
      <c r="I189" s="5">
        <v>27301</v>
      </c>
      <c r="J189" s="5">
        <v>696797</v>
      </c>
      <c r="K189" s="2">
        <v>16.98</v>
      </c>
      <c r="M189" s="1">
        <v>43111</v>
      </c>
      <c r="N189" s="2">
        <v>84.2</v>
      </c>
      <c r="O189" s="2">
        <v>84.2</v>
      </c>
      <c r="P189" s="2">
        <v>80.900000000000006</v>
      </c>
      <c r="Q189" s="3">
        <v>81.5</v>
      </c>
      <c r="R189" s="3">
        <v>-1.5</v>
      </c>
      <c r="S189" s="4">
        <v>-1.8100000000000002E-2</v>
      </c>
      <c r="T189" s="5">
        <v>11886</v>
      </c>
      <c r="U189" s="5">
        <v>977600</v>
      </c>
      <c r="V189" s="2">
        <v>0</v>
      </c>
    </row>
    <row r="190" spans="2:22">
      <c r="B190" s="1">
        <v>43109</v>
      </c>
      <c r="C190" s="2">
        <v>25.3</v>
      </c>
      <c r="D190" s="2">
        <v>26</v>
      </c>
      <c r="E190" s="2">
        <v>24.35</v>
      </c>
      <c r="F190" s="3">
        <v>24.8</v>
      </c>
      <c r="G190" s="3">
        <v>-0.05</v>
      </c>
      <c r="H190" s="4">
        <v>-2E-3</v>
      </c>
      <c r="I190" s="5">
        <v>28415</v>
      </c>
      <c r="J190" s="5">
        <v>714894</v>
      </c>
      <c r="K190" s="2">
        <v>16.64</v>
      </c>
      <c r="M190" s="1">
        <v>43110</v>
      </c>
      <c r="N190" s="2">
        <v>87.2</v>
      </c>
      <c r="O190" s="2">
        <v>89</v>
      </c>
      <c r="P190" s="2">
        <v>79.5</v>
      </c>
      <c r="Q190" s="3">
        <v>83</v>
      </c>
      <c r="R190" s="3">
        <v>-2</v>
      </c>
      <c r="S190" s="4">
        <v>-2.35E-2</v>
      </c>
      <c r="T190" s="5">
        <v>48233</v>
      </c>
      <c r="U190" s="5">
        <v>4088346</v>
      </c>
      <c r="V190" s="2">
        <v>0</v>
      </c>
    </row>
    <row r="191" spans="2:22">
      <c r="B191" s="1">
        <v>43108</v>
      </c>
      <c r="C191" s="2">
        <v>23.9</v>
      </c>
      <c r="D191" s="2">
        <v>25.55</v>
      </c>
      <c r="E191" s="2">
        <v>23.85</v>
      </c>
      <c r="F191" s="3">
        <v>24.85</v>
      </c>
      <c r="G191" s="3">
        <v>1.35</v>
      </c>
      <c r="H191" s="4">
        <v>5.74E-2</v>
      </c>
      <c r="I191" s="5">
        <v>45630</v>
      </c>
      <c r="J191" s="5">
        <v>1127068</v>
      </c>
      <c r="K191" s="2">
        <v>16.68</v>
      </c>
      <c r="M191" s="1">
        <v>43109</v>
      </c>
      <c r="N191" s="2">
        <v>94.5</v>
      </c>
      <c r="O191" s="2">
        <v>96.1</v>
      </c>
      <c r="P191" s="2">
        <v>84.8</v>
      </c>
      <c r="Q191" s="3">
        <v>85</v>
      </c>
      <c r="R191" s="3">
        <v>-9.1999999999999993</v>
      </c>
      <c r="S191" s="4">
        <v>-9.7699999999999995E-2</v>
      </c>
      <c r="T191" s="5">
        <v>22555</v>
      </c>
      <c r="U191" s="5">
        <v>2003683</v>
      </c>
      <c r="V191" s="2">
        <v>0</v>
      </c>
    </row>
    <row r="192" spans="2:22">
      <c r="B192" s="1">
        <v>43105</v>
      </c>
      <c r="C192" s="2">
        <v>22.7</v>
      </c>
      <c r="D192" s="2">
        <v>23.65</v>
      </c>
      <c r="E192" s="2">
        <v>22.65</v>
      </c>
      <c r="F192" s="3">
        <v>23.5</v>
      </c>
      <c r="G192" s="3">
        <v>2</v>
      </c>
      <c r="H192" s="4">
        <v>9.2999999999999999E-2</v>
      </c>
      <c r="I192" s="5">
        <v>46848</v>
      </c>
      <c r="J192" s="5">
        <v>1088687</v>
      </c>
      <c r="K192" s="2">
        <v>15.77</v>
      </c>
      <c r="M192" s="1">
        <v>43108</v>
      </c>
      <c r="N192" s="2">
        <v>93.9</v>
      </c>
      <c r="O192" s="2">
        <v>96.7</v>
      </c>
      <c r="P192" s="2">
        <v>93</v>
      </c>
      <c r="Q192" s="3">
        <v>94.2</v>
      </c>
      <c r="R192" s="3">
        <v>0.3</v>
      </c>
      <c r="S192" s="4">
        <v>3.2000000000000002E-3</v>
      </c>
      <c r="T192" s="5">
        <v>13989</v>
      </c>
      <c r="U192" s="5">
        <v>1327532</v>
      </c>
      <c r="V192" s="2">
        <v>0</v>
      </c>
    </row>
    <row r="193" spans="2:22">
      <c r="B193" s="1">
        <v>43104</v>
      </c>
      <c r="C193" s="2">
        <v>22</v>
      </c>
      <c r="D193" s="2">
        <v>22.2</v>
      </c>
      <c r="E193" s="2">
        <v>21.45</v>
      </c>
      <c r="F193" s="3">
        <v>21.5</v>
      </c>
      <c r="G193" s="3">
        <v>-0.4</v>
      </c>
      <c r="H193" s="4">
        <v>-1.83E-2</v>
      </c>
      <c r="I193" s="5">
        <v>7276</v>
      </c>
      <c r="J193" s="5">
        <v>157410</v>
      </c>
      <c r="K193" s="2">
        <v>14.43</v>
      </c>
      <c r="M193" s="1">
        <v>43105</v>
      </c>
      <c r="N193" s="2">
        <v>92.9</v>
      </c>
      <c r="O193" s="2">
        <v>95.9</v>
      </c>
      <c r="P193" s="2">
        <v>91.3</v>
      </c>
      <c r="Q193" s="3">
        <v>93.9</v>
      </c>
      <c r="R193" s="3">
        <v>1.6</v>
      </c>
      <c r="S193" s="4">
        <v>1.7299999999999999E-2</v>
      </c>
      <c r="T193" s="5">
        <v>15451</v>
      </c>
      <c r="U193" s="5">
        <v>1449644</v>
      </c>
      <c r="V193" s="2">
        <v>0</v>
      </c>
    </row>
    <row r="194" spans="2:22">
      <c r="B194" s="1">
        <v>43103</v>
      </c>
      <c r="C194" s="2">
        <v>22.1</v>
      </c>
      <c r="D194" s="2">
        <v>22.45</v>
      </c>
      <c r="E194" s="2">
        <v>21.65</v>
      </c>
      <c r="F194" s="3">
        <v>21.9</v>
      </c>
      <c r="G194" s="3">
        <v>-0.1</v>
      </c>
      <c r="H194" s="4">
        <v>-4.4999999999999997E-3</v>
      </c>
      <c r="I194" s="5">
        <v>7966</v>
      </c>
      <c r="J194" s="5">
        <v>174899</v>
      </c>
      <c r="K194" s="2">
        <v>14.7</v>
      </c>
      <c r="M194" s="1">
        <v>43104</v>
      </c>
      <c r="N194" s="2">
        <v>90.5</v>
      </c>
      <c r="O194" s="2">
        <v>92.3</v>
      </c>
      <c r="P194" s="2">
        <v>87.5</v>
      </c>
      <c r="Q194" s="3">
        <v>92.3</v>
      </c>
      <c r="R194" s="3">
        <v>2.6</v>
      </c>
      <c r="S194" s="4">
        <v>2.9000000000000001E-2</v>
      </c>
      <c r="T194" s="5">
        <v>15369</v>
      </c>
      <c r="U194" s="5">
        <v>1391265</v>
      </c>
      <c r="V194" s="2">
        <v>0</v>
      </c>
    </row>
    <row r="195" spans="2:22">
      <c r="B195" s="1">
        <v>43102</v>
      </c>
      <c r="C195" s="2">
        <v>21.8</v>
      </c>
      <c r="D195" s="2">
        <v>22.8</v>
      </c>
      <c r="E195" s="2">
        <v>21.8</v>
      </c>
      <c r="F195" s="3">
        <v>22</v>
      </c>
      <c r="G195" s="3">
        <v>0.6</v>
      </c>
      <c r="H195" s="4">
        <v>2.8000000000000001E-2</v>
      </c>
      <c r="I195" s="5">
        <v>16882</v>
      </c>
      <c r="J195" s="5">
        <v>375421</v>
      </c>
      <c r="K195" s="2">
        <v>14.77</v>
      </c>
      <c r="M195" s="1">
        <v>43103</v>
      </c>
      <c r="N195" s="2">
        <v>93.7</v>
      </c>
      <c r="O195" s="2">
        <v>95.8</v>
      </c>
      <c r="P195" s="2">
        <v>88.7</v>
      </c>
      <c r="Q195" s="3">
        <v>89.7</v>
      </c>
      <c r="R195" s="3">
        <v>-3</v>
      </c>
      <c r="S195" s="4">
        <v>-3.2399999999999998E-2</v>
      </c>
      <c r="T195" s="5">
        <v>26198</v>
      </c>
      <c r="U195" s="5">
        <v>2446791</v>
      </c>
      <c r="V195" s="2">
        <v>0</v>
      </c>
    </row>
    <row r="196" spans="2:22">
      <c r="B196" s="1">
        <v>43098</v>
      </c>
      <c r="C196" s="2">
        <v>21.4</v>
      </c>
      <c r="D196" s="2">
        <v>21.65</v>
      </c>
      <c r="E196" s="2">
        <v>21.25</v>
      </c>
      <c r="F196" s="3">
        <v>21.4</v>
      </c>
      <c r="G196" s="3">
        <v>0.2</v>
      </c>
      <c r="H196" s="4">
        <v>9.4000000000000004E-3</v>
      </c>
      <c r="I196" s="5">
        <v>6753</v>
      </c>
      <c r="J196" s="5">
        <v>144437</v>
      </c>
      <c r="K196" s="2">
        <v>14.36</v>
      </c>
      <c r="M196" s="1">
        <v>43102</v>
      </c>
      <c r="N196" s="2">
        <v>85.2</v>
      </c>
      <c r="O196" s="2">
        <v>92.7</v>
      </c>
      <c r="P196" s="2">
        <v>84.7</v>
      </c>
      <c r="Q196" s="3">
        <v>92.7</v>
      </c>
      <c r="R196" s="3">
        <v>8.4</v>
      </c>
      <c r="S196" s="4">
        <v>9.9599999999999994E-2</v>
      </c>
      <c r="T196" s="5">
        <v>17512</v>
      </c>
      <c r="U196" s="5">
        <v>1557232</v>
      </c>
      <c r="V196" s="2">
        <v>0</v>
      </c>
    </row>
    <row r="197" spans="2:22">
      <c r="B197" s="1">
        <v>43097</v>
      </c>
      <c r="C197" s="2">
        <v>21.95</v>
      </c>
      <c r="D197" s="2">
        <v>22.3</v>
      </c>
      <c r="E197" s="2">
        <v>21.1</v>
      </c>
      <c r="F197" s="3">
        <v>21.2</v>
      </c>
      <c r="G197" s="3">
        <v>-0.1</v>
      </c>
      <c r="H197" s="4">
        <v>-4.7000000000000002E-3</v>
      </c>
      <c r="I197" s="5">
        <v>12922</v>
      </c>
      <c r="J197" s="5">
        <v>281261</v>
      </c>
      <c r="K197" s="2">
        <v>14.23</v>
      </c>
      <c r="M197" s="1">
        <v>43098</v>
      </c>
      <c r="N197" s="2">
        <v>83.5</v>
      </c>
      <c r="O197" s="2">
        <v>85.6</v>
      </c>
      <c r="P197" s="2">
        <v>83.5</v>
      </c>
      <c r="Q197" s="3">
        <v>84.3</v>
      </c>
      <c r="R197" s="3">
        <v>0.8</v>
      </c>
      <c r="S197" s="4">
        <v>9.5999999999999992E-3</v>
      </c>
      <c r="T197" s="5">
        <v>9371</v>
      </c>
      <c r="U197" s="5">
        <v>792712</v>
      </c>
      <c r="V197" s="2">
        <v>0</v>
      </c>
    </row>
    <row r="198" spans="2:22">
      <c r="B198" s="1">
        <v>43096</v>
      </c>
      <c r="C198" s="2">
        <v>20.149999999999999</v>
      </c>
      <c r="D198" s="2">
        <v>21.9</v>
      </c>
      <c r="E198" s="2">
        <v>20.149999999999999</v>
      </c>
      <c r="F198" s="3">
        <v>21.3</v>
      </c>
      <c r="G198" s="3">
        <v>1.1499999999999999</v>
      </c>
      <c r="H198" s="4">
        <v>5.7099999999999998E-2</v>
      </c>
      <c r="I198" s="5">
        <v>15748</v>
      </c>
      <c r="J198" s="5">
        <v>335444</v>
      </c>
      <c r="K198" s="2">
        <v>14.3</v>
      </c>
      <c r="M198" s="1">
        <v>43097</v>
      </c>
      <c r="N198" s="2">
        <v>82</v>
      </c>
      <c r="O198" s="2">
        <v>84.7</v>
      </c>
      <c r="P198" s="2">
        <v>82</v>
      </c>
      <c r="Q198" s="3">
        <v>83.5</v>
      </c>
      <c r="R198" s="3">
        <v>1.9</v>
      </c>
      <c r="S198" s="4">
        <v>2.3300000000000001E-2</v>
      </c>
      <c r="T198" s="5">
        <v>9548</v>
      </c>
      <c r="U198" s="5">
        <v>798023</v>
      </c>
      <c r="V198" s="2">
        <v>0</v>
      </c>
    </row>
    <row r="199" spans="2:22">
      <c r="B199" s="1">
        <v>43095</v>
      </c>
      <c r="C199" s="2">
        <v>20.75</v>
      </c>
      <c r="D199" s="2">
        <v>20.9</v>
      </c>
      <c r="E199" s="2">
        <v>20</v>
      </c>
      <c r="F199" s="3">
        <v>20.149999999999999</v>
      </c>
      <c r="G199" s="3">
        <v>-0.7</v>
      </c>
      <c r="H199" s="4">
        <v>-3.3599999999999998E-2</v>
      </c>
      <c r="I199" s="5">
        <v>4263</v>
      </c>
      <c r="J199" s="5">
        <v>86699</v>
      </c>
      <c r="K199" s="2">
        <v>13.52</v>
      </c>
      <c r="M199" s="1">
        <v>43096</v>
      </c>
      <c r="N199" s="2">
        <v>81</v>
      </c>
      <c r="O199" s="2">
        <v>81.8</v>
      </c>
      <c r="P199" s="2">
        <v>79.7</v>
      </c>
      <c r="Q199" s="3">
        <v>81.599999999999994</v>
      </c>
      <c r="R199" s="3">
        <v>1.6</v>
      </c>
      <c r="S199" s="4">
        <v>0.02</v>
      </c>
      <c r="T199" s="5">
        <v>6077</v>
      </c>
      <c r="U199" s="5">
        <v>491858</v>
      </c>
      <c r="V199" s="2">
        <v>0</v>
      </c>
    </row>
    <row r="200" spans="2:22">
      <c r="B200" s="1">
        <v>43094</v>
      </c>
      <c r="C200" s="2">
        <v>21</v>
      </c>
      <c r="D200" s="2">
        <v>21.1</v>
      </c>
      <c r="E200" s="2">
        <v>20.8</v>
      </c>
      <c r="F200" s="3">
        <v>20.85</v>
      </c>
      <c r="G200" s="3">
        <v>0.1</v>
      </c>
      <c r="H200" s="4">
        <v>4.7999999999999996E-3</v>
      </c>
      <c r="I200" s="5">
        <v>6923</v>
      </c>
      <c r="J200" s="5">
        <v>145066</v>
      </c>
      <c r="K200" s="2">
        <v>13.99</v>
      </c>
      <c r="M200" s="1">
        <v>43095</v>
      </c>
      <c r="N200" s="2">
        <v>83</v>
      </c>
      <c r="O200" s="2">
        <v>83</v>
      </c>
      <c r="P200" s="2">
        <v>77</v>
      </c>
      <c r="Q200" s="3">
        <v>80</v>
      </c>
      <c r="R200" s="3">
        <v>-2.1</v>
      </c>
      <c r="S200" s="4">
        <v>-2.5600000000000001E-2</v>
      </c>
      <c r="T200" s="5">
        <v>11728</v>
      </c>
      <c r="U200" s="5">
        <v>936282</v>
      </c>
      <c r="V200" s="2">
        <v>0</v>
      </c>
    </row>
    <row r="201" spans="2:22">
      <c r="B201" s="1">
        <v>43091</v>
      </c>
      <c r="C201" s="2">
        <v>20.45</v>
      </c>
      <c r="D201" s="2">
        <v>20.75</v>
      </c>
      <c r="E201" s="2">
        <v>20.350000000000001</v>
      </c>
      <c r="F201" s="3">
        <v>20.75</v>
      </c>
      <c r="G201" s="3">
        <v>0.5</v>
      </c>
      <c r="H201" s="4">
        <v>2.47E-2</v>
      </c>
      <c r="I201" s="5">
        <v>5934</v>
      </c>
      <c r="J201" s="5">
        <v>122235</v>
      </c>
      <c r="K201" s="2">
        <v>13.93</v>
      </c>
      <c r="M201" s="1">
        <v>43094</v>
      </c>
      <c r="N201" s="2">
        <v>84.5</v>
      </c>
      <c r="O201" s="2">
        <v>85</v>
      </c>
      <c r="P201" s="2">
        <v>81.8</v>
      </c>
      <c r="Q201" s="3">
        <v>82.1</v>
      </c>
      <c r="R201" s="3">
        <v>-1.4</v>
      </c>
      <c r="S201" s="4">
        <v>-1.6799999999999999E-2</v>
      </c>
      <c r="T201" s="5">
        <v>10388</v>
      </c>
      <c r="U201" s="5">
        <v>870081</v>
      </c>
      <c r="V201" s="2">
        <v>0</v>
      </c>
    </row>
    <row r="202" spans="2:22">
      <c r="B202" s="1">
        <v>43090</v>
      </c>
      <c r="C202" s="2">
        <v>20.45</v>
      </c>
      <c r="D202" s="2">
        <v>20.7</v>
      </c>
      <c r="E202" s="2">
        <v>20.25</v>
      </c>
      <c r="F202" s="3">
        <v>20.25</v>
      </c>
      <c r="G202" s="3">
        <v>0.15</v>
      </c>
      <c r="H202" s="4">
        <v>7.4999999999999997E-3</v>
      </c>
      <c r="I202" s="5">
        <v>5812</v>
      </c>
      <c r="J202" s="5">
        <v>118882</v>
      </c>
      <c r="K202" s="2">
        <v>13.59</v>
      </c>
      <c r="M202" s="1">
        <v>43091</v>
      </c>
      <c r="N202" s="2">
        <v>83.7</v>
      </c>
      <c r="O202" s="2">
        <v>85.5</v>
      </c>
      <c r="P202" s="2">
        <v>81</v>
      </c>
      <c r="Q202" s="3">
        <v>83.5</v>
      </c>
      <c r="R202" s="3">
        <v>-0.2</v>
      </c>
      <c r="S202" s="4">
        <v>-2.3999999999999998E-3</v>
      </c>
      <c r="T202" s="5">
        <v>17553</v>
      </c>
      <c r="U202" s="5">
        <v>1464900</v>
      </c>
      <c r="V202" s="2">
        <v>0</v>
      </c>
    </row>
    <row r="203" spans="2:22">
      <c r="B203" s="1">
        <v>43089</v>
      </c>
      <c r="C203" s="2">
        <v>19.8</v>
      </c>
      <c r="D203" s="2">
        <v>20.2</v>
      </c>
      <c r="E203" s="2">
        <v>19.75</v>
      </c>
      <c r="F203" s="3">
        <v>20.100000000000001</v>
      </c>
      <c r="G203" s="3">
        <v>0.1</v>
      </c>
      <c r="H203" s="4">
        <v>5.0000000000000001E-3</v>
      </c>
      <c r="I203" s="5">
        <v>7625</v>
      </c>
      <c r="J203" s="5">
        <v>151971</v>
      </c>
      <c r="K203" s="2">
        <v>13.49</v>
      </c>
      <c r="M203" s="1">
        <v>43090</v>
      </c>
      <c r="N203" s="2">
        <v>80.7</v>
      </c>
      <c r="O203" s="2">
        <v>84.7</v>
      </c>
      <c r="P203" s="2">
        <v>80.599999999999994</v>
      </c>
      <c r="Q203" s="3">
        <v>83.7</v>
      </c>
      <c r="R203" s="3">
        <v>2.8</v>
      </c>
      <c r="S203" s="4">
        <v>3.4599999999999999E-2</v>
      </c>
      <c r="T203" s="5">
        <v>21311</v>
      </c>
      <c r="U203" s="5">
        <v>1769340</v>
      </c>
      <c r="V203" s="2">
        <v>0</v>
      </c>
    </row>
    <row r="204" spans="2:22">
      <c r="B204" s="1">
        <v>43088</v>
      </c>
      <c r="C204" s="2">
        <v>20.149999999999999</v>
      </c>
      <c r="D204" s="2">
        <v>20.2</v>
      </c>
      <c r="E204" s="2">
        <v>19.8</v>
      </c>
      <c r="F204" s="2">
        <v>20</v>
      </c>
      <c r="G204" s="2">
        <v>0</v>
      </c>
      <c r="H204" s="6">
        <v>0</v>
      </c>
      <c r="I204" s="5">
        <v>4186</v>
      </c>
      <c r="J204" s="5">
        <v>83644</v>
      </c>
      <c r="K204" s="2">
        <v>13.42</v>
      </c>
      <c r="M204" s="1">
        <v>43089</v>
      </c>
      <c r="N204" s="2">
        <v>82</v>
      </c>
      <c r="O204" s="2">
        <v>83.5</v>
      </c>
      <c r="P204" s="2">
        <v>80.5</v>
      </c>
      <c r="Q204" s="3">
        <v>80.900000000000006</v>
      </c>
      <c r="R204" s="3">
        <v>-1.1000000000000001</v>
      </c>
      <c r="S204" s="4">
        <v>-1.34E-2</v>
      </c>
      <c r="T204" s="5">
        <v>16121</v>
      </c>
      <c r="U204" s="5">
        <v>1319355</v>
      </c>
      <c r="V204" s="2">
        <v>0</v>
      </c>
    </row>
    <row r="205" spans="2:22">
      <c r="B205" s="1">
        <v>43087</v>
      </c>
      <c r="C205" s="2">
        <v>19.850000000000001</v>
      </c>
      <c r="D205" s="2">
        <v>20.3</v>
      </c>
      <c r="E205" s="2">
        <v>19.850000000000001</v>
      </c>
      <c r="F205" s="3">
        <v>20</v>
      </c>
      <c r="G205" s="3">
        <v>0.4</v>
      </c>
      <c r="H205" s="4">
        <v>2.0400000000000001E-2</v>
      </c>
      <c r="I205" s="5">
        <v>5411</v>
      </c>
      <c r="J205" s="5">
        <v>108669</v>
      </c>
      <c r="K205" s="2">
        <v>13.42</v>
      </c>
      <c r="M205" s="1">
        <v>43088</v>
      </c>
      <c r="N205" s="2">
        <v>79</v>
      </c>
      <c r="O205" s="2">
        <v>83.3</v>
      </c>
      <c r="P205" s="2">
        <v>77.3</v>
      </c>
      <c r="Q205" s="3">
        <v>82</v>
      </c>
      <c r="R205" s="3">
        <v>4.5</v>
      </c>
      <c r="S205" s="4">
        <v>5.8099999999999999E-2</v>
      </c>
      <c r="T205" s="5">
        <v>30206</v>
      </c>
      <c r="U205" s="5">
        <v>2427282</v>
      </c>
      <c r="V205" s="2">
        <v>0</v>
      </c>
    </row>
    <row r="206" spans="2:22">
      <c r="B206" s="1">
        <v>43084</v>
      </c>
      <c r="C206" s="2">
        <v>19.350000000000001</v>
      </c>
      <c r="D206" s="2">
        <v>19.649999999999999</v>
      </c>
      <c r="E206" s="2">
        <v>19.350000000000001</v>
      </c>
      <c r="F206" s="3">
        <v>19.600000000000001</v>
      </c>
      <c r="G206" s="3">
        <v>0.4</v>
      </c>
      <c r="H206" s="4">
        <v>2.0799999999999999E-2</v>
      </c>
      <c r="I206" s="5">
        <v>4101</v>
      </c>
      <c r="J206" s="5">
        <v>80012</v>
      </c>
      <c r="K206" s="2">
        <v>13.15</v>
      </c>
      <c r="M206" s="1">
        <v>43087</v>
      </c>
      <c r="N206" s="2">
        <v>80</v>
      </c>
      <c r="O206" s="2">
        <v>81.900000000000006</v>
      </c>
      <c r="P206" s="2">
        <v>75.5</v>
      </c>
      <c r="Q206" s="3">
        <v>77.5</v>
      </c>
      <c r="R206" s="3">
        <v>-0.7</v>
      </c>
      <c r="S206" s="4">
        <v>-8.9999999999999993E-3</v>
      </c>
      <c r="T206" s="5">
        <v>25491</v>
      </c>
      <c r="U206" s="5">
        <v>2019221</v>
      </c>
      <c r="V206" s="2">
        <v>0</v>
      </c>
    </row>
    <row r="207" spans="2:22">
      <c r="B207" s="1">
        <v>43083</v>
      </c>
      <c r="C207" s="2">
        <v>19.3</v>
      </c>
      <c r="D207" s="2">
        <v>19.350000000000001</v>
      </c>
      <c r="E207" s="2">
        <v>19.2</v>
      </c>
      <c r="F207" s="3">
        <v>19.2</v>
      </c>
      <c r="G207" s="3">
        <v>-0.05</v>
      </c>
      <c r="H207" s="4">
        <v>-2.5999999999999999E-3</v>
      </c>
      <c r="I207" s="2">
        <v>977</v>
      </c>
      <c r="J207" s="5">
        <v>18829</v>
      </c>
      <c r="K207" s="2">
        <v>12.89</v>
      </c>
      <c r="M207" s="1">
        <v>43084</v>
      </c>
      <c r="N207" s="2">
        <v>79.8</v>
      </c>
      <c r="O207" s="2">
        <v>81.099999999999994</v>
      </c>
      <c r="P207" s="2">
        <v>76.599999999999994</v>
      </c>
      <c r="Q207" s="3">
        <v>78.2</v>
      </c>
      <c r="R207" s="3">
        <v>-2.6</v>
      </c>
      <c r="S207" s="4">
        <v>-3.2199999999999999E-2</v>
      </c>
      <c r="T207" s="5">
        <v>33577</v>
      </c>
      <c r="U207" s="5">
        <v>2646890</v>
      </c>
      <c r="V207" s="2">
        <v>0</v>
      </c>
    </row>
    <row r="208" spans="2:22">
      <c r="B208" s="1">
        <v>43082</v>
      </c>
      <c r="C208" s="2">
        <v>19.2</v>
      </c>
      <c r="D208" s="2">
        <v>19.45</v>
      </c>
      <c r="E208" s="2">
        <v>19.2</v>
      </c>
      <c r="F208" s="3">
        <v>19.25</v>
      </c>
      <c r="G208" s="3">
        <v>0.05</v>
      </c>
      <c r="H208" s="4">
        <v>2.5999999999999999E-3</v>
      </c>
      <c r="I208" s="5">
        <v>1509</v>
      </c>
      <c r="J208" s="5">
        <v>29155</v>
      </c>
      <c r="K208" s="2">
        <v>12.92</v>
      </c>
      <c r="M208" s="1">
        <v>43083</v>
      </c>
      <c r="N208" s="2">
        <v>91</v>
      </c>
      <c r="O208" s="2">
        <v>93.2</v>
      </c>
      <c r="P208" s="2">
        <v>80.8</v>
      </c>
      <c r="Q208" s="3">
        <v>80.8</v>
      </c>
      <c r="R208" s="3">
        <v>-8.9</v>
      </c>
      <c r="S208" s="4">
        <v>-9.9199999999999997E-2</v>
      </c>
      <c r="T208" s="5">
        <v>27716</v>
      </c>
      <c r="U208" s="5">
        <v>2400823</v>
      </c>
      <c r="V208" s="2">
        <v>0</v>
      </c>
    </row>
    <row r="209" spans="2:22">
      <c r="B209" s="1">
        <v>43081</v>
      </c>
      <c r="C209" s="2">
        <v>19.25</v>
      </c>
      <c r="D209" s="2">
        <v>19.3</v>
      </c>
      <c r="E209" s="2">
        <v>19.149999999999999</v>
      </c>
      <c r="F209" s="2">
        <v>19.2</v>
      </c>
      <c r="G209" s="2">
        <v>0</v>
      </c>
      <c r="H209" s="6">
        <v>0</v>
      </c>
      <c r="I209" s="5">
        <v>2156</v>
      </c>
      <c r="J209" s="5">
        <v>41385</v>
      </c>
      <c r="K209" s="2">
        <v>12.89</v>
      </c>
      <c r="M209" s="1">
        <v>43082</v>
      </c>
      <c r="N209" s="2">
        <v>86.5</v>
      </c>
      <c r="O209" s="2">
        <v>90.9</v>
      </c>
      <c r="P209" s="2">
        <v>83</v>
      </c>
      <c r="Q209" s="3">
        <v>89.7</v>
      </c>
      <c r="R209" s="3">
        <v>0.6</v>
      </c>
      <c r="S209" s="4">
        <v>6.7000000000000002E-3</v>
      </c>
      <c r="T209" s="5">
        <v>36838</v>
      </c>
      <c r="U209" s="5">
        <v>3226221</v>
      </c>
      <c r="V209" s="2">
        <v>0</v>
      </c>
    </row>
    <row r="210" spans="2:22">
      <c r="B210" s="1">
        <v>43080</v>
      </c>
      <c r="C210" s="2">
        <v>19.100000000000001</v>
      </c>
      <c r="D210" s="2">
        <v>19.25</v>
      </c>
      <c r="E210" s="2">
        <v>19.05</v>
      </c>
      <c r="F210" s="3">
        <v>19.2</v>
      </c>
      <c r="G210" s="3">
        <v>0.1</v>
      </c>
      <c r="H210" s="4">
        <v>5.1999999999999998E-3</v>
      </c>
      <c r="I210" s="5">
        <v>2495</v>
      </c>
      <c r="J210" s="5">
        <v>47835</v>
      </c>
      <c r="K210" s="2">
        <v>12.89</v>
      </c>
      <c r="M210" s="1">
        <v>43081</v>
      </c>
      <c r="N210" s="2">
        <v>99</v>
      </c>
      <c r="O210" s="2">
        <v>99.1</v>
      </c>
      <c r="P210" s="2">
        <v>89.1</v>
      </c>
      <c r="Q210" s="3">
        <v>89.1</v>
      </c>
      <c r="R210" s="3">
        <v>-9.9</v>
      </c>
      <c r="S210" s="4">
        <v>-0.1</v>
      </c>
      <c r="T210" s="5">
        <v>32854</v>
      </c>
      <c r="U210" s="5">
        <v>3009838</v>
      </c>
      <c r="V210" s="2">
        <v>0</v>
      </c>
    </row>
    <row r="211" spans="2:22">
      <c r="B211" s="1">
        <v>43077</v>
      </c>
      <c r="C211" s="2">
        <v>19.05</v>
      </c>
      <c r="D211" s="2">
        <v>19.149999999999999</v>
      </c>
      <c r="E211" s="2">
        <v>19</v>
      </c>
      <c r="F211" s="3">
        <v>19.100000000000001</v>
      </c>
      <c r="G211" s="3">
        <v>0.1</v>
      </c>
      <c r="H211" s="4">
        <v>5.3E-3</v>
      </c>
      <c r="I211" s="5">
        <v>1903</v>
      </c>
      <c r="J211" s="5">
        <v>36308</v>
      </c>
      <c r="K211" s="2">
        <v>12.82</v>
      </c>
      <c r="M211" s="1">
        <v>43080</v>
      </c>
      <c r="N211" s="2">
        <v>104</v>
      </c>
      <c r="O211" s="2">
        <v>106.5</v>
      </c>
      <c r="P211" s="2">
        <v>99</v>
      </c>
      <c r="Q211" s="3">
        <v>99</v>
      </c>
      <c r="R211" s="3">
        <v>-2</v>
      </c>
      <c r="S211" s="4">
        <v>-1.9800000000000002E-2</v>
      </c>
      <c r="T211" s="5">
        <v>25292</v>
      </c>
      <c r="U211" s="5">
        <v>2596574</v>
      </c>
      <c r="V211" s="2">
        <v>0</v>
      </c>
    </row>
    <row r="212" spans="2:22">
      <c r="B212" s="1">
        <v>43076</v>
      </c>
      <c r="C212" s="2">
        <v>19</v>
      </c>
      <c r="D212" s="2">
        <v>19.100000000000001</v>
      </c>
      <c r="E212" s="2">
        <v>18.95</v>
      </c>
      <c r="F212" s="2">
        <v>19</v>
      </c>
      <c r="G212" s="2">
        <v>0</v>
      </c>
      <c r="H212" s="6">
        <v>0</v>
      </c>
      <c r="I212" s="5">
        <v>2079</v>
      </c>
      <c r="J212" s="5">
        <v>39551</v>
      </c>
      <c r="K212" s="2">
        <v>12.75</v>
      </c>
      <c r="M212" s="1">
        <v>43077</v>
      </c>
      <c r="N212" s="2">
        <v>94.3</v>
      </c>
      <c r="O212" s="2">
        <v>101</v>
      </c>
      <c r="P212" s="2">
        <v>92</v>
      </c>
      <c r="Q212" s="3">
        <v>101</v>
      </c>
      <c r="R212" s="3">
        <v>8.9</v>
      </c>
      <c r="S212" s="4">
        <v>9.6600000000000005E-2</v>
      </c>
      <c r="T212" s="5">
        <v>23202</v>
      </c>
      <c r="U212" s="5">
        <v>2253649</v>
      </c>
      <c r="V212" s="2">
        <v>0</v>
      </c>
    </row>
    <row r="213" spans="2:22">
      <c r="B213" s="1">
        <v>43075</v>
      </c>
      <c r="C213" s="2">
        <v>19.05</v>
      </c>
      <c r="D213" s="2">
        <v>19.149999999999999</v>
      </c>
      <c r="E213" s="2">
        <v>18.95</v>
      </c>
      <c r="F213" s="3">
        <v>19</v>
      </c>
      <c r="G213" s="3">
        <v>-0.15</v>
      </c>
      <c r="H213" s="4">
        <v>-7.7999999999999996E-3</v>
      </c>
      <c r="I213" s="5">
        <v>2295</v>
      </c>
      <c r="J213" s="5">
        <v>43689</v>
      </c>
      <c r="K213" s="2">
        <v>12.75</v>
      </c>
      <c r="M213" s="1">
        <v>43076</v>
      </c>
      <c r="N213" s="2">
        <v>100</v>
      </c>
      <c r="O213" s="2">
        <v>100</v>
      </c>
      <c r="P213" s="2">
        <v>91.9</v>
      </c>
      <c r="Q213" s="3">
        <v>92.1</v>
      </c>
      <c r="R213" s="3">
        <v>-9.9</v>
      </c>
      <c r="S213" s="4">
        <v>-9.7100000000000006E-2</v>
      </c>
      <c r="T213" s="5">
        <v>21283</v>
      </c>
      <c r="U213" s="5">
        <v>2026191</v>
      </c>
      <c r="V213" s="2">
        <v>0</v>
      </c>
    </row>
    <row r="214" spans="2:22">
      <c r="B214" s="1">
        <v>43074</v>
      </c>
      <c r="C214" s="2">
        <v>19.45</v>
      </c>
      <c r="D214" s="2">
        <v>19.5</v>
      </c>
      <c r="E214" s="2">
        <v>19.149999999999999</v>
      </c>
      <c r="F214" s="3">
        <v>19.149999999999999</v>
      </c>
      <c r="G214" s="3">
        <v>-0.3</v>
      </c>
      <c r="H214" s="4">
        <v>-1.54E-2</v>
      </c>
      <c r="I214" s="5">
        <v>1859</v>
      </c>
      <c r="J214" s="5">
        <v>35878</v>
      </c>
      <c r="K214" s="2">
        <v>12.85</v>
      </c>
      <c r="M214" s="1">
        <v>43075</v>
      </c>
      <c r="N214" s="2">
        <v>113</v>
      </c>
      <c r="O214" s="2">
        <v>115</v>
      </c>
      <c r="P214" s="2">
        <v>102</v>
      </c>
      <c r="Q214" s="3">
        <v>102</v>
      </c>
      <c r="R214" s="3">
        <v>-11</v>
      </c>
      <c r="S214" s="4">
        <v>-9.7299999999999998E-2</v>
      </c>
      <c r="T214" s="5">
        <v>19884</v>
      </c>
      <c r="U214" s="5">
        <v>2074470</v>
      </c>
      <c r="V214" s="2">
        <v>0</v>
      </c>
    </row>
    <row r="215" spans="2:22">
      <c r="B215" s="1">
        <v>43073</v>
      </c>
      <c r="C215" s="2">
        <v>19.100000000000001</v>
      </c>
      <c r="D215" s="2">
        <v>19.649999999999999</v>
      </c>
      <c r="E215" s="2">
        <v>19</v>
      </c>
      <c r="F215" s="3">
        <v>19.45</v>
      </c>
      <c r="G215" s="3">
        <v>0.45</v>
      </c>
      <c r="H215" s="4">
        <v>2.3699999999999999E-2</v>
      </c>
      <c r="I215" s="5">
        <v>2829</v>
      </c>
      <c r="J215" s="5">
        <v>54882</v>
      </c>
      <c r="K215" s="2">
        <v>13.05</v>
      </c>
      <c r="M215" s="1">
        <v>43074</v>
      </c>
      <c r="N215" s="2">
        <v>111</v>
      </c>
      <c r="O215" s="2">
        <v>116</v>
      </c>
      <c r="P215" s="2">
        <v>111</v>
      </c>
      <c r="Q215" s="3">
        <v>113</v>
      </c>
      <c r="R215" s="3">
        <v>0.5</v>
      </c>
      <c r="S215" s="4">
        <v>4.4000000000000003E-3</v>
      </c>
      <c r="T215" s="5">
        <v>5217</v>
      </c>
      <c r="U215" s="5">
        <v>590778</v>
      </c>
      <c r="V215" s="2">
        <v>0</v>
      </c>
    </row>
    <row r="216" spans="2:22">
      <c r="B216" s="1">
        <v>43070</v>
      </c>
      <c r="C216" s="2">
        <v>19.100000000000001</v>
      </c>
      <c r="D216" s="2">
        <v>19.100000000000001</v>
      </c>
      <c r="E216" s="2">
        <v>18.899999999999999</v>
      </c>
      <c r="F216" s="3">
        <v>19</v>
      </c>
      <c r="G216" s="3">
        <v>-0.1</v>
      </c>
      <c r="H216" s="4">
        <v>-5.1999999999999998E-3</v>
      </c>
      <c r="I216" s="5">
        <v>1509</v>
      </c>
      <c r="J216" s="5">
        <v>28664</v>
      </c>
      <c r="K216" s="2">
        <v>12.75</v>
      </c>
      <c r="M216" s="1">
        <v>43073</v>
      </c>
      <c r="N216" s="2">
        <v>116</v>
      </c>
      <c r="O216" s="2">
        <v>116</v>
      </c>
      <c r="P216" s="2">
        <v>111</v>
      </c>
      <c r="Q216" s="3">
        <v>112.5</v>
      </c>
      <c r="R216" s="3">
        <v>-3</v>
      </c>
      <c r="S216" s="4">
        <v>-2.5999999999999999E-2</v>
      </c>
      <c r="T216" s="5">
        <v>3483</v>
      </c>
      <c r="U216" s="5">
        <v>394499</v>
      </c>
      <c r="V216" s="2">
        <v>0</v>
      </c>
    </row>
    <row r="217" spans="2:22">
      <c r="B217" s="1">
        <v>43069</v>
      </c>
      <c r="C217" s="2">
        <v>19.05</v>
      </c>
      <c r="D217" s="2">
        <v>19.149999999999999</v>
      </c>
      <c r="E217" s="2">
        <v>18.95</v>
      </c>
      <c r="F217" s="3">
        <v>19.100000000000001</v>
      </c>
      <c r="G217" s="3">
        <v>0.05</v>
      </c>
      <c r="H217" s="4">
        <v>2.5999999999999999E-3</v>
      </c>
      <c r="I217" s="5">
        <v>1958</v>
      </c>
      <c r="J217" s="5">
        <v>37283</v>
      </c>
      <c r="K217" s="2">
        <v>12.82</v>
      </c>
      <c r="M217" s="1">
        <v>43070</v>
      </c>
      <c r="N217" s="2">
        <v>115</v>
      </c>
      <c r="O217" s="2">
        <v>118</v>
      </c>
      <c r="P217" s="2">
        <v>112</v>
      </c>
      <c r="Q217" s="3">
        <v>115.5</v>
      </c>
      <c r="R217" s="3">
        <v>1</v>
      </c>
      <c r="S217" s="4">
        <v>8.6999999999999994E-3</v>
      </c>
      <c r="T217" s="5">
        <v>4033</v>
      </c>
      <c r="U217" s="5">
        <v>465793</v>
      </c>
      <c r="V217" s="2">
        <v>0</v>
      </c>
    </row>
    <row r="218" spans="2:22">
      <c r="B218" s="1">
        <v>43068</v>
      </c>
      <c r="C218" s="2">
        <v>19.2</v>
      </c>
      <c r="D218" s="2">
        <v>19.350000000000001</v>
      </c>
      <c r="E218" s="2">
        <v>19.05</v>
      </c>
      <c r="F218" s="3">
        <v>19.05</v>
      </c>
      <c r="G218" s="3">
        <v>-0.15</v>
      </c>
      <c r="H218" s="4">
        <v>-7.7999999999999996E-3</v>
      </c>
      <c r="I218" s="5">
        <v>1773</v>
      </c>
      <c r="J218" s="5">
        <v>33940</v>
      </c>
      <c r="K218" s="2">
        <v>12.79</v>
      </c>
      <c r="M218" s="1">
        <v>43069</v>
      </c>
      <c r="N218" s="2">
        <v>110</v>
      </c>
      <c r="O218" s="2">
        <v>116.5</v>
      </c>
      <c r="P218" s="2">
        <v>110</v>
      </c>
      <c r="Q218" s="3">
        <v>114.5</v>
      </c>
      <c r="R218" s="3">
        <v>-1</v>
      </c>
      <c r="S218" s="4">
        <v>-8.6999999999999994E-3</v>
      </c>
      <c r="T218" s="5">
        <v>3571</v>
      </c>
      <c r="U218" s="5">
        <v>406865</v>
      </c>
      <c r="V218" s="2">
        <v>0</v>
      </c>
    </row>
    <row r="219" spans="2:22">
      <c r="B219" s="1">
        <v>43067</v>
      </c>
      <c r="C219" s="2">
        <v>19.2</v>
      </c>
      <c r="D219" s="2">
        <v>19.3</v>
      </c>
      <c r="E219" s="2">
        <v>19.2</v>
      </c>
      <c r="F219" s="3">
        <v>19.2</v>
      </c>
      <c r="G219" s="3">
        <v>-0.1</v>
      </c>
      <c r="H219" s="4">
        <v>-5.1999999999999998E-3</v>
      </c>
      <c r="I219" s="5">
        <v>1115</v>
      </c>
      <c r="J219" s="5">
        <v>21461</v>
      </c>
      <c r="K219" s="2">
        <v>12.89</v>
      </c>
      <c r="M219" s="1">
        <v>43068</v>
      </c>
      <c r="N219" s="2">
        <v>119.5</v>
      </c>
      <c r="O219" s="2">
        <v>119.5</v>
      </c>
      <c r="P219" s="2">
        <v>110.5</v>
      </c>
      <c r="Q219" s="3">
        <v>115.5</v>
      </c>
      <c r="R219" s="3">
        <v>-2</v>
      </c>
      <c r="S219" s="4">
        <v>-1.7000000000000001E-2</v>
      </c>
      <c r="T219" s="5">
        <v>7250</v>
      </c>
      <c r="U219" s="5">
        <v>829001</v>
      </c>
      <c r="V219" s="2">
        <v>0</v>
      </c>
    </row>
    <row r="220" spans="2:22">
      <c r="B220" s="1">
        <v>43066</v>
      </c>
      <c r="C220" s="2">
        <v>19.3</v>
      </c>
      <c r="D220" s="2">
        <v>19.45</v>
      </c>
      <c r="E220" s="2">
        <v>19.2</v>
      </c>
      <c r="F220" s="2">
        <v>19.3</v>
      </c>
      <c r="G220" s="2">
        <v>0</v>
      </c>
      <c r="H220" s="6">
        <v>0</v>
      </c>
      <c r="I220" s="5">
        <v>1175</v>
      </c>
      <c r="J220" s="5">
        <v>22720</v>
      </c>
      <c r="K220" s="2">
        <v>12.95</v>
      </c>
      <c r="M220" s="1">
        <v>43067</v>
      </c>
      <c r="N220" s="2">
        <v>114.5</v>
      </c>
      <c r="O220" s="2">
        <v>118</v>
      </c>
      <c r="P220" s="2">
        <v>114</v>
      </c>
      <c r="Q220" s="3">
        <v>117.5</v>
      </c>
      <c r="R220" s="3">
        <v>4.5</v>
      </c>
      <c r="S220" s="4">
        <v>3.9800000000000002E-2</v>
      </c>
      <c r="T220" s="5">
        <v>5779</v>
      </c>
      <c r="U220" s="5">
        <v>670718</v>
      </c>
      <c r="V220" s="2">
        <v>0</v>
      </c>
    </row>
    <row r="221" spans="2:22">
      <c r="B221" s="1">
        <v>43063</v>
      </c>
      <c r="C221" s="2">
        <v>19.25</v>
      </c>
      <c r="D221" s="2">
        <v>19.45</v>
      </c>
      <c r="E221" s="2">
        <v>19.2</v>
      </c>
      <c r="F221" s="3">
        <v>19.3</v>
      </c>
      <c r="G221" s="3">
        <v>-0.1</v>
      </c>
      <c r="H221" s="4">
        <v>-5.1999999999999998E-3</v>
      </c>
      <c r="I221" s="5">
        <v>1305</v>
      </c>
      <c r="J221" s="5">
        <v>25196</v>
      </c>
      <c r="K221" s="2">
        <v>12.95</v>
      </c>
      <c r="M221" s="1">
        <v>43066</v>
      </c>
      <c r="N221" s="2">
        <v>109.5</v>
      </c>
      <c r="O221" s="2">
        <v>113</v>
      </c>
      <c r="P221" s="2">
        <v>108.5</v>
      </c>
      <c r="Q221" s="3">
        <v>113</v>
      </c>
      <c r="R221" s="3">
        <v>5.5</v>
      </c>
      <c r="S221" s="4">
        <v>5.1200000000000002E-2</v>
      </c>
      <c r="T221" s="5">
        <v>5410</v>
      </c>
      <c r="U221" s="5">
        <v>599475</v>
      </c>
      <c r="V221" s="2">
        <v>0</v>
      </c>
    </row>
    <row r="222" spans="2:22">
      <c r="B222" s="1">
        <v>43062</v>
      </c>
      <c r="C222" s="2">
        <v>19.5</v>
      </c>
      <c r="D222" s="2">
        <v>19.649999999999999</v>
      </c>
      <c r="E222" s="2">
        <v>19.350000000000001</v>
      </c>
      <c r="F222" s="3">
        <v>19.399999999999999</v>
      </c>
      <c r="G222" s="3">
        <v>-0.1</v>
      </c>
      <c r="H222" s="4">
        <v>-5.1000000000000004E-3</v>
      </c>
      <c r="I222" s="5">
        <v>1574</v>
      </c>
      <c r="J222" s="5">
        <v>30646</v>
      </c>
      <c r="K222" s="2">
        <v>13.02</v>
      </c>
      <c r="M222" s="1">
        <v>43063</v>
      </c>
      <c r="N222" s="2">
        <v>108.5</v>
      </c>
      <c r="O222" s="2">
        <v>108.5</v>
      </c>
      <c r="P222" s="2">
        <v>106</v>
      </c>
      <c r="Q222" s="2">
        <v>107.5</v>
      </c>
      <c r="R222" s="2">
        <v>0</v>
      </c>
      <c r="S222" s="6">
        <v>0</v>
      </c>
      <c r="T222" s="5">
        <v>3501</v>
      </c>
      <c r="U222" s="5">
        <v>375944</v>
      </c>
      <c r="V222" s="2">
        <v>0</v>
      </c>
    </row>
    <row r="223" spans="2:22">
      <c r="B223" s="1">
        <v>43061</v>
      </c>
      <c r="C223" s="2">
        <v>19.649999999999999</v>
      </c>
      <c r="D223" s="2">
        <v>19.7</v>
      </c>
      <c r="E223" s="2">
        <v>19.399999999999999</v>
      </c>
      <c r="F223" s="2">
        <v>19.5</v>
      </c>
      <c r="G223" s="2">
        <v>0</v>
      </c>
      <c r="H223" s="6">
        <v>0</v>
      </c>
      <c r="I223" s="5">
        <v>1756</v>
      </c>
      <c r="J223" s="5">
        <v>34246</v>
      </c>
      <c r="K223" s="2">
        <v>13.09</v>
      </c>
      <c r="M223" s="1">
        <v>43062</v>
      </c>
      <c r="N223" s="2">
        <v>105.5</v>
      </c>
      <c r="O223" s="2">
        <v>110.5</v>
      </c>
      <c r="P223" s="2">
        <v>103.5</v>
      </c>
      <c r="Q223" s="3">
        <v>107.5</v>
      </c>
      <c r="R223" s="3">
        <v>3.5</v>
      </c>
      <c r="S223" s="4">
        <v>3.3700000000000001E-2</v>
      </c>
      <c r="T223" s="5">
        <v>6564</v>
      </c>
      <c r="U223" s="5">
        <v>706739</v>
      </c>
      <c r="V223" s="2">
        <v>0</v>
      </c>
    </row>
    <row r="224" spans="2:22">
      <c r="B224" s="1">
        <v>43060</v>
      </c>
      <c r="C224" s="2">
        <v>19.399999999999999</v>
      </c>
      <c r="D224" s="2">
        <v>19.600000000000001</v>
      </c>
      <c r="E224" s="2">
        <v>19.350000000000001</v>
      </c>
      <c r="F224" s="3">
        <v>19.5</v>
      </c>
      <c r="G224" s="3">
        <v>0.2</v>
      </c>
      <c r="H224" s="4">
        <v>1.04E-2</v>
      </c>
      <c r="I224" s="5">
        <v>1831</v>
      </c>
      <c r="J224" s="5">
        <v>35703</v>
      </c>
      <c r="K224" s="2">
        <v>13.09</v>
      </c>
      <c r="M224" s="1">
        <v>43061</v>
      </c>
      <c r="N224" s="2">
        <v>106</v>
      </c>
      <c r="O224" s="2">
        <v>106</v>
      </c>
      <c r="P224" s="2">
        <v>101.5</v>
      </c>
      <c r="Q224" s="3">
        <v>104</v>
      </c>
      <c r="R224" s="3">
        <v>-3.5</v>
      </c>
      <c r="S224" s="4">
        <v>-3.2599999999999997E-2</v>
      </c>
      <c r="T224" s="5">
        <v>8519</v>
      </c>
      <c r="U224" s="5">
        <v>883415</v>
      </c>
      <c r="V224" s="2">
        <v>0</v>
      </c>
    </row>
    <row r="225" spans="2:22">
      <c r="B225" s="1">
        <v>43059</v>
      </c>
      <c r="C225" s="2">
        <v>19.399999999999999</v>
      </c>
      <c r="D225" s="2">
        <v>19.45</v>
      </c>
      <c r="E225" s="2">
        <v>19.2</v>
      </c>
      <c r="F225" s="3">
        <v>19.3</v>
      </c>
      <c r="G225" s="3">
        <v>-0.05</v>
      </c>
      <c r="H225" s="4">
        <v>-2.5999999999999999E-3</v>
      </c>
      <c r="I225" s="2">
        <v>841</v>
      </c>
      <c r="J225" s="5">
        <v>16239</v>
      </c>
      <c r="K225" s="2">
        <v>12.95</v>
      </c>
      <c r="M225" s="1">
        <v>43060</v>
      </c>
      <c r="N225" s="2">
        <v>101</v>
      </c>
      <c r="O225" s="2">
        <v>107.5</v>
      </c>
      <c r="P225" s="2">
        <v>99.9</v>
      </c>
      <c r="Q225" s="3">
        <v>107.5</v>
      </c>
      <c r="R225" s="3">
        <v>9</v>
      </c>
      <c r="S225" s="4">
        <v>9.1399999999999995E-2</v>
      </c>
      <c r="T225" s="5">
        <v>26800</v>
      </c>
      <c r="U225" s="5">
        <v>2755987</v>
      </c>
      <c r="V225" s="2">
        <v>0</v>
      </c>
    </row>
    <row r="226" spans="2:22">
      <c r="B226" s="1">
        <v>43056</v>
      </c>
      <c r="C226" s="2">
        <v>19.399999999999999</v>
      </c>
      <c r="D226" s="2">
        <v>19.45</v>
      </c>
      <c r="E226" s="2">
        <v>19.149999999999999</v>
      </c>
      <c r="F226" s="2">
        <v>19.350000000000001</v>
      </c>
      <c r="G226" s="2">
        <v>0</v>
      </c>
      <c r="H226" s="6">
        <v>0</v>
      </c>
      <c r="I226" s="5">
        <v>1822</v>
      </c>
      <c r="J226" s="5">
        <v>35125</v>
      </c>
      <c r="K226" s="2">
        <v>12.99</v>
      </c>
      <c r="M226" s="1">
        <v>43059</v>
      </c>
      <c r="N226" s="2">
        <v>94.9</v>
      </c>
      <c r="O226" s="2">
        <v>98.5</v>
      </c>
      <c r="P226" s="2">
        <v>93.5</v>
      </c>
      <c r="Q226" s="3">
        <v>98.5</v>
      </c>
      <c r="R226" s="3">
        <v>4.5</v>
      </c>
      <c r="S226" s="4">
        <v>4.7899999999999998E-2</v>
      </c>
      <c r="T226" s="5">
        <v>16949</v>
      </c>
      <c r="U226" s="5">
        <v>1632560</v>
      </c>
      <c r="V226" s="2">
        <v>0</v>
      </c>
    </row>
    <row r="227" spans="2:22">
      <c r="B227" s="1">
        <v>43055</v>
      </c>
      <c r="C227" s="2">
        <v>19.2</v>
      </c>
      <c r="D227" s="2">
        <v>19.350000000000001</v>
      </c>
      <c r="E227" s="2">
        <v>19.05</v>
      </c>
      <c r="F227" s="3">
        <v>19.350000000000001</v>
      </c>
      <c r="G227" s="3">
        <v>-0.05</v>
      </c>
      <c r="H227" s="4">
        <v>-2.5999999999999999E-3</v>
      </c>
      <c r="I227" s="5">
        <v>3159</v>
      </c>
      <c r="J227" s="5">
        <v>60614</v>
      </c>
      <c r="K227" s="2">
        <v>12.99</v>
      </c>
      <c r="M227" s="1">
        <v>43056</v>
      </c>
      <c r="N227" s="2">
        <v>93.5</v>
      </c>
      <c r="O227" s="2">
        <v>94.8</v>
      </c>
      <c r="P227" s="2">
        <v>91.9</v>
      </c>
      <c r="Q227" s="3">
        <v>94</v>
      </c>
      <c r="R227" s="3">
        <v>1.7</v>
      </c>
      <c r="S227" s="4">
        <v>1.84E-2</v>
      </c>
      <c r="T227" s="5">
        <v>9062</v>
      </c>
      <c r="U227" s="5">
        <v>846671</v>
      </c>
      <c r="V227" s="2">
        <v>0</v>
      </c>
    </row>
    <row r="228" spans="2:22">
      <c r="B228" s="1">
        <v>43054</v>
      </c>
      <c r="C228" s="2">
        <v>19.7</v>
      </c>
      <c r="D228" s="2">
        <v>19.7</v>
      </c>
      <c r="E228" s="2">
        <v>19.3</v>
      </c>
      <c r="F228" s="3">
        <v>19.399999999999999</v>
      </c>
      <c r="G228" s="3">
        <v>-0.65</v>
      </c>
      <c r="H228" s="4">
        <v>-3.2399999999999998E-2</v>
      </c>
      <c r="I228" s="5">
        <v>4838</v>
      </c>
      <c r="J228" s="5">
        <v>94119</v>
      </c>
      <c r="K228" s="2">
        <v>13.02</v>
      </c>
      <c r="M228" s="1">
        <v>43055</v>
      </c>
      <c r="N228" s="2">
        <v>95</v>
      </c>
      <c r="O228" s="2">
        <v>96.1</v>
      </c>
      <c r="P228" s="2">
        <v>92.2</v>
      </c>
      <c r="Q228" s="3">
        <v>92.3</v>
      </c>
      <c r="R228" s="3">
        <v>-2.2000000000000002</v>
      </c>
      <c r="S228" s="4">
        <v>-2.3300000000000001E-2</v>
      </c>
      <c r="T228" s="5">
        <v>11474</v>
      </c>
      <c r="U228" s="5">
        <v>1079786</v>
      </c>
      <c r="V228" s="2">
        <v>0</v>
      </c>
    </row>
    <row r="229" spans="2:22">
      <c r="B229" s="1">
        <v>43053</v>
      </c>
      <c r="C229" s="2">
        <v>20.25</v>
      </c>
      <c r="D229" s="2">
        <v>20.350000000000001</v>
      </c>
      <c r="E229" s="2">
        <v>19.850000000000001</v>
      </c>
      <c r="F229" s="3">
        <v>20.05</v>
      </c>
      <c r="G229" s="3">
        <v>-0.25</v>
      </c>
      <c r="H229" s="4">
        <v>-1.23E-2</v>
      </c>
      <c r="I229" s="5">
        <v>3306</v>
      </c>
      <c r="J229" s="5">
        <v>66432</v>
      </c>
      <c r="K229" s="2">
        <v>15.91</v>
      </c>
      <c r="M229" s="1">
        <v>43054</v>
      </c>
      <c r="N229" s="2">
        <v>92.4</v>
      </c>
      <c r="O229" s="2">
        <v>97</v>
      </c>
      <c r="P229" s="2">
        <v>91.1</v>
      </c>
      <c r="Q229" s="3">
        <v>94.5</v>
      </c>
      <c r="R229" s="3">
        <v>3.5</v>
      </c>
      <c r="S229" s="4">
        <v>3.85E-2</v>
      </c>
      <c r="T229" s="5">
        <v>21130</v>
      </c>
      <c r="U229" s="5">
        <v>1987414</v>
      </c>
      <c r="V229" s="2">
        <v>0</v>
      </c>
    </row>
    <row r="230" spans="2:22">
      <c r="B230" s="1">
        <v>43052</v>
      </c>
      <c r="C230" s="2">
        <v>20.6</v>
      </c>
      <c r="D230" s="2">
        <v>20.8</v>
      </c>
      <c r="E230" s="2">
        <v>20.25</v>
      </c>
      <c r="F230" s="3">
        <v>20.3</v>
      </c>
      <c r="G230" s="3">
        <v>-0.15</v>
      </c>
      <c r="H230" s="4">
        <v>-7.3000000000000001E-3</v>
      </c>
      <c r="I230" s="5">
        <v>4151</v>
      </c>
      <c r="J230" s="5">
        <v>84991</v>
      </c>
      <c r="K230" s="2">
        <v>16.11</v>
      </c>
      <c r="M230" s="1">
        <v>43053</v>
      </c>
      <c r="N230" s="2">
        <v>91</v>
      </c>
      <c r="O230" s="2">
        <v>93.1</v>
      </c>
      <c r="P230" s="2">
        <v>88.5</v>
      </c>
      <c r="Q230" s="2">
        <v>91</v>
      </c>
      <c r="R230" s="2">
        <v>0</v>
      </c>
      <c r="S230" s="6">
        <v>0</v>
      </c>
      <c r="T230" s="5">
        <v>12023</v>
      </c>
      <c r="U230" s="5">
        <v>1089297</v>
      </c>
      <c r="V230" s="2">
        <v>0</v>
      </c>
    </row>
    <row r="231" spans="2:22">
      <c r="B231" s="1">
        <v>43049</v>
      </c>
      <c r="C231" s="2">
        <v>20.2</v>
      </c>
      <c r="D231" s="2">
        <v>20.45</v>
      </c>
      <c r="E231" s="2">
        <v>19.899999999999999</v>
      </c>
      <c r="F231" s="3">
        <v>20.45</v>
      </c>
      <c r="G231" s="3">
        <v>0.05</v>
      </c>
      <c r="H231" s="4">
        <v>2.5000000000000001E-3</v>
      </c>
      <c r="I231" s="5">
        <v>3556</v>
      </c>
      <c r="J231" s="5">
        <v>71714</v>
      </c>
      <c r="K231" s="2">
        <v>16.23</v>
      </c>
      <c r="M231" s="1">
        <v>43052</v>
      </c>
      <c r="N231" s="2">
        <v>95.5</v>
      </c>
      <c r="O231" s="2">
        <v>97.4</v>
      </c>
      <c r="P231" s="2">
        <v>90.8</v>
      </c>
      <c r="Q231" s="3">
        <v>91</v>
      </c>
      <c r="R231" s="3">
        <v>-1.1000000000000001</v>
      </c>
      <c r="S231" s="4">
        <v>-1.1900000000000001E-2</v>
      </c>
      <c r="T231" s="5">
        <v>22804</v>
      </c>
      <c r="U231" s="5">
        <v>2145228</v>
      </c>
      <c r="V231" s="2">
        <v>0</v>
      </c>
    </row>
    <row r="232" spans="2:22">
      <c r="B232" s="1">
        <v>43048</v>
      </c>
      <c r="C232" s="2">
        <v>20.9</v>
      </c>
      <c r="D232" s="2">
        <v>20.9</v>
      </c>
      <c r="E232" s="2">
        <v>20.149999999999999</v>
      </c>
      <c r="F232" s="3">
        <v>20.399999999999999</v>
      </c>
      <c r="G232" s="3">
        <v>-0.35</v>
      </c>
      <c r="H232" s="4">
        <v>-1.6899999999999998E-2</v>
      </c>
      <c r="I232" s="5">
        <v>4347</v>
      </c>
      <c r="J232" s="5">
        <v>88926</v>
      </c>
      <c r="K232" s="2">
        <v>16.190000000000001</v>
      </c>
      <c r="M232" s="1">
        <v>43049</v>
      </c>
      <c r="N232" s="2">
        <v>85.9</v>
      </c>
      <c r="O232" s="2">
        <v>94.4</v>
      </c>
      <c r="P232" s="2">
        <v>84.7</v>
      </c>
      <c r="Q232" s="3">
        <v>92.1</v>
      </c>
      <c r="R232" s="3">
        <v>6.2</v>
      </c>
      <c r="S232" s="4">
        <v>7.22E-2</v>
      </c>
      <c r="T232" s="5">
        <v>26197</v>
      </c>
      <c r="U232" s="5">
        <v>2358788</v>
      </c>
      <c r="V232" s="2">
        <v>0</v>
      </c>
    </row>
    <row r="233" spans="2:22">
      <c r="B233" s="1">
        <v>43047</v>
      </c>
      <c r="C233" s="2">
        <v>21.5</v>
      </c>
      <c r="D233" s="2">
        <v>21.5</v>
      </c>
      <c r="E233" s="2">
        <v>20.6</v>
      </c>
      <c r="F233" s="3">
        <v>20.75</v>
      </c>
      <c r="G233" s="3">
        <v>-0.5</v>
      </c>
      <c r="H233" s="4">
        <v>-2.35E-2</v>
      </c>
      <c r="I233" s="5">
        <v>5270</v>
      </c>
      <c r="J233" s="5">
        <v>109947</v>
      </c>
      <c r="K233" s="2">
        <v>16.47</v>
      </c>
      <c r="M233" s="1">
        <v>43048</v>
      </c>
      <c r="N233" s="2">
        <v>92.4</v>
      </c>
      <c r="O233" s="2">
        <v>96</v>
      </c>
      <c r="P233" s="2">
        <v>84.9</v>
      </c>
      <c r="Q233" s="3">
        <v>85.9</v>
      </c>
      <c r="R233" s="3">
        <v>-6.1</v>
      </c>
      <c r="S233" s="4">
        <v>-6.6299999999999998E-2</v>
      </c>
      <c r="T233" s="5">
        <v>39917</v>
      </c>
      <c r="U233" s="5">
        <v>3640414</v>
      </c>
      <c r="V233" s="2">
        <v>0</v>
      </c>
    </row>
    <row r="234" spans="2:22">
      <c r="B234" s="1">
        <v>43046</v>
      </c>
      <c r="C234" s="2">
        <v>21.6</v>
      </c>
      <c r="D234" s="2">
        <v>21.85</v>
      </c>
      <c r="E234" s="2">
        <v>21.2</v>
      </c>
      <c r="F234" s="3">
        <v>21.25</v>
      </c>
      <c r="G234" s="3">
        <v>-0.15</v>
      </c>
      <c r="H234" s="4">
        <v>-7.0000000000000001E-3</v>
      </c>
      <c r="I234" s="5">
        <v>4522</v>
      </c>
      <c r="J234" s="5">
        <v>96964</v>
      </c>
      <c r="K234" s="2">
        <v>16.87</v>
      </c>
      <c r="M234" s="1">
        <v>43047</v>
      </c>
      <c r="N234" s="2">
        <v>85.2</v>
      </c>
      <c r="O234" s="2">
        <v>92</v>
      </c>
      <c r="P234" s="2">
        <v>84.5</v>
      </c>
      <c r="Q234" s="3">
        <v>92</v>
      </c>
      <c r="R234" s="3">
        <v>8.3000000000000007</v>
      </c>
      <c r="S234" s="4">
        <v>9.9199999999999997E-2</v>
      </c>
      <c r="T234" s="5">
        <v>25336</v>
      </c>
      <c r="U234" s="5">
        <v>2260965</v>
      </c>
      <c r="V234" s="2">
        <v>0</v>
      </c>
    </row>
    <row r="235" spans="2:22">
      <c r="B235" s="1">
        <v>43045</v>
      </c>
      <c r="C235" s="2">
        <v>21.4</v>
      </c>
      <c r="D235" s="2">
        <v>21.85</v>
      </c>
      <c r="E235" s="2">
        <v>21.4</v>
      </c>
      <c r="F235" s="3">
        <v>21.4</v>
      </c>
      <c r="G235" s="3">
        <v>0.05</v>
      </c>
      <c r="H235" s="4">
        <v>2.3E-3</v>
      </c>
      <c r="I235" s="5">
        <v>5271</v>
      </c>
      <c r="J235" s="5">
        <v>113697</v>
      </c>
      <c r="K235" s="2">
        <v>16.98</v>
      </c>
      <c r="M235" s="1">
        <v>43046</v>
      </c>
      <c r="N235" s="2">
        <v>82</v>
      </c>
      <c r="O235" s="2">
        <v>84.2</v>
      </c>
      <c r="P235" s="2">
        <v>80</v>
      </c>
      <c r="Q235" s="3">
        <v>83.7</v>
      </c>
      <c r="R235" s="3">
        <v>4.4000000000000004</v>
      </c>
      <c r="S235" s="4">
        <v>5.5500000000000001E-2</v>
      </c>
      <c r="T235" s="5">
        <v>17205</v>
      </c>
      <c r="U235" s="5">
        <v>1413144</v>
      </c>
      <c r="V235" s="2">
        <v>0</v>
      </c>
    </row>
    <row r="236" spans="2:22">
      <c r="B236" s="1">
        <v>43042</v>
      </c>
      <c r="C236" s="2">
        <v>21.5</v>
      </c>
      <c r="D236" s="2">
        <v>21.9</v>
      </c>
      <c r="E236" s="2">
        <v>21.15</v>
      </c>
      <c r="F236" s="3">
        <v>21.35</v>
      </c>
      <c r="G236" s="3">
        <v>-0.15</v>
      </c>
      <c r="H236" s="4">
        <v>-7.0000000000000001E-3</v>
      </c>
      <c r="I236" s="5">
        <v>9005</v>
      </c>
      <c r="J236" s="5">
        <v>194005</v>
      </c>
      <c r="K236" s="2">
        <v>16.940000000000001</v>
      </c>
      <c r="M236" s="1">
        <v>43045</v>
      </c>
      <c r="N236" s="2">
        <v>78.2</v>
      </c>
      <c r="O236" s="2">
        <v>79.3</v>
      </c>
      <c r="P236" s="2">
        <v>77.3</v>
      </c>
      <c r="Q236" s="3">
        <v>79.3</v>
      </c>
      <c r="R236" s="3">
        <v>2.2999999999999998</v>
      </c>
      <c r="S236" s="4">
        <v>2.9899999999999999E-2</v>
      </c>
      <c r="T236" s="5">
        <v>2881</v>
      </c>
      <c r="U236" s="5">
        <v>225190</v>
      </c>
      <c r="V236" s="2">
        <v>0</v>
      </c>
    </row>
    <row r="237" spans="2:22">
      <c r="B237" s="1">
        <v>43041</v>
      </c>
      <c r="C237" s="2">
        <v>21.25</v>
      </c>
      <c r="D237" s="2">
        <v>22.15</v>
      </c>
      <c r="E237" s="2">
        <v>21.1</v>
      </c>
      <c r="F237" s="3">
        <v>21.5</v>
      </c>
      <c r="G237" s="3">
        <v>1.35</v>
      </c>
      <c r="H237" s="4">
        <v>6.7000000000000004E-2</v>
      </c>
      <c r="I237" s="5">
        <v>42011</v>
      </c>
      <c r="J237" s="5">
        <v>914324</v>
      </c>
      <c r="K237" s="2">
        <v>17.059999999999999</v>
      </c>
      <c r="M237" s="1">
        <v>43042</v>
      </c>
      <c r="N237" s="2">
        <v>78</v>
      </c>
      <c r="O237" s="2">
        <v>79.400000000000006</v>
      </c>
      <c r="P237" s="2">
        <v>76.5</v>
      </c>
      <c r="Q237" s="3">
        <v>77</v>
      </c>
      <c r="R237" s="3">
        <v>0.5</v>
      </c>
      <c r="S237" s="4">
        <v>6.4999999999999997E-3</v>
      </c>
      <c r="T237" s="5">
        <v>5861</v>
      </c>
      <c r="U237" s="5">
        <v>456850</v>
      </c>
      <c r="V237" s="2">
        <v>0</v>
      </c>
    </row>
    <row r="238" spans="2:22">
      <c r="B238" s="1">
        <v>43040</v>
      </c>
      <c r="C238" s="2">
        <v>19.5</v>
      </c>
      <c r="D238" s="2">
        <v>20.149999999999999</v>
      </c>
      <c r="E238" s="2">
        <v>19.399999999999999</v>
      </c>
      <c r="F238" s="3">
        <v>20.149999999999999</v>
      </c>
      <c r="G238" s="3">
        <v>1.05</v>
      </c>
      <c r="H238" s="4">
        <v>5.5E-2</v>
      </c>
      <c r="I238" s="5">
        <v>9311</v>
      </c>
      <c r="J238" s="5">
        <v>184028</v>
      </c>
      <c r="K238" s="2">
        <v>15.99</v>
      </c>
      <c r="M238" s="1">
        <v>43041</v>
      </c>
      <c r="N238" s="2">
        <v>74.5</v>
      </c>
      <c r="O238" s="2">
        <v>80.900000000000006</v>
      </c>
      <c r="P238" s="2">
        <v>74.3</v>
      </c>
      <c r="Q238" s="3">
        <v>76.5</v>
      </c>
      <c r="R238" s="3">
        <v>2.9</v>
      </c>
      <c r="S238" s="4">
        <v>3.9399999999999998E-2</v>
      </c>
      <c r="T238" s="5">
        <v>20227</v>
      </c>
      <c r="U238" s="5">
        <v>1593772</v>
      </c>
      <c r="V238" s="2">
        <v>0</v>
      </c>
    </row>
    <row r="239" spans="2:22">
      <c r="B239" s="1">
        <v>43039</v>
      </c>
      <c r="C239" s="2">
        <v>19</v>
      </c>
      <c r="D239" s="2">
        <v>19.2</v>
      </c>
      <c r="E239" s="2">
        <v>18.899999999999999</v>
      </c>
      <c r="F239" s="3">
        <v>19.100000000000001</v>
      </c>
      <c r="G239" s="3">
        <v>0.1</v>
      </c>
      <c r="H239" s="4">
        <v>5.3E-3</v>
      </c>
      <c r="I239" s="5">
        <v>1090</v>
      </c>
      <c r="J239" s="5">
        <v>20806</v>
      </c>
      <c r="K239" s="2">
        <v>15.16</v>
      </c>
      <c r="M239" s="1">
        <v>43040</v>
      </c>
      <c r="N239" s="2">
        <v>73.599999999999994</v>
      </c>
      <c r="O239" s="2">
        <v>75.2</v>
      </c>
      <c r="P239" s="2">
        <v>72.400000000000006</v>
      </c>
      <c r="Q239" s="3">
        <v>73.599999999999994</v>
      </c>
      <c r="R239" s="3">
        <v>-0.2</v>
      </c>
      <c r="S239" s="4">
        <v>-2.7000000000000001E-3</v>
      </c>
      <c r="T239" s="5">
        <v>2935</v>
      </c>
      <c r="U239" s="5">
        <v>217336</v>
      </c>
      <c r="V239" s="2">
        <v>0</v>
      </c>
    </row>
    <row r="240" spans="2:22">
      <c r="B240" s="1">
        <v>43038</v>
      </c>
      <c r="C240" s="2">
        <v>19</v>
      </c>
      <c r="D240" s="2">
        <v>19.25</v>
      </c>
      <c r="E240" s="2">
        <v>18.8</v>
      </c>
      <c r="F240" s="2">
        <v>19</v>
      </c>
      <c r="G240" s="2">
        <v>0</v>
      </c>
      <c r="H240" s="6">
        <v>0</v>
      </c>
      <c r="I240" s="5">
        <v>1275</v>
      </c>
      <c r="J240" s="5">
        <v>24135</v>
      </c>
      <c r="K240" s="2">
        <v>15.08</v>
      </c>
      <c r="M240" s="1">
        <v>43039</v>
      </c>
      <c r="N240" s="2">
        <v>73</v>
      </c>
      <c r="O240" s="2">
        <v>73.8</v>
      </c>
      <c r="P240" s="2">
        <v>70.8</v>
      </c>
      <c r="Q240" s="3">
        <v>73.8</v>
      </c>
      <c r="R240" s="3">
        <v>-0.7</v>
      </c>
      <c r="S240" s="4">
        <v>-9.4000000000000004E-3</v>
      </c>
      <c r="T240" s="5">
        <v>5129</v>
      </c>
      <c r="U240" s="5">
        <v>371093</v>
      </c>
      <c r="V240" s="2">
        <v>0</v>
      </c>
    </row>
    <row r="241" spans="2:22">
      <c r="B241" s="1">
        <v>43035</v>
      </c>
      <c r="C241" s="2">
        <v>19.5</v>
      </c>
      <c r="D241" s="2">
        <v>19.600000000000001</v>
      </c>
      <c r="E241" s="2">
        <v>19</v>
      </c>
      <c r="F241" s="3">
        <v>19</v>
      </c>
      <c r="G241" s="3">
        <v>-0.5</v>
      </c>
      <c r="H241" s="4">
        <v>-2.5600000000000001E-2</v>
      </c>
      <c r="I241" s="5">
        <v>3620</v>
      </c>
      <c r="J241" s="5">
        <v>69412</v>
      </c>
      <c r="K241" s="2">
        <v>15.08</v>
      </c>
      <c r="M241" s="1">
        <v>43038</v>
      </c>
      <c r="N241" s="2">
        <v>75.2</v>
      </c>
      <c r="O241" s="2">
        <v>75.2</v>
      </c>
      <c r="P241" s="2">
        <v>73</v>
      </c>
      <c r="Q241" s="3">
        <v>74.5</v>
      </c>
      <c r="R241" s="3">
        <v>0.9</v>
      </c>
      <c r="S241" s="4">
        <v>1.2200000000000001E-2</v>
      </c>
      <c r="T241" s="5">
        <v>2380</v>
      </c>
      <c r="U241" s="5">
        <v>176359</v>
      </c>
      <c r="V241" s="2">
        <v>0</v>
      </c>
    </row>
    <row r="242" spans="2:22">
      <c r="B242" s="1">
        <v>43034</v>
      </c>
      <c r="C242" s="2">
        <v>19.399999999999999</v>
      </c>
      <c r="D242" s="2">
        <v>19.5</v>
      </c>
      <c r="E242" s="2">
        <v>19.149999999999999</v>
      </c>
      <c r="F242" s="3">
        <v>19.5</v>
      </c>
      <c r="G242" s="3">
        <v>0.2</v>
      </c>
      <c r="H242" s="4">
        <v>1.04E-2</v>
      </c>
      <c r="I242" s="5">
        <v>3519</v>
      </c>
      <c r="J242" s="5">
        <v>67923</v>
      </c>
      <c r="K242" s="2">
        <v>15.48</v>
      </c>
      <c r="M242" s="1">
        <v>43035</v>
      </c>
      <c r="N242" s="2">
        <v>75.599999999999994</v>
      </c>
      <c r="O242" s="2">
        <v>75.900000000000006</v>
      </c>
      <c r="P242" s="2">
        <v>73.5</v>
      </c>
      <c r="Q242" s="3">
        <v>73.599999999999994</v>
      </c>
      <c r="R242" s="3">
        <v>-1.2</v>
      </c>
      <c r="S242" s="4">
        <v>-1.6E-2</v>
      </c>
      <c r="T242" s="5">
        <v>3107</v>
      </c>
      <c r="U242" s="5">
        <v>231657</v>
      </c>
      <c r="V242" s="2">
        <v>0</v>
      </c>
    </row>
    <row r="243" spans="2:22">
      <c r="B243" s="1">
        <v>43033</v>
      </c>
      <c r="C243" s="2">
        <v>19.95</v>
      </c>
      <c r="D243" s="2">
        <v>19.95</v>
      </c>
      <c r="E243" s="2">
        <v>19.2</v>
      </c>
      <c r="F243" s="3">
        <v>19.3</v>
      </c>
      <c r="G243" s="3">
        <v>-0.4</v>
      </c>
      <c r="H243" s="4">
        <v>-2.0299999999999999E-2</v>
      </c>
      <c r="I243" s="5">
        <v>3035</v>
      </c>
      <c r="J243" s="5">
        <v>58844</v>
      </c>
      <c r="K243" s="2">
        <v>15.32</v>
      </c>
      <c r="M243" s="1">
        <v>43034</v>
      </c>
      <c r="N243" s="2">
        <v>75</v>
      </c>
      <c r="O243" s="2">
        <v>77.400000000000006</v>
      </c>
      <c r="P243" s="2">
        <v>74.3</v>
      </c>
      <c r="Q243" s="3">
        <v>74.8</v>
      </c>
      <c r="R243" s="3">
        <v>1.7</v>
      </c>
      <c r="S243" s="4">
        <v>2.3300000000000001E-2</v>
      </c>
      <c r="T243" s="5">
        <v>6211</v>
      </c>
      <c r="U243" s="5">
        <v>468395</v>
      </c>
      <c r="V243" s="2">
        <v>0</v>
      </c>
    </row>
    <row r="244" spans="2:22">
      <c r="B244" s="1">
        <v>43032</v>
      </c>
      <c r="C244" s="2">
        <v>19.899999999999999</v>
      </c>
      <c r="D244" s="2">
        <v>19.899999999999999</v>
      </c>
      <c r="E244" s="2">
        <v>19.3</v>
      </c>
      <c r="F244" s="3">
        <v>19.7</v>
      </c>
      <c r="G244" s="3">
        <v>-0.3</v>
      </c>
      <c r="H244" s="4">
        <v>-1.4999999999999999E-2</v>
      </c>
      <c r="I244" s="5">
        <v>3304</v>
      </c>
      <c r="J244" s="5">
        <v>64402</v>
      </c>
      <c r="K244" s="2">
        <v>15.63</v>
      </c>
      <c r="M244" s="1">
        <v>43033</v>
      </c>
      <c r="N244" s="2">
        <v>75</v>
      </c>
      <c r="O244" s="2">
        <v>76.3</v>
      </c>
      <c r="P244" s="2">
        <v>73.099999999999994</v>
      </c>
      <c r="Q244" s="3">
        <v>73.099999999999994</v>
      </c>
      <c r="R244" s="3">
        <v>-2</v>
      </c>
      <c r="S244" s="4">
        <v>-2.6599999999999999E-2</v>
      </c>
      <c r="T244" s="5">
        <v>4555</v>
      </c>
      <c r="U244" s="5">
        <v>339831</v>
      </c>
      <c r="V244" s="2">
        <v>0</v>
      </c>
    </row>
    <row r="245" spans="2:22">
      <c r="B245" s="1">
        <v>43031</v>
      </c>
      <c r="C245" s="2">
        <v>20.65</v>
      </c>
      <c r="D245" s="2">
        <v>20.9</v>
      </c>
      <c r="E245" s="2">
        <v>19.8</v>
      </c>
      <c r="F245" s="3">
        <v>20</v>
      </c>
      <c r="G245" s="3">
        <v>-0.45</v>
      </c>
      <c r="H245" s="4">
        <v>-2.1999999999999999E-2</v>
      </c>
      <c r="I245" s="5">
        <v>6734</v>
      </c>
      <c r="J245" s="5">
        <v>135992</v>
      </c>
      <c r="K245" s="2">
        <v>15.87</v>
      </c>
      <c r="M245" s="1">
        <v>43032</v>
      </c>
      <c r="N245" s="2">
        <v>72.3</v>
      </c>
      <c r="O245" s="2">
        <v>77.400000000000006</v>
      </c>
      <c r="P245" s="2">
        <v>72.3</v>
      </c>
      <c r="Q245" s="3">
        <v>75.099999999999994</v>
      </c>
      <c r="R245" s="3">
        <v>3.4</v>
      </c>
      <c r="S245" s="4">
        <v>4.7399999999999998E-2</v>
      </c>
      <c r="T245" s="5">
        <v>8916</v>
      </c>
      <c r="U245" s="5">
        <v>670659</v>
      </c>
      <c r="V245" s="2">
        <v>0</v>
      </c>
    </row>
    <row r="246" spans="2:22">
      <c r="B246" s="1">
        <v>43028</v>
      </c>
      <c r="C246" s="2">
        <v>19.2</v>
      </c>
      <c r="D246" s="2">
        <v>20.45</v>
      </c>
      <c r="E246" s="2">
        <v>19.2</v>
      </c>
      <c r="F246" s="3">
        <v>20.45</v>
      </c>
      <c r="G246" s="3">
        <v>1.35</v>
      </c>
      <c r="H246" s="4">
        <v>7.0699999999999999E-2</v>
      </c>
      <c r="I246" s="5">
        <v>11816</v>
      </c>
      <c r="J246" s="5">
        <v>233333</v>
      </c>
      <c r="K246" s="2">
        <v>16.23</v>
      </c>
      <c r="M246" s="1">
        <v>43031</v>
      </c>
      <c r="N246" s="2">
        <v>71.5</v>
      </c>
      <c r="O246" s="2">
        <v>72.8</v>
      </c>
      <c r="P246" s="2">
        <v>67.900000000000006</v>
      </c>
      <c r="Q246" s="3">
        <v>71.7</v>
      </c>
      <c r="R246" s="3">
        <v>-1.2</v>
      </c>
      <c r="S246" s="4">
        <v>-1.6500000000000001E-2</v>
      </c>
      <c r="T246" s="5">
        <v>10107</v>
      </c>
      <c r="U246" s="5">
        <v>710536</v>
      </c>
      <c r="V246" s="2">
        <v>0</v>
      </c>
    </row>
    <row r="247" spans="2:22">
      <c r="B247" s="1">
        <v>43027</v>
      </c>
      <c r="C247" s="2">
        <v>18.45</v>
      </c>
      <c r="D247" s="2">
        <v>19.3</v>
      </c>
      <c r="E247" s="2">
        <v>18.25</v>
      </c>
      <c r="F247" s="3">
        <v>19.100000000000001</v>
      </c>
      <c r="G247" s="3">
        <v>0.75</v>
      </c>
      <c r="H247" s="4">
        <v>4.0899999999999999E-2</v>
      </c>
      <c r="I247" s="5">
        <v>6538</v>
      </c>
      <c r="J247" s="5">
        <v>123571</v>
      </c>
      <c r="K247" s="2">
        <v>15.16</v>
      </c>
      <c r="M247" s="1">
        <v>43028</v>
      </c>
      <c r="N247" s="2">
        <v>75</v>
      </c>
      <c r="O247" s="2">
        <v>75.2</v>
      </c>
      <c r="P247" s="2">
        <v>72.2</v>
      </c>
      <c r="Q247" s="3">
        <v>72.900000000000006</v>
      </c>
      <c r="R247" s="3">
        <v>-3</v>
      </c>
      <c r="S247" s="4">
        <v>-3.95E-2</v>
      </c>
      <c r="T247" s="5">
        <v>5309</v>
      </c>
      <c r="U247" s="5">
        <v>392084</v>
      </c>
      <c r="V247" s="2">
        <v>0</v>
      </c>
    </row>
    <row r="248" spans="2:22">
      <c r="B248" s="1">
        <v>43026</v>
      </c>
      <c r="C248" s="2">
        <v>18.399999999999999</v>
      </c>
      <c r="D248" s="2">
        <v>18.399999999999999</v>
      </c>
      <c r="E248" s="2">
        <v>18.2</v>
      </c>
      <c r="F248" s="3">
        <v>18.350000000000001</v>
      </c>
      <c r="G248" s="3">
        <v>-0.05</v>
      </c>
      <c r="H248" s="4">
        <v>-2.7000000000000001E-3</v>
      </c>
      <c r="I248" s="2">
        <v>810</v>
      </c>
      <c r="J248" s="5">
        <v>14830</v>
      </c>
      <c r="K248" s="2">
        <v>14.56</v>
      </c>
      <c r="M248" s="1">
        <v>43027</v>
      </c>
      <c r="N248" s="2">
        <v>75.2</v>
      </c>
      <c r="O248" s="2">
        <v>76.7</v>
      </c>
      <c r="P248" s="2">
        <v>73.400000000000006</v>
      </c>
      <c r="Q248" s="3">
        <v>75.900000000000006</v>
      </c>
      <c r="R248" s="3">
        <v>-0.3</v>
      </c>
      <c r="S248" s="4">
        <v>-3.8999999999999998E-3</v>
      </c>
      <c r="T248" s="5">
        <v>8127</v>
      </c>
      <c r="U248" s="5">
        <v>607984</v>
      </c>
      <c r="V248" s="2">
        <v>0</v>
      </c>
    </row>
    <row r="249" spans="2:22">
      <c r="B249" s="1">
        <v>43025</v>
      </c>
      <c r="C249" s="2">
        <v>18.5</v>
      </c>
      <c r="D249" s="2">
        <v>18.5</v>
      </c>
      <c r="E249" s="2">
        <v>18.25</v>
      </c>
      <c r="F249" s="3">
        <v>18.399999999999999</v>
      </c>
      <c r="G249" s="3">
        <v>-0.05</v>
      </c>
      <c r="H249" s="4">
        <v>-2.7000000000000001E-3</v>
      </c>
      <c r="I249" s="2">
        <v>773</v>
      </c>
      <c r="J249" s="5">
        <v>14174</v>
      </c>
      <c r="K249" s="2">
        <v>14.6</v>
      </c>
      <c r="M249" s="1">
        <v>43026</v>
      </c>
      <c r="N249" s="2">
        <v>79.7</v>
      </c>
      <c r="O249" s="2">
        <v>80.400000000000006</v>
      </c>
      <c r="P249" s="2">
        <v>75.7</v>
      </c>
      <c r="Q249" s="3">
        <v>76.2</v>
      </c>
      <c r="R249" s="3">
        <v>-3.6</v>
      </c>
      <c r="S249" s="4">
        <v>-4.5100000000000001E-2</v>
      </c>
      <c r="T249" s="5">
        <v>7956</v>
      </c>
      <c r="U249" s="5">
        <v>615828</v>
      </c>
      <c r="V249" s="2">
        <v>0</v>
      </c>
    </row>
    <row r="250" spans="2:22">
      <c r="B250" s="1">
        <v>43024</v>
      </c>
      <c r="C250" s="2">
        <v>18.149999999999999</v>
      </c>
      <c r="D250" s="2">
        <v>18.5</v>
      </c>
      <c r="E250" s="2">
        <v>18.149999999999999</v>
      </c>
      <c r="F250" s="3">
        <v>18.45</v>
      </c>
      <c r="G250" s="3">
        <v>0.25</v>
      </c>
      <c r="H250" s="4">
        <v>1.37E-2</v>
      </c>
      <c r="I250" s="5">
        <v>1520</v>
      </c>
      <c r="J250" s="5">
        <v>27957</v>
      </c>
      <c r="K250" s="2">
        <v>14.64</v>
      </c>
      <c r="M250" s="1">
        <v>43025</v>
      </c>
      <c r="N250" s="2">
        <v>80.7</v>
      </c>
      <c r="O250" s="2">
        <v>81.099999999999994</v>
      </c>
      <c r="P250" s="2">
        <v>79.5</v>
      </c>
      <c r="Q250" s="3">
        <v>79.8</v>
      </c>
      <c r="R250" s="3">
        <v>-1.5</v>
      </c>
      <c r="S250" s="4">
        <v>-1.8499999999999999E-2</v>
      </c>
      <c r="T250" s="5">
        <v>3075</v>
      </c>
      <c r="U250" s="5">
        <v>246216</v>
      </c>
      <c r="V250" s="2">
        <v>0</v>
      </c>
    </row>
    <row r="251" spans="2:22">
      <c r="B251" s="1">
        <v>43021</v>
      </c>
      <c r="C251" s="2">
        <v>18.100000000000001</v>
      </c>
      <c r="D251" s="2">
        <v>18.3</v>
      </c>
      <c r="E251" s="2">
        <v>18.05</v>
      </c>
      <c r="F251" s="3">
        <v>18.2</v>
      </c>
      <c r="G251" s="3">
        <v>0.1</v>
      </c>
      <c r="H251" s="4">
        <v>5.4999999999999997E-3</v>
      </c>
      <c r="I251" s="2">
        <v>674</v>
      </c>
      <c r="J251" s="5">
        <v>12264</v>
      </c>
      <c r="K251" s="2">
        <v>14.44</v>
      </c>
      <c r="M251" s="1">
        <v>43024</v>
      </c>
      <c r="N251" s="2">
        <v>81.900000000000006</v>
      </c>
      <c r="O251" s="2">
        <v>82.4</v>
      </c>
      <c r="P251" s="2">
        <v>80.599999999999994</v>
      </c>
      <c r="Q251" s="3">
        <v>81.3</v>
      </c>
      <c r="R251" s="3">
        <v>0.2</v>
      </c>
      <c r="S251" s="4">
        <v>2.5000000000000001E-3</v>
      </c>
      <c r="T251" s="5">
        <v>3102</v>
      </c>
      <c r="U251" s="5">
        <v>252637</v>
      </c>
      <c r="V251" s="2">
        <v>0</v>
      </c>
    </row>
    <row r="252" spans="2:22">
      <c r="B252" s="1">
        <v>43020</v>
      </c>
      <c r="C252" s="2">
        <v>18.2</v>
      </c>
      <c r="D252" s="2">
        <v>18.25</v>
      </c>
      <c r="E252" s="2">
        <v>18.05</v>
      </c>
      <c r="F252" s="3">
        <v>18.100000000000001</v>
      </c>
      <c r="G252" s="3">
        <v>-0.1</v>
      </c>
      <c r="H252" s="4">
        <v>-5.4999999999999997E-3</v>
      </c>
      <c r="I252" s="2">
        <v>819</v>
      </c>
      <c r="J252" s="5">
        <v>14823</v>
      </c>
      <c r="K252" s="2">
        <v>14.37</v>
      </c>
      <c r="M252" s="1">
        <v>43021</v>
      </c>
      <c r="N252" s="2">
        <v>83.4</v>
      </c>
      <c r="O252" s="2">
        <v>83.9</v>
      </c>
      <c r="P252" s="2">
        <v>81</v>
      </c>
      <c r="Q252" s="3">
        <v>81.099999999999994</v>
      </c>
      <c r="R252" s="3">
        <v>-1.2</v>
      </c>
      <c r="S252" s="4">
        <v>-1.46E-2</v>
      </c>
      <c r="T252" s="5">
        <v>7391</v>
      </c>
      <c r="U252" s="5">
        <v>608878</v>
      </c>
      <c r="V252" s="2">
        <v>0</v>
      </c>
    </row>
    <row r="253" spans="2:22">
      <c r="B253" s="1">
        <v>43019</v>
      </c>
      <c r="C253" s="2">
        <v>18.25</v>
      </c>
      <c r="D253" s="2">
        <v>18.25</v>
      </c>
      <c r="E253" s="2">
        <v>17.899999999999999</v>
      </c>
      <c r="F253" s="3">
        <v>18.2</v>
      </c>
      <c r="G253" s="3">
        <v>0.35</v>
      </c>
      <c r="H253" s="4">
        <v>1.9599999999999999E-2</v>
      </c>
      <c r="I253" s="2">
        <v>837</v>
      </c>
      <c r="J253" s="5">
        <v>15102</v>
      </c>
      <c r="K253" s="2">
        <v>14.44</v>
      </c>
      <c r="M253" s="1">
        <v>43020</v>
      </c>
      <c r="N253" s="2">
        <v>78.7</v>
      </c>
      <c r="O253" s="2">
        <v>82.3</v>
      </c>
      <c r="P253" s="2">
        <v>78.5</v>
      </c>
      <c r="Q253" s="3">
        <v>82.3</v>
      </c>
      <c r="R253" s="3">
        <v>3.3</v>
      </c>
      <c r="S253" s="4">
        <v>4.1799999999999997E-2</v>
      </c>
      <c r="T253" s="5">
        <v>7295</v>
      </c>
      <c r="U253" s="5">
        <v>586364</v>
      </c>
      <c r="V253" s="2">
        <v>0</v>
      </c>
    </row>
    <row r="254" spans="2:22">
      <c r="B254" s="1">
        <v>43014</v>
      </c>
      <c r="C254" s="2">
        <v>18.05</v>
      </c>
      <c r="D254" s="2">
        <v>18.05</v>
      </c>
      <c r="E254" s="2">
        <v>17.8</v>
      </c>
      <c r="F254" s="3">
        <v>17.850000000000001</v>
      </c>
      <c r="G254" s="3">
        <v>-0.05</v>
      </c>
      <c r="H254" s="4">
        <v>-2.8E-3</v>
      </c>
      <c r="I254" s="2">
        <v>463</v>
      </c>
      <c r="J254" s="5">
        <v>8295</v>
      </c>
      <c r="K254" s="2">
        <v>14.17</v>
      </c>
      <c r="M254" s="1">
        <v>43019</v>
      </c>
      <c r="N254" s="2">
        <v>83</v>
      </c>
      <c r="O254" s="2">
        <v>84</v>
      </c>
      <c r="P254" s="2">
        <v>78.7</v>
      </c>
      <c r="Q254" s="3">
        <v>79</v>
      </c>
      <c r="R254" s="3">
        <v>-3.3</v>
      </c>
      <c r="S254" s="4">
        <v>-4.0099999999999997E-2</v>
      </c>
      <c r="T254" s="5">
        <v>8848</v>
      </c>
      <c r="U254" s="5">
        <v>714199</v>
      </c>
      <c r="V254" s="2">
        <v>0</v>
      </c>
    </row>
    <row r="255" spans="2:22">
      <c r="B255" s="1">
        <v>43013</v>
      </c>
      <c r="C255" s="2">
        <v>17.649999999999999</v>
      </c>
      <c r="D255" s="2">
        <v>18</v>
      </c>
      <c r="E255" s="2">
        <v>17.649999999999999</v>
      </c>
      <c r="F255" s="3">
        <v>17.899999999999999</v>
      </c>
      <c r="G255" s="3">
        <v>0.25</v>
      </c>
      <c r="H255" s="4">
        <v>1.4200000000000001E-2</v>
      </c>
      <c r="I255" s="2">
        <v>554</v>
      </c>
      <c r="J255" s="5">
        <v>9918</v>
      </c>
      <c r="K255" s="2">
        <v>14.21</v>
      </c>
      <c r="M255" s="1">
        <v>43014</v>
      </c>
      <c r="N255" s="2">
        <v>82.5</v>
      </c>
      <c r="O255" s="2">
        <v>84.6</v>
      </c>
      <c r="P255" s="2">
        <v>80.7</v>
      </c>
      <c r="Q255" s="3">
        <v>82.3</v>
      </c>
      <c r="R255" s="3">
        <v>0.8</v>
      </c>
      <c r="S255" s="4">
        <v>9.7999999999999997E-3</v>
      </c>
      <c r="T255" s="5">
        <v>9372</v>
      </c>
      <c r="U255" s="5">
        <v>778669</v>
      </c>
      <c r="V255" s="2">
        <v>0</v>
      </c>
    </row>
    <row r="256" spans="2:22">
      <c r="B256" s="1">
        <v>43011</v>
      </c>
      <c r="C256" s="2">
        <v>17.8</v>
      </c>
      <c r="D256" s="2">
        <v>17.899999999999999</v>
      </c>
      <c r="E256" s="2">
        <v>17.649999999999999</v>
      </c>
      <c r="F256" s="3">
        <v>17.649999999999999</v>
      </c>
      <c r="G256" s="3">
        <v>-0.15</v>
      </c>
      <c r="H256" s="4">
        <v>-8.3999999999999995E-3</v>
      </c>
      <c r="I256" s="2">
        <v>419</v>
      </c>
      <c r="J256" s="5">
        <v>7421</v>
      </c>
      <c r="K256" s="2">
        <v>14.01</v>
      </c>
      <c r="M256" s="1">
        <v>43013</v>
      </c>
      <c r="N256" s="2">
        <v>79</v>
      </c>
      <c r="O256" s="2">
        <v>82.9</v>
      </c>
      <c r="P256" s="2">
        <v>77</v>
      </c>
      <c r="Q256" s="3">
        <v>81.5</v>
      </c>
      <c r="R256" s="3">
        <v>-0.9</v>
      </c>
      <c r="S256" s="4">
        <v>-1.09E-2</v>
      </c>
      <c r="T256" s="5">
        <v>8350</v>
      </c>
      <c r="U256" s="5">
        <v>670029</v>
      </c>
      <c r="V256" s="2">
        <v>0</v>
      </c>
    </row>
    <row r="257" spans="2:22">
      <c r="B257" s="1">
        <v>43010</v>
      </c>
      <c r="C257" s="2">
        <v>17.75</v>
      </c>
      <c r="D257" s="2">
        <v>17.850000000000001</v>
      </c>
      <c r="E257" s="2">
        <v>17.7</v>
      </c>
      <c r="F257" s="3">
        <v>17.8</v>
      </c>
      <c r="G257" s="3">
        <v>0.2</v>
      </c>
      <c r="H257" s="4">
        <v>1.14E-2</v>
      </c>
      <c r="I257" s="2">
        <v>558</v>
      </c>
      <c r="J257" s="5">
        <v>9927</v>
      </c>
      <c r="K257" s="2">
        <v>14.13</v>
      </c>
      <c r="M257" s="1">
        <v>43011</v>
      </c>
      <c r="N257" s="2">
        <v>83.3</v>
      </c>
      <c r="O257" s="2">
        <v>84.1</v>
      </c>
      <c r="P257" s="2">
        <v>80.2</v>
      </c>
      <c r="Q257" s="3">
        <v>82.4</v>
      </c>
      <c r="R257" s="3">
        <v>-1.3</v>
      </c>
      <c r="S257" s="4">
        <v>-1.55E-2</v>
      </c>
      <c r="T257" s="5">
        <v>8874</v>
      </c>
      <c r="U257" s="5">
        <v>728850</v>
      </c>
      <c r="V257" s="2">
        <v>0</v>
      </c>
    </row>
    <row r="258" spans="2:22">
      <c r="B258" s="1">
        <v>43008</v>
      </c>
      <c r="C258" s="2">
        <v>17.55</v>
      </c>
      <c r="D258" s="2">
        <v>17.850000000000001</v>
      </c>
      <c r="E258" s="2">
        <v>17.55</v>
      </c>
      <c r="F258" s="3">
        <v>17.600000000000001</v>
      </c>
      <c r="G258" s="3">
        <v>0.1</v>
      </c>
      <c r="H258" s="4">
        <v>5.7000000000000002E-3</v>
      </c>
      <c r="I258" s="2">
        <v>137</v>
      </c>
      <c r="J258" s="5">
        <v>2417</v>
      </c>
      <c r="K258" s="2">
        <v>13.97</v>
      </c>
      <c r="M258" s="1">
        <v>43010</v>
      </c>
      <c r="N258" s="2">
        <v>81</v>
      </c>
      <c r="O258" s="2">
        <v>83.7</v>
      </c>
      <c r="P258" s="2">
        <v>79.3</v>
      </c>
      <c r="Q258" s="3">
        <v>83.7</v>
      </c>
      <c r="R258" s="3">
        <v>4.5</v>
      </c>
      <c r="S258" s="4">
        <v>5.6800000000000003E-2</v>
      </c>
      <c r="T258" s="5">
        <v>9708</v>
      </c>
      <c r="U258" s="5">
        <v>792154</v>
      </c>
      <c r="V258" s="2">
        <v>0</v>
      </c>
    </row>
    <row r="259" spans="2:22">
      <c r="B259" s="1">
        <v>43007</v>
      </c>
      <c r="C259" s="2">
        <v>17.55</v>
      </c>
      <c r="D259" s="2">
        <v>17.55</v>
      </c>
      <c r="E259" s="2">
        <v>17.45</v>
      </c>
      <c r="F259" s="3">
        <v>17.5</v>
      </c>
      <c r="G259" s="3">
        <v>-0.05</v>
      </c>
      <c r="H259" s="4">
        <v>-2.8E-3</v>
      </c>
      <c r="I259" s="2">
        <v>447</v>
      </c>
      <c r="J259" s="5">
        <v>7815</v>
      </c>
      <c r="K259" s="2">
        <v>13.89</v>
      </c>
      <c r="M259" s="1">
        <v>43008</v>
      </c>
      <c r="N259" s="2">
        <v>77.599999999999994</v>
      </c>
      <c r="O259" s="2">
        <v>80.2</v>
      </c>
      <c r="P259" s="2">
        <v>77.5</v>
      </c>
      <c r="Q259" s="3">
        <v>79.2</v>
      </c>
      <c r="R259" s="3">
        <v>2.2999999999999998</v>
      </c>
      <c r="S259" s="4">
        <v>2.9899999999999999E-2</v>
      </c>
      <c r="T259" s="5">
        <v>6054</v>
      </c>
      <c r="U259" s="5">
        <v>479161</v>
      </c>
      <c r="V259" s="2">
        <v>0</v>
      </c>
    </row>
    <row r="260" spans="2:22">
      <c r="B260" s="1">
        <v>43006</v>
      </c>
      <c r="C260" s="2">
        <v>17.649999999999999</v>
      </c>
      <c r="D260" s="2">
        <v>17.649999999999999</v>
      </c>
      <c r="E260" s="2">
        <v>17.55</v>
      </c>
      <c r="F260" s="3">
        <v>17.55</v>
      </c>
      <c r="G260" s="3">
        <v>-0.1</v>
      </c>
      <c r="H260" s="4">
        <v>-5.7000000000000002E-3</v>
      </c>
      <c r="I260" s="2">
        <v>514</v>
      </c>
      <c r="J260" s="5">
        <v>9032</v>
      </c>
      <c r="K260" s="2">
        <v>13.93</v>
      </c>
      <c r="M260" s="1">
        <v>43007</v>
      </c>
      <c r="N260" s="2">
        <v>79.599999999999994</v>
      </c>
      <c r="O260" s="2">
        <v>79.599999999999994</v>
      </c>
      <c r="P260" s="2">
        <v>72.599999999999994</v>
      </c>
      <c r="Q260" s="3">
        <v>76.900000000000006</v>
      </c>
      <c r="R260" s="3">
        <v>-3.1</v>
      </c>
      <c r="S260" s="4">
        <v>-3.8699999999999998E-2</v>
      </c>
      <c r="T260" s="5">
        <v>9445</v>
      </c>
      <c r="U260" s="5">
        <v>719996</v>
      </c>
      <c r="V260" s="2">
        <v>0</v>
      </c>
    </row>
    <row r="261" spans="2:22">
      <c r="B261" s="1">
        <v>43005</v>
      </c>
      <c r="C261" s="2">
        <v>17.399999999999999</v>
      </c>
      <c r="D261" s="2">
        <v>17.75</v>
      </c>
      <c r="E261" s="2">
        <v>17.399999999999999</v>
      </c>
      <c r="F261" s="3">
        <v>17.649999999999999</v>
      </c>
      <c r="G261" s="3">
        <v>0.15</v>
      </c>
      <c r="H261" s="4">
        <v>8.6E-3</v>
      </c>
      <c r="I261" s="2">
        <v>446</v>
      </c>
      <c r="J261" s="5">
        <v>7858</v>
      </c>
      <c r="K261" s="2">
        <v>14.01</v>
      </c>
      <c r="M261" s="1">
        <v>43006</v>
      </c>
      <c r="N261" s="2">
        <v>79.099999999999994</v>
      </c>
      <c r="O261" s="2">
        <v>82</v>
      </c>
      <c r="P261" s="2">
        <v>78</v>
      </c>
      <c r="Q261" s="3">
        <v>80</v>
      </c>
      <c r="R261" s="3">
        <v>3.7</v>
      </c>
      <c r="S261" s="4">
        <v>4.8500000000000001E-2</v>
      </c>
      <c r="T261" s="5">
        <v>14094</v>
      </c>
      <c r="U261" s="5">
        <v>1126935</v>
      </c>
      <c r="V261" s="2">
        <v>0</v>
      </c>
    </row>
    <row r="262" spans="2:22">
      <c r="B262" s="1">
        <v>43004</v>
      </c>
      <c r="C262" s="2">
        <v>17.45</v>
      </c>
      <c r="D262" s="2">
        <v>17.600000000000001</v>
      </c>
      <c r="E262" s="2">
        <v>17.399999999999999</v>
      </c>
      <c r="F262" s="3">
        <v>17.5</v>
      </c>
      <c r="G262" s="3">
        <v>-0.05</v>
      </c>
      <c r="H262" s="4">
        <v>-2.8E-3</v>
      </c>
      <c r="I262" s="2">
        <v>829</v>
      </c>
      <c r="J262" s="5">
        <v>14498</v>
      </c>
      <c r="K262" s="2">
        <v>13.89</v>
      </c>
      <c r="M262" s="1">
        <v>43005</v>
      </c>
      <c r="N262" s="2">
        <v>75.5</v>
      </c>
      <c r="O262" s="2">
        <v>76.3</v>
      </c>
      <c r="P262" s="2">
        <v>75.5</v>
      </c>
      <c r="Q262" s="3">
        <v>76.3</v>
      </c>
      <c r="R262" s="3">
        <v>6.9</v>
      </c>
      <c r="S262" s="4">
        <v>9.9400000000000002E-2</v>
      </c>
      <c r="T262" s="5">
        <v>3023</v>
      </c>
      <c r="U262" s="5">
        <v>229723</v>
      </c>
      <c r="V262" s="2">
        <v>0</v>
      </c>
    </row>
    <row r="263" spans="2:22">
      <c r="B263" s="1">
        <v>43003</v>
      </c>
      <c r="C263" s="2">
        <v>17.850000000000001</v>
      </c>
      <c r="D263" s="2">
        <v>17.899999999999999</v>
      </c>
      <c r="E263" s="2">
        <v>17.5</v>
      </c>
      <c r="F263" s="3">
        <v>17.55</v>
      </c>
      <c r="G263" s="3">
        <v>-0.35</v>
      </c>
      <c r="H263" s="4">
        <v>-1.9599999999999999E-2</v>
      </c>
      <c r="I263" s="5">
        <v>1755</v>
      </c>
      <c r="J263" s="5">
        <v>30861</v>
      </c>
      <c r="K263" s="2">
        <v>13.93</v>
      </c>
      <c r="M263" s="1">
        <v>43004</v>
      </c>
      <c r="N263" s="2">
        <v>71</v>
      </c>
      <c r="O263" s="2">
        <v>74.3</v>
      </c>
      <c r="P263" s="2">
        <v>68.7</v>
      </c>
      <c r="Q263" s="3">
        <v>69.400000000000006</v>
      </c>
      <c r="R263" s="3">
        <v>-2.7</v>
      </c>
      <c r="S263" s="4">
        <v>-3.7400000000000003E-2</v>
      </c>
      <c r="T263" s="5">
        <v>11480</v>
      </c>
      <c r="U263" s="5">
        <v>820887</v>
      </c>
      <c r="V263" s="2">
        <v>0</v>
      </c>
    </row>
    <row r="264" spans="2:22">
      <c r="B264" s="1">
        <v>43000</v>
      </c>
      <c r="C264" s="2">
        <v>18.100000000000001</v>
      </c>
      <c r="D264" s="2">
        <v>18.149999999999999</v>
      </c>
      <c r="E264" s="2">
        <v>17.899999999999999</v>
      </c>
      <c r="F264" s="3">
        <v>17.899999999999999</v>
      </c>
      <c r="G264" s="3">
        <v>-0.35</v>
      </c>
      <c r="H264" s="4">
        <v>-1.9199999999999998E-2</v>
      </c>
      <c r="I264" s="5">
        <v>1338</v>
      </c>
      <c r="J264" s="5">
        <v>24106</v>
      </c>
      <c r="K264" s="2">
        <v>14.21</v>
      </c>
      <c r="M264" s="1">
        <v>43003</v>
      </c>
      <c r="N264" s="2">
        <v>79.2</v>
      </c>
      <c r="O264" s="2">
        <v>79.400000000000006</v>
      </c>
      <c r="P264" s="2">
        <v>72.099999999999994</v>
      </c>
      <c r="Q264" s="3">
        <v>72.099999999999994</v>
      </c>
      <c r="R264" s="3">
        <v>-8</v>
      </c>
      <c r="S264" s="4">
        <v>-9.9900000000000003E-2</v>
      </c>
      <c r="T264" s="5">
        <v>10256</v>
      </c>
      <c r="U264" s="5">
        <v>760746</v>
      </c>
      <c r="V264" s="2">
        <v>0</v>
      </c>
    </row>
    <row r="265" spans="2:22">
      <c r="B265" s="1">
        <v>42999</v>
      </c>
      <c r="C265" s="2">
        <v>18.2</v>
      </c>
      <c r="D265" s="2">
        <v>18.350000000000001</v>
      </c>
      <c r="E265" s="2">
        <v>18.149999999999999</v>
      </c>
      <c r="F265" s="3">
        <v>18.25</v>
      </c>
      <c r="G265" s="3">
        <v>0.05</v>
      </c>
      <c r="H265" s="4">
        <v>2.7000000000000001E-3</v>
      </c>
      <c r="I265" s="2">
        <v>371</v>
      </c>
      <c r="J265" s="5">
        <v>6771</v>
      </c>
      <c r="K265" s="2">
        <v>14.48</v>
      </c>
      <c r="M265" s="1">
        <v>43000</v>
      </c>
      <c r="N265" s="2">
        <v>82.8</v>
      </c>
      <c r="O265" s="2">
        <v>83.9</v>
      </c>
      <c r="P265" s="2">
        <v>79</v>
      </c>
      <c r="Q265" s="3">
        <v>80.099999999999994</v>
      </c>
      <c r="R265" s="3">
        <v>-2.8</v>
      </c>
      <c r="S265" s="4">
        <v>-3.3799999999999997E-2</v>
      </c>
      <c r="T265" s="5">
        <v>8670</v>
      </c>
      <c r="U265" s="5">
        <v>704718</v>
      </c>
      <c r="V265" s="2">
        <v>0</v>
      </c>
    </row>
    <row r="266" spans="2:22">
      <c r="B266" s="1">
        <v>42998</v>
      </c>
      <c r="C266" s="2">
        <v>18.2</v>
      </c>
      <c r="D266" s="2">
        <v>18.350000000000001</v>
      </c>
      <c r="E266" s="2">
        <v>18.100000000000001</v>
      </c>
      <c r="F266" s="3">
        <v>18.2</v>
      </c>
      <c r="G266" s="3">
        <v>-0.05</v>
      </c>
      <c r="H266" s="4">
        <v>-2.7000000000000001E-3</v>
      </c>
      <c r="I266" s="2">
        <v>728</v>
      </c>
      <c r="J266" s="5">
        <v>13257</v>
      </c>
      <c r="K266" s="2">
        <v>14.44</v>
      </c>
      <c r="M266" s="1">
        <v>42999</v>
      </c>
      <c r="N266" s="2">
        <v>80.2</v>
      </c>
      <c r="O266" s="2">
        <v>83.5</v>
      </c>
      <c r="P266" s="2">
        <v>75.7</v>
      </c>
      <c r="Q266" s="3">
        <v>82.9</v>
      </c>
      <c r="R266" s="3">
        <v>6.9</v>
      </c>
      <c r="S266" s="4">
        <v>9.0800000000000006E-2</v>
      </c>
      <c r="T266" s="5">
        <v>19466</v>
      </c>
      <c r="U266" s="5">
        <v>1560260</v>
      </c>
      <c r="V266" s="2">
        <v>0</v>
      </c>
    </row>
    <row r="267" spans="2:22">
      <c r="B267" s="1">
        <v>42997</v>
      </c>
      <c r="C267" s="2">
        <v>18.55</v>
      </c>
      <c r="D267" s="2">
        <v>18.55</v>
      </c>
      <c r="E267" s="2">
        <v>18.149999999999999</v>
      </c>
      <c r="F267" s="3">
        <v>18.25</v>
      </c>
      <c r="G267" s="3">
        <v>-0.3</v>
      </c>
      <c r="H267" s="4">
        <v>-1.6199999999999999E-2</v>
      </c>
      <c r="I267" s="5">
        <v>1835</v>
      </c>
      <c r="J267" s="5">
        <v>33524</v>
      </c>
      <c r="K267" s="2">
        <v>14.48</v>
      </c>
      <c r="M267" s="1">
        <v>42998</v>
      </c>
      <c r="N267" s="2">
        <v>76.2</v>
      </c>
      <c r="O267" s="2">
        <v>78.099999999999994</v>
      </c>
      <c r="P267" s="2">
        <v>75</v>
      </c>
      <c r="Q267" s="3">
        <v>76</v>
      </c>
      <c r="R267" s="3">
        <v>1.2</v>
      </c>
      <c r="S267" s="4">
        <v>1.6E-2</v>
      </c>
      <c r="T267" s="5">
        <v>1967</v>
      </c>
      <c r="U267" s="5">
        <v>150271</v>
      </c>
      <c r="V267" s="2">
        <v>0</v>
      </c>
    </row>
    <row r="268" spans="2:22">
      <c r="B268" s="1">
        <v>42996</v>
      </c>
      <c r="C268" s="2">
        <v>18.399999999999999</v>
      </c>
      <c r="D268" s="2">
        <v>18.600000000000001</v>
      </c>
      <c r="E268" s="2">
        <v>18.350000000000001</v>
      </c>
      <c r="F268" s="2">
        <v>18.55</v>
      </c>
      <c r="G268" s="2">
        <v>0</v>
      </c>
      <c r="H268" s="6">
        <v>0</v>
      </c>
      <c r="I268" s="2">
        <v>770</v>
      </c>
      <c r="J268" s="5">
        <v>14227</v>
      </c>
      <c r="K268" s="2">
        <v>14.72</v>
      </c>
      <c r="M268" s="1">
        <v>42997</v>
      </c>
      <c r="N268" s="2">
        <v>75</v>
      </c>
      <c r="O268" s="2">
        <v>75</v>
      </c>
      <c r="P268" s="2">
        <v>72.599999999999994</v>
      </c>
      <c r="Q268" s="3">
        <v>74.8</v>
      </c>
      <c r="R268" s="3">
        <v>0.8</v>
      </c>
      <c r="S268" s="4">
        <v>1.0800000000000001E-2</v>
      </c>
      <c r="T268" s="5">
        <v>2367</v>
      </c>
      <c r="U268" s="5">
        <v>176109</v>
      </c>
      <c r="V268" s="2">
        <v>0</v>
      </c>
    </row>
    <row r="269" spans="2:22">
      <c r="B269" s="1">
        <v>42993</v>
      </c>
      <c r="C269" s="2">
        <v>18.899999999999999</v>
      </c>
      <c r="D269" s="2">
        <v>18.899999999999999</v>
      </c>
      <c r="E269" s="2">
        <v>18.45</v>
      </c>
      <c r="F269" s="3">
        <v>18.55</v>
      </c>
      <c r="G269" s="3">
        <v>-0.4</v>
      </c>
      <c r="H269" s="4">
        <v>-2.1100000000000001E-2</v>
      </c>
      <c r="I269" s="5">
        <v>2877</v>
      </c>
      <c r="J269" s="5">
        <v>53419</v>
      </c>
      <c r="K269" s="2">
        <v>14.72</v>
      </c>
      <c r="M269" s="1">
        <v>42996</v>
      </c>
      <c r="N269" s="2">
        <v>67.3</v>
      </c>
      <c r="O269" s="2">
        <v>74</v>
      </c>
      <c r="P269" s="2">
        <v>67.3</v>
      </c>
      <c r="Q269" s="3">
        <v>74</v>
      </c>
      <c r="R269" s="3">
        <v>6.7</v>
      </c>
      <c r="S269" s="4">
        <v>9.9599999999999994E-2</v>
      </c>
      <c r="T269" s="5">
        <v>2285</v>
      </c>
      <c r="U269" s="5">
        <v>160619</v>
      </c>
      <c r="V269" s="2">
        <v>0</v>
      </c>
    </row>
    <row r="270" spans="2:22">
      <c r="B270" s="1">
        <v>42992</v>
      </c>
      <c r="C270" s="2">
        <v>19.05</v>
      </c>
      <c r="D270" s="2">
        <v>19.05</v>
      </c>
      <c r="E270" s="2">
        <v>18.850000000000001</v>
      </c>
      <c r="F270" s="3">
        <v>18.95</v>
      </c>
      <c r="G270" s="3">
        <v>-0.1</v>
      </c>
      <c r="H270" s="4">
        <v>-5.1999999999999998E-3</v>
      </c>
      <c r="I270" s="5">
        <v>1233</v>
      </c>
      <c r="J270" s="5">
        <v>23356</v>
      </c>
      <c r="K270" s="2">
        <v>15.04</v>
      </c>
      <c r="M270" s="1">
        <v>42993</v>
      </c>
      <c r="N270" s="2">
        <v>67.5</v>
      </c>
      <c r="O270" s="2">
        <v>70</v>
      </c>
      <c r="P270" s="2">
        <v>67.3</v>
      </c>
      <c r="Q270" s="3">
        <v>67.3</v>
      </c>
      <c r="R270" s="3">
        <v>0.7</v>
      </c>
      <c r="S270" s="4">
        <v>1.0500000000000001E-2</v>
      </c>
      <c r="T270" s="5">
        <v>2736</v>
      </c>
      <c r="U270" s="5">
        <v>189284</v>
      </c>
      <c r="V270" s="2">
        <v>0</v>
      </c>
    </row>
    <row r="271" spans="2:22">
      <c r="B271" s="1">
        <v>42991</v>
      </c>
      <c r="C271" s="2">
        <v>19.3</v>
      </c>
      <c r="D271" s="2">
        <v>19.3</v>
      </c>
      <c r="E271" s="2">
        <v>19.05</v>
      </c>
      <c r="F271" s="3">
        <v>19.05</v>
      </c>
      <c r="G271" s="3">
        <v>-0.1</v>
      </c>
      <c r="H271" s="4">
        <v>-5.1999999999999998E-3</v>
      </c>
      <c r="I271" s="2">
        <v>667</v>
      </c>
      <c r="J271" s="5">
        <v>12769</v>
      </c>
      <c r="K271" s="2">
        <v>15.12</v>
      </c>
      <c r="M271" s="1">
        <v>42992</v>
      </c>
      <c r="N271" s="2">
        <v>65</v>
      </c>
      <c r="O271" s="2">
        <v>67</v>
      </c>
      <c r="P271" s="2">
        <v>64.900000000000006</v>
      </c>
      <c r="Q271" s="3">
        <v>66.599999999999994</v>
      </c>
      <c r="R271" s="3">
        <v>2.6</v>
      </c>
      <c r="S271" s="4">
        <v>4.0599999999999997E-2</v>
      </c>
      <c r="T271" s="5">
        <v>2457</v>
      </c>
      <c r="U271" s="5">
        <v>161961</v>
      </c>
      <c r="V271" s="2">
        <v>0</v>
      </c>
    </row>
    <row r="272" spans="2:22">
      <c r="B272" s="1">
        <v>42990</v>
      </c>
      <c r="C272" s="2">
        <v>19.3</v>
      </c>
      <c r="D272" s="2">
        <v>19.350000000000001</v>
      </c>
      <c r="E272" s="2">
        <v>19.05</v>
      </c>
      <c r="F272" s="3">
        <v>19.149999999999999</v>
      </c>
      <c r="G272" s="3">
        <v>-0.1</v>
      </c>
      <c r="H272" s="4">
        <v>-5.1999999999999998E-3</v>
      </c>
      <c r="I272" s="5">
        <v>1013</v>
      </c>
      <c r="J272" s="5">
        <v>19425</v>
      </c>
      <c r="K272" s="2">
        <v>15.2</v>
      </c>
      <c r="M272" s="1">
        <v>42991</v>
      </c>
      <c r="N272" s="2">
        <v>64</v>
      </c>
      <c r="O272" s="2">
        <v>64</v>
      </c>
      <c r="P272" s="2">
        <v>61.2</v>
      </c>
      <c r="Q272" s="3">
        <v>64</v>
      </c>
      <c r="R272" s="3">
        <v>1</v>
      </c>
      <c r="S272" s="4">
        <v>1.5900000000000001E-2</v>
      </c>
      <c r="T272" s="5">
        <v>1535</v>
      </c>
      <c r="U272" s="5">
        <v>96441</v>
      </c>
      <c r="V272" s="2">
        <v>0</v>
      </c>
    </row>
    <row r="273" spans="2:22">
      <c r="B273" s="1">
        <v>42989</v>
      </c>
      <c r="C273" s="2">
        <v>19.350000000000001</v>
      </c>
      <c r="D273" s="2">
        <v>19.350000000000001</v>
      </c>
      <c r="E273" s="2">
        <v>19.100000000000001</v>
      </c>
      <c r="F273" s="3">
        <v>19.25</v>
      </c>
      <c r="G273" s="3">
        <v>-0.1</v>
      </c>
      <c r="H273" s="4">
        <v>-5.1999999999999998E-3</v>
      </c>
      <c r="I273" s="5">
        <v>1482</v>
      </c>
      <c r="J273" s="5">
        <v>28478</v>
      </c>
      <c r="K273" s="2">
        <v>15.28</v>
      </c>
      <c r="M273" s="1">
        <v>42990</v>
      </c>
      <c r="N273" s="2">
        <v>65</v>
      </c>
      <c r="O273" s="2">
        <v>65</v>
      </c>
      <c r="P273" s="2">
        <v>61.9</v>
      </c>
      <c r="Q273" s="3">
        <v>63</v>
      </c>
      <c r="R273" s="3">
        <v>-0.5</v>
      </c>
      <c r="S273" s="4">
        <v>-7.9000000000000008E-3</v>
      </c>
      <c r="T273" s="5">
        <v>1482</v>
      </c>
      <c r="U273" s="5">
        <v>93486</v>
      </c>
      <c r="V273" s="2">
        <v>0</v>
      </c>
    </row>
    <row r="274" spans="2:22">
      <c r="B274" s="1">
        <v>42986</v>
      </c>
      <c r="C274" s="2">
        <v>19.2</v>
      </c>
      <c r="D274" s="2">
        <v>19.399999999999999</v>
      </c>
      <c r="E274" s="2">
        <v>19</v>
      </c>
      <c r="F274" s="3">
        <v>19.350000000000001</v>
      </c>
      <c r="G274" s="3">
        <v>0.15</v>
      </c>
      <c r="H274" s="4">
        <v>7.7999999999999996E-3</v>
      </c>
      <c r="I274" s="5">
        <v>2355</v>
      </c>
      <c r="J274" s="5">
        <v>45221</v>
      </c>
      <c r="K274" s="2">
        <v>15.36</v>
      </c>
      <c r="M274" s="1">
        <v>42989</v>
      </c>
      <c r="N274" s="2">
        <v>65.400000000000006</v>
      </c>
      <c r="O274" s="2">
        <v>65.400000000000006</v>
      </c>
      <c r="P274" s="2">
        <v>63.5</v>
      </c>
      <c r="Q274" s="3">
        <v>63.5</v>
      </c>
      <c r="R274" s="3">
        <v>-1</v>
      </c>
      <c r="S274" s="4">
        <v>-1.55E-2</v>
      </c>
      <c r="T274" s="5">
        <v>1873</v>
      </c>
      <c r="U274" s="5">
        <v>119607</v>
      </c>
      <c r="V274" s="2">
        <v>0</v>
      </c>
    </row>
    <row r="275" spans="2:22">
      <c r="B275" s="1">
        <v>42985</v>
      </c>
      <c r="C275" s="2">
        <v>19.100000000000001</v>
      </c>
      <c r="D275" s="2">
        <v>19.2</v>
      </c>
      <c r="E275" s="2">
        <v>19.05</v>
      </c>
      <c r="F275" s="3">
        <v>19.2</v>
      </c>
      <c r="G275" s="3">
        <v>0.1</v>
      </c>
      <c r="H275" s="4">
        <v>5.1999999999999998E-3</v>
      </c>
      <c r="I275" s="5">
        <v>1731</v>
      </c>
      <c r="J275" s="5">
        <v>33105</v>
      </c>
      <c r="K275" s="2">
        <v>15.24</v>
      </c>
      <c r="M275" s="1">
        <v>42986</v>
      </c>
      <c r="N275" s="2">
        <v>60.2</v>
      </c>
      <c r="O275" s="2">
        <v>64.5</v>
      </c>
      <c r="P275" s="2">
        <v>60.2</v>
      </c>
      <c r="Q275" s="3">
        <v>64.5</v>
      </c>
      <c r="R275" s="3">
        <v>1.5</v>
      </c>
      <c r="S275" s="4">
        <v>2.3800000000000002E-2</v>
      </c>
      <c r="T275" s="5">
        <v>3355</v>
      </c>
      <c r="U275" s="5">
        <v>210652</v>
      </c>
      <c r="V275" s="2">
        <v>0</v>
      </c>
    </row>
    <row r="276" spans="2:22">
      <c r="B276" s="1">
        <v>42984</v>
      </c>
      <c r="C276" s="2">
        <v>19.3</v>
      </c>
      <c r="D276" s="2">
        <v>19.350000000000001</v>
      </c>
      <c r="E276" s="2">
        <v>19</v>
      </c>
      <c r="F276" s="3">
        <v>19.100000000000001</v>
      </c>
      <c r="G276" s="3">
        <v>-0.3</v>
      </c>
      <c r="H276" s="4">
        <v>-1.55E-2</v>
      </c>
      <c r="I276" s="5">
        <v>2148</v>
      </c>
      <c r="J276" s="5">
        <v>41094</v>
      </c>
      <c r="K276" s="2">
        <v>15.16</v>
      </c>
      <c r="M276" s="1">
        <v>42985</v>
      </c>
      <c r="N276" s="2">
        <v>67.5</v>
      </c>
      <c r="O276" s="2">
        <v>67.5</v>
      </c>
      <c r="P276" s="2">
        <v>63</v>
      </c>
      <c r="Q276" s="3">
        <v>63</v>
      </c>
      <c r="R276" s="3">
        <v>-5</v>
      </c>
      <c r="S276" s="4">
        <v>-7.3499999999999996E-2</v>
      </c>
      <c r="T276" s="5">
        <v>3900</v>
      </c>
      <c r="U276" s="5">
        <v>253320</v>
      </c>
      <c r="V276" s="2">
        <v>0</v>
      </c>
    </row>
    <row r="277" spans="2:22">
      <c r="B277" s="1">
        <v>42983</v>
      </c>
      <c r="C277" s="2">
        <v>19.600000000000001</v>
      </c>
      <c r="D277" s="2">
        <v>19.75</v>
      </c>
      <c r="E277" s="2">
        <v>19.350000000000001</v>
      </c>
      <c r="F277" s="3">
        <v>19.399999999999999</v>
      </c>
      <c r="G277" s="3">
        <v>-0.05</v>
      </c>
      <c r="H277" s="4">
        <v>-2.5999999999999999E-3</v>
      </c>
      <c r="I277" s="5">
        <v>2603</v>
      </c>
      <c r="J277" s="5">
        <v>50818</v>
      </c>
      <c r="K277" s="2">
        <v>15.4</v>
      </c>
      <c r="M277" s="1">
        <v>42984</v>
      </c>
      <c r="N277" s="2">
        <v>71</v>
      </c>
      <c r="O277" s="2">
        <v>71</v>
      </c>
      <c r="P277" s="2">
        <v>62.1</v>
      </c>
      <c r="Q277" s="3">
        <v>68</v>
      </c>
      <c r="R277" s="3">
        <v>1.2</v>
      </c>
      <c r="S277" s="4">
        <v>1.7999999999999999E-2</v>
      </c>
      <c r="T277" s="5">
        <v>18473</v>
      </c>
      <c r="U277" s="5">
        <v>1251312</v>
      </c>
      <c r="V277" s="2">
        <v>0</v>
      </c>
    </row>
    <row r="278" spans="2:22">
      <c r="B278" s="1">
        <v>42982</v>
      </c>
      <c r="C278" s="2">
        <v>19.2</v>
      </c>
      <c r="D278" s="2">
        <v>19.600000000000001</v>
      </c>
      <c r="E278" s="2">
        <v>19.2</v>
      </c>
      <c r="F278" s="3">
        <v>19.45</v>
      </c>
      <c r="G278" s="3">
        <v>0.4</v>
      </c>
      <c r="H278" s="4">
        <v>2.1000000000000001E-2</v>
      </c>
      <c r="I278" s="5">
        <v>4736</v>
      </c>
      <c r="J278" s="5">
        <v>91796</v>
      </c>
      <c r="K278" s="2">
        <v>15.44</v>
      </c>
      <c r="M278" s="1">
        <v>42983</v>
      </c>
      <c r="N278" s="2">
        <v>66.8</v>
      </c>
      <c r="O278" s="2">
        <v>66.8</v>
      </c>
      <c r="P278" s="2">
        <v>66.8</v>
      </c>
      <c r="Q278" s="3">
        <v>66.8</v>
      </c>
      <c r="R278" s="3">
        <v>6</v>
      </c>
      <c r="S278" s="4">
        <v>9.8699999999999996E-2</v>
      </c>
      <c r="T278" s="5">
        <v>2405</v>
      </c>
      <c r="U278" s="5">
        <v>160650</v>
      </c>
      <c r="V278" s="2">
        <v>0</v>
      </c>
    </row>
    <row r="279" spans="2:22">
      <c r="B279" s="1">
        <v>42979</v>
      </c>
      <c r="C279" s="2">
        <v>19</v>
      </c>
      <c r="D279" s="2">
        <v>19.2</v>
      </c>
      <c r="E279" s="2">
        <v>18.95</v>
      </c>
      <c r="F279" s="3">
        <v>19.05</v>
      </c>
      <c r="G279" s="3">
        <v>0.05</v>
      </c>
      <c r="H279" s="4">
        <v>2.5999999999999999E-3</v>
      </c>
      <c r="I279" s="5">
        <v>1382</v>
      </c>
      <c r="J279" s="5">
        <v>26304</v>
      </c>
      <c r="K279" s="2">
        <v>15.12</v>
      </c>
      <c r="M279" s="1">
        <v>42982</v>
      </c>
      <c r="N279" s="2">
        <v>59.5</v>
      </c>
      <c r="O279" s="2">
        <v>60.8</v>
      </c>
      <c r="P279" s="2">
        <v>59.5</v>
      </c>
      <c r="Q279" s="3">
        <v>60.8</v>
      </c>
      <c r="R279" s="3">
        <v>5.5</v>
      </c>
      <c r="S279" s="4">
        <v>9.9500000000000005E-2</v>
      </c>
      <c r="T279" s="5">
        <v>4804</v>
      </c>
      <c r="U279" s="5">
        <v>288853</v>
      </c>
      <c r="V279" s="2">
        <v>0</v>
      </c>
    </row>
    <row r="280" spans="2:22">
      <c r="B280" s="1">
        <v>42978</v>
      </c>
      <c r="C280" s="2">
        <v>19.149999999999999</v>
      </c>
      <c r="D280" s="2">
        <v>19.3</v>
      </c>
      <c r="E280" s="2">
        <v>18.899999999999999</v>
      </c>
      <c r="F280" s="2">
        <v>19</v>
      </c>
      <c r="G280" s="2">
        <v>0</v>
      </c>
      <c r="H280" s="6">
        <v>0</v>
      </c>
      <c r="I280" s="5">
        <v>1688</v>
      </c>
      <c r="J280" s="5">
        <v>32189</v>
      </c>
      <c r="K280" s="2">
        <v>15.08</v>
      </c>
      <c r="M280" s="1">
        <v>42979</v>
      </c>
      <c r="N280" s="2">
        <v>51.2</v>
      </c>
      <c r="O280" s="2">
        <v>55.3</v>
      </c>
      <c r="P280" s="2">
        <v>51.2</v>
      </c>
      <c r="Q280" s="3">
        <v>55.3</v>
      </c>
      <c r="R280" s="3">
        <v>5</v>
      </c>
      <c r="S280" s="4">
        <v>9.9400000000000002E-2</v>
      </c>
      <c r="T280" s="5">
        <v>5436</v>
      </c>
      <c r="U280" s="5">
        <v>293614</v>
      </c>
      <c r="V280" s="2">
        <v>0</v>
      </c>
    </row>
    <row r="281" spans="2:22">
      <c r="B281" s="1">
        <v>42977</v>
      </c>
      <c r="C281" s="2">
        <v>19.3</v>
      </c>
      <c r="D281" s="2">
        <v>19.600000000000001</v>
      </c>
      <c r="E281" s="2">
        <v>19</v>
      </c>
      <c r="F281" s="2">
        <v>19</v>
      </c>
      <c r="G281" s="2">
        <v>0</v>
      </c>
      <c r="H281" s="6">
        <v>0</v>
      </c>
      <c r="I281" s="5">
        <v>5700</v>
      </c>
      <c r="J281" s="5">
        <v>110190</v>
      </c>
      <c r="K281" s="2">
        <v>15.08</v>
      </c>
      <c r="M281" s="1">
        <v>42978</v>
      </c>
      <c r="N281" s="2">
        <v>50.7</v>
      </c>
      <c r="O281" s="2">
        <v>52.2</v>
      </c>
      <c r="P281" s="2">
        <v>49.1</v>
      </c>
      <c r="Q281" s="3">
        <v>50.3</v>
      </c>
      <c r="R281" s="3">
        <v>-1</v>
      </c>
      <c r="S281" s="4">
        <v>-1.95E-2</v>
      </c>
      <c r="T281" s="5">
        <v>6174</v>
      </c>
      <c r="U281" s="5">
        <v>313822</v>
      </c>
      <c r="V281" s="2">
        <v>0</v>
      </c>
    </row>
    <row r="282" spans="2:22">
      <c r="B282" s="1">
        <v>42976</v>
      </c>
      <c r="C282" s="2">
        <v>19</v>
      </c>
      <c r="D282" s="2">
        <v>19.05</v>
      </c>
      <c r="E282" s="2">
        <v>18.850000000000001</v>
      </c>
      <c r="F282" s="3">
        <v>19</v>
      </c>
      <c r="G282" s="3">
        <v>0.05</v>
      </c>
      <c r="H282" s="4">
        <v>2.5999999999999999E-3</v>
      </c>
      <c r="I282" s="5">
        <v>1112</v>
      </c>
      <c r="J282" s="5">
        <v>21102</v>
      </c>
      <c r="K282" s="2">
        <v>15.08</v>
      </c>
      <c r="M282" s="1">
        <v>42977</v>
      </c>
      <c r="N282" s="2">
        <v>50.1</v>
      </c>
      <c r="O282" s="2">
        <v>51.7</v>
      </c>
      <c r="P282" s="2">
        <v>49</v>
      </c>
      <c r="Q282" s="3">
        <v>51.3</v>
      </c>
      <c r="R282" s="3">
        <v>1.8</v>
      </c>
      <c r="S282" s="4">
        <v>3.6400000000000002E-2</v>
      </c>
      <c r="T282" s="5">
        <v>9804</v>
      </c>
      <c r="U282" s="5">
        <v>499763</v>
      </c>
      <c r="V282" s="2">
        <v>0</v>
      </c>
    </row>
    <row r="283" spans="2:22">
      <c r="B283" s="1">
        <v>42975</v>
      </c>
      <c r="C283" s="2">
        <v>18.95</v>
      </c>
      <c r="D283" s="2">
        <v>19</v>
      </c>
      <c r="E283" s="2">
        <v>18.8</v>
      </c>
      <c r="F283" s="3">
        <v>18.95</v>
      </c>
      <c r="G283" s="3">
        <v>0.1</v>
      </c>
      <c r="H283" s="4">
        <v>5.3E-3</v>
      </c>
      <c r="I283" s="5">
        <v>1631</v>
      </c>
      <c r="J283" s="5">
        <v>30831</v>
      </c>
      <c r="K283" s="2">
        <v>15.04</v>
      </c>
      <c r="M283" s="1">
        <v>42976</v>
      </c>
      <c r="N283" s="2">
        <v>50</v>
      </c>
      <c r="O283" s="2">
        <v>50.7</v>
      </c>
      <c r="P283" s="2">
        <v>48</v>
      </c>
      <c r="Q283" s="3">
        <v>49.5</v>
      </c>
      <c r="R283" s="3">
        <v>0.55000000000000004</v>
      </c>
      <c r="S283" s="4">
        <v>1.12E-2</v>
      </c>
      <c r="T283" s="5">
        <v>12747</v>
      </c>
      <c r="U283" s="5">
        <v>630398</v>
      </c>
      <c r="V283" s="2">
        <v>0</v>
      </c>
    </row>
    <row r="284" spans="2:22">
      <c r="B284" s="1">
        <v>42972</v>
      </c>
      <c r="C284" s="2">
        <v>19.25</v>
      </c>
      <c r="D284" s="2">
        <v>19.5</v>
      </c>
      <c r="E284" s="2">
        <v>18.850000000000001</v>
      </c>
      <c r="F284" s="3">
        <v>18.850000000000001</v>
      </c>
      <c r="G284" s="3">
        <v>-0.25</v>
      </c>
      <c r="H284" s="4">
        <v>-1.3100000000000001E-2</v>
      </c>
      <c r="I284" s="5">
        <v>4072</v>
      </c>
      <c r="J284" s="5">
        <v>77842</v>
      </c>
      <c r="K284" s="2">
        <v>14.96</v>
      </c>
      <c r="M284" s="1">
        <v>42975</v>
      </c>
      <c r="N284" s="2">
        <v>47</v>
      </c>
      <c r="O284" s="2">
        <v>48.95</v>
      </c>
      <c r="P284" s="2">
        <v>46.7</v>
      </c>
      <c r="Q284" s="3">
        <v>48.95</v>
      </c>
      <c r="R284" s="3">
        <v>4.45</v>
      </c>
      <c r="S284" s="4">
        <v>0.1</v>
      </c>
      <c r="T284" s="5">
        <v>12030</v>
      </c>
      <c r="U284" s="5">
        <v>584637</v>
      </c>
      <c r="V284" s="2">
        <v>0</v>
      </c>
    </row>
    <row r="285" spans="2:22">
      <c r="B285" s="1">
        <v>42971</v>
      </c>
      <c r="C285" s="2">
        <v>18.850000000000001</v>
      </c>
      <c r="D285" s="2">
        <v>19.2</v>
      </c>
      <c r="E285" s="2">
        <v>18.8</v>
      </c>
      <c r="F285" s="3">
        <v>19.100000000000001</v>
      </c>
      <c r="G285" s="3">
        <v>0.5</v>
      </c>
      <c r="H285" s="4">
        <v>2.69E-2</v>
      </c>
      <c r="I285" s="5">
        <v>7366</v>
      </c>
      <c r="J285" s="5">
        <v>140291</v>
      </c>
      <c r="K285" s="2">
        <v>15.16</v>
      </c>
      <c r="M285" s="1">
        <v>42972</v>
      </c>
      <c r="N285" s="2">
        <v>43</v>
      </c>
      <c r="O285" s="2">
        <v>44.85</v>
      </c>
      <c r="P285" s="2">
        <v>42.25</v>
      </c>
      <c r="Q285" s="3">
        <v>44.5</v>
      </c>
      <c r="R285" s="3">
        <v>2.7</v>
      </c>
      <c r="S285" s="4">
        <v>6.4600000000000005E-2</v>
      </c>
      <c r="T285" s="5">
        <v>8683</v>
      </c>
      <c r="U285" s="5">
        <v>377294</v>
      </c>
      <c r="V285" s="2">
        <v>0</v>
      </c>
    </row>
    <row r="286" spans="2:22">
      <c r="B286" s="1">
        <v>42970</v>
      </c>
      <c r="C286" s="2">
        <v>18.8</v>
      </c>
      <c r="D286" s="2">
        <v>18.899999999999999</v>
      </c>
      <c r="E286" s="2">
        <v>18.600000000000001</v>
      </c>
      <c r="F286" s="3">
        <v>18.600000000000001</v>
      </c>
      <c r="G286" s="3">
        <v>-0.2</v>
      </c>
      <c r="H286" s="4">
        <v>-1.06E-2</v>
      </c>
      <c r="I286" s="5">
        <v>2729</v>
      </c>
      <c r="J286" s="5">
        <v>51086</v>
      </c>
      <c r="K286" s="2">
        <v>14.76</v>
      </c>
      <c r="M286" s="1">
        <v>42971</v>
      </c>
      <c r="N286" s="2">
        <v>39.4</v>
      </c>
      <c r="O286" s="2">
        <v>42.5</v>
      </c>
      <c r="P286" s="2">
        <v>39.4</v>
      </c>
      <c r="Q286" s="3">
        <v>41.8</v>
      </c>
      <c r="R286" s="3">
        <v>2.5</v>
      </c>
      <c r="S286" s="4">
        <v>6.3600000000000004E-2</v>
      </c>
      <c r="T286" s="5">
        <v>8448</v>
      </c>
      <c r="U286" s="5">
        <v>351667</v>
      </c>
      <c r="V286" s="2">
        <v>0</v>
      </c>
    </row>
    <row r="287" spans="2:22">
      <c r="B287" s="1">
        <v>42969</v>
      </c>
      <c r="C287" s="2">
        <v>18.600000000000001</v>
      </c>
      <c r="D287" s="2">
        <v>18.850000000000001</v>
      </c>
      <c r="E287" s="2">
        <v>18.5</v>
      </c>
      <c r="F287" s="3">
        <v>18.8</v>
      </c>
      <c r="G287" s="3">
        <v>0.65</v>
      </c>
      <c r="H287" s="4">
        <v>3.5799999999999998E-2</v>
      </c>
      <c r="I287" s="5">
        <v>6402</v>
      </c>
      <c r="J287" s="5">
        <v>119669</v>
      </c>
      <c r="K287" s="2">
        <v>14.92</v>
      </c>
      <c r="M287" s="1">
        <v>42970</v>
      </c>
      <c r="N287" s="2">
        <v>36</v>
      </c>
      <c r="O287" s="2">
        <v>39.35</v>
      </c>
      <c r="P287" s="2">
        <v>35.75</v>
      </c>
      <c r="Q287" s="3">
        <v>39.299999999999997</v>
      </c>
      <c r="R287" s="3">
        <v>3.5</v>
      </c>
      <c r="S287" s="4">
        <v>9.7799999999999998E-2</v>
      </c>
      <c r="T287" s="5">
        <v>6032</v>
      </c>
      <c r="U287" s="5">
        <v>232499</v>
      </c>
      <c r="V287" s="2">
        <v>0</v>
      </c>
    </row>
    <row r="288" spans="2:22">
      <c r="B288" s="1">
        <v>42968</v>
      </c>
      <c r="C288" s="2">
        <v>18.149999999999999</v>
      </c>
      <c r="D288" s="2">
        <v>18.45</v>
      </c>
      <c r="E288" s="2">
        <v>18.100000000000001</v>
      </c>
      <c r="F288" s="3">
        <v>18.149999999999999</v>
      </c>
      <c r="G288" s="3">
        <v>0.05</v>
      </c>
      <c r="H288" s="4">
        <v>2.8E-3</v>
      </c>
      <c r="I288" s="5">
        <v>3190</v>
      </c>
      <c r="J288" s="5">
        <v>58208</v>
      </c>
      <c r="K288" s="2">
        <v>14.4</v>
      </c>
      <c r="M288" s="1">
        <v>42969</v>
      </c>
      <c r="N288" s="2">
        <v>35.799999999999997</v>
      </c>
      <c r="O288" s="2">
        <v>35.9</v>
      </c>
      <c r="P288" s="2">
        <v>35.700000000000003</v>
      </c>
      <c r="Q288" s="3">
        <v>35.799999999999997</v>
      </c>
      <c r="R288" s="3">
        <v>-0.1</v>
      </c>
      <c r="S288" s="4">
        <v>-2.8E-3</v>
      </c>
      <c r="T288" s="2">
        <v>477</v>
      </c>
      <c r="U288" s="5">
        <v>17083</v>
      </c>
      <c r="V288" s="2">
        <v>0</v>
      </c>
    </row>
    <row r="289" spans="2:22">
      <c r="B289" s="1">
        <v>42965</v>
      </c>
      <c r="C289" s="2">
        <v>17.8</v>
      </c>
      <c r="D289" s="2">
        <v>18.25</v>
      </c>
      <c r="E289" s="2">
        <v>17.8</v>
      </c>
      <c r="F289" s="2">
        <v>18.100000000000001</v>
      </c>
      <c r="G289" s="2">
        <v>0</v>
      </c>
      <c r="H289" s="6">
        <v>0</v>
      </c>
      <c r="I289" s="5">
        <v>1586</v>
      </c>
      <c r="J289" s="5">
        <v>28696</v>
      </c>
      <c r="K289" s="2">
        <v>14.37</v>
      </c>
      <c r="M289" s="1">
        <v>42968</v>
      </c>
      <c r="N289" s="2">
        <v>35.950000000000003</v>
      </c>
      <c r="O289" s="2">
        <v>36</v>
      </c>
      <c r="P289" s="2">
        <v>35.700000000000003</v>
      </c>
      <c r="Q289" s="3">
        <v>35.9</v>
      </c>
      <c r="R289" s="3">
        <v>-0.4</v>
      </c>
      <c r="S289" s="4">
        <v>-1.0999999999999999E-2</v>
      </c>
      <c r="T289" s="2">
        <v>609</v>
      </c>
      <c r="U289" s="5">
        <v>21828</v>
      </c>
      <c r="V289" s="2">
        <v>0</v>
      </c>
    </row>
    <row r="290" spans="2:22">
      <c r="B290" s="1">
        <v>42964</v>
      </c>
      <c r="C290" s="2">
        <v>18</v>
      </c>
      <c r="D290" s="2">
        <v>18.100000000000001</v>
      </c>
      <c r="E290" s="2">
        <v>17.899999999999999</v>
      </c>
      <c r="F290" s="3">
        <v>18.100000000000001</v>
      </c>
      <c r="G290" s="3">
        <v>0.3</v>
      </c>
      <c r="H290" s="4">
        <v>1.6899999999999998E-2</v>
      </c>
      <c r="I290" s="5">
        <v>1461</v>
      </c>
      <c r="J290" s="5">
        <v>26355</v>
      </c>
      <c r="K290" s="2">
        <v>14.37</v>
      </c>
      <c r="M290" s="1">
        <v>42965</v>
      </c>
      <c r="N290" s="2">
        <v>36</v>
      </c>
      <c r="O290" s="2">
        <v>36.299999999999997</v>
      </c>
      <c r="P290" s="2">
        <v>35.65</v>
      </c>
      <c r="Q290" s="2">
        <v>36.299999999999997</v>
      </c>
      <c r="R290" s="2">
        <v>0</v>
      </c>
      <c r="S290" s="6">
        <v>0</v>
      </c>
      <c r="T290" s="2">
        <v>665</v>
      </c>
      <c r="U290" s="5">
        <v>23856</v>
      </c>
      <c r="V290" s="2">
        <v>0</v>
      </c>
    </row>
    <row r="291" spans="2:22">
      <c r="B291" s="1">
        <v>42963</v>
      </c>
      <c r="C291" s="2">
        <v>17.850000000000001</v>
      </c>
      <c r="D291" s="2">
        <v>17.850000000000001</v>
      </c>
      <c r="E291" s="2">
        <v>17.55</v>
      </c>
      <c r="F291" s="3">
        <v>17.8</v>
      </c>
      <c r="G291" s="3">
        <v>-0.05</v>
      </c>
      <c r="H291" s="4">
        <v>-2.8E-3</v>
      </c>
      <c r="I291" s="2">
        <v>633</v>
      </c>
      <c r="J291" s="5">
        <v>11238</v>
      </c>
      <c r="K291" s="2">
        <v>14.13</v>
      </c>
      <c r="M291" s="1">
        <v>42964</v>
      </c>
      <c r="N291" s="2">
        <v>37</v>
      </c>
      <c r="O291" s="2">
        <v>37.1</v>
      </c>
      <c r="P291" s="2">
        <v>36.25</v>
      </c>
      <c r="Q291" s="3">
        <v>36.299999999999997</v>
      </c>
      <c r="R291" s="3">
        <v>-0.3</v>
      </c>
      <c r="S291" s="4">
        <v>-8.2000000000000007E-3</v>
      </c>
      <c r="T291" s="2">
        <v>648</v>
      </c>
      <c r="U291" s="5">
        <v>23739</v>
      </c>
      <c r="V291" s="2">
        <v>0</v>
      </c>
    </row>
    <row r="292" spans="2:22">
      <c r="B292" s="1">
        <v>42962</v>
      </c>
      <c r="C292" s="2">
        <v>17.850000000000001</v>
      </c>
      <c r="D292" s="2">
        <v>18.149999999999999</v>
      </c>
      <c r="E292" s="2">
        <v>17.8</v>
      </c>
      <c r="F292" s="3">
        <v>17.850000000000001</v>
      </c>
      <c r="G292" s="3">
        <v>0.05</v>
      </c>
      <c r="H292" s="4">
        <v>2.8E-3</v>
      </c>
      <c r="I292" s="2">
        <v>756</v>
      </c>
      <c r="J292" s="5">
        <v>13514</v>
      </c>
      <c r="K292" s="2">
        <v>14.17</v>
      </c>
      <c r="M292" s="1">
        <v>42963</v>
      </c>
      <c r="N292" s="2">
        <v>35.75</v>
      </c>
      <c r="O292" s="2">
        <v>36.6</v>
      </c>
      <c r="P292" s="2">
        <v>35.75</v>
      </c>
      <c r="Q292" s="3">
        <v>36.6</v>
      </c>
      <c r="R292" s="3">
        <v>0.85</v>
      </c>
      <c r="S292" s="4">
        <v>2.3800000000000002E-2</v>
      </c>
      <c r="T292" s="2">
        <v>970</v>
      </c>
      <c r="U292" s="5">
        <v>35207</v>
      </c>
      <c r="V292" s="2">
        <v>0</v>
      </c>
    </row>
    <row r="293" spans="2:22">
      <c r="B293" s="1">
        <v>42961</v>
      </c>
      <c r="C293" s="2">
        <v>18.2</v>
      </c>
      <c r="D293" s="2">
        <v>18.399999999999999</v>
      </c>
      <c r="E293" s="2">
        <v>17.8</v>
      </c>
      <c r="F293" s="2">
        <v>17.8</v>
      </c>
      <c r="G293" s="2">
        <v>0</v>
      </c>
      <c r="H293" s="6">
        <v>0</v>
      </c>
      <c r="I293" s="5">
        <v>2374</v>
      </c>
      <c r="J293" s="5">
        <v>42979</v>
      </c>
      <c r="K293" s="2">
        <v>17.28</v>
      </c>
      <c r="M293" s="1">
        <v>42962</v>
      </c>
      <c r="N293" s="2">
        <v>35.5</v>
      </c>
      <c r="O293" s="2">
        <v>36</v>
      </c>
      <c r="P293" s="2">
        <v>35.35</v>
      </c>
      <c r="Q293" s="3">
        <v>35.75</v>
      </c>
      <c r="R293" s="3">
        <v>0.25</v>
      </c>
      <c r="S293" s="4">
        <v>7.0000000000000001E-3</v>
      </c>
      <c r="T293" s="2">
        <v>837</v>
      </c>
      <c r="U293" s="5">
        <v>29764</v>
      </c>
      <c r="V293" s="2">
        <v>0</v>
      </c>
    </row>
    <row r="294" spans="2:22">
      <c r="B294" s="1">
        <v>42958</v>
      </c>
      <c r="C294" s="2">
        <v>17.600000000000001</v>
      </c>
      <c r="D294" s="2">
        <v>17.8</v>
      </c>
      <c r="E294" s="2">
        <v>17.600000000000001</v>
      </c>
      <c r="F294" s="3">
        <v>17.8</v>
      </c>
      <c r="G294" s="3">
        <v>0.2</v>
      </c>
      <c r="H294" s="4">
        <v>1.14E-2</v>
      </c>
      <c r="I294" s="2">
        <v>463</v>
      </c>
      <c r="J294" s="5">
        <v>8209</v>
      </c>
      <c r="K294" s="2">
        <v>17.28</v>
      </c>
      <c r="M294" s="1">
        <v>42961</v>
      </c>
      <c r="N294" s="2">
        <v>36.35</v>
      </c>
      <c r="O294" s="2">
        <v>36.35</v>
      </c>
      <c r="P294" s="2">
        <v>35.299999999999997</v>
      </c>
      <c r="Q294" s="3">
        <v>35.5</v>
      </c>
      <c r="R294" s="3">
        <v>-0.3</v>
      </c>
      <c r="S294" s="4">
        <v>-8.3999999999999995E-3</v>
      </c>
      <c r="T294" s="2">
        <v>594</v>
      </c>
      <c r="U294" s="5">
        <v>21137</v>
      </c>
      <c r="V294" s="2">
        <v>0</v>
      </c>
    </row>
    <row r="295" spans="2:22">
      <c r="B295" s="1">
        <v>42957</v>
      </c>
      <c r="C295" s="2">
        <v>17.899999999999999</v>
      </c>
      <c r="D295" s="2">
        <v>17.95</v>
      </c>
      <c r="E295" s="2">
        <v>17.55</v>
      </c>
      <c r="F295" s="3">
        <v>17.600000000000001</v>
      </c>
      <c r="G295" s="3">
        <v>-0.3</v>
      </c>
      <c r="H295" s="4">
        <v>-1.6799999999999999E-2</v>
      </c>
      <c r="I295" s="2">
        <v>880</v>
      </c>
      <c r="J295" s="5">
        <v>15575</v>
      </c>
      <c r="K295" s="2">
        <v>17.09</v>
      </c>
      <c r="M295" s="1">
        <v>42958</v>
      </c>
      <c r="N295" s="2">
        <v>36</v>
      </c>
      <c r="O295" s="2">
        <v>36.049999999999997</v>
      </c>
      <c r="P295" s="2">
        <v>35.299999999999997</v>
      </c>
      <c r="Q295" s="3">
        <v>35.799999999999997</v>
      </c>
      <c r="R295" s="3">
        <v>-0.4</v>
      </c>
      <c r="S295" s="4">
        <v>-1.0999999999999999E-2</v>
      </c>
      <c r="T295" s="2">
        <v>756</v>
      </c>
      <c r="U295" s="5">
        <v>26965</v>
      </c>
      <c r="V295" s="2">
        <v>0</v>
      </c>
    </row>
    <row r="296" spans="2:22">
      <c r="B296" s="1">
        <v>42956</v>
      </c>
      <c r="C296" s="2">
        <v>18</v>
      </c>
      <c r="D296" s="2">
        <v>18.100000000000001</v>
      </c>
      <c r="E296" s="2">
        <v>17.8</v>
      </c>
      <c r="F296" s="2">
        <v>17.899999999999999</v>
      </c>
      <c r="G296" s="2">
        <v>0</v>
      </c>
      <c r="H296" s="6">
        <v>0</v>
      </c>
      <c r="I296" s="2">
        <v>710</v>
      </c>
      <c r="J296" s="5">
        <v>12723</v>
      </c>
      <c r="K296" s="2">
        <v>17.38</v>
      </c>
      <c r="M296" s="1">
        <v>42957</v>
      </c>
      <c r="N296" s="2">
        <v>36.25</v>
      </c>
      <c r="O296" s="2">
        <v>36.25</v>
      </c>
      <c r="P296" s="2">
        <v>35.5</v>
      </c>
      <c r="Q296" s="3">
        <v>36.200000000000003</v>
      </c>
      <c r="R296" s="3">
        <v>-0.05</v>
      </c>
      <c r="S296" s="4">
        <v>-1.4E-3</v>
      </c>
      <c r="T296" s="5">
        <v>1292</v>
      </c>
      <c r="U296" s="5">
        <v>46242</v>
      </c>
      <c r="V296" s="2">
        <v>0</v>
      </c>
    </row>
    <row r="297" spans="2:22">
      <c r="B297" s="1">
        <v>42955</v>
      </c>
      <c r="C297" s="2">
        <v>18.149999999999999</v>
      </c>
      <c r="D297" s="2">
        <v>18.149999999999999</v>
      </c>
      <c r="E297" s="2">
        <v>17.850000000000001</v>
      </c>
      <c r="F297" s="3">
        <v>17.899999999999999</v>
      </c>
      <c r="G297" s="3">
        <v>-0.15</v>
      </c>
      <c r="H297" s="4">
        <v>-8.3000000000000001E-3</v>
      </c>
      <c r="I297" s="2">
        <v>973</v>
      </c>
      <c r="J297" s="5">
        <v>17522</v>
      </c>
      <c r="K297" s="2">
        <v>17.38</v>
      </c>
      <c r="M297" s="1">
        <v>42956</v>
      </c>
      <c r="N297" s="2">
        <v>36.950000000000003</v>
      </c>
      <c r="O297" s="2">
        <v>36.950000000000003</v>
      </c>
      <c r="P297" s="2">
        <v>36.200000000000003</v>
      </c>
      <c r="Q297" s="3">
        <v>36.25</v>
      </c>
      <c r="R297" s="3">
        <v>-0.7</v>
      </c>
      <c r="S297" s="4">
        <v>-1.89E-2</v>
      </c>
      <c r="T297" s="2">
        <v>912</v>
      </c>
      <c r="U297" s="5">
        <v>33174</v>
      </c>
      <c r="V297" s="2">
        <v>0</v>
      </c>
    </row>
    <row r="298" spans="2:22">
      <c r="B298" s="1">
        <v>42954</v>
      </c>
      <c r="C298" s="2">
        <v>17.899999999999999</v>
      </c>
      <c r="D298" s="2">
        <v>18.05</v>
      </c>
      <c r="E298" s="2">
        <v>17.899999999999999</v>
      </c>
      <c r="F298" s="3">
        <v>18.05</v>
      </c>
      <c r="G298" s="3">
        <v>0.2</v>
      </c>
      <c r="H298" s="4">
        <v>1.12E-2</v>
      </c>
      <c r="I298" s="5">
        <v>1257</v>
      </c>
      <c r="J298" s="5">
        <v>22606</v>
      </c>
      <c r="K298" s="2">
        <v>17.52</v>
      </c>
      <c r="M298" s="1">
        <v>42955</v>
      </c>
      <c r="N298" s="2">
        <v>37</v>
      </c>
      <c r="O298" s="2">
        <v>37</v>
      </c>
      <c r="P298" s="2">
        <v>36.200000000000003</v>
      </c>
      <c r="Q298" s="3">
        <v>36.950000000000003</v>
      </c>
      <c r="R298" s="3">
        <v>0.2</v>
      </c>
      <c r="S298" s="4">
        <v>5.4000000000000003E-3</v>
      </c>
      <c r="T298" s="2">
        <v>632</v>
      </c>
      <c r="U298" s="5">
        <v>23142</v>
      </c>
      <c r="V298" s="2">
        <v>0</v>
      </c>
    </row>
    <row r="299" spans="2:22">
      <c r="B299" s="1">
        <v>42951</v>
      </c>
      <c r="C299" s="2">
        <v>17.899999999999999</v>
      </c>
      <c r="D299" s="2">
        <v>18</v>
      </c>
      <c r="E299" s="2">
        <v>17.8</v>
      </c>
      <c r="F299" s="3">
        <v>17.850000000000001</v>
      </c>
      <c r="G299" s="3">
        <v>-0.05</v>
      </c>
      <c r="H299" s="4">
        <v>-2.8E-3</v>
      </c>
      <c r="I299" s="2">
        <v>765</v>
      </c>
      <c r="J299" s="5">
        <v>13683</v>
      </c>
      <c r="K299" s="2">
        <v>17.329999999999998</v>
      </c>
      <c r="M299" s="1">
        <v>42954</v>
      </c>
      <c r="N299" s="2">
        <v>37</v>
      </c>
      <c r="O299" s="2">
        <v>37.25</v>
      </c>
      <c r="P299" s="2">
        <v>36.75</v>
      </c>
      <c r="Q299" s="3">
        <v>36.75</v>
      </c>
      <c r="R299" s="3">
        <v>-0.25</v>
      </c>
      <c r="S299" s="4">
        <v>-6.7999999999999996E-3</v>
      </c>
      <c r="T299" s="2">
        <v>756</v>
      </c>
      <c r="U299" s="5">
        <v>27897</v>
      </c>
      <c r="V299" s="2">
        <v>0</v>
      </c>
    </row>
    <row r="300" spans="2:22">
      <c r="B300" s="1">
        <v>42950</v>
      </c>
      <c r="C300" s="2">
        <v>17.75</v>
      </c>
      <c r="D300" s="2">
        <v>17.95</v>
      </c>
      <c r="E300" s="2">
        <v>17.75</v>
      </c>
      <c r="F300" s="3">
        <v>17.899999999999999</v>
      </c>
      <c r="G300" s="3">
        <v>0.15</v>
      </c>
      <c r="H300" s="4">
        <v>8.5000000000000006E-3</v>
      </c>
      <c r="I300" s="2">
        <v>813</v>
      </c>
      <c r="J300" s="5">
        <v>14533</v>
      </c>
      <c r="K300" s="2">
        <v>17.38</v>
      </c>
      <c r="M300" s="1">
        <v>42951</v>
      </c>
      <c r="N300" s="2">
        <v>36.799999999999997</v>
      </c>
      <c r="O300" s="2">
        <v>37</v>
      </c>
      <c r="P300" s="2">
        <v>36.5</v>
      </c>
      <c r="Q300" s="3">
        <v>37</v>
      </c>
      <c r="R300" s="3">
        <v>0.2</v>
      </c>
      <c r="S300" s="4">
        <v>5.4000000000000003E-3</v>
      </c>
      <c r="T300" s="2">
        <v>688</v>
      </c>
      <c r="U300" s="5">
        <v>25336</v>
      </c>
      <c r="V300" s="2">
        <v>0</v>
      </c>
    </row>
    <row r="301" spans="2:22">
      <c r="B301" s="1">
        <v>42949</v>
      </c>
      <c r="C301" s="2">
        <v>17.899999999999999</v>
      </c>
      <c r="D301" s="2">
        <v>17.95</v>
      </c>
      <c r="E301" s="2">
        <v>17.7</v>
      </c>
      <c r="F301" s="3">
        <v>17.75</v>
      </c>
      <c r="G301" s="3">
        <v>-0.05</v>
      </c>
      <c r="H301" s="4">
        <v>-2.8E-3</v>
      </c>
      <c r="I301" s="5">
        <v>1106</v>
      </c>
      <c r="J301" s="5">
        <v>19699</v>
      </c>
      <c r="K301" s="2">
        <v>17.23</v>
      </c>
      <c r="M301" s="1">
        <v>42950</v>
      </c>
      <c r="N301" s="2">
        <v>37.15</v>
      </c>
      <c r="O301" s="2">
        <v>37.15</v>
      </c>
      <c r="P301" s="2">
        <v>36.75</v>
      </c>
      <c r="Q301" s="3">
        <v>36.799999999999997</v>
      </c>
      <c r="R301" s="3">
        <v>-0.35</v>
      </c>
      <c r="S301" s="4">
        <v>-9.4000000000000004E-3</v>
      </c>
      <c r="T301" s="2">
        <v>521</v>
      </c>
      <c r="U301" s="5">
        <v>19240</v>
      </c>
      <c r="V301" s="2">
        <v>0</v>
      </c>
    </row>
    <row r="302" spans="2:22">
      <c r="B302" s="1">
        <v>42948</v>
      </c>
      <c r="C302" s="2">
        <v>17.399999999999999</v>
      </c>
      <c r="D302" s="2">
        <v>17.899999999999999</v>
      </c>
      <c r="E302" s="2">
        <v>17.399999999999999</v>
      </c>
      <c r="F302" s="3">
        <v>17.8</v>
      </c>
      <c r="G302" s="3">
        <v>0.45</v>
      </c>
      <c r="H302" s="4">
        <v>2.5899999999999999E-2</v>
      </c>
      <c r="I302" s="5">
        <v>2197</v>
      </c>
      <c r="J302" s="5">
        <v>38965</v>
      </c>
      <c r="K302" s="2">
        <v>17.28</v>
      </c>
      <c r="M302" s="1">
        <v>42949</v>
      </c>
      <c r="N302" s="2">
        <v>37.5</v>
      </c>
      <c r="O302" s="2">
        <v>37.5</v>
      </c>
      <c r="P302" s="2">
        <v>37</v>
      </c>
      <c r="Q302" s="3">
        <v>37.15</v>
      </c>
      <c r="R302" s="3">
        <v>-0.35</v>
      </c>
      <c r="S302" s="4">
        <v>-9.2999999999999992E-3</v>
      </c>
      <c r="T302" s="2">
        <v>655</v>
      </c>
      <c r="U302" s="5">
        <v>24324</v>
      </c>
      <c r="V302" s="2">
        <v>0</v>
      </c>
    </row>
    <row r="303" spans="2:22">
      <c r="B303" s="1">
        <v>42947</v>
      </c>
      <c r="C303" s="2">
        <v>17.350000000000001</v>
      </c>
      <c r="D303" s="2">
        <v>17.399999999999999</v>
      </c>
      <c r="E303" s="2">
        <v>17.3</v>
      </c>
      <c r="F303" s="3">
        <v>17.350000000000001</v>
      </c>
      <c r="G303" s="3">
        <v>0.05</v>
      </c>
      <c r="H303" s="4">
        <v>2.8999999999999998E-3</v>
      </c>
      <c r="I303" s="2">
        <v>528</v>
      </c>
      <c r="J303" s="5">
        <v>9159</v>
      </c>
      <c r="K303" s="2">
        <v>16.84</v>
      </c>
      <c r="M303" s="1">
        <v>42948</v>
      </c>
      <c r="N303" s="2">
        <v>36.549999999999997</v>
      </c>
      <c r="O303" s="2">
        <v>37.700000000000003</v>
      </c>
      <c r="P303" s="2">
        <v>36.549999999999997</v>
      </c>
      <c r="Q303" s="3">
        <v>37.5</v>
      </c>
      <c r="R303" s="3">
        <v>1.05</v>
      </c>
      <c r="S303" s="4">
        <v>2.8799999999999999E-2</v>
      </c>
      <c r="T303" s="5">
        <v>1695</v>
      </c>
      <c r="U303" s="5">
        <v>63347</v>
      </c>
      <c r="V303" s="2">
        <v>0</v>
      </c>
    </row>
    <row r="304" spans="2:22">
      <c r="B304" s="1">
        <v>42944</v>
      </c>
      <c r="C304" s="2">
        <v>17.399999999999999</v>
      </c>
      <c r="D304" s="2">
        <v>17.399999999999999</v>
      </c>
      <c r="E304" s="2">
        <v>17.25</v>
      </c>
      <c r="F304" s="3">
        <v>17.3</v>
      </c>
      <c r="G304" s="3">
        <v>-0.05</v>
      </c>
      <c r="H304" s="4">
        <v>-2.8999999999999998E-3</v>
      </c>
      <c r="I304" s="2">
        <v>369</v>
      </c>
      <c r="J304" s="5">
        <v>6393</v>
      </c>
      <c r="K304" s="2">
        <v>16.8</v>
      </c>
      <c r="M304" s="1">
        <v>42947</v>
      </c>
      <c r="N304" s="2">
        <v>35.85</v>
      </c>
      <c r="O304" s="2">
        <v>36.450000000000003</v>
      </c>
      <c r="P304" s="2">
        <v>35.799999999999997</v>
      </c>
      <c r="Q304" s="3">
        <v>36.450000000000003</v>
      </c>
      <c r="R304" s="3">
        <v>0.6</v>
      </c>
      <c r="S304" s="4">
        <v>1.67E-2</v>
      </c>
      <c r="T304" s="2">
        <v>483</v>
      </c>
      <c r="U304" s="5">
        <v>17489</v>
      </c>
      <c r="V304" s="2">
        <v>0</v>
      </c>
    </row>
    <row r="305" spans="2:22">
      <c r="B305" s="1">
        <v>42943</v>
      </c>
      <c r="C305" s="2">
        <v>17.3</v>
      </c>
      <c r="D305" s="2">
        <v>17.399999999999999</v>
      </c>
      <c r="E305" s="2">
        <v>17.3</v>
      </c>
      <c r="F305" s="3">
        <v>17.350000000000001</v>
      </c>
      <c r="G305" s="3">
        <v>0.05</v>
      </c>
      <c r="H305" s="4">
        <v>2.8999999999999998E-3</v>
      </c>
      <c r="I305" s="2">
        <v>681</v>
      </c>
      <c r="J305" s="5">
        <v>11812</v>
      </c>
      <c r="K305" s="2">
        <v>16.84</v>
      </c>
      <c r="M305" s="1">
        <v>42944</v>
      </c>
      <c r="N305" s="2">
        <v>36.200000000000003</v>
      </c>
      <c r="O305" s="2">
        <v>36.200000000000003</v>
      </c>
      <c r="P305" s="2">
        <v>35.799999999999997</v>
      </c>
      <c r="Q305" s="3">
        <v>35.85</v>
      </c>
      <c r="R305" s="3">
        <v>-0.35</v>
      </c>
      <c r="S305" s="4">
        <v>-9.7000000000000003E-3</v>
      </c>
      <c r="T305" s="2">
        <v>641</v>
      </c>
      <c r="U305" s="5">
        <v>23053</v>
      </c>
      <c r="V305" s="2">
        <v>0</v>
      </c>
    </row>
    <row r="306" spans="2:22">
      <c r="B306" s="1">
        <v>42942</v>
      </c>
      <c r="C306" s="2">
        <v>17.25</v>
      </c>
      <c r="D306" s="2">
        <v>17.399999999999999</v>
      </c>
      <c r="E306" s="2">
        <v>17.25</v>
      </c>
      <c r="F306" s="3">
        <v>17.3</v>
      </c>
      <c r="G306" s="3">
        <v>-0.8</v>
      </c>
      <c r="H306" s="4">
        <v>-4.4200000000000003E-2</v>
      </c>
      <c r="I306" s="5">
        <v>1372</v>
      </c>
      <c r="J306" s="5">
        <v>23764</v>
      </c>
      <c r="K306" s="2">
        <v>16.8</v>
      </c>
      <c r="M306" s="1">
        <v>42943</v>
      </c>
      <c r="N306" s="2">
        <v>36.4</v>
      </c>
      <c r="O306" s="2">
        <v>36.549999999999997</v>
      </c>
      <c r="P306" s="2">
        <v>35.799999999999997</v>
      </c>
      <c r="Q306" s="2">
        <v>36.200000000000003</v>
      </c>
      <c r="R306" s="2">
        <v>0</v>
      </c>
      <c r="S306" s="6">
        <v>0</v>
      </c>
      <c r="T306" s="2">
        <v>580</v>
      </c>
      <c r="U306" s="5">
        <v>20941</v>
      </c>
      <c r="V306" s="2">
        <v>0</v>
      </c>
    </row>
    <row r="307" spans="2:22">
      <c r="B307" s="1">
        <v>42941</v>
      </c>
      <c r="C307" s="2">
        <v>18.100000000000001</v>
      </c>
      <c r="D307" s="2">
        <v>18.100000000000001</v>
      </c>
      <c r="E307" s="2">
        <v>18</v>
      </c>
      <c r="F307" s="2">
        <v>18.100000000000001</v>
      </c>
      <c r="G307" s="2">
        <v>0</v>
      </c>
      <c r="H307" s="6">
        <v>0</v>
      </c>
      <c r="I307" s="5">
        <v>1973</v>
      </c>
      <c r="J307" s="5">
        <v>35624</v>
      </c>
      <c r="K307" s="2">
        <v>17.57</v>
      </c>
      <c r="M307" s="1">
        <v>42942</v>
      </c>
      <c r="N307" s="2">
        <v>36.4</v>
      </c>
      <c r="O307" s="2">
        <v>36.799999999999997</v>
      </c>
      <c r="P307" s="2">
        <v>36.1</v>
      </c>
      <c r="Q307" s="3">
        <v>36.200000000000003</v>
      </c>
      <c r="R307" s="3">
        <v>-0.35</v>
      </c>
      <c r="S307" s="4">
        <v>-9.5999999999999992E-3</v>
      </c>
      <c r="T307" s="2">
        <v>673</v>
      </c>
      <c r="U307" s="5">
        <v>24498</v>
      </c>
      <c r="V307" s="2">
        <v>0</v>
      </c>
    </row>
    <row r="308" spans="2:22">
      <c r="B308" s="1">
        <v>42940</v>
      </c>
      <c r="C308" s="2">
        <v>18.100000000000001</v>
      </c>
      <c r="D308" s="2">
        <v>18.100000000000001</v>
      </c>
      <c r="E308" s="2">
        <v>17.95</v>
      </c>
      <c r="F308" s="2">
        <v>18.100000000000001</v>
      </c>
      <c r="G308" s="2">
        <v>0</v>
      </c>
      <c r="H308" s="6">
        <v>0</v>
      </c>
      <c r="I308" s="2">
        <v>949</v>
      </c>
      <c r="J308" s="5">
        <v>17097</v>
      </c>
      <c r="K308" s="2">
        <v>17.57</v>
      </c>
      <c r="M308" s="1">
        <v>42941</v>
      </c>
      <c r="N308" s="2">
        <v>37.1</v>
      </c>
      <c r="O308" s="2">
        <v>37.1</v>
      </c>
      <c r="P308" s="2">
        <v>36.5</v>
      </c>
      <c r="Q308" s="3">
        <v>36.549999999999997</v>
      </c>
      <c r="R308" s="3">
        <v>-0.55000000000000004</v>
      </c>
      <c r="S308" s="4">
        <v>-1.4800000000000001E-2</v>
      </c>
      <c r="T308" s="2">
        <v>601</v>
      </c>
      <c r="U308" s="5">
        <v>22068</v>
      </c>
      <c r="V308" s="2">
        <v>0</v>
      </c>
    </row>
    <row r="309" spans="2:22">
      <c r="B309" s="1">
        <v>42937</v>
      </c>
      <c r="C309" s="2">
        <v>18</v>
      </c>
      <c r="D309" s="2">
        <v>18.100000000000001</v>
      </c>
      <c r="E309" s="2">
        <v>17.899999999999999</v>
      </c>
      <c r="F309" s="3">
        <v>18.100000000000001</v>
      </c>
      <c r="G309" s="3">
        <v>0.1</v>
      </c>
      <c r="H309" s="4">
        <v>5.5999999999999999E-3</v>
      </c>
      <c r="I309" s="2">
        <v>826</v>
      </c>
      <c r="J309" s="5">
        <v>14878</v>
      </c>
      <c r="K309" s="2">
        <v>17.57</v>
      </c>
      <c r="M309" s="1">
        <v>42940</v>
      </c>
      <c r="N309" s="2">
        <v>37.299999999999997</v>
      </c>
      <c r="O309" s="2">
        <v>37.35</v>
      </c>
      <c r="P309" s="2">
        <v>37</v>
      </c>
      <c r="Q309" s="3">
        <v>37.1</v>
      </c>
      <c r="R309" s="3">
        <v>-0.1</v>
      </c>
      <c r="S309" s="4">
        <v>-2.7000000000000001E-3</v>
      </c>
      <c r="T309" s="2">
        <v>612</v>
      </c>
      <c r="U309" s="5">
        <v>22711</v>
      </c>
      <c r="V309" s="2">
        <v>0</v>
      </c>
    </row>
    <row r="310" spans="2:22">
      <c r="B310" s="1">
        <v>42936</v>
      </c>
      <c r="C310" s="2">
        <v>18.2</v>
      </c>
      <c r="D310" s="2">
        <v>18.2</v>
      </c>
      <c r="E310" s="2">
        <v>17.95</v>
      </c>
      <c r="F310" s="3">
        <v>18</v>
      </c>
      <c r="G310" s="3">
        <v>-0.15</v>
      </c>
      <c r="H310" s="4">
        <v>-8.3000000000000001E-3</v>
      </c>
      <c r="I310" s="5">
        <v>1334</v>
      </c>
      <c r="J310" s="5">
        <v>24081</v>
      </c>
      <c r="K310" s="2">
        <v>17.48</v>
      </c>
      <c r="M310" s="1">
        <v>42937</v>
      </c>
      <c r="N310" s="2">
        <v>37.5</v>
      </c>
      <c r="O310" s="2">
        <v>37.5</v>
      </c>
      <c r="P310" s="2">
        <v>37</v>
      </c>
      <c r="Q310" s="3">
        <v>37.200000000000003</v>
      </c>
      <c r="R310" s="3">
        <v>-0.25</v>
      </c>
      <c r="S310" s="4">
        <v>-6.7000000000000002E-3</v>
      </c>
      <c r="T310" s="2">
        <v>655</v>
      </c>
      <c r="U310" s="5">
        <v>24337</v>
      </c>
      <c r="V310" s="2">
        <v>0</v>
      </c>
    </row>
    <row r="311" spans="2:22">
      <c r="B311" s="1">
        <v>42935</v>
      </c>
      <c r="C311" s="2">
        <v>18.350000000000001</v>
      </c>
      <c r="D311" s="2">
        <v>18.399999999999999</v>
      </c>
      <c r="E311" s="2">
        <v>18.100000000000001</v>
      </c>
      <c r="F311" s="3">
        <v>18.149999999999999</v>
      </c>
      <c r="G311" s="3">
        <v>-0.2</v>
      </c>
      <c r="H311" s="4">
        <v>-1.09E-2</v>
      </c>
      <c r="I311" s="5">
        <v>1401</v>
      </c>
      <c r="J311" s="5">
        <v>25500</v>
      </c>
      <c r="K311" s="2">
        <v>17.62</v>
      </c>
      <c r="M311" s="1">
        <v>42936</v>
      </c>
      <c r="N311" s="2">
        <v>37</v>
      </c>
      <c r="O311" s="2">
        <v>37.6</v>
      </c>
      <c r="P311" s="2">
        <v>37</v>
      </c>
      <c r="Q311" s="3">
        <v>37.450000000000003</v>
      </c>
      <c r="R311" s="3">
        <v>0.45</v>
      </c>
      <c r="S311" s="4">
        <v>1.2200000000000001E-2</v>
      </c>
      <c r="T311" s="2">
        <v>639</v>
      </c>
      <c r="U311" s="5">
        <v>23810</v>
      </c>
      <c r="V311" s="2">
        <v>0</v>
      </c>
    </row>
    <row r="312" spans="2:22">
      <c r="B312" s="1">
        <v>42934</v>
      </c>
      <c r="C312" s="2">
        <v>18.3</v>
      </c>
      <c r="D312" s="2">
        <v>18.399999999999999</v>
      </c>
      <c r="E312" s="2">
        <v>18.25</v>
      </c>
      <c r="F312" s="3">
        <v>18.350000000000001</v>
      </c>
      <c r="G312" s="3">
        <v>0.05</v>
      </c>
      <c r="H312" s="4">
        <v>2.7000000000000001E-3</v>
      </c>
      <c r="I312" s="2">
        <v>697</v>
      </c>
      <c r="J312" s="5">
        <v>12767</v>
      </c>
      <c r="K312" s="2">
        <v>17.82</v>
      </c>
      <c r="M312" s="1">
        <v>42935</v>
      </c>
      <c r="N312" s="2">
        <v>37.799999999999997</v>
      </c>
      <c r="O312" s="2">
        <v>38.200000000000003</v>
      </c>
      <c r="P312" s="2">
        <v>37</v>
      </c>
      <c r="Q312" s="3">
        <v>37</v>
      </c>
      <c r="R312" s="3">
        <v>-0.25</v>
      </c>
      <c r="S312" s="4">
        <v>-6.7000000000000002E-3</v>
      </c>
      <c r="T312" s="5">
        <v>1939</v>
      </c>
      <c r="U312" s="5">
        <v>72785</v>
      </c>
      <c r="V312" s="2">
        <v>0</v>
      </c>
    </row>
    <row r="313" spans="2:22">
      <c r="B313" s="1">
        <v>42933</v>
      </c>
      <c r="C313" s="2">
        <v>18.350000000000001</v>
      </c>
      <c r="D313" s="2">
        <v>18.45</v>
      </c>
      <c r="E313" s="2">
        <v>18.25</v>
      </c>
      <c r="F313" s="3">
        <v>18.3</v>
      </c>
      <c r="G313" s="3">
        <v>0.1</v>
      </c>
      <c r="H313" s="4">
        <v>5.4999999999999997E-3</v>
      </c>
      <c r="I313" s="5">
        <v>1066</v>
      </c>
      <c r="J313" s="5">
        <v>19535</v>
      </c>
      <c r="K313" s="2">
        <v>17.77</v>
      </c>
      <c r="M313" s="1">
        <v>42934</v>
      </c>
      <c r="N313" s="2">
        <v>36.950000000000003</v>
      </c>
      <c r="O313" s="2">
        <v>37.25</v>
      </c>
      <c r="P313" s="2">
        <v>36.700000000000003</v>
      </c>
      <c r="Q313" s="3">
        <v>37.25</v>
      </c>
      <c r="R313" s="3">
        <v>0.55000000000000004</v>
      </c>
      <c r="S313" s="4">
        <v>1.4999999999999999E-2</v>
      </c>
      <c r="T313" s="5">
        <v>1098</v>
      </c>
      <c r="U313" s="5">
        <v>40622</v>
      </c>
      <c r="V313" s="2">
        <v>0</v>
      </c>
    </row>
    <row r="314" spans="2:22">
      <c r="B314" s="1">
        <v>42930</v>
      </c>
      <c r="C314" s="2">
        <v>18</v>
      </c>
      <c r="D314" s="2">
        <v>18.5</v>
      </c>
      <c r="E314" s="2">
        <v>18</v>
      </c>
      <c r="F314" s="3">
        <v>18.2</v>
      </c>
      <c r="G314" s="3">
        <v>0.3</v>
      </c>
      <c r="H314" s="4">
        <v>1.6799999999999999E-2</v>
      </c>
      <c r="I314" s="5">
        <v>3025</v>
      </c>
      <c r="J314" s="5">
        <v>55266</v>
      </c>
      <c r="K314" s="2">
        <v>17.670000000000002</v>
      </c>
      <c r="M314" s="1">
        <v>42933</v>
      </c>
      <c r="N314" s="2">
        <v>36</v>
      </c>
      <c r="O314" s="2">
        <v>37</v>
      </c>
      <c r="P314" s="2">
        <v>36</v>
      </c>
      <c r="Q314" s="3">
        <v>36.700000000000003</v>
      </c>
      <c r="R314" s="3">
        <v>0.9</v>
      </c>
      <c r="S314" s="4">
        <v>2.5100000000000001E-2</v>
      </c>
      <c r="T314" s="5">
        <v>1187</v>
      </c>
      <c r="U314" s="5">
        <v>43490</v>
      </c>
      <c r="V314" s="2">
        <v>0</v>
      </c>
    </row>
    <row r="315" spans="2:22">
      <c r="B315" s="1">
        <v>42929</v>
      </c>
      <c r="C315" s="2">
        <v>17.649999999999999</v>
      </c>
      <c r="D315" s="2">
        <v>17.95</v>
      </c>
      <c r="E315" s="2">
        <v>17.649999999999999</v>
      </c>
      <c r="F315" s="3">
        <v>17.899999999999999</v>
      </c>
      <c r="G315" s="3">
        <v>0.3</v>
      </c>
      <c r="H315" s="4">
        <v>1.7000000000000001E-2</v>
      </c>
      <c r="I315" s="5">
        <v>1414</v>
      </c>
      <c r="J315" s="5">
        <v>25225</v>
      </c>
      <c r="K315" s="2">
        <v>17.38</v>
      </c>
      <c r="M315" s="1">
        <v>42930</v>
      </c>
      <c r="N315" s="2">
        <v>35.65</v>
      </c>
      <c r="O315" s="2">
        <v>35.85</v>
      </c>
      <c r="P315" s="2">
        <v>35.6</v>
      </c>
      <c r="Q315" s="3">
        <v>35.799999999999997</v>
      </c>
      <c r="R315" s="3">
        <v>0.15</v>
      </c>
      <c r="S315" s="4">
        <v>4.1999999999999997E-3</v>
      </c>
      <c r="T315" s="2">
        <v>398</v>
      </c>
      <c r="U315" s="5">
        <v>14242</v>
      </c>
      <c r="V315" s="2">
        <v>0</v>
      </c>
    </row>
    <row r="316" spans="2:22">
      <c r="B316" s="1">
        <v>42928</v>
      </c>
      <c r="C316" s="2">
        <v>17.5</v>
      </c>
      <c r="D316" s="2">
        <v>17.7</v>
      </c>
      <c r="E316" s="2">
        <v>17.5</v>
      </c>
      <c r="F316" s="3">
        <v>17.600000000000001</v>
      </c>
      <c r="G316" s="3">
        <v>0.15</v>
      </c>
      <c r="H316" s="4">
        <v>8.6E-3</v>
      </c>
      <c r="I316" s="5">
        <v>1117</v>
      </c>
      <c r="J316" s="5">
        <v>19703</v>
      </c>
      <c r="K316" s="2">
        <v>17.09</v>
      </c>
      <c r="M316" s="1">
        <v>42929</v>
      </c>
      <c r="N316" s="2">
        <v>35.75</v>
      </c>
      <c r="O316" s="2">
        <v>35.9</v>
      </c>
      <c r="P316" s="2">
        <v>35.450000000000003</v>
      </c>
      <c r="Q316" s="3">
        <v>35.65</v>
      </c>
      <c r="R316" s="3">
        <v>-0.05</v>
      </c>
      <c r="S316" s="4">
        <v>-1.4E-3</v>
      </c>
      <c r="T316" s="2">
        <v>543</v>
      </c>
      <c r="U316" s="5">
        <v>19380</v>
      </c>
      <c r="V316" s="2">
        <v>0</v>
      </c>
    </row>
    <row r="317" spans="2:22">
      <c r="B317" s="1">
        <v>42927</v>
      </c>
      <c r="C317" s="2">
        <v>17.7</v>
      </c>
      <c r="D317" s="2">
        <v>17.75</v>
      </c>
      <c r="E317" s="2">
        <v>17.399999999999999</v>
      </c>
      <c r="F317" s="2">
        <v>17.45</v>
      </c>
      <c r="G317" s="2">
        <v>0</v>
      </c>
      <c r="H317" s="6">
        <v>0</v>
      </c>
      <c r="I317" s="5">
        <v>1118</v>
      </c>
      <c r="J317" s="5">
        <v>19621</v>
      </c>
      <c r="K317" s="2">
        <v>16.940000000000001</v>
      </c>
      <c r="M317" s="1">
        <v>42928</v>
      </c>
      <c r="N317" s="2">
        <v>35.799999999999997</v>
      </c>
      <c r="O317" s="2">
        <v>35.85</v>
      </c>
      <c r="P317" s="2">
        <v>35.450000000000003</v>
      </c>
      <c r="Q317" s="3">
        <v>35.700000000000003</v>
      </c>
      <c r="R317" s="3">
        <v>0.1</v>
      </c>
      <c r="S317" s="4">
        <v>2.8E-3</v>
      </c>
      <c r="T317" s="2">
        <v>643</v>
      </c>
      <c r="U317" s="5">
        <v>22965</v>
      </c>
      <c r="V317" s="2">
        <v>0</v>
      </c>
    </row>
    <row r="318" spans="2:22">
      <c r="B318" s="1">
        <v>42926</v>
      </c>
      <c r="C318" s="2">
        <v>17.5</v>
      </c>
      <c r="D318" s="2">
        <v>17.55</v>
      </c>
      <c r="E318" s="2">
        <v>17.399999999999999</v>
      </c>
      <c r="F318" s="3">
        <v>17.45</v>
      </c>
      <c r="G318" s="3">
        <v>-0.05</v>
      </c>
      <c r="H318" s="4">
        <v>-2.8999999999999998E-3</v>
      </c>
      <c r="I318" s="2">
        <v>297</v>
      </c>
      <c r="J318" s="5">
        <v>5178</v>
      </c>
      <c r="K318" s="2">
        <v>16.940000000000001</v>
      </c>
      <c r="M318" s="1">
        <v>42927</v>
      </c>
      <c r="N318" s="2">
        <v>35.950000000000003</v>
      </c>
      <c r="O318" s="2">
        <v>36.299999999999997</v>
      </c>
      <c r="P318" s="2">
        <v>35.6</v>
      </c>
      <c r="Q318" s="3">
        <v>35.6</v>
      </c>
      <c r="R318" s="3">
        <v>-0.2</v>
      </c>
      <c r="S318" s="4">
        <v>-5.5999999999999999E-3</v>
      </c>
      <c r="T318" s="2">
        <v>677</v>
      </c>
      <c r="U318" s="5">
        <v>24351</v>
      </c>
      <c r="V318" s="2">
        <v>0</v>
      </c>
    </row>
    <row r="319" spans="2:22">
      <c r="B319" s="1">
        <v>42923</v>
      </c>
      <c r="C319" s="2">
        <v>17.5</v>
      </c>
      <c r="D319" s="2">
        <v>17.5</v>
      </c>
      <c r="E319" s="2">
        <v>17.399999999999999</v>
      </c>
      <c r="F319" s="3">
        <v>17.5</v>
      </c>
      <c r="G319" s="3">
        <v>-0.05</v>
      </c>
      <c r="H319" s="4">
        <v>-2.8E-3</v>
      </c>
      <c r="I319" s="2">
        <v>306</v>
      </c>
      <c r="J319" s="5">
        <v>5335</v>
      </c>
      <c r="K319" s="2">
        <v>16.989999999999998</v>
      </c>
      <c r="M319" s="1">
        <v>42926</v>
      </c>
      <c r="N319" s="2">
        <v>36</v>
      </c>
      <c r="O319" s="2">
        <v>36</v>
      </c>
      <c r="P319" s="2">
        <v>35.4</v>
      </c>
      <c r="Q319" s="3">
        <v>35.799999999999997</v>
      </c>
      <c r="R319" s="3">
        <v>-0.3</v>
      </c>
      <c r="S319" s="4">
        <v>-8.3000000000000001E-3</v>
      </c>
      <c r="T319" s="2">
        <v>884</v>
      </c>
      <c r="U319" s="5">
        <v>31577</v>
      </c>
      <c r="V319" s="2">
        <v>0</v>
      </c>
    </row>
    <row r="320" spans="2:22">
      <c r="B320" s="1">
        <v>42922</v>
      </c>
      <c r="C320" s="2">
        <v>17.5</v>
      </c>
      <c r="D320" s="2">
        <v>17.55</v>
      </c>
      <c r="E320" s="2">
        <v>17.45</v>
      </c>
      <c r="F320" s="2">
        <v>17.55</v>
      </c>
      <c r="G320" s="2">
        <v>0</v>
      </c>
      <c r="H320" s="6">
        <v>0</v>
      </c>
      <c r="I320" s="2">
        <v>200</v>
      </c>
      <c r="J320" s="5">
        <v>3491</v>
      </c>
      <c r="K320" s="2">
        <v>17.04</v>
      </c>
      <c r="M320" s="1">
        <v>42923</v>
      </c>
      <c r="N320" s="2">
        <v>37</v>
      </c>
      <c r="O320" s="2">
        <v>37.1</v>
      </c>
      <c r="P320" s="2">
        <v>36.1</v>
      </c>
      <c r="Q320" s="3">
        <v>36.1</v>
      </c>
      <c r="R320" s="3">
        <v>-0.9</v>
      </c>
      <c r="S320" s="4">
        <v>-2.4299999999999999E-2</v>
      </c>
      <c r="T320" s="2">
        <v>972</v>
      </c>
      <c r="U320" s="5">
        <v>35429</v>
      </c>
      <c r="V320" s="2">
        <v>0</v>
      </c>
    </row>
    <row r="321" spans="2:22">
      <c r="B321" s="1">
        <v>42921</v>
      </c>
      <c r="C321" s="2">
        <v>17.55</v>
      </c>
      <c r="D321" s="2">
        <v>17.649999999999999</v>
      </c>
      <c r="E321" s="2">
        <v>17.350000000000001</v>
      </c>
      <c r="F321" s="3">
        <v>17.55</v>
      </c>
      <c r="G321" s="3">
        <v>0.15</v>
      </c>
      <c r="H321" s="4">
        <v>8.6E-3</v>
      </c>
      <c r="I321" s="2">
        <v>370</v>
      </c>
      <c r="J321" s="5">
        <v>6465</v>
      </c>
      <c r="K321" s="2">
        <v>17.04</v>
      </c>
      <c r="M321" s="1">
        <v>42922</v>
      </c>
      <c r="N321" s="2">
        <v>37.200000000000003</v>
      </c>
      <c r="O321" s="2">
        <v>37.25</v>
      </c>
      <c r="P321" s="2">
        <v>36.75</v>
      </c>
      <c r="Q321" s="3">
        <v>37</v>
      </c>
      <c r="R321" s="3">
        <v>0.1</v>
      </c>
      <c r="S321" s="4">
        <v>2.7000000000000001E-3</v>
      </c>
      <c r="T321" s="2">
        <v>537</v>
      </c>
      <c r="U321" s="5">
        <v>19897</v>
      </c>
      <c r="V321" s="2">
        <v>0</v>
      </c>
    </row>
    <row r="322" spans="2:22">
      <c r="B322" s="1">
        <v>42920</v>
      </c>
      <c r="C322" s="2">
        <v>17.55</v>
      </c>
      <c r="D322" s="2">
        <v>17.7</v>
      </c>
      <c r="E322" s="2">
        <v>17.399999999999999</v>
      </c>
      <c r="F322" s="3">
        <v>17.399999999999999</v>
      </c>
      <c r="G322" s="3">
        <v>-0.1</v>
      </c>
      <c r="H322" s="4">
        <v>-5.7000000000000002E-3</v>
      </c>
      <c r="I322" s="2">
        <v>764</v>
      </c>
      <c r="J322" s="5">
        <v>13402</v>
      </c>
      <c r="K322" s="2">
        <v>16.89</v>
      </c>
      <c r="M322" s="1">
        <v>42921</v>
      </c>
      <c r="N322" s="2">
        <v>37.1</v>
      </c>
      <c r="O322" s="2">
        <v>37.25</v>
      </c>
      <c r="P322" s="2">
        <v>36.6</v>
      </c>
      <c r="Q322" s="3">
        <v>36.9</v>
      </c>
      <c r="R322" s="3">
        <v>-0.15</v>
      </c>
      <c r="S322" s="4">
        <v>-4.0000000000000001E-3</v>
      </c>
      <c r="T322" s="2">
        <v>725</v>
      </c>
      <c r="U322" s="5">
        <v>26753</v>
      </c>
      <c r="V322" s="2">
        <v>0</v>
      </c>
    </row>
    <row r="323" spans="2:22">
      <c r="B323" s="1">
        <v>42919</v>
      </c>
      <c r="C323" s="2">
        <v>17.45</v>
      </c>
      <c r="D323" s="2">
        <v>17.600000000000001</v>
      </c>
      <c r="E323" s="2">
        <v>17.45</v>
      </c>
      <c r="F323" s="3">
        <v>17.5</v>
      </c>
      <c r="G323" s="3">
        <v>0.15</v>
      </c>
      <c r="H323" s="4">
        <v>8.6E-3</v>
      </c>
      <c r="I323" s="2">
        <v>929</v>
      </c>
      <c r="J323" s="5">
        <v>16274</v>
      </c>
      <c r="K323" s="2">
        <v>16.989999999999998</v>
      </c>
      <c r="M323" s="1">
        <v>42920</v>
      </c>
      <c r="N323" s="2">
        <v>37.4</v>
      </c>
      <c r="O323" s="2">
        <v>37.549999999999997</v>
      </c>
      <c r="P323" s="2">
        <v>36.799999999999997</v>
      </c>
      <c r="Q323" s="3">
        <v>37.049999999999997</v>
      </c>
      <c r="R323" s="3">
        <v>-0.25</v>
      </c>
      <c r="S323" s="4">
        <v>-6.7000000000000002E-3</v>
      </c>
      <c r="T323" s="2">
        <v>977</v>
      </c>
      <c r="U323" s="5">
        <v>36316</v>
      </c>
      <c r="V323" s="2">
        <v>0</v>
      </c>
    </row>
    <row r="324" spans="2:22">
      <c r="B324" s="1">
        <v>42916</v>
      </c>
      <c r="C324" s="2">
        <v>17.350000000000001</v>
      </c>
      <c r="D324" s="2">
        <v>17.399999999999999</v>
      </c>
      <c r="E324" s="2">
        <v>17.25</v>
      </c>
      <c r="F324" s="3">
        <v>17.350000000000001</v>
      </c>
      <c r="G324" s="3">
        <v>0.05</v>
      </c>
      <c r="H324" s="4">
        <v>2.8999999999999998E-3</v>
      </c>
      <c r="I324" s="2">
        <v>511</v>
      </c>
      <c r="J324" s="5">
        <v>8863</v>
      </c>
      <c r="K324" s="2">
        <v>16.84</v>
      </c>
      <c r="M324" s="1">
        <v>42919</v>
      </c>
      <c r="N324" s="2">
        <v>36.4</v>
      </c>
      <c r="O324" s="2">
        <v>37.4</v>
      </c>
      <c r="P324" s="2">
        <v>36.200000000000003</v>
      </c>
      <c r="Q324" s="3">
        <v>37.299999999999997</v>
      </c>
      <c r="R324" s="3">
        <v>0.9</v>
      </c>
      <c r="S324" s="4">
        <v>2.47E-2</v>
      </c>
      <c r="T324" s="5">
        <v>1987</v>
      </c>
      <c r="U324" s="5">
        <v>73492</v>
      </c>
      <c r="V324" s="2">
        <v>0</v>
      </c>
    </row>
    <row r="325" spans="2:22">
      <c r="B325" s="1">
        <v>42915</v>
      </c>
      <c r="C325" s="2">
        <v>17.3</v>
      </c>
      <c r="D325" s="2">
        <v>17.350000000000001</v>
      </c>
      <c r="E325" s="2">
        <v>17.2</v>
      </c>
      <c r="F325" s="3">
        <v>17.3</v>
      </c>
      <c r="G325" s="3">
        <v>0.15</v>
      </c>
      <c r="H325" s="4">
        <v>8.6999999999999994E-3</v>
      </c>
      <c r="I325" s="2">
        <v>359</v>
      </c>
      <c r="J325" s="5">
        <v>6203</v>
      </c>
      <c r="K325" s="2">
        <v>16.8</v>
      </c>
      <c r="M325" s="1">
        <v>42916</v>
      </c>
      <c r="N325" s="2">
        <v>35.25</v>
      </c>
      <c r="O325" s="2">
        <v>36.4</v>
      </c>
      <c r="P325" s="2">
        <v>34.75</v>
      </c>
      <c r="Q325" s="3">
        <v>36.4</v>
      </c>
      <c r="R325" s="3">
        <v>0.8</v>
      </c>
      <c r="S325" s="4">
        <v>2.2499999999999999E-2</v>
      </c>
      <c r="T325" s="5">
        <v>1810</v>
      </c>
      <c r="U325" s="5">
        <v>64752</v>
      </c>
      <c r="V325" s="2">
        <v>0</v>
      </c>
    </row>
    <row r="326" spans="2:22">
      <c r="B326" s="1">
        <v>42914</v>
      </c>
      <c r="C326" s="2">
        <v>17.3</v>
      </c>
      <c r="D326" s="2">
        <v>17.350000000000001</v>
      </c>
      <c r="E326" s="2">
        <v>17.149999999999999</v>
      </c>
      <c r="F326" s="3">
        <v>17.149999999999999</v>
      </c>
      <c r="G326" s="3">
        <v>-0.2</v>
      </c>
      <c r="H326" s="4">
        <v>-1.15E-2</v>
      </c>
      <c r="I326" s="2">
        <v>410</v>
      </c>
      <c r="J326" s="5">
        <v>7056</v>
      </c>
      <c r="K326" s="2">
        <v>16.649999999999999</v>
      </c>
      <c r="M326" s="1">
        <v>42915</v>
      </c>
      <c r="N326" s="2">
        <v>37.15</v>
      </c>
      <c r="O326" s="2">
        <v>37.200000000000003</v>
      </c>
      <c r="P326" s="2">
        <v>35.6</v>
      </c>
      <c r="Q326" s="3">
        <v>35.6</v>
      </c>
      <c r="R326" s="3">
        <v>-1.2</v>
      </c>
      <c r="S326" s="4">
        <v>-3.2599999999999997E-2</v>
      </c>
      <c r="T326" s="5">
        <v>1912</v>
      </c>
      <c r="U326" s="5">
        <v>69305</v>
      </c>
      <c r="V326" s="2">
        <v>0</v>
      </c>
    </row>
    <row r="327" spans="2:22">
      <c r="B327" s="1">
        <v>42913</v>
      </c>
      <c r="C327" s="2">
        <v>17.45</v>
      </c>
      <c r="D327" s="2">
        <v>17.45</v>
      </c>
      <c r="E327" s="2">
        <v>17.2</v>
      </c>
      <c r="F327" s="2">
        <v>17.350000000000001</v>
      </c>
      <c r="G327" s="2">
        <v>0</v>
      </c>
      <c r="H327" s="6">
        <v>0</v>
      </c>
      <c r="I327" s="2">
        <v>523</v>
      </c>
      <c r="J327" s="5">
        <v>9049</v>
      </c>
      <c r="K327" s="2">
        <v>16.84</v>
      </c>
      <c r="M327" s="1">
        <v>42914</v>
      </c>
      <c r="N327" s="2">
        <v>37.15</v>
      </c>
      <c r="O327" s="2">
        <v>37.15</v>
      </c>
      <c r="P327" s="2">
        <v>36.450000000000003</v>
      </c>
      <c r="Q327" s="3">
        <v>36.799999999999997</v>
      </c>
      <c r="R327" s="3">
        <v>-0.35</v>
      </c>
      <c r="S327" s="4">
        <v>-9.4000000000000004E-3</v>
      </c>
      <c r="T327" s="5">
        <v>1522</v>
      </c>
      <c r="U327" s="5">
        <v>55891</v>
      </c>
      <c r="V327" s="2">
        <v>0</v>
      </c>
    </row>
    <row r="328" spans="2:22">
      <c r="B328" s="1">
        <v>42912</v>
      </c>
      <c r="C328" s="2">
        <v>17</v>
      </c>
      <c r="D328" s="2">
        <v>17.350000000000001</v>
      </c>
      <c r="E328" s="2">
        <v>17</v>
      </c>
      <c r="F328" s="3">
        <v>17.350000000000001</v>
      </c>
      <c r="G328" s="3">
        <v>0.35</v>
      </c>
      <c r="H328" s="4">
        <v>2.06E-2</v>
      </c>
      <c r="I328" s="5">
        <v>1260</v>
      </c>
      <c r="J328" s="5">
        <v>21716</v>
      </c>
      <c r="K328" s="2">
        <v>16.84</v>
      </c>
      <c r="M328" s="1">
        <v>42913</v>
      </c>
      <c r="N328" s="2">
        <v>38.5</v>
      </c>
      <c r="O328" s="2">
        <v>38.5</v>
      </c>
      <c r="P328" s="2">
        <v>37.1</v>
      </c>
      <c r="Q328" s="3">
        <v>37.15</v>
      </c>
      <c r="R328" s="3">
        <v>-1.1499999999999999</v>
      </c>
      <c r="S328" s="4">
        <v>-0.03</v>
      </c>
      <c r="T328" s="5">
        <v>2569</v>
      </c>
      <c r="U328" s="5">
        <v>96168</v>
      </c>
      <c r="V328" s="2">
        <v>0</v>
      </c>
    </row>
    <row r="329" spans="2:22">
      <c r="B329" s="1">
        <v>42909</v>
      </c>
      <c r="C329" s="2">
        <v>17</v>
      </c>
      <c r="D329" s="2">
        <v>17</v>
      </c>
      <c r="E329" s="2">
        <v>16.850000000000001</v>
      </c>
      <c r="F329" s="2">
        <v>17</v>
      </c>
      <c r="G329" s="2">
        <v>0</v>
      </c>
      <c r="H329" s="6">
        <v>0</v>
      </c>
      <c r="I329" s="2">
        <v>364</v>
      </c>
      <c r="J329" s="5">
        <v>6178</v>
      </c>
      <c r="K329" s="2">
        <v>16.5</v>
      </c>
      <c r="M329" s="1">
        <v>42912</v>
      </c>
      <c r="N329" s="2">
        <v>38.450000000000003</v>
      </c>
      <c r="O329" s="2">
        <v>38.65</v>
      </c>
      <c r="P329" s="2">
        <v>38</v>
      </c>
      <c r="Q329" s="3">
        <v>38.299999999999997</v>
      </c>
      <c r="R329" s="3">
        <v>0.1</v>
      </c>
      <c r="S329" s="4">
        <v>2.5999999999999999E-3</v>
      </c>
      <c r="T329" s="5">
        <v>1401</v>
      </c>
      <c r="U329" s="5">
        <v>53563</v>
      </c>
      <c r="V329" s="2">
        <v>0</v>
      </c>
    </row>
    <row r="330" spans="2:22">
      <c r="B330" s="1">
        <v>42908</v>
      </c>
      <c r="C330" s="2">
        <v>17.100000000000001</v>
      </c>
      <c r="D330" s="2">
        <v>17.149999999999999</v>
      </c>
      <c r="E330" s="2">
        <v>16.899999999999999</v>
      </c>
      <c r="F330" s="3">
        <v>17</v>
      </c>
      <c r="G330" s="3">
        <v>-0.1</v>
      </c>
      <c r="H330" s="4">
        <v>-5.7999999999999996E-3</v>
      </c>
      <c r="I330" s="2">
        <v>441</v>
      </c>
      <c r="J330" s="5">
        <v>7509</v>
      </c>
      <c r="K330" s="2">
        <v>16.5</v>
      </c>
      <c r="M330" s="1">
        <v>42909</v>
      </c>
      <c r="N330" s="2">
        <v>38.4</v>
      </c>
      <c r="O330" s="2">
        <v>39.35</v>
      </c>
      <c r="P330" s="2">
        <v>38.200000000000003</v>
      </c>
      <c r="Q330" s="3">
        <v>38.200000000000003</v>
      </c>
      <c r="R330" s="3">
        <v>-0.1</v>
      </c>
      <c r="S330" s="4">
        <v>-2.5999999999999999E-3</v>
      </c>
      <c r="T330" s="5">
        <v>2700</v>
      </c>
      <c r="U330" s="5">
        <v>104722</v>
      </c>
      <c r="V330" s="2">
        <v>0</v>
      </c>
    </row>
    <row r="331" spans="2:22">
      <c r="B331" s="1">
        <v>42907</v>
      </c>
      <c r="C331" s="2">
        <v>16.899999999999999</v>
      </c>
      <c r="D331" s="2">
        <v>17.100000000000001</v>
      </c>
      <c r="E331" s="2">
        <v>16.850000000000001</v>
      </c>
      <c r="F331" s="3">
        <v>17.100000000000001</v>
      </c>
      <c r="G331" s="3">
        <v>0.1</v>
      </c>
      <c r="H331" s="4">
        <v>5.8999999999999999E-3</v>
      </c>
      <c r="I331" s="2">
        <v>402</v>
      </c>
      <c r="J331" s="5">
        <v>6822</v>
      </c>
      <c r="K331" s="2">
        <v>16.600000000000001</v>
      </c>
      <c r="M331" s="1">
        <v>42908</v>
      </c>
      <c r="N331" s="2">
        <v>39</v>
      </c>
      <c r="O331" s="2">
        <v>39.049999999999997</v>
      </c>
      <c r="P331" s="2">
        <v>38</v>
      </c>
      <c r="Q331" s="3">
        <v>38.299999999999997</v>
      </c>
      <c r="R331" s="3">
        <v>-0.7</v>
      </c>
      <c r="S331" s="4">
        <v>-1.7899999999999999E-2</v>
      </c>
      <c r="T331" s="5">
        <v>1506</v>
      </c>
      <c r="U331" s="5">
        <v>57864</v>
      </c>
      <c r="V331" s="2">
        <v>0</v>
      </c>
    </row>
    <row r="332" spans="2:22">
      <c r="B332" s="1">
        <v>42906</v>
      </c>
      <c r="C332" s="2">
        <v>17.05</v>
      </c>
      <c r="D332" s="2">
        <v>17.05</v>
      </c>
      <c r="E332" s="2">
        <v>16.95</v>
      </c>
      <c r="F332" s="2">
        <v>17</v>
      </c>
      <c r="G332" s="2">
        <v>0</v>
      </c>
      <c r="H332" s="6">
        <v>0</v>
      </c>
      <c r="I332" s="2">
        <v>371</v>
      </c>
      <c r="J332" s="5">
        <v>6312</v>
      </c>
      <c r="K332" s="2">
        <v>16.5</v>
      </c>
      <c r="M332" s="1">
        <v>42907</v>
      </c>
      <c r="N332" s="2">
        <v>39.299999999999997</v>
      </c>
      <c r="O332" s="2">
        <v>39.700000000000003</v>
      </c>
      <c r="P332" s="2">
        <v>38.5</v>
      </c>
      <c r="Q332" s="3">
        <v>39</v>
      </c>
      <c r="R332" s="3">
        <v>0.35</v>
      </c>
      <c r="S332" s="4">
        <v>9.1000000000000004E-3</v>
      </c>
      <c r="T332" s="5">
        <v>4000</v>
      </c>
      <c r="U332" s="5">
        <v>156716</v>
      </c>
      <c r="V332" s="2">
        <v>0</v>
      </c>
    </row>
    <row r="333" spans="2:22">
      <c r="B333" s="1">
        <v>42905</v>
      </c>
      <c r="C333" s="2">
        <v>17.3</v>
      </c>
      <c r="D333" s="2">
        <v>17.3</v>
      </c>
      <c r="E333" s="2">
        <v>16.899999999999999</v>
      </c>
      <c r="F333" s="3">
        <v>17</v>
      </c>
      <c r="G333" s="3">
        <v>-0.35</v>
      </c>
      <c r="H333" s="4">
        <v>-2.0199999999999999E-2</v>
      </c>
      <c r="I333" s="2">
        <v>699</v>
      </c>
      <c r="J333" s="5">
        <v>11929</v>
      </c>
      <c r="K333" s="2">
        <v>16.5</v>
      </c>
      <c r="M333" s="1">
        <v>42906</v>
      </c>
      <c r="N333" s="2">
        <v>38.799999999999997</v>
      </c>
      <c r="O333" s="2">
        <v>39.15</v>
      </c>
      <c r="P333" s="2">
        <v>38.450000000000003</v>
      </c>
      <c r="Q333" s="3">
        <v>38.65</v>
      </c>
      <c r="R333" s="3">
        <v>0.25</v>
      </c>
      <c r="S333" s="4">
        <v>6.4999999999999997E-3</v>
      </c>
      <c r="T333" s="5">
        <v>2078</v>
      </c>
      <c r="U333" s="5">
        <v>80676</v>
      </c>
      <c r="V333" s="2">
        <v>0</v>
      </c>
    </row>
    <row r="334" spans="2:22">
      <c r="B334" s="1">
        <v>42902</v>
      </c>
      <c r="C334" s="2">
        <v>16.8</v>
      </c>
      <c r="D334" s="2">
        <v>17.350000000000001</v>
      </c>
      <c r="E334" s="2">
        <v>16.8</v>
      </c>
      <c r="F334" s="3">
        <v>17.350000000000001</v>
      </c>
      <c r="G334" s="3">
        <v>0.45</v>
      </c>
      <c r="H334" s="4">
        <v>2.6599999999999999E-2</v>
      </c>
      <c r="I334" s="2">
        <v>869</v>
      </c>
      <c r="J334" s="5">
        <v>14833</v>
      </c>
      <c r="K334" s="2">
        <v>16.84</v>
      </c>
      <c r="M334" s="1">
        <v>42905</v>
      </c>
      <c r="N334" s="2">
        <v>38</v>
      </c>
      <c r="O334" s="2">
        <v>38.700000000000003</v>
      </c>
      <c r="P334" s="2">
        <v>37.9</v>
      </c>
      <c r="Q334" s="3">
        <v>38.4</v>
      </c>
      <c r="R334" s="3">
        <v>0.4</v>
      </c>
      <c r="S334" s="4">
        <v>1.0500000000000001E-2</v>
      </c>
      <c r="T334" s="5">
        <v>1233</v>
      </c>
      <c r="U334" s="5">
        <v>47138</v>
      </c>
      <c r="V334" s="2">
        <v>0</v>
      </c>
    </row>
    <row r="335" spans="2:22">
      <c r="B335" s="1">
        <v>42901</v>
      </c>
      <c r="C335" s="2">
        <v>16.850000000000001</v>
      </c>
      <c r="D335" s="2">
        <v>16.95</v>
      </c>
      <c r="E335" s="2">
        <v>16.850000000000001</v>
      </c>
      <c r="F335" s="3">
        <v>16.899999999999999</v>
      </c>
      <c r="G335" s="3">
        <v>0.05</v>
      </c>
      <c r="H335" s="4">
        <v>3.0000000000000001E-3</v>
      </c>
      <c r="I335" s="2">
        <v>484</v>
      </c>
      <c r="J335" s="5">
        <v>8172</v>
      </c>
      <c r="K335" s="2">
        <v>16.41</v>
      </c>
      <c r="M335" s="1">
        <v>42902</v>
      </c>
      <c r="N335" s="2">
        <v>38.4</v>
      </c>
      <c r="O335" s="2">
        <v>38.700000000000003</v>
      </c>
      <c r="P335" s="2">
        <v>38</v>
      </c>
      <c r="Q335" s="3">
        <v>38</v>
      </c>
      <c r="R335" s="3">
        <v>-0.4</v>
      </c>
      <c r="S335" s="4">
        <v>-1.04E-2</v>
      </c>
      <c r="T335" s="5">
        <v>1237</v>
      </c>
      <c r="U335" s="5">
        <v>47500</v>
      </c>
      <c r="V335" s="2">
        <v>0</v>
      </c>
    </row>
    <row r="336" spans="2:22">
      <c r="B336" s="1">
        <v>42900</v>
      </c>
      <c r="C336" s="2">
        <v>17</v>
      </c>
      <c r="D336" s="2">
        <v>17</v>
      </c>
      <c r="E336" s="2">
        <v>16.8</v>
      </c>
      <c r="F336" s="3">
        <v>16.850000000000001</v>
      </c>
      <c r="G336" s="3">
        <v>-0.1</v>
      </c>
      <c r="H336" s="4">
        <v>-5.8999999999999999E-3</v>
      </c>
      <c r="I336" s="2">
        <v>975</v>
      </c>
      <c r="J336" s="5">
        <v>16456</v>
      </c>
      <c r="K336" s="2">
        <v>16.36</v>
      </c>
      <c r="M336" s="1">
        <v>42901</v>
      </c>
      <c r="N336" s="2">
        <v>37.700000000000003</v>
      </c>
      <c r="O336" s="2">
        <v>38.5</v>
      </c>
      <c r="P336" s="2">
        <v>37.5</v>
      </c>
      <c r="Q336" s="3">
        <v>38.4</v>
      </c>
      <c r="R336" s="3">
        <v>0.85</v>
      </c>
      <c r="S336" s="4">
        <v>2.2599999999999999E-2</v>
      </c>
      <c r="T336" s="5">
        <v>1734</v>
      </c>
      <c r="U336" s="5">
        <v>65955</v>
      </c>
      <c r="V336" s="2">
        <v>0</v>
      </c>
    </row>
    <row r="337" spans="2:22">
      <c r="B337" s="1">
        <v>42899</v>
      </c>
      <c r="C337" s="2">
        <v>16.899999999999999</v>
      </c>
      <c r="D337" s="2">
        <v>17.05</v>
      </c>
      <c r="E337" s="2">
        <v>16.899999999999999</v>
      </c>
      <c r="F337" s="3">
        <v>16.95</v>
      </c>
      <c r="G337" s="3">
        <v>0.1</v>
      </c>
      <c r="H337" s="4">
        <v>5.8999999999999999E-3</v>
      </c>
      <c r="I337" s="2">
        <v>922</v>
      </c>
      <c r="J337" s="5">
        <v>15647</v>
      </c>
      <c r="K337" s="2">
        <v>16.46</v>
      </c>
      <c r="M337" s="1">
        <v>42900</v>
      </c>
      <c r="N337" s="2">
        <v>39.299999999999997</v>
      </c>
      <c r="O337" s="2">
        <v>39.6</v>
      </c>
      <c r="P337" s="2">
        <v>37.5</v>
      </c>
      <c r="Q337" s="3">
        <v>37.549999999999997</v>
      </c>
      <c r="R337" s="3">
        <v>-1.75</v>
      </c>
      <c r="S337" s="4">
        <v>-4.4499999999999998E-2</v>
      </c>
      <c r="T337" s="5">
        <v>3935</v>
      </c>
      <c r="U337" s="5">
        <v>150012</v>
      </c>
      <c r="V337" s="2">
        <v>0</v>
      </c>
    </row>
    <row r="338" spans="2:22">
      <c r="B338" s="1">
        <v>42898</v>
      </c>
      <c r="C338" s="2">
        <v>16.850000000000001</v>
      </c>
      <c r="D338" s="2">
        <v>16.899999999999999</v>
      </c>
      <c r="E338" s="2">
        <v>16.75</v>
      </c>
      <c r="F338" s="2">
        <v>16.850000000000001</v>
      </c>
      <c r="G338" s="2">
        <v>0</v>
      </c>
      <c r="H338" s="6">
        <v>0</v>
      </c>
      <c r="I338" s="2">
        <v>660</v>
      </c>
      <c r="J338" s="5">
        <v>11107</v>
      </c>
      <c r="K338" s="2">
        <v>16.36</v>
      </c>
      <c r="M338" s="1">
        <v>42899</v>
      </c>
      <c r="N338" s="2">
        <v>40.25</v>
      </c>
      <c r="O338" s="2">
        <v>40.4</v>
      </c>
      <c r="P338" s="2">
        <v>39.299999999999997</v>
      </c>
      <c r="Q338" s="3">
        <v>39.299999999999997</v>
      </c>
      <c r="R338" s="3">
        <v>-0.85</v>
      </c>
      <c r="S338" s="4">
        <v>-2.12E-2</v>
      </c>
      <c r="T338" s="5">
        <v>2838</v>
      </c>
      <c r="U338" s="5">
        <v>112567</v>
      </c>
      <c r="V338" s="2">
        <v>0</v>
      </c>
    </row>
    <row r="339" spans="2:22">
      <c r="B339" s="1">
        <v>42895</v>
      </c>
      <c r="C339" s="2">
        <v>16.7</v>
      </c>
      <c r="D339" s="2">
        <v>17.100000000000001</v>
      </c>
      <c r="E339" s="2">
        <v>16.649999999999999</v>
      </c>
      <c r="F339" s="3">
        <v>16.850000000000001</v>
      </c>
      <c r="G339" s="3">
        <v>0.15</v>
      </c>
      <c r="H339" s="4">
        <v>8.9999999999999993E-3</v>
      </c>
      <c r="I339" s="5">
        <v>1277</v>
      </c>
      <c r="J339" s="5">
        <v>21529</v>
      </c>
      <c r="K339" s="2">
        <v>16.36</v>
      </c>
      <c r="M339" s="1">
        <v>42898</v>
      </c>
      <c r="N339" s="2">
        <v>39</v>
      </c>
      <c r="O339" s="2">
        <v>40.4</v>
      </c>
      <c r="P339" s="2">
        <v>38.85</v>
      </c>
      <c r="Q339" s="3">
        <v>40.15</v>
      </c>
      <c r="R339" s="3">
        <v>0.75</v>
      </c>
      <c r="S339" s="4">
        <v>1.9E-2</v>
      </c>
      <c r="T339" s="5">
        <v>4097</v>
      </c>
      <c r="U339" s="5">
        <v>163670</v>
      </c>
      <c r="V339" s="2">
        <v>0</v>
      </c>
    </row>
    <row r="340" spans="2:22">
      <c r="B340" s="1">
        <v>42894</v>
      </c>
      <c r="C340" s="2">
        <v>16.55</v>
      </c>
      <c r="D340" s="2">
        <v>16.7</v>
      </c>
      <c r="E340" s="2">
        <v>16.5</v>
      </c>
      <c r="F340" s="3">
        <v>16.7</v>
      </c>
      <c r="G340" s="3">
        <v>0.15</v>
      </c>
      <c r="H340" s="4">
        <v>9.1000000000000004E-3</v>
      </c>
      <c r="I340" s="2">
        <v>603</v>
      </c>
      <c r="J340" s="5">
        <v>9997</v>
      </c>
      <c r="K340" s="2">
        <v>16.21</v>
      </c>
      <c r="M340" s="1">
        <v>42895</v>
      </c>
      <c r="N340" s="2">
        <v>38.950000000000003</v>
      </c>
      <c r="O340" s="2">
        <v>39.450000000000003</v>
      </c>
      <c r="P340" s="2">
        <v>38.799999999999997</v>
      </c>
      <c r="Q340" s="3">
        <v>39.4</v>
      </c>
      <c r="R340" s="3">
        <v>0.7</v>
      </c>
      <c r="S340" s="4">
        <v>1.8100000000000002E-2</v>
      </c>
      <c r="T340" s="5">
        <v>3028</v>
      </c>
      <c r="U340" s="5">
        <v>118658</v>
      </c>
      <c r="V340" s="2">
        <v>0</v>
      </c>
    </row>
    <row r="341" spans="2:22">
      <c r="B341" s="1">
        <v>42893</v>
      </c>
      <c r="C341" s="2">
        <v>16.5</v>
      </c>
      <c r="D341" s="2">
        <v>16.600000000000001</v>
      </c>
      <c r="E341" s="2">
        <v>16.5</v>
      </c>
      <c r="F341" s="2">
        <v>16.55</v>
      </c>
      <c r="G341" s="2">
        <v>0</v>
      </c>
      <c r="H341" s="6">
        <v>0</v>
      </c>
      <c r="I341" s="2">
        <v>294</v>
      </c>
      <c r="J341" s="5">
        <v>4857</v>
      </c>
      <c r="K341" s="2">
        <v>16.07</v>
      </c>
      <c r="M341" s="1">
        <v>42894</v>
      </c>
      <c r="N341" s="2">
        <v>39</v>
      </c>
      <c r="O341" s="2">
        <v>39.15</v>
      </c>
      <c r="P341" s="2">
        <v>38.6</v>
      </c>
      <c r="Q341" s="3">
        <v>38.700000000000003</v>
      </c>
      <c r="R341" s="3">
        <v>0.1</v>
      </c>
      <c r="S341" s="4">
        <v>2.5999999999999999E-3</v>
      </c>
      <c r="T341" s="5">
        <v>2295</v>
      </c>
      <c r="U341" s="5">
        <v>89145</v>
      </c>
      <c r="V341" s="2">
        <v>0</v>
      </c>
    </row>
    <row r="342" spans="2:22">
      <c r="B342" s="1">
        <v>42892</v>
      </c>
      <c r="C342" s="2">
        <v>16.649999999999999</v>
      </c>
      <c r="D342" s="2">
        <v>16.649999999999999</v>
      </c>
      <c r="E342" s="2">
        <v>16.55</v>
      </c>
      <c r="F342" s="3">
        <v>16.55</v>
      </c>
      <c r="G342" s="3">
        <v>-0.1</v>
      </c>
      <c r="H342" s="4">
        <v>-6.0000000000000001E-3</v>
      </c>
      <c r="I342" s="2">
        <v>230</v>
      </c>
      <c r="J342" s="5">
        <v>3812</v>
      </c>
      <c r="K342" s="2">
        <v>16.07</v>
      </c>
      <c r="M342" s="1">
        <v>42893</v>
      </c>
      <c r="N342" s="2">
        <v>38.35</v>
      </c>
      <c r="O342" s="2">
        <v>39.4</v>
      </c>
      <c r="P342" s="2">
        <v>37.950000000000003</v>
      </c>
      <c r="Q342" s="3">
        <v>38.6</v>
      </c>
      <c r="R342" s="3">
        <v>0.4</v>
      </c>
      <c r="S342" s="4">
        <v>1.0500000000000001E-2</v>
      </c>
      <c r="T342" s="5">
        <v>3984</v>
      </c>
      <c r="U342" s="5">
        <v>154381</v>
      </c>
      <c r="V342" s="2">
        <v>0</v>
      </c>
    </row>
    <row r="343" spans="2:22">
      <c r="B343" s="1">
        <v>42891</v>
      </c>
      <c r="C343" s="2">
        <v>16.649999999999999</v>
      </c>
      <c r="D343" s="2">
        <v>16.7</v>
      </c>
      <c r="E343" s="2">
        <v>16.55</v>
      </c>
      <c r="F343" s="3">
        <v>16.649999999999999</v>
      </c>
      <c r="G343" s="3">
        <v>0.05</v>
      </c>
      <c r="H343" s="4">
        <v>3.0000000000000001E-3</v>
      </c>
      <c r="I343" s="2">
        <v>499</v>
      </c>
      <c r="J343" s="5">
        <v>8292</v>
      </c>
      <c r="K343" s="2">
        <v>16.170000000000002</v>
      </c>
      <c r="M343" s="1">
        <v>42892</v>
      </c>
      <c r="N343" s="2">
        <v>38.5</v>
      </c>
      <c r="O343" s="2">
        <v>38.9</v>
      </c>
      <c r="P343" s="2">
        <v>38.15</v>
      </c>
      <c r="Q343" s="3">
        <v>38.200000000000003</v>
      </c>
      <c r="R343" s="3">
        <v>0.1</v>
      </c>
      <c r="S343" s="4">
        <v>2.5999999999999999E-3</v>
      </c>
      <c r="T343" s="5">
        <v>2991</v>
      </c>
      <c r="U343" s="5">
        <v>115352</v>
      </c>
      <c r="V343" s="2">
        <v>0</v>
      </c>
    </row>
    <row r="344" spans="2:22">
      <c r="B344" s="1">
        <v>42889</v>
      </c>
      <c r="C344" s="2">
        <v>16.649999999999999</v>
      </c>
      <c r="D344" s="2">
        <v>16.649999999999999</v>
      </c>
      <c r="E344" s="2">
        <v>16.55</v>
      </c>
      <c r="F344" s="3">
        <v>16.600000000000001</v>
      </c>
      <c r="G344" s="3">
        <v>-0.1</v>
      </c>
      <c r="H344" s="4">
        <v>-6.0000000000000001E-3</v>
      </c>
      <c r="I344" s="2">
        <v>354</v>
      </c>
      <c r="J344" s="5">
        <v>5879</v>
      </c>
      <c r="K344" s="2">
        <v>16.12</v>
      </c>
      <c r="M344" s="1">
        <v>42891</v>
      </c>
      <c r="N344" s="2">
        <v>37.5</v>
      </c>
      <c r="O344" s="2">
        <v>38.1</v>
      </c>
      <c r="P344" s="2">
        <v>37</v>
      </c>
      <c r="Q344" s="3">
        <v>38.1</v>
      </c>
      <c r="R344" s="3">
        <v>0.95</v>
      </c>
      <c r="S344" s="4">
        <v>2.5600000000000001E-2</v>
      </c>
      <c r="T344" s="5">
        <v>2042</v>
      </c>
      <c r="U344" s="5">
        <v>77021</v>
      </c>
      <c r="V344" s="2">
        <v>0</v>
      </c>
    </row>
    <row r="345" spans="2:22">
      <c r="B345" s="1">
        <v>42888</v>
      </c>
      <c r="C345" s="2">
        <v>16.7</v>
      </c>
      <c r="D345" s="2">
        <v>16.8</v>
      </c>
      <c r="E345" s="2">
        <v>16.600000000000001</v>
      </c>
      <c r="F345" s="2">
        <v>16.7</v>
      </c>
      <c r="G345" s="2">
        <v>0</v>
      </c>
      <c r="H345" s="6">
        <v>0</v>
      </c>
      <c r="I345" s="2">
        <v>399</v>
      </c>
      <c r="J345" s="5">
        <v>6646</v>
      </c>
      <c r="K345" s="2">
        <v>16.21</v>
      </c>
      <c r="M345" s="1">
        <v>42889</v>
      </c>
      <c r="N345" s="2">
        <v>37.5</v>
      </c>
      <c r="O345" s="2">
        <v>37.6</v>
      </c>
      <c r="P345" s="2">
        <v>36.6</v>
      </c>
      <c r="Q345" s="3">
        <v>37.15</v>
      </c>
      <c r="R345" s="3">
        <v>-0.3</v>
      </c>
      <c r="S345" s="4">
        <v>-8.0000000000000002E-3</v>
      </c>
      <c r="T345" s="5">
        <v>1998</v>
      </c>
      <c r="U345" s="5">
        <v>73749</v>
      </c>
      <c r="V345" s="2">
        <v>0</v>
      </c>
    </row>
    <row r="346" spans="2:22">
      <c r="B346" s="1">
        <v>42887</v>
      </c>
      <c r="C346" s="2">
        <v>16.8</v>
      </c>
      <c r="D346" s="2">
        <v>16.850000000000001</v>
      </c>
      <c r="E346" s="2">
        <v>16.7</v>
      </c>
      <c r="F346" s="3">
        <v>16.7</v>
      </c>
      <c r="G346" s="3">
        <v>-0.2</v>
      </c>
      <c r="H346" s="4">
        <v>-1.18E-2</v>
      </c>
      <c r="I346" s="2">
        <v>407</v>
      </c>
      <c r="J346" s="5">
        <v>6802</v>
      </c>
      <c r="K346" s="2">
        <v>16.21</v>
      </c>
      <c r="M346" s="1">
        <v>42888</v>
      </c>
      <c r="N346" s="2">
        <v>38.5</v>
      </c>
      <c r="O346" s="2">
        <v>38.549999999999997</v>
      </c>
      <c r="P346" s="2">
        <v>37.450000000000003</v>
      </c>
      <c r="Q346" s="3">
        <v>37.450000000000003</v>
      </c>
      <c r="R346" s="3">
        <v>-0.85</v>
      </c>
      <c r="S346" s="4">
        <v>-2.2200000000000001E-2</v>
      </c>
      <c r="T346" s="5">
        <v>2327</v>
      </c>
      <c r="U346" s="5">
        <v>87964</v>
      </c>
      <c r="V346" s="2">
        <v>0</v>
      </c>
    </row>
    <row r="347" spans="2:22">
      <c r="B347" s="1">
        <v>42886</v>
      </c>
      <c r="C347" s="2">
        <v>17</v>
      </c>
      <c r="D347" s="2">
        <v>17</v>
      </c>
      <c r="E347" s="2">
        <v>16.600000000000001</v>
      </c>
      <c r="F347" s="3">
        <v>16.899999999999999</v>
      </c>
      <c r="G347" s="3">
        <v>-0.1</v>
      </c>
      <c r="H347" s="4">
        <v>-5.8999999999999999E-3</v>
      </c>
      <c r="I347" s="5">
        <v>1112</v>
      </c>
      <c r="J347" s="5">
        <v>18636</v>
      </c>
      <c r="K347" s="2">
        <v>16.41</v>
      </c>
      <c r="M347" s="1">
        <v>42887</v>
      </c>
      <c r="N347" s="2">
        <v>38.549999999999997</v>
      </c>
      <c r="O347" s="2">
        <v>38.700000000000003</v>
      </c>
      <c r="P347" s="2">
        <v>37.799999999999997</v>
      </c>
      <c r="Q347" s="3">
        <v>38.299999999999997</v>
      </c>
      <c r="R347" s="3">
        <v>0.1</v>
      </c>
      <c r="S347" s="4">
        <v>2.5999999999999999E-3</v>
      </c>
      <c r="T347" s="5">
        <v>2899</v>
      </c>
      <c r="U347" s="5">
        <v>110469</v>
      </c>
      <c r="V347" s="2">
        <v>0</v>
      </c>
    </row>
    <row r="348" spans="2:22">
      <c r="B348" s="1">
        <v>42881</v>
      </c>
      <c r="C348" s="2">
        <v>17.05</v>
      </c>
      <c r="D348" s="2">
        <v>17.05</v>
      </c>
      <c r="E348" s="2">
        <v>16.95</v>
      </c>
      <c r="F348" s="3">
        <v>17</v>
      </c>
      <c r="G348" s="3">
        <v>0.05</v>
      </c>
      <c r="H348" s="4">
        <v>2.8999999999999998E-3</v>
      </c>
      <c r="I348" s="2">
        <v>395</v>
      </c>
      <c r="J348" s="5">
        <v>6708</v>
      </c>
      <c r="K348" s="2">
        <v>16.5</v>
      </c>
      <c r="M348" s="1">
        <v>42886</v>
      </c>
      <c r="N348" s="2">
        <v>38.549999999999997</v>
      </c>
      <c r="O348" s="2">
        <v>39.35</v>
      </c>
      <c r="P348" s="2">
        <v>38</v>
      </c>
      <c r="Q348" s="3">
        <v>38.200000000000003</v>
      </c>
      <c r="R348" s="3">
        <v>0.2</v>
      </c>
      <c r="S348" s="4">
        <v>5.3E-3</v>
      </c>
      <c r="T348" s="5">
        <v>4832</v>
      </c>
      <c r="U348" s="5">
        <v>185706</v>
      </c>
      <c r="V348" s="2">
        <v>0</v>
      </c>
    </row>
    <row r="349" spans="2:22">
      <c r="B349" s="1">
        <v>42880</v>
      </c>
      <c r="C349" s="2">
        <v>17</v>
      </c>
      <c r="D349" s="2">
        <v>17</v>
      </c>
      <c r="E349" s="2">
        <v>16.899999999999999</v>
      </c>
      <c r="F349" s="3">
        <v>16.95</v>
      </c>
      <c r="G349" s="3">
        <v>0.1</v>
      </c>
      <c r="H349" s="4">
        <v>5.8999999999999999E-3</v>
      </c>
      <c r="I349" s="2">
        <v>344</v>
      </c>
      <c r="J349" s="5">
        <v>5825</v>
      </c>
      <c r="K349" s="2">
        <v>16.46</v>
      </c>
      <c r="M349" s="1">
        <v>42881</v>
      </c>
      <c r="N349" s="2">
        <v>37.35</v>
      </c>
      <c r="O349" s="2">
        <v>38.4</v>
      </c>
      <c r="P349" s="2">
        <v>36.950000000000003</v>
      </c>
      <c r="Q349" s="3">
        <v>38</v>
      </c>
      <c r="R349" s="3">
        <v>1.1499999999999999</v>
      </c>
      <c r="S349" s="4">
        <v>3.1199999999999999E-2</v>
      </c>
      <c r="T349" s="5">
        <v>6436</v>
      </c>
      <c r="U349" s="5">
        <v>242503</v>
      </c>
      <c r="V349" s="2">
        <v>0</v>
      </c>
    </row>
    <row r="350" spans="2:22">
      <c r="B350" s="1">
        <v>42879</v>
      </c>
      <c r="C350" s="2">
        <v>16.75</v>
      </c>
      <c r="D350" s="2">
        <v>17</v>
      </c>
      <c r="E350" s="2">
        <v>16.7</v>
      </c>
      <c r="F350" s="3">
        <v>16.850000000000001</v>
      </c>
      <c r="G350" s="3">
        <v>0.1</v>
      </c>
      <c r="H350" s="4">
        <v>6.0000000000000001E-3</v>
      </c>
      <c r="I350" s="2">
        <v>778</v>
      </c>
      <c r="J350" s="5">
        <v>13156</v>
      </c>
      <c r="K350" s="2">
        <v>16.36</v>
      </c>
      <c r="M350" s="1">
        <v>42880</v>
      </c>
      <c r="N350" s="2">
        <v>37.450000000000003</v>
      </c>
      <c r="O350" s="2">
        <v>39.35</v>
      </c>
      <c r="P350" s="2">
        <v>36</v>
      </c>
      <c r="Q350" s="2">
        <v>36.85</v>
      </c>
      <c r="R350" s="2">
        <v>0</v>
      </c>
      <c r="S350" s="6">
        <v>0</v>
      </c>
      <c r="T350" s="5">
        <v>10271</v>
      </c>
      <c r="U350" s="5">
        <v>388500</v>
      </c>
      <c r="V350" s="2">
        <v>0</v>
      </c>
    </row>
    <row r="351" spans="2:22">
      <c r="B351" s="1">
        <v>42878</v>
      </c>
      <c r="C351" s="2">
        <v>16.7</v>
      </c>
      <c r="D351" s="2">
        <v>16.8</v>
      </c>
      <c r="E351" s="2">
        <v>16.600000000000001</v>
      </c>
      <c r="F351" s="3">
        <v>16.75</v>
      </c>
      <c r="G351" s="3">
        <v>0.05</v>
      </c>
      <c r="H351" s="4">
        <v>3.0000000000000001E-3</v>
      </c>
      <c r="I351" s="2">
        <v>427</v>
      </c>
      <c r="J351" s="5">
        <v>7144</v>
      </c>
      <c r="K351" s="2">
        <v>16.260000000000002</v>
      </c>
      <c r="M351" s="1">
        <v>42879</v>
      </c>
      <c r="N351" s="2">
        <v>36</v>
      </c>
      <c r="O351" s="2">
        <v>36.85</v>
      </c>
      <c r="P351" s="2">
        <v>36</v>
      </c>
      <c r="Q351" s="3">
        <v>36.85</v>
      </c>
      <c r="R351" s="3">
        <v>0.9</v>
      </c>
      <c r="S351" s="4">
        <v>2.5000000000000001E-2</v>
      </c>
      <c r="T351" s="5">
        <v>4274</v>
      </c>
      <c r="U351" s="5">
        <v>156033</v>
      </c>
      <c r="V351" s="2">
        <v>0</v>
      </c>
    </row>
    <row r="352" spans="2:22">
      <c r="B352" s="1">
        <v>42877</v>
      </c>
      <c r="C352" s="2">
        <v>16.8</v>
      </c>
      <c r="D352" s="2">
        <v>16.8</v>
      </c>
      <c r="E352" s="2">
        <v>16.649999999999999</v>
      </c>
      <c r="F352" s="3">
        <v>16.7</v>
      </c>
      <c r="G352" s="3">
        <v>0.05</v>
      </c>
      <c r="H352" s="4">
        <v>3.0000000000000001E-3</v>
      </c>
      <c r="I352" s="2">
        <v>582</v>
      </c>
      <c r="J352" s="5">
        <v>9722</v>
      </c>
      <c r="K352" s="2">
        <v>16.21</v>
      </c>
      <c r="M352" s="1">
        <v>42878</v>
      </c>
      <c r="N352" s="2">
        <v>36.1</v>
      </c>
      <c r="O352" s="2">
        <v>37.450000000000003</v>
      </c>
      <c r="P352" s="2">
        <v>35.950000000000003</v>
      </c>
      <c r="Q352" s="2">
        <v>35.950000000000003</v>
      </c>
      <c r="R352" s="2">
        <v>0</v>
      </c>
      <c r="S352" s="6">
        <v>0</v>
      </c>
      <c r="T352" s="5">
        <v>5602</v>
      </c>
      <c r="U352" s="5">
        <v>204616</v>
      </c>
      <c r="V352" s="2">
        <v>0</v>
      </c>
    </row>
    <row r="353" spans="2:22">
      <c r="B353" s="1">
        <v>42874</v>
      </c>
      <c r="C353" s="2">
        <v>16.649999999999999</v>
      </c>
      <c r="D353" s="2">
        <v>16.7</v>
      </c>
      <c r="E353" s="2">
        <v>16.600000000000001</v>
      </c>
      <c r="F353" s="2">
        <v>16.649999999999999</v>
      </c>
      <c r="G353" s="2">
        <v>0</v>
      </c>
      <c r="H353" s="6">
        <v>0</v>
      </c>
      <c r="I353" s="2">
        <v>304</v>
      </c>
      <c r="J353" s="5">
        <v>5066</v>
      </c>
      <c r="K353" s="2">
        <v>16.170000000000002</v>
      </c>
      <c r="M353" s="1">
        <v>42877</v>
      </c>
      <c r="N353" s="2">
        <v>34.700000000000003</v>
      </c>
      <c r="O353" s="2">
        <v>36</v>
      </c>
      <c r="P353" s="2">
        <v>34.65</v>
      </c>
      <c r="Q353" s="3">
        <v>35.950000000000003</v>
      </c>
      <c r="R353" s="3">
        <v>1.55</v>
      </c>
      <c r="S353" s="4">
        <v>4.5100000000000001E-2</v>
      </c>
      <c r="T353" s="5">
        <v>3948</v>
      </c>
      <c r="U353" s="5">
        <v>139672</v>
      </c>
      <c r="V353" s="2">
        <v>0</v>
      </c>
    </row>
    <row r="354" spans="2:22">
      <c r="B354" s="1">
        <v>42873</v>
      </c>
      <c r="C354" s="2">
        <v>16.600000000000001</v>
      </c>
      <c r="D354" s="2">
        <v>16.7</v>
      </c>
      <c r="E354" s="2">
        <v>16.55</v>
      </c>
      <c r="F354" s="3">
        <v>16.649999999999999</v>
      </c>
      <c r="G354" s="3">
        <v>-0.15</v>
      </c>
      <c r="H354" s="4">
        <v>-8.8999999999999999E-3</v>
      </c>
      <c r="I354" s="2">
        <v>436</v>
      </c>
      <c r="J354" s="5">
        <v>7243</v>
      </c>
      <c r="K354" s="2">
        <v>16.170000000000002</v>
      </c>
      <c r="M354" s="1">
        <v>42874</v>
      </c>
      <c r="N354" s="2">
        <v>33.9</v>
      </c>
      <c r="O354" s="2">
        <v>34.799999999999997</v>
      </c>
      <c r="P354" s="2">
        <v>33.549999999999997</v>
      </c>
      <c r="Q354" s="3">
        <v>34.4</v>
      </c>
      <c r="R354" s="3">
        <v>0.85</v>
      </c>
      <c r="S354" s="4">
        <v>2.53E-2</v>
      </c>
      <c r="T354" s="5">
        <v>3097</v>
      </c>
      <c r="U354" s="5">
        <v>106059</v>
      </c>
      <c r="V354" s="2">
        <v>0</v>
      </c>
    </row>
    <row r="355" spans="2:22">
      <c r="B355" s="1">
        <v>42872</v>
      </c>
      <c r="C355" s="2">
        <v>16.850000000000001</v>
      </c>
      <c r="D355" s="2">
        <v>16.850000000000001</v>
      </c>
      <c r="E355" s="2">
        <v>16.7</v>
      </c>
      <c r="F355" s="3">
        <v>16.8</v>
      </c>
      <c r="G355" s="3">
        <v>-0.05</v>
      </c>
      <c r="H355" s="4">
        <v>-3.0000000000000001E-3</v>
      </c>
      <c r="I355" s="2">
        <v>346</v>
      </c>
      <c r="J355" s="5">
        <v>5797</v>
      </c>
      <c r="K355" s="2">
        <v>16.309999999999999</v>
      </c>
      <c r="M355" s="1">
        <v>42873</v>
      </c>
      <c r="N355" s="2">
        <v>32.950000000000003</v>
      </c>
      <c r="O355" s="2">
        <v>34.35</v>
      </c>
      <c r="P355" s="2">
        <v>32.5</v>
      </c>
      <c r="Q355" s="3">
        <v>33.549999999999997</v>
      </c>
      <c r="R355" s="3">
        <v>0.15</v>
      </c>
      <c r="S355" s="4">
        <v>4.4999999999999997E-3</v>
      </c>
      <c r="T355" s="5">
        <v>3637</v>
      </c>
      <c r="U355" s="5">
        <v>122632</v>
      </c>
      <c r="V355" s="2">
        <v>0</v>
      </c>
    </row>
    <row r="356" spans="2:22">
      <c r="B356" s="1">
        <v>42871</v>
      </c>
      <c r="C356" s="2">
        <v>16.7</v>
      </c>
      <c r="D356" s="2">
        <v>16.850000000000001</v>
      </c>
      <c r="E356" s="2">
        <v>16.7</v>
      </c>
      <c r="F356" s="3">
        <v>16.850000000000001</v>
      </c>
      <c r="G356" s="3">
        <v>0.15</v>
      </c>
      <c r="H356" s="4">
        <v>8.9999999999999993E-3</v>
      </c>
      <c r="I356" s="2">
        <v>483</v>
      </c>
      <c r="J356" s="5">
        <v>8102</v>
      </c>
      <c r="K356" s="2">
        <v>16.36</v>
      </c>
      <c r="M356" s="1">
        <v>42872</v>
      </c>
      <c r="N356" s="2">
        <v>32.1</v>
      </c>
      <c r="O356" s="2">
        <v>33.450000000000003</v>
      </c>
      <c r="P356" s="2">
        <v>31.85</v>
      </c>
      <c r="Q356" s="3">
        <v>33.4</v>
      </c>
      <c r="R356" s="3">
        <v>1.35</v>
      </c>
      <c r="S356" s="4">
        <v>4.2099999999999999E-2</v>
      </c>
      <c r="T356" s="5">
        <v>3609</v>
      </c>
      <c r="U356" s="5">
        <v>118888</v>
      </c>
      <c r="V356" s="2">
        <v>0</v>
      </c>
    </row>
    <row r="357" spans="2:22">
      <c r="B357" s="1">
        <v>42870</v>
      </c>
      <c r="C357" s="2">
        <v>16.5</v>
      </c>
      <c r="D357" s="2">
        <v>16.8</v>
      </c>
      <c r="E357" s="2">
        <v>16.5</v>
      </c>
      <c r="F357" s="3">
        <v>16.7</v>
      </c>
      <c r="G357" s="3">
        <v>0.05</v>
      </c>
      <c r="H357" s="4">
        <v>3.0000000000000001E-3</v>
      </c>
      <c r="I357" s="2">
        <v>384</v>
      </c>
      <c r="J357" s="5">
        <v>6408</v>
      </c>
      <c r="K357" s="2">
        <v>28.31</v>
      </c>
      <c r="M357" s="1">
        <v>42871</v>
      </c>
      <c r="N357" s="2">
        <v>32.5</v>
      </c>
      <c r="O357" s="2">
        <v>32.6</v>
      </c>
      <c r="P357" s="2">
        <v>31.6</v>
      </c>
      <c r="Q357" s="3">
        <v>32.049999999999997</v>
      </c>
      <c r="R357" s="3">
        <v>-0.25</v>
      </c>
      <c r="S357" s="4">
        <v>-7.7000000000000002E-3</v>
      </c>
      <c r="T357" s="2">
        <v>707</v>
      </c>
      <c r="U357" s="5">
        <v>22660</v>
      </c>
      <c r="V357" s="2">
        <v>0</v>
      </c>
    </row>
    <row r="358" spans="2:22">
      <c r="B358" s="1">
        <v>42867</v>
      </c>
      <c r="C358" s="2">
        <v>16.7</v>
      </c>
      <c r="D358" s="2">
        <v>16.7</v>
      </c>
      <c r="E358" s="2">
        <v>16.649999999999999</v>
      </c>
      <c r="F358" s="3">
        <v>16.649999999999999</v>
      </c>
      <c r="G358" s="3">
        <v>-0.05</v>
      </c>
      <c r="H358" s="4">
        <v>-3.0000000000000001E-3</v>
      </c>
      <c r="I358" s="2">
        <v>318</v>
      </c>
      <c r="J358" s="5">
        <v>5300</v>
      </c>
      <c r="K358" s="2">
        <v>28.22</v>
      </c>
      <c r="M358" s="1">
        <v>42870</v>
      </c>
      <c r="N358" s="2">
        <v>31.85</v>
      </c>
      <c r="O358" s="2">
        <v>32.299999999999997</v>
      </c>
      <c r="P358" s="2">
        <v>31.55</v>
      </c>
      <c r="Q358" s="3">
        <v>32.299999999999997</v>
      </c>
      <c r="R358" s="3">
        <v>0.7</v>
      </c>
      <c r="S358" s="4">
        <v>2.2200000000000001E-2</v>
      </c>
      <c r="T358" s="5">
        <v>1250</v>
      </c>
      <c r="U358" s="5">
        <v>40143</v>
      </c>
      <c r="V358" s="2">
        <v>0</v>
      </c>
    </row>
    <row r="359" spans="2:22">
      <c r="B359" s="1">
        <v>42866</v>
      </c>
      <c r="C359" s="2">
        <v>16.5</v>
      </c>
      <c r="D359" s="2">
        <v>16.75</v>
      </c>
      <c r="E359" s="2">
        <v>16.399999999999999</v>
      </c>
      <c r="F359" s="2">
        <v>16.7</v>
      </c>
      <c r="G359" s="2">
        <v>0</v>
      </c>
      <c r="H359" s="6">
        <v>0</v>
      </c>
      <c r="I359" s="2">
        <v>695</v>
      </c>
      <c r="J359" s="5">
        <v>11593</v>
      </c>
      <c r="K359" s="2">
        <v>28.31</v>
      </c>
      <c r="M359" s="1">
        <v>42867</v>
      </c>
      <c r="N359" s="2">
        <v>31.7</v>
      </c>
      <c r="O359" s="2">
        <v>31.95</v>
      </c>
      <c r="P359" s="2">
        <v>31.3</v>
      </c>
      <c r="Q359" s="3">
        <v>31.6</v>
      </c>
      <c r="R359" s="3">
        <v>-0.1</v>
      </c>
      <c r="S359" s="4">
        <v>-3.2000000000000002E-3</v>
      </c>
      <c r="T359" s="2">
        <v>527</v>
      </c>
      <c r="U359" s="5">
        <v>16650</v>
      </c>
      <c r="V359" s="2">
        <v>0</v>
      </c>
    </row>
    <row r="360" spans="2:22">
      <c r="B360" s="1">
        <v>42865</v>
      </c>
      <c r="C360" s="2">
        <v>16.3</v>
      </c>
      <c r="D360" s="2">
        <v>16.7</v>
      </c>
      <c r="E360" s="2">
        <v>16.3</v>
      </c>
      <c r="F360" s="3">
        <v>16.7</v>
      </c>
      <c r="G360" s="3">
        <v>0.4</v>
      </c>
      <c r="H360" s="4">
        <v>2.4500000000000001E-2</v>
      </c>
      <c r="I360" s="2">
        <v>432</v>
      </c>
      <c r="J360" s="5">
        <v>7088</v>
      </c>
      <c r="K360" s="2">
        <v>28.31</v>
      </c>
      <c r="M360" s="1">
        <v>42866</v>
      </c>
      <c r="N360" s="2">
        <v>31.45</v>
      </c>
      <c r="O360" s="2">
        <v>31.9</v>
      </c>
      <c r="P360" s="2">
        <v>31.15</v>
      </c>
      <c r="Q360" s="3">
        <v>31.7</v>
      </c>
      <c r="R360" s="3">
        <v>0.25</v>
      </c>
      <c r="S360" s="4">
        <v>7.9000000000000008E-3</v>
      </c>
      <c r="T360" s="2">
        <v>577</v>
      </c>
      <c r="U360" s="5">
        <v>18251</v>
      </c>
      <c r="V360" s="2">
        <v>0</v>
      </c>
    </row>
    <row r="361" spans="2:22">
      <c r="B361" s="1">
        <v>42864</v>
      </c>
      <c r="C361" s="2">
        <v>16.3</v>
      </c>
      <c r="D361" s="2">
        <v>16.350000000000001</v>
      </c>
      <c r="E361" s="2">
        <v>16.2</v>
      </c>
      <c r="F361" s="2">
        <v>16.3</v>
      </c>
      <c r="G361" s="2">
        <v>0</v>
      </c>
      <c r="H361" s="6">
        <v>0</v>
      </c>
      <c r="I361" s="2">
        <v>503</v>
      </c>
      <c r="J361" s="5">
        <v>8201</v>
      </c>
      <c r="K361" s="2">
        <v>27.63</v>
      </c>
      <c r="M361" s="1">
        <v>42865</v>
      </c>
      <c r="N361" s="2">
        <v>31</v>
      </c>
      <c r="O361" s="2">
        <v>31.6</v>
      </c>
      <c r="P361" s="2">
        <v>30.8</v>
      </c>
      <c r="Q361" s="3">
        <v>31.45</v>
      </c>
      <c r="R361" s="3">
        <v>0.8</v>
      </c>
      <c r="S361" s="4">
        <v>2.6100000000000002E-2</v>
      </c>
      <c r="T361" s="2">
        <v>528</v>
      </c>
      <c r="U361" s="5">
        <v>16519</v>
      </c>
      <c r="V361" s="2">
        <v>0</v>
      </c>
    </row>
    <row r="362" spans="2:22">
      <c r="B362" s="1">
        <v>42863</v>
      </c>
      <c r="C362" s="2">
        <v>16.399999999999999</v>
      </c>
      <c r="D362" s="2">
        <v>16.5</v>
      </c>
      <c r="E362" s="2">
        <v>16.2</v>
      </c>
      <c r="F362" s="3">
        <v>16.3</v>
      </c>
      <c r="G362" s="3">
        <v>-0.1</v>
      </c>
      <c r="H362" s="4">
        <v>-6.1000000000000004E-3</v>
      </c>
      <c r="I362" s="2">
        <v>359</v>
      </c>
      <c r="J362" s="5">
        <v>5860</v>
      </c>
      <c r="K362" s="2">
        <v>27.63</v>
      </c>
      <c r="M362" s="1">
        <v>42864</v>
      </c>
      <c r="N362" s="2">
        <v>31.85</v>
      </c>
      <c r="O362" s="2">
        <v>32.15</v>
      </c>
      <c r="P362" s="2">
        <v>30.6</v>
      </c>
      <c r="Q362" s="3">
        <v>30.65</v>
      </c>
      <c r="R362" s="3">
        <v>-1.2</v>
      </c>
      <c r="S362" s="4">
        <v>-3.7699999999999997E-2</v>
      </c>
      <c r="T362" s="5">
        <v>1081</v>
      </c>
      <c r="U362" s="5">
        <v>33670</v>
      </c>
      <c r="V362" s="2">
        <v>0</v>
      </c>
    </row>
    <row r="363" spans="2:22">
      <c r="B363" s="1">
        <v>42860</v>
      </c>
      <c r="C363" s="2">
        <v>16.7</v>
      </c>
      <c r="D363" s="2">
        <v>16.7</v>
      </c>
      <c r="E363" s="2">
        <v>16.350000000000001</v>
      </c>
      <c r="F363" s="3">
        <v>16.399999999999999</v>
      </c>
      <c r="G363" s="3">
        <v>-0.3</v>
      </c>
      <c r="H363" s="4">
        <v>-1.7999999999999999E-2</v>
      </c>
      <c r="I363" s="2">
        <v>408</v>
      </c>
      <c r="J363" s="5">
        <v>6735</v>
      </c>
      <c r="K363" s="2">
        <v>27.8</v>
      </c>
      <c r="M363" s="1">
        <v>42863</v>
      </c>
      <c r="N363" s="2">
        <v>32</v>
      </c>
      <c r="O363" s="2">
        <v>32.450000000000003</v>
      </c>
      <c r="P363" s="2">
        <v>31.7</v>
      </c>
      <c r="Q363" s="3">
        <v>31.85</v>
      </c>
      <c r="R363" s="3">
        <v>0.1</v>
      </c>
      <c r="S363" s="4">
        <v>3.0999999999999999E-3</v>
      </c>
      <c r="T363" s="5">
        <v>1241</v>
      </c>
      <c r="U363" s="5">
        <v>39840</v>
      </c>
      <c r="V363" s="2">
        <v>0</v>
      </c>
    </row>
    <row r="364" spans="2:22">
      <c r="B364" s="1">
        <v>42859</v>
      </c>
      <c r="C364" s="2">
        <v>16.600000000000001</v>
      </c>
      <c r="D364" s="2">
        <v>16.7</v>
      </c>
      <c r="E364" s="2">
        <v>16.55</v>
      </c>
      <c r="F364" s="3">
        <v>16.7</v>
      </c>
      <c r="G364" s="3">
        <v>0.05</v>
      </c>
      <c r="H364" s="4">
        <v>3.0000000000000001E-3</v>
      </c>
      <c r="I364" s="2">
        <v>212</v>
      </c>
      <c r="J364" s="5">
        <v>3533</v>
      </c>
      <c r="K364" s="2">
        <v>28.31</v>
      </c>
      <c r="M364" s="1">
        <v>42860</v>
      </c>
      <c r="N364" s="2">
        <v>31.55</v>
      </c>
      <c r="O364" s="2">
        <v>32.200000000000003</v>
      </c>
      <c r="P364" s="2">
        <v>31.55</v>
      </c>
      <c r="Q364" s="3">
        <v>31.75</v>
      </c>
      <c r="R364" s="3">
        <v>0.2</v>
      </c>
      <c r="S364" s="4">
        <v>6.3E-3</v>
      </c>
      <c r="T364" s="2">
        <v>883</v>
      </c>
      <c r="U364" s="5">
        <v>28191</v>
      </c>
      <c r="V364" s="2">
        <v>0</v>
      </c>
    </row>
    <row r="365" spans="2:22">
      <c r="B365" s="1">
        <v>42858</v>
      </c>
      <c r="C365" s="2">
        <v>16.75</v>
      </c>
      <c r="D365" s="2">
        <v>16.75</v>
      </c>
      <c r="E365" s="2">
        <v>16.600000000000001</v>
      </c>
      <c r="F365" s="3">
        <v>16.649999999999999</v>
      </c>
      <c r="G365" s="3">
        <v>-0.1</v>
      </c>
      <c r="H365" s="4">
        <v>-6.0000000000000001E-3</v>
      </c>
      <c r="I365" s="2">
        <v>278</v>
      </c>
      <c r="J365" s="5">
        <v>4634</v>
      </c>
      <c r="K365" s="2">
        <v>28.22</v>
      </c>
      <c r="M365" s="1">
        <v>42859</v>
      </c>
      <c r="N365" s="2">
        <v>32</v>
      </c>
      <c r="O365" s="2">
        <v>32</v>
      </c>
      <c r="P365" s="2">
        <v>31.4</v>
      </c>
      <c r="Q365" s="3">
        <v>31.55</v>
      </c>
      <c r="R365" s="3">
        <v>-0.3</v>
      </c>
      <c r="S365" s="4">
        <v>-9.4000000000000004E-3</v>
      </c>
      <c r="T365" s="2">
        <v>472</v>
      </c>
      <c r="U365" s="5">
        <v>14923</v>
      </c>
      <c r="V365" s="2">
        <v>0</v>
      </c>
    </row>
    <row r="366" spans="2:22">
      <c r="B366" s="1">
        <v>42857</v>
      </c>
      <c r="C366" s="2">
        <v>16.600000000000001</v>
      </c>
      <c r="D366" s="2">
        <v>16.8</v>
      </c>
      <c r="E366" s="2">
        <v>16.600000000000001</v>
      </c>
      <c r="F366" s="3">
        <v>16.75</v>
      </c>
      <c r="G366" s="3">
        <v>0.15</v>
      </c>
      <c r="H366" s="4">
        <v>8.9999999999999993E-3</v>
      </c>
      <c r="I366" s="2">
        <v>311</v>
      </c>
      <c r="J366" s="5">
        <v>5189</v>
      </c>
      <c r="K366" s="2">
        <v>28.39</v>
      </c>
      <c r="M366" s="1">
        <v>42858</v>
      </c>
      <c r="N366" s="2">
        <v>31.8</v>
      </c>
      <c r="O366" s="2">
        <v>32.200000000000003</v>
      </c>
      <c r="P366" s="2">
        <v>31.6</v>
      </c>
      <c r="Q366" s="3">
        <v>31.85</v>
      </c>
      <c r="R366" s="3">
        <v>0.05</v>
      </c>
      <c r="S366" s="4">
        <v>1.6000000000000001E-3</v>
      </c>
      <c r="T366" s="5">
        <v>1017</v>
      </c>
      <c r="U366" s="5">
        <v>32551</v>
      </c>
      <c r="V366" s="2">
        <v>0</v>
      </c>
    </row>
    <row r="367" spans="2:22">
      <c r="B367" s="1">
        <v>42853</v>
      </c>
      <c r="C367" s="2">
        <v>16.55</v>
      </c>
      <c r="D367" s="2">
        <v>16.75</v>
      </c>
      <c r="E367" s="2">
        <v>16.5</v>
      </c>
      <c r="F367" s="3">
        <v>16.600000000000001</v>
      </c>
      <c r="G367" s="3">
        <v>-0.05</v>
      </c>
      <c r="H367" s="4">
        <v>-3.0000000000000001E-3</v>
      </c>
      <c r="I367" s="2">
        <v>314</v>
      </c>
      <c r="J367" s="5">
        <v>5223</v>
      </c>
      <c r="K367" s="2">
        <v>28.14</v>
      </c>
      <c r="M367" s="1">
        <v>42857</v>
      </c>
      <c r="N367" s="2">
        <v>31.4</v>
      </c>
      <c r="O367" s="2">
        <v>32.200000000000003</v>
      </c>
      <c r="P367" s="2">
        <v>30.9</v>
      </c>
      <c r="Q367" s="3">
        <v>31.8</v>
      </c>
      <c r="R367" s="3">
        <v>0.55000000000000004</v>
      </c>
      <c r="S367" s="4">
        <v>1.7600000000000001E-2</v>
      </c>
      <c r="T367" s="2">
        <v>794</v>
      </c>
      <c r="U367" s="5">
        <v>25214</v>
      </c>
      <c r="V367" s="2">
        <v>0</v>
      </c>
    </row>
    <row r="368" spans="2:22">
      <c r="B368" s="1">
        <v>42852</v>
      </c>
      <c r="C368" s="2">
        <v>16.75</v>
      </c>
      <c r="D368" s="2">
        <v>16.8</v>
      </c>
      <c r="E368" s="2">
        <v>16.649999999999999</v>
      </c>
      <c r="F368" s="3">
        <v>16.649999999999999</v>
      </c>
      <c r="G368" s="3">
        <v>-0.1</v>
      </c>
      <c r="H368" s="4">
        <v>-6.0000000000000001E-3</v>
      </c>
      <c r="I368" s="2">
        <v>306</v>
      </c>
      <c r="J368" s="5">
        <v>5101</v>
      </c>
      <c r="K368" s="2">
        <v>28.22</v>
      </c>
      <c r="M368" s="1">
        <v>42853</v>
      </c>
      <c r="N368" s="2">
        <v>32.299999999999997</v>
      </c>
      <c r="O368" s="2">
        <v>32.299999999999997</v>
      </c>
      <c r="P368" s="2">
        <v>31.25</v>
      </c>
      <c r="Q368" s="2">
        <v>31.25</v>
      </c>
      <c r="R368" s="2">
        <v>0</v>
      </c>
      <c r="S368" s="6">
        <v>0</v>
      </c>
      <c r="T368" s="5">
        <v>1714</v>
      </c>
      <c r="U368" s="5">
        <v>54553</v>
      </c>
      <c r="V368" s="2">
        <v>0</v>
      </c>
    </row>
    <row r="369" spans="2:22">
      <c r="B369" s="1">
        <v>42851</v>
      </c>
      <c r="C369" s="2">
        <v>17.149999999999999</v>
      </c>
      <c r="D369" s="2">
        <v>17.149999999999999</v>
      </c>
      <c r="E369" s="2">
        <v>16.7</v>
      </c>
      <c r="F369" s="2">
        <v>16.75</v>
      </c>
      <c r="G369" s="2">
        <v>0</v>
      </c>
      <c r="H369" s="6">
        <v>0</v>
      </c>
      <c r="I369" s="2">
        <v>193</v>
      </c>
      <c r="J369" s="5">
        <v>3255</v>
      </c>
      <c r="K369" s="2">
        <v>28.39</v>
      </c>
      <c r="M369" s="1">
        <v>42852</v>
      </c>
      <c r="N369" s="2">
        <v>30.75</v>
      </c>
      <c r="O369" s="2">
        <v>31.25</v>
      </c>
      <c r="P369" s="2">
        <v>30.5</v>
      </c>
      <c r="Q369" s="3">
        <v>31.25</v>
      </c>
      <c r="R369" s="3">
        <v>0.85</v>
      </c>
      <c r="S369" s="4">
        <v>2.8000000000000001E-2</v>
      </c>
      <c r="T369" s="2">
        <v>603</v>
      </c>
      <c r="U369" s="5">
        <v>18660</v>
      </c>
      <c r="V369" s="2">
        <v>0</v>
      </c>
    </row>
    <row r="370" spans="2:22">
      <c r="B370" s="1">
        <v>42850</v>
      </c>
      <c r="C370" s="2">
        <v>16.5</v>
      </c>
      <c r="D370" s="2">
        <v>16.8</v>
      </c>
      <c r="E370" s="2">
        <v>16.5</v>
      </c>
      <c r="F370" s="3">
        <v>16.75</v>
      </c>
      <c r="G370" s="3">
        <v>0.25</v>
      </c>
      <c r="H370" s="4">
        <v>1.52E-2</v>
      </c>
      <c r="I370" s="2">
        <v>347</v>
      </c>
      <c r="J370" s="5">
        <v>5783</v>
      </c>
      <c r="K370" s="2">
        <v>28.39</v>
      </c>
      <c r="M370" s="1">
        <v>42851</v>
      </c>
      <c r="N370" s="2">
        <v>30.35</v>
      </c>
      <c r="O370" s="2">
        <v>30.65</v>
      </c>
      <c r="P370" s="2">
        <v>30.3</v>
      </c>
      <c r="Q370" s="3">
        <v>30.4</v>
      </c>
      <c r="R370" s="3">
        <v>0.05</v>
      </c>
      <c r="S370" s="4">
        <v>1.6000000000000001E-3</v>
      </c>
      <c r="T370" s="2">
        <v>186</v>
      </c>
      <c r="U370" s="5">
        <v>5670</v>
      </c>
      <c r="V370" s="2">
        <v>0</v>
      </c>
    </row>
    <row r="371" spans="2:22">
      <c r="B371" s="1">
        <v>42849</v>
      </c>
      <c r="C371" s="2">
        <v>16.600000000000001</v>
      </c>
      <c r="D371" s="2">
        <v>16.600000000000001</v>
      </c>
      <c r="E371" s="2">
        <v>16.350000000000001</v>
      </c>
      <c r="F371" s="3">
        <v>16.5</v>
      </c>
      <c r="G371" s="3">
        <v>-0.1</v>
      </c>
      <c r="H371" s="4">
        <v>-6.0000000000000001E-3</v>
      </c>
      <c r="I371" s="2">
        <v>946</v>
      </c>
      <c r="J371" s="5">
        <v>15550</v>
      </c>
      <c r="K371" s="2">
        <v>27.97</v>
      </c>
      <c r="M371" s="1">
        <v>42850</v>
      </c>
      <c r="N371" s="2">
        <v>30.35</v>
      </c>
      <c r="O371" s="2">
        <v>30.6</v>
      </c>
      <c r="P371" s="2">
        <v>30.35</v>
      </c>
      <c r="Q371" s="3">
        <v>30.35</v>
      </c>
      <c r="R371" s="3">
        <v>0.05</v>
      </c>
      <c r="S371" s="4">
        <v>1.6999999999999999E-3</v>
      </c>
      <c r="T371" s="2">
        <v>146</v>
      </c>
      <c r="U371" s="5">
        <v>4442</v>
      </c>
      <c r="V371" s="2">
        <v>0</v>
      </c>
    </row>
    <row r="372" spans="2:22">
      <c r="B372" s="1">
        <v>42846</v>
      </c>
      <c r="C372" s="2">
        <v>16.8</v>
      </c>
      <c r="D372" s="2">
        <v>16.8</v>
      </c>
      <c r="E372" s="2">
        <v>16.3</v>
      </c>
      <c r="F372" s="2">
        <v>16.600000000000001</v>
      </c>
      <c r="G372" s="2">
        <v>0</v>
      </c>
      <c r="H372" s="6">
        <v>0</v>
      </c>
      <c r="I372" s="5">
        <v>1022</v>
      </c>
      <c r="J372" s="5">
        <v>16857</v>
      </c>
      <c r="K372" s="2">
        <v>28.14</v>
      </c>
      <c r="M372" s="1">
        <v>42849</v>
      </c>
      <c r="N372" s="2">
        <v>30.7</v>
      </c>
      <c r="O372" s="2">
        <v>30.7</v>
      </c>
      <c r="P372" s="2">
        <v>30.25</v>
      </c>
      <c r="Q372" s="3">
        <v>30.3</v>
      </c>
      <c r="R372" s="3">
        <v>-0.1</v>
      </c>
      <c r="S372" s="4">
        <v>-3.3E-3</v>
      </c>
      <c r="T372" s="2">
        <v>133</v>
      </c>
      <c r="U372" s="5">
        <v>4058</v>
      </c>
      <c r="V372" s="2">
        <v>0</v>
      </c>
    </row>
    <row r="373" spans="2:22">
      <c r="B373" s="1">
        <v>42845</v>
      </c>
      <c r="C373" s="2">
        <v>16.45</v>
      </c>
      <c r="D373" s="2">
        <v>16.7</v>
      </c>
      <c r="E373" s="2">
        <v>16.399999999999999</v>
      </c>
      <c r="F373" s="3">
        <v>16.600000000000001</v>
      </c>
      <c r="G373" s="3">
        <v>-0.05</v>
      </c>
      <c r="H373" s="4">
        <v>-3.0000000000000001E-3</v>
      </c>
      <c r="I373" s="2">
        <v>624</v>
      </c>
      <c r="J373" s="5">
        <v>10321</v>
      </c>
      <c r="K373" s="2">
        <v>28.14</v>
      </c>
      <c r="M373" s="1">
        <v>42846</v>
      </c>
      <c r="N373" s="2">
        <v>30.3</v>
      </c>
      <c r="O373" s="2">
        <v>30.6</v>
      </c>
      <c r="P373" s="2">
        <v>30.3</v>
      </c>
      <c r="Q373" s="3">
        <v>30.4</v>
      </c>
      <c r="R373" s="3">
        <v>0.25</v>
      </c>
      <c r="S373" s="4">
        <v>8.3000000000000001E-3</v>
      </c>
      <c r="T373" s="2">
        <v>194</v>
      </c>
      <c r="U373" s="5">
        <v>5897</v>
      </c>
      <c r="V373" s="2">
        <v>0</v>
      </c>
    </row>
    <row r="374" spans="2:22">
      <c r="B374" s="1">
        <v>42844</v>
      </c>
      <c r="C374" s="2">
        <v>17.149999999999999</v>
      </c>
      <c r="D374" s="2">
        <v>17.149999999999999</v>
      </c>
      <c r="E374" s="2">
        <v>16.5</v>
      </c>
      <c r="F374" s="3">
        <v>16.649999999999999</v>
      </c>
      <c r="G374" s="3">
        <v>-0.7</v>
      </c>
      <c r="H374" s="4">
        <v>-4.0300000000000002E-2</v>
      </c>
      <c r="I374" s="5">
        <v>1688</v>
      </c>
      <c r="J374" s="5">
        <v>28297</v>
      </c>
      <c r="K374" s="2">
        <v>28.22</v>
      </c>
      <c r="M374" s="1">
        <v>42845</v>
      </c>
      <c r="N374" s="2">
        <v>30.15</v>
      </c>
      <c r="O374" s="2">
        <v>30.8</v>
      </c>
      <c r="P374" s="2">
        <v>30</v>
      </c>
      <c r="Q374" s="3">
        <v>30.15</v>
      </c>
      <c r="R374" s="3">
        <v>0.05</v>
      </c>
      <c r="S374" s="4">
        <v>1.6999999999999999E-3</v>
      </c>
      <c r="T374" s="2">
        <v>397</v>
      </c>
      <c r="U374" s="5">
        <v>12083</v>
      </c>
      <c r="V374" s="2">
        <v>0</v>
      </c>
    </row>
    <row r="375" spans="2:22">
      <c r="B375" s="1">
        <v>42843</v>
      </c>
      <c r="C375" s="2">
        <v>17.25</v>
      </c>
      <c r="D375" s="2">
        <v>17.350000000000001</v>
      </c>
      <c r="E375" s="2">
        <v>17.2</v>
      </c>
      <c r="F375" s="3">
        <v>17.350000000000001</v>
      </c>
      <c r="G375" s="3">
        <v>0.2</v>
      </c>
      <c r="H375" s="4">
        <v>1.17E-2</v>
      </c>
      <c r="I375" s="2">
        <v>374</v>
      </c>
      <c r="J375" s="5">
        <v>6448</v>
      </c>
      <c r="K375" s="2">
        <v>29.41</v>
      </c>
      <c r="M375" s="1">
        <v>42844</v>
      </c>
      <c r="N375" s="2">
        <v>30</v>
      </c>
      <c r="O375" s="2">
        <v>30.3</v>
      </c>
      <c r="P375" s="2">
        <v>29.9</v>
      </c>
      <c r="Q375" s="3">
        <v>30.1</v>
      </c>
      <c r="R375" s="3">
        <v>-0.2</v>
      </c>
      <c r="S375" s="4">
        <v>-6.6E-3</v>
      </c>
      <c r="T375" s="2">
        <v>303</v>
      </c>
      <c r="U375" s="5">
        <v>9118</v>
      </c>
      <c r="V375" s="2">
        <v>0</v>
      </c>
    </row>
    <row r="376" spans="2:22">
      <c r="B376" s="1">
        <v>42842</v>
      </c>
      <c r="C376" s="2">
        <v>17.350000000000001</v>
      </c>
      <c r="D376" s="2">
        <v>17.399999999999999</v>
      </c>
      <c r="E376" s="2">
        <v>17.149999999999999</v>
      </c>
      <c r="F376" s="3">
        <v>17.149999999999999</v>
      </c>
      <c r="G376" s="3">
        <v>-0.25</v>
      </c>
      <c r="H376" s="4">
        <v>-1.44E-2</v>
      </c>
      <c r="I376" s="2">
        <v>468</v>
      </c>
      <c r="J376" s="5">
        <v>8086</v>
      </c>
      <c r="K376" s="2">
        <v>29.07</v>
      </c>
      <c r="M376" s="1">
        <v>42843</v>
      </c>
      <c r="N376" s="2">
        <v>30.2</v>
      </c>
      <c r="O376" s="2">
        <v>30.8</v>
      </c>
      <c r="P376" s="2">
        <v>29.8</v>
      </c>
      <c r="Q376" s="3">
        <v>30.3</v>
      </c>
      <c r="R376" s="3">
        <v>0.55000000000000004</v>
      </c>
      <c r="S376" s="4">
        <v>1.8499999999999999E-2</v>
      </c>
      <c r="T376" s="2">
        <v>639</v>
      </c>
      <c r="U376" s="5">
        <v>19413</v>
      </c>
      <c r="V376" s="2">
        <v>0</v>
      </c>
    </row>
    <row r="377" spans="2:22">
      <c r="B377" s="1">
        <v>42839</v>
      </c>
      <c r="C377" s="2">
        <v>17.399999999999999</v>
      </c>
      <c r="D377" s="2">
        <v>17.5</v>
      </c>
      <c r="E377" s="2">
        <v>17.350000000000001</v>
      </c>
      <c r="F377" s="3">
        <v>17.399999999999999</v>
      </c>
      <c r="G377" s="3">
        <v>-0.1</v>
      </c>
      <c r="H377" s="4">
        <v>-5.7000000000000002E-3</v>
      </c>
      <c r="I377" s="2">
        <v>658</v>
      </c>
      <c r="J377" s="5">
        <v>11459</v>
      </c>
      <c r="K377" s="2">
        <v>29.49</v>
      </c>
      <c r="M377" s="1">
        <v>42842</v>
      </c>
      <c r="N377" s="2">
        <v>30.8</v>
      </c>
      <c r="O377" s="2">
        <v>31.3</v>
      </c>
      <c r="P377" s="2">
        <v>29</v>
      </c>
      <c r="Q377" s="3">
        <v>29.75</v>
      </c>
      <c r="R377" s="3">
        <v>-1.05</v>
      </c>
      <c r="S377" s="4">
        <v>-3.4099999999999998E-2</v>
      </c>
      <c r="T377" s="5">
        <v>1146</v>
      </c>
      <c r="U377" s="5">
        <v>34043</v>
      </c>
      <c r="V377" s="2">
        <v>0</v>
      </c>
    </row>
    <row r="378" spans="2:22">
      <c r="B378" s="1">
        <v>42838</v>
      </c>
      <c r="C378" s="2">
        <v>17.600000000000001</v>
      </c>
      <c r="D378" s="2">
        <v>17.600000000000001</v>
      </c>
      <c r="E378" s="2">
        <v>17.45</v>
      </c>
      <c r="F378" s="3">
        <v>17.5</v>
      </c>
      <c r="G378" s="3">
        <v>-0.1</v>
      </c>
      <c r="H378" s="4">
        <v>-5.7000000000000002E-3</v>
      </c>
      <c r="I378" s="2">
        <v>361</v>
      </c>
      <c r="J378" s="5">
        <v>6326</v>
      </c>
      <c r="K378" s="2">
        <v>29.66</v>
      </c>
      <c r="M378" s="1">
        <v>42839</v>
      </c>
      <c r="N378" s="2">
        <v>32</v>
      </c>
      <c r="O378" s="2">
        <v>32</v>
      </c>
      <c r="P378" s="2">
        <v>30.75</v>
      </c>
      <c r="Q378" s="3">
        <v>30.8</v>
      </c>
      <c r="R378" s="3">
        <v>-1.2</v>
      </c>
      <c r="S378" s="4">
        <v>-3.7499999999999999E-2</v>
      </c>
      <c r="T378" s="5">
        <v>1037</v>
      </c>
      <c r="U378" s="5">
        <v>32279</v>
      </c>
      <c r="V378" s="2">
        <v>0</v>
      </c>
    </row>
    <row r="379" spans="2:22">
      <c r="B379" s="1">
        <v>42837</v>
      </c>
      <c r="C379" s="2">
        <v>17.399999999999999</v>
      </c>
      <c r="D379" s="2">
        <v>17.600000000000001</v>
      </c>
      <c r="E379" s="2">
        <v>17.399999999999999</v>
      </c>
      <c r="F379" s="3">
        <v>17.600000000000001</v>
      </c>
      <c r="G379" s="3">
        <v>0.05</v>
      </c>
      <c r="H379" s="4">
        <v>2.8E-3</v>
      </c>
      <c r="I379" s="2">
        <v>390</v>
      </c>
      <c r="J379" s="5">
        <v>6820</v>
      </c>
      <c r="K379" s="2">
        <v>29.83</v>
      </c>
      <c r="M379" s="1">
        <v>42838</v>
      </c>
      <c r="N379" s="2">
        <v>32.450000000000003</v>
      </c>
      <c r="O379" s="2">
        <v>32.549999999999997</v>
      </c>
      <c r="P379" s="2">
        <v>31.95</v>
      </c>
      <c r="Q379" s="3">
        <v>32</v>
      </c>
      <c r="R379" s="3">
        <v>-0.4</v>
      </c>
      <c r="S379" s="4">
        <v>-1.23E-2</v>
      </c>
      <c r="T379" s="2">
        <v>895</v>
      </c>
      <c r="U379" s="5">
        <v>28815</v>
      </c>
      <c r="V379" s="2">
        <v>0</v>
      </c>
    </row>
    <row r="380" spans="2:22">
      <c r="B380" s="1">
        <v>42836</v>
      </c>
      <c r="C380" s="2">
        <v>17.45</v>
      </c>
      <c r="D380" s="2">
        <v>17.649999999999999</v>
      </c>
      <c r="E380" s="2">
        <v>17.45</v>
      </c>
      <c r="F380" s="3">
        <v>17.55</v>
      </c>
      <c r="G380" s="3">
        <v>0.1</v>
      </c>
      <c r="H380" s="4">
        <v>5.7000000000000002E-3</v>
      </c>
      <c r="I380" s="2">
        <v>568</v>
      </c>
      <c r="J380" s="5">
        <v>9977</v>
      </c>
      <c r="K380" s="2">
        <v>29.75</v>
      </c>
      <c r="M380" s="1">
        <v>42837</v>
      </c>
      <c r="N380" s="2">
        <v>32.200000000000003</v>
      </c>
      <c r="O380" s="2">
        <v>32.9</v>
      </c>
      <c r="P380" s="2">
        <v>31.6</v>
      </c>
      <c r="Q380" s="3">
        <v>32.4</v>
      </c>
      <c r="R380" s="3">
        <v>0.9</v>
      </c>
      <c r="S380" s="4">
        <v>2.86E-2</v>
      </c>
      <c r="T380" s="5">
        <v>2555</v>
      </c>
      <c r="U380" s="5">
        <v>82616</v>
      </c>
      <c r="V380" s="2">
        <v>0</v>
      </c>
    </row>
    <row r="381" spans="2:22">
      <c r="B381" s="1">
        <v>42835</v>
      </c>
      <c r="C381" s="2">
        <v>17.399999999999999</v>
      </c>
      <c r="D381" s="2">
        <v>17.5</v>
      </c>
      <c r="E381" s="2">
        <v>17.399999999999999</v>
      </c>
      <c r="F381" s="3">
        <v>17.45</v>
      </c>
      <c r="G381" s="3">
        <v>0.05</v>
      </c>
      <c r="H381" s="4">
        <v>2.8999999999999998E-3</v>
      </c>
      <c r="I381" s="2">
        <v>447</v>
      </c>
      <c r="J381" s="5">
        <v>7793</v>
      </c>
      <c r="K381" s="2">
        <v>29.58</v>
      </c>
      <c r="M381" s="1">
        <v>42836</v>
      </c>
      <c r="N381" s="2">
        <v>32.1</v>
      </c>
      <c r="O381" s="2">
        <v>32.799999999999997</v>
      </c>
      <c r="P381" s="2">
        <v>31.5</v>
      </c>
      <c r="Q381" s="3">
        <v>31.5</v>
      </c>
      <c r="R381" s="3">
        <v>-0.7</v>
      </c>
      <c r="S381" s="4">
        <v>-2.1700000000000001E-2</v>
      </c>
      <c r="T381" s="5">
        <v>1285</v>
      </c>
      <c r="U381" s="5">
        <v>41266</v>
      </c>
      <c r="V381" s="2">
        <v>0</v>
      </c>
    </row>
    <row r="382" spans="2:22">
      <c r="B382" s="1">
        <v>42832</v>
      </c>
      <c r="C382" s="2">
        <v>17.350000000000001</v>
      </c>
      <c r="D382" s="2">
        <v>17.45</v>
      </c>
      <c r="E382" s="2">
        <v>17.3</v>
      </c>
      <c r="F382" s="2">
        <v>17.399999999999999</v>
      </c>
      <c r="G382" s="2">
        <v>0</v>
      </c>
      <c r="H382" s="6">
        <v>0</v>
      </c>
      <c r="I382" s="2">
        <v>657</v>
      </c>
      <c r="J382" s="5">
        <v>11408</v>
      </c>
      <c r="K382" s="2">
        <v>29.49</v>
      </c>
      <c r="M382" s="1">
        <v>42835</v>
      </c>
      <c r="N382" s="2">
        <v>31</v>
      </c>
      <c r="O382" s="2">
        <v>32.4</v>
      </c>
      <c r="P382" s="2">
        <v>31</v>
      </c>
      <c r="Q382" s="3">
        <v>32.200000000000003</v>
      </c>
      <c r="R382" s="3">
        <v>1</v>
      </c>
      <c r="S382" s="4">
        <v>3.2099999999999997E-2</v>
      </c>
      <c r="T382" s="5">
        <v>1328</v>
      </c>
      <c r="U382" s="5">
        <v>42147</v>
      </c>
      <c r="V382" s="2">
        <v>0</v>
      </c>
    </row>
    <row r="383" spans="2:22">
      <c r="B383" s="1">
        <v>42831</v>
      </c>
      <c r="C383" s="2">
        <v>17.649999999999999</v>
      </c>
      <c r="D383" s="2">
        <v>17.649999999999999</v>
      </c>
      <c r="E383" s="2">
        <v>17.05</v>
      </c>
      <c r="F383" s="2">
        <v>17.399999999999999</v>
      </c>
      <c r="G383" s="2">
        <v>0</v>
      </c>
      <c r="H383" s="6">
        <v>0</v>
      </c>
      <c r="I383" s="5">
        <v>2204</v>
      </c>
      <c r="J383" s="5">
        <v>38067</v>
      </c>
      <c r="K383" s="2">
        <v>29.49</v>
      </c>
      <c r="M383" s="1">
        <v>42832</v>
      </c>
      <c r="N383" s="2">
        <v>30.9</v>
      </c>
      <c r="O383" s="2">
        <v>31.2</v>
      </c>
      <c r="P383" s="2">
        <v>30.7</v>
      </c>
      <c r="Q383" s="3">
        <v>31.2</v>
      </c>
      <c r="R383" s="3">
        <v>0.35</v>
      </c>
      <c r="S383" s="4">
        <v>1.1299999999999999E-2</v>
      </c>
      <c r="T383" s="2">
        <v>681</v>
      </c>
      <c r="U383" s="5">
        <v>21112</v>
      </c>
      <c r="V383" s="2">
        <v>0</v>
      </c>
    </row>
    <row r="384" spans="2:22">
      <c r="B384" s="1">
        <v>42830</v>
      </c>
      <c r="C384" s="2">
        <v>18.100000000000001</v>
      </c>
      <c r="D384" s="2">
        <v>18.399999999999999</v>
      </c>
      <c r="E384" s="2">
        <v>17.399999999999999</v>
      </c>
      <c r="F384" s="3">
        <v>17.399999999999999</v>
      </c>
      <c r="G384" s="3">
        <v>-0.45</v>
      </c>
      <c r="H384" s="4">
        <v>-2.52E-2</v>
      </c>
      <c r="I384" s="5">
        <v>2487</v>
      </c>
      <c r="J384" s="5">
        <v>43874</v>
      </c>
      <c r="K384" s="2">
        <v>29.49</v>
      </c>
      <c r="M384" s="1">
        <v>42831</v>
      </c>
      <c r="N384" s="2">
        <v>30.8</v>
      </c>
      <c r="O384" s="2">
        <v>30.9</v>
      </c>
      <c r="P384" s="2">
        <v>30.55</v>
      </c>
      <c r="Q384" s="3">
        <v>30.85</v>
      </c>
      <c r="R384" s="3">
        <v>0.05</v>
      </c>
      <c r="S384" s="4">
        <v>1.6000000000000001E-3</v>
      </c>
      <c r="T384" s="2">
        <v>370</v>
      </c>
      <c r="U384" s="5">
        <v>11375</v>
      </c>
      <c r="V384" s="2">
        <v>0</v>
      </c>
    </row>
    <row r="385" spans="2:22">
      <c r="B385" s="1">
        <v>42825</v>
      </c>
      <c r="C385" s="2">
        <v>17.649999999999999</v>
      </c>
      <c r="D385" s="2">
        <v>17.899999999999999</v>
      </c>
      <c r="E385" s="2">
        <v>17.600000000000001</v>
      </c>
      <c r="F385" s="3">
        <v>17.850000000000001</v>
      </c>
      <c r="G385" s="3">
        <v>0.25</v>
      </c>
      <c r="H385" s="4">
        <v>1.4200000000000001E-2</v>
      </c>
      <c r="I385" s="2">
        <v>608</v>
      </c>
      <c r="J385" s="5">
        <v>10800</v>
      </c>
      <c r="K385" s="2">
        <v>30.25</v>
      </c>
      <c r="M385" s="1">
        <v>42830</v>
      </c>
      <c r="N385" s="2">
        <v>30.9</v>
      </c>
      <c r="O385" s="2">
        <v>31.3</v>
      </c>
      <c r="P385" s="2">
        <v>30.8</v>
      </c>
      <c r="Q385" s="3">
        <v>30.8</v>
      </c>
      <c r="R385" s="3">
        <v>-0.1</v>
      </c>
      <c r="S385" s="4">
        <v>-3.2000000000000002E-3</v>
      </c>
      <c r="T385" s="2">
        <v>494</v>
      </c>
      <c r="U385" s="5">
        <v>15304</v>
      </c>
      <c r="V385" s="2">
        <v>0</v>
      </c>
    </row>
    <row r="386" spans="2:22">
      <c r="B386" s="1">
        <v>42824</v>
      </c>
      <c r="C386" s="2">
        <v>17.7</v>
      </c>
      <c r="D386" s="2">
        <v>17.7</v>
      </c>
      <c r="E386" s="2">
        <v>17.600000000000001</v>
      </c>
      <c r="F386" s="3">
        <v>17.600000000000001</v>
      </c>
      <c r="G386" s="3">
        <v>-0.1</v>
      </c>
      <c r="H386" s="4">
        <v>-5.5999999999999999E-3</v>
      </c>
      <c r="I386" s="2">
        <v>273</v>
      </c>
      <c r="J386" s="5">
        <v>4804</v>
      </c>
      <c r="K386" s="2">
        <v>293.33</v>
      </c>
      <c r="M386" s="1">
        <v>42825</v>
      </c>
      <c r="N386" s="2">
        <v>30.8</v>
      </c>
      <c r="O386" s="2">
        <v>31.25</v>
      </c>
      <c r="P386" s="2">
        <v>30.75</v>
      </c>
      <c r="Q386" s="3">
        <v>30.9</v>
      </c>
      <c r="R386" s="3">
        <v>0.2</v>
      </c>
      <c r="S386" s="4">
        <v>6.4999999999999997E-3</v>
      </c>
      <c r="T386" s="2">
        <v>517</v>
      </c>
      <c r="U386" s="5">
        <v>16032</v>
      </c>
      <c r="V386" s="2">
        <v>0</v>
      </c>
    </row>
    <row r="387" spans="2:22">
      <c r="B387" s="1">
        <v>42823</v>
      </c>
      <c r="C387" s="2">
        <v>17.600000000000001</v>
      </c>
      <c r="D387" s="2">
        <v>17.7</v>
      </c>
      <c r="E387" s="2">
        <v>17.5</v>
      </c>
      <c r="F387" s="3">
        <v>17.7</v>
      </c>
      <c r="G387" s="3">
        <v>0.1</v>
      </c>
      <c r="H387" s="4">
        <v>5.7000000000000002E-3</v>
      </c>
      <c r="I387" s="2">
        <v>296</v>
      </c>
      <c r="J387" s="5">
        <v>5200</v>
      </c>
      <c r="K387" s="2">
        <v>295</v>
      </c>
      <c r="M387" s="1">
        <v>42824</v>
      </c>
      <c r="N387" s="2">
        <v>31.15</v>
      </c>
      <c r="O387" s="2">
        <v>31.3</v>
      </c>
      <c r="P387" s="2">
        <v>30.5</v>
      </c>
      <c r="Q387" s="3">
        <v>30.7</v>
      </c>
      <c r="R387" s="3">
        <v>-0.25</v>
      </c>
      <c r="S387" s="4">
        <v>-8.0999999999999996E-3</v>
      </c>
      <c r="T387" s="2">
        <v>737</v>
      </c>
      <c r="U387" s="5">
        <v>22762</v>
      </c>
      <c r="V387" s="2">
        <v>0</v>
      </c>
    </row>
    <row r="388" spans="2:22">
      <c r="B388" s="1">
        <v>42822</v>
      </c>
      <c r="C388" s="2">
        <v>17.55</v>
      </c>
      <c r="D388" s="2">
        <v>17.7</v>
      </c>
      <c r="E388" s="2">
        <v>17.45</v>
      </c>
      <c r="F388" s="3">
        <v>17.600000000000001</v>
      </c>
      <c r="G388" s="3">
        <v>-0.05</v>
      </c>
      <c r="H388" s="4">
        <v>-2.8E-3</v>
      </c>
      <c r="I388" s="2">
        <v>717</v>
      </c>
      <c r="J388" s="5">
        <v>12594</v>
      </c>
      <c r="K388" s="2">
        <v>293.33</v>
      </c>
      <c r="M388" s="1">
        <v>42823</v>
      </c>
      <c r="N388" s="2">
        <v>30.6</v>
      </c>
      <c r="O388" s="2">
        <v>31.15</v>
      </c>
      <c r="P388" s="2">
        <v>30.6</v>
      </c>
      <c r="Q388" s="3">
        <v>30.95</v>
      </c>
      <c r="R388" s="3">
        <v>0.35</v>
      </c>
      <c r="S388" s="4">
        <v>1.14E-2</v>
      </c>
      <c r="T388" s="2">
        <v>527</v>
      </c>
      <c r="U388" s="5">
        <v>16281</v>
      </c>
      <c r="V388" s="2">
        <v>0</v>
      </c>
    </row>
    <row r="389" spans="2:22">
      <c r="B389" s="1">
        <v>42821</v>
      </c>
      <c r="C389" s="2">
        <v>17.8</v>
      </c>
      <c r="D389" s="2">
        <v>17.8</v>
      </c>
      <c r="E389" s="2">
        <v>17.600000000000001</v>
      </c>
      <c r="F389" s="3">
        <v>17.649999999999999</v>
      </c>
      <c r="G389" s="3">
        <v>-0.2</v>
      </c>
      <c r="H389" s="4">
        <v>-1.12E-2</v>
      </c>
      <c r="I389" s="2">
        <v>597</v>
      </c>
      <c r="J389" s="5">
        <v>10569</v>
      </c>
      <c r="K389" s="2">
        <v>294.17</v>
      </c>
      <c r="M389" s="1">
        <v>42822</v>
      </c>
      <c r="N389" s="2">
        <v>31.15</v>
      </c>
      <c r="O389" s="2">
        <v>31.45</v>
      </c>
      <c r="P389" s="2">
        <v>30.5</v>
      </c>
      <c r="Q389" s="3">
        <v>30.6</v>
      </c>
      <c r="R389" s="3">
        <v>-0.55000000000000004</v>
      </c>
      <c r="S389" s="4">
        <v>-1.77E-2</v>
      </c>
      <c r="T389" s="5">
        <v>1107</v>
      </c>
      <c r="U389" s="5">
        <v>34165</v>
      </c>
      <c r="V389" s="2">
        <v>0</v>
      </c>
    </row>
    <row r="390" spans="2:22">
      <c r="B390" s="1">
        <v>42818</v>
      </c>
      <c r="C390" s="2">
        <v>17.95</v>
      </c>
      <c r="D390" s="2">
        <v>17.95</v>
      </c>
      <c r="E390" s="2">
        <v>17.8</v>
      </c>
      <c r="F390" s="3">
        <v>17.850000000000001</v>
      </c>
      <c r="G390" s="3">
        <v>-0.05</v>
      </c>
      <c r="H390" s="4">
        <v>-2.8E-3</v>
      </c>
      <c r="I390" s="2">
        <v>297</v>
      </c>
      <c r="J390" s="5">
        <v>5311</v>
      </c>
      <c r="K390" s="2">
        <v>297.5</v>
      </c>
      <c r="M390" s="1">
        <v>42821</v>
      </c>
      <c r="N390" s="2">
        <v>31.5</v>
      </c>
      <c r="O390" s="2">
        <v>32.700000000000003</v>
      </c>
      <c r="P390" s="2">
        <v>30.5</v>
      </c>
      <c r="Q390" s="3">
        <v>31.15</v>
      </c>
      <c r="R390" s="3">
        <v>-0.65</v>
      </c>
      <c r="S390" s="4">
        <v>-2.0400000000000001E-2</v>
      </c>
      <c r="T390" s="5">
        <v>4338</v>
      </c>
      <c r="U390" s="5">
        <v>136053</v>
      </c>
      <c r="V390" s="2">
        <v>0</v>
      </c>
    </row>
    <row r="391" spans="2:22">
      <c r="B391" s="1">
        <v>42817</v>
      </c>
      <c r="C391" s="2">
        <v>17.95</v>
      </c>
      <c r="D391" s="2">
        <v>18</v>
      </c>
      <c r="E391" s="2">
        <v>17.850000000000001</v>
      </c>
      <c r="F391" s="3">
        <v>17.899999999999999</v>
      </c>
      <c r="G391" s="3">
        <v>-0.1</v>
      </c>
      <c r="H391" s="4">
        <v>-5.5999999999999999E-3</v>
      </c>
      <c r="I391" s="2">
        <v>296</v>
      </c>
      <c r="J391" s="5">
        <v>5296</v>
      </c>
      <c r="K391" s="2">
        <v>298.33</v>
      </c>
      <c r="M391" s="1">
        <v>42818</v>
      </c>
      <c r="N391" s="2">
        <v>29.85</v>
      </c>
      <c r="O391" s="2">
        <v>32.1</v>
      </c>
      <c r="P391" s="2">
        <v>29.8</v>
      </c>
      <c r="Q391" s="3">
        <v>31.8</v>
      </c>
      <c r="R391" s="3">
        <v>2.4</v>
      </c>
      <c r="S391" s="4">
        <v>8.1600000000000006E-2</v>
      </c>
      <c r="T391" s="5">
        <v>6068</v>
      </c>
      <c r="U391" s="5">
        <v>189002</v>
      </c>
      <c r="V391" s="2">
        <v>0</v>
      </c>
    </row>
    <row r="392" spans="2:22">
      <c r="B392" s="1">
        <v>42816</v>
      </c>
      <c r="C392" s="2">
        <v>17.95</v>
      </c>
      <c r="D392" s="2">
        <v>18.05</v>
      </c>
      <c r="E392" s="2">
        <v>17.850000000000001</v>
      </c>
      <c r="F392" s="3">
        <v>18</v>
      </c>
      <c r="G392" s="3">
        <v>-0.15</v>
      </c>
      <c r="H392" s="4">
        <v>-8.3000000000000001E-3</v>
      </c>
      <c r="I392" s="2">
        <v>475</v>
      </c>
      <c r="J392" s="5">
        <v>8539</v>
      </c>
      <c r="K392" s="2">
        <v>300</v>
      </c>
      <c r="M392" s="1">
        <v>42817</v>
      </c>
      <c r="N392" s="2">
        <v>29.4</v>
      </c>
      <c r="O392" s="2">
        <v>29.45</v>
      </c>
      <c r="P392" s="2">
        <v>29.3</v>
      </c>
      <c r="Q392" s="3">
        <v>29.4</v>
      </c>
      <c r="R392" s="3">
        <v>0.15</v>
      </c>
      <c r="S392" s="4">
        <v>5.1000000000000004E-3</v>
      </c>
      <c r="T392" s="2">
        <v>552</v>
      </c>
      <c r="U392" s="5">
        <v>16209</v>
      </c>
      <c r="V392" s="2">
        <v>0</v>
      </c>
    </row>
    <row r="393" spans="2:22">
      <c r="B393" s="1">
        <v>42815</v>
      </c>
      <c r="C393" s="2">
        <v>18.05</v>
      </c>
      <c r="D393" s="2">
        <v>18.149999999999999</v>
      </c>
      <c r="E393" s="2">
        <v>17.899999999999999</v>
      </c>
      <c r="F393" s="3">
        <v>18.149999999999999</v>
      </c>
      <c r="G393" s="3">
        <v>0.1</v>
      </c>
      <c r="H393" s="4">
        <v>5.4999999999999997E-3</v>
      </c>
      <c r="I393" s="2">
        <v>591</v>
      </c>
      <c r="J393" s="5">
        <v>10646</v>
      </c>
      <c r="K393" s="2">
        <v>302.5</v>
      </c>
      <c r="M393" s="1">
        <v>42816</v>
      </c>
      <c r="N393" s="2">
        <v>29.2</v>
      </c>
      <c r="O393" s="2">
        <v>29.25</v>
      </c>
      <c r="P393" s="2">
        <v>29</v>
      </c>
      <c r="Q393" s="3">
        <v>29.25</v>
      </c>
      <c r="R393" s="3">
        <v>0.05</v>
      </c>
      <c r="S393" s="4">
        <v>1.6999999999999999E-3</v>
      </c>
      <c r="T393" s="2">
        <v>294</v>
      </c>
      <c r="U393" s="5">
        <v>8587</v>
      </c>
      <c r="V393" s="2">
        <v>0</v>
      </c>
    </row>
    <row r="394" spans="2:22">
      <c r="B394" s="1">
        <v>42814</v>
      </c>
      <c r="C394" s="2">
        <v>18.3</v>
      </c>
      <c r="D394" s="2">
        <v>18.3</v>
      </c>
      <c r="E394" s="2">
        <v>18</v>
      </c>
      <c r="F394" s="3">
        <v>18.05</v>
      </c>
      <c r="G394" s="3">
        <v>-0.25</v>
      </c>
      <c r="H394" s="4">
        <v>-1.37E-2</v>
      </c>
      <c r="I394" s="2">
        <v>900</v>
      </c>
      <c r="J394" s="5">
        <v>16275</v>
      </c>
      <c r="K394" s="2">
        <v>300.83</v>
      </c>
      <c r="M394" s="1">
        <v>42815</v>
      </c>
      <c r="N394" s="2">
        <v>29</v>
      </c>
      <c r="O394" s="2">
        <v>29.4</v>
      </c>
      <c r="P394" s="2">
        <v>29</v>
      </c>
      <c r="Q394" s="3">
        <v>29.2</v>
      </c>
      <c r="R394" s="3">
        <v>0.2</v>
      </c>
      <c r="S394" s="4">
        <v>6.8999999999999999E-3</v>
      </c>
      <c r="T394" s="2">
        <v>369</v>
      </c>
      <c r="U394" s="5">
        <v>10768</v>
      </c>
      <c r="V394" s="2">
        <v>0</v>
      </c>
    </row>
    <row r="395" spans="2:22">
      <c r="B395" s="1">
        <v>42811</v>
      </c>
      <c r="C395" s="2">
        <v>17.7</v>
      </c>
      <c r="D395" s="2">
        <v>18.3</v>
      </c>
      <c r="E395" s="2">
        <v>17.600000000000001</v>
      </c>
      <c r="F395" s="3">
        <v>18.3</v>
      </c>
      <c r="G395" s="3">
        <v>0.7</v>
      </c>
      <c r="H395" s="4">
        <v>3.9800000000000002E-2</v>
      </c>
      <c r="I395" s="2">
        <v>954</v>
      </c>
      <c r="J395" s="5">
        <v>17189</v>
      </c>
      <c r="K395" s="2">
        <v>305</v>
      </c>
      <c r="M395" s="1">
        <v>42814</v>
      </c>
      <c r="N395" s="2">
        <v>29</v>
      </c>
      <c r="O395" s="2">
        <v>29.2</v>
      </c>
      <c r="P395" s="2">
        <v>29</v>
      </c>
      <c r="Q395" s="2">
        <v>29</v>
      </c>
      <c r="R395" s="2">
        <v>0</v>
      </c>
      <c r="S395" s="6">
        <v>0</v>
      </c>
      <c r="T395" s="2">
        <v>310</v>
      </c>
      <c r="U395" s="5">
        <v>8999</v>
      </c>
      <c r="V395" s="2">
        <v>0</v>
      </c>
    </row>
    <row r="396" spans="2:22">
      <c r="B396" s="1">
        <v>42810</v>
      </c>
      <c r="C396" s="2">
        <v>17.55</v>
      </c>
      <c r="D396" s="2">
        <v>17.75</v>
      </c>
      <c r="E396" s="2">
        <v>17.45</v>
      </c>
      <c r="F396" s="3">
        <v>17.600000000000001</v>
      </c>
      <c r="G396" s="3">
        <v>0.1</v>
      </c>
      <c r="H396" s="4">
        <v>5.7000000000000002E-3</v>
      </c>
      <c r="I396" s="2">
        <v>614</v>
      </c>
      <c r="J396" s="5">
        <v>10811</v>
      </c>
      <c r="K396" s="2">
        <v>293.33</v>
      </c>
      <c r="M396" s="1">
        <v>42811</v>
      </c>
      <c r="N396" s="2">
        <v>29</v>
      </c>
      <c r="O396" s="2">
        <v>29.1</v>
      </c>
      <c r="P396" s="2">
        <v>28.5</v>
      </c>
      <c r="Q396" s="3">
        <v>29</v>
      </c>
      <c r="R396" s="3">
        <v>-0.5</v>
      </c>
      <c r="S396" s="4">
        <v>-1.6899999999999998E-2</v>
      </c>
      <c r="T396" s="2">
        <v>566</v>
      </c>
      <c r="U396" s="5">
        <v>16369</v>
      </c>
      <c r="V396" s="2">
        <v>0</v>
      </c>
    </row>
    <row r="397" spans="2:22">
      <c r="B397" s="1">
        <v>42809</v>
      </c>
      <c r="C397" s="2">
        <v>17.55</v>
      </c>
      <c r="D397" s="2">
        <v>17.649999999999999</v>
      </c>
      <c r="E397" s="2">
        <v>17.45</v>
      </c>
      <c r="F397" s="3">
        <v>17.5</v>
      </c>
      <c r="G397" s="3">
        <v>-0.15</v>
      </c>
      <c r="H397" s="4">
        <v>-8.5000000000000006E-3</v>
      </c>
      <c r="I397" s="2">
        <v>983</v>
      </c>
      <c r="J397" s="5">
        <v>17240</v>
      </c>
      <c r="K397" s="2">
        <v>291.67</v>
      </c>
      <c r="M397" s="1">
        <v>42810</v>
      </c>
      <c r="N397" s="2">
        <v>29.75</v>
      </c>
      <c r="O397" s="2">
        <v>29.8</v>
      </c>
      <c r="P397" s="2">
        <v>29.4</v>
      </c>
      <c r="Q397" s="2">
        <v>29.5</v>
      </c>
      <c r="R397" s="2">
        <v>0</v>
      </c>
      <c r="S397" s="6">
        <v>0</v>
      </c>
      <c r="T397" s="2">
        <v>258</v>
      </c>
      <c r="U397" s="5">
        <v>7621</v>
      </c>
      <c r="V397" s="2">
        <v>0</v>
      </c>
    </row>
    <row r="398" spans="2:22">
      <c r="B398" s="1">
        <v>42808</v>
      </c>
      <c r="C398" s="2">
        <v>17.8</v>
      </c>
      <c r="D398" s="2">
        <v>17.8</v>
      </c>
      <c r="E398" s="2">
        <v>17.55</v>
      </c>
      <c r="F398" s="3">
        <v>17.649999999999999</v>
      </c>
      <c r="G398" s="3">
        <v>-0.05</v>
      </c>
      <c r="H398" s="4">
        <v>-2.8E-3</v>
      </c>
      <c r="I398" s="2">
        <v>959</v>
      </c>
      <c r="J398" s="5">
        <v>16977</v>
      </c>
      <c r="K398" s="2">
        <v>294.17</v>
      </c>
      <c r="M398" s="1">
        <v>42809</v>
      </c>
      <c r="N398" s="2">
        <v>29.45</v>
      </c>
      <c r="O398" s="2">
        <v>29.6</v>
      </c>
      <c r="P398" s="2">
        <v>29.35</v>
      </c>
      <c r="Q398" s="3">
        <v>29.5</v>
      </c>
      <c r="R398" s="3">
        <v>0.15</v>
      </c>
      <c r="S398" s="4">
        <v>5.1000000000000004E-3</v>
      </c>
      <c r="T398" s="2">
        <v>433</v>
      </c>
      <c r="U398" s="5">
        <v>12762</v>
      </c>
      <c r="V398" s="2">
        <v>0</v>
      </c>
    </row>
    <row r="399" spans="2:22">
      <c r="B399" s="1">
        <v>42807</v>
      </c>
      <c r="C399" s="2">
        <v>17.8</v>
      </c>
      <c r="D399" s="2">
        <v>17.95</v>
      </c>
      <c r="E399" s="2">
        <v>17.600000000000001</v>
      </c>
      <c r="F399" s="3">
        <v>17.7</v>
      </c>
      <c r="G399" s="3">
        <v>-0.3</v>
      </c>
      <c r="H399" s="4">
        <v>-1.67E-2</v>
      </c>
      <c r="I399" s="5">
        <v>1322</v>
      </c>
      <c r="J399" s="5">
        <v>23490</v>
      </c>
      <c r="K399" s="2">
        <v>295</v>
      </c>
      <c r="M399" s="1">
        <v>42808</v>
      </c>
      <c r="N399" s="2">
        <v>29</v>
      </c>
      <c r="O399" s="2">
        <v>29.75</v>
      </c>
      <c r="P399" s="2">
        <v>28.9</v>
      </c>
      <c r="Q399" s="3">
        <v>29.35</v>
      </c>
      <c r="R399" s="3">
        <v>0.45</v>
      </c>
      <c r="S399" s="4">
        <v>1.5599999999999999E-2</v>
      </c>
      <c r="T399" s="2">
        <v>552</v>
      </c>
      <c r="U399" s="5">
        <v>16196</v>
      </c>
      <c r="V399" s="2">
        <v>0</v>
      </c>
    </row>
    <row r="400" spans="2:22">
      <c r="B400" s="1">
        <v>42804</v>
      </c>
      <c r="C400" s="2">
        <v>18.100000000000001</v>
      </c>
      <c r="D400" s="2">
        <v>18.100000000000001</v>
      </c>
      <c r="E400" s="2">
        <v>17.850000000000001</v>
      </c>
      <c r="F400" s="3">
        <v>18</v>
      </c>
      <c r="G400" s="3">
        <v>-0.05</v>
      </c>
      <c r="H400" s="4">
        <v>-2.8E-3</v>
      </c>
      <c r="I400" s="2">
        <v>835</v>
      </c>
      <c r="J400" s="5">
        <v>14975</v>
      </c>
      <c r="K400" s="2">
        <v>300</v>
      </c>
      <c r="M400" s="1">
        <v>42807</v>
      </c>
      <c r="N400" s="2">
        <v>29.15</v>
      </c>
      <c r="O400" s="2">
        <v>29.15</v>
      </c>
      <c r="P400" s="2">
        <v>28.85</v>
      </c>
      <c r="Q400" s="3">
        <v>28.9</v>
      </c>
      <c r="R400" s="3">
        <v>-0.3</v>
      </c>
      <c r="S400" s="4">
        <v>-1.03E-2</v>
      </c>
      <c r="T400" s="2">
        <v>272</v>
      </c>
      <c r="U400" s="5">
        <v>7873</v>
      </c>
      <c r="V400" s="2">
        <v>0</v>
      </c>
    </row>
    <row r="401" spans="2:22">
      <c r="B401" s="1">
        <v>42803</v>
      </c>
      <c r="C401" s="2">
        <v>18.100000000000001</v>
      </c>
      <c r="D401" s="2">
        <v>18.2</v>
      </c>
      <c r="E401" s="2">
        <v>18.05</v>
      </c>
      <c r="F401" s="3">
        <v>18.05</v>
      </c>
      <c r="G401" s="3">
        <v>-0.15</v>
      </c>
      <c r="H401" s="4">
        <v>-8.2000000000000007E-3</v>
      </c>
      <c r="I401" s="2">
        <v>556</v>
      </c>
      <c r="J401" s="5">
        <v>10068</v>
      </c>
      <c r="K401" s="2">
        <v>300.83</v>
      </c>
      <c r="M401" s="1">
        <v>42804</v>
      </c>
      <c r="N401" s="2">
        <v>29.3</v>
      </c>
      <c r="O401" s="2">
        <v>29.3</v>
      </c>
      <c r="P401" s="2">
        <v>28.85</v>
      </c>
      <c r="Q401" s="2">
        <v>29.2</v>
      </c>
      <c r="R401" s="2">
        <v>0</v>
      </c>
      <c r="S401" s="6">
        <v>0</v>
      </c>
      <c r="T401" s="2">
        <v>239</v>
      </c>
      <c r="U401" s="5">
        <v>6954</v>
      </c>
      <c r="V401" s="2">
        <v>0</v>
      </c>
    </row>
    <row r="402" spans="2:22">
      <c r="B402" s="1">
        <v>42802</v>
      </c>
      <c r="C402" s="2">
        <v>18.399999999999999</v>
      </c>
      <c r="D402" s="2">
        <v>18.399999999999999</v>
      </c>
      <c r="E402" s="2">
        <v>18.100000000000001</v>
      </c>
      <c r="F402" s="3">
        <v>18.2</v>
      </c>
      <c r="G402" s="3">
        <v>-0.2</v>
      </c>
      <c r="H402" s="4">
        <v>-1.09E-2</v>
      </c>
      <c r="I402" s="2">
        <v>426</v>
      </c>
      <c r="J402" s="5">
        <v>7764</v>
      </c>
      <c r="K402" s="2">
        <v>303.33</v>
      </c>
      <c r="M402" s="1">
        <v>42803</v>
      </c>
      <c r="N402" s="2">
        <v>29.3</v>
      </c>
      <c r="O402" s="2">
        <v>29.3</v>
      </c>
      <c r="P402" s="2">
        <v>29.05</v>
      </c>
      <c r="Q402" s="3">
        <v>29.2</v>
      </c>
      <c r="R402" s="3">
        <v>0.05</v>
      </c>
      <c r="S402" s="4">
        <v>1.6999999999999999E-3</v>
      </c>
      <c r="T402" s="2">
        <v>190</v>
      </c>
      <c r="U402" s="5">
        <v>5541</v>
      </c>
      <c r="V402" s="2">
        <v>0</v>
      </c>
    </row>
    <row r="403" spans="2:22">
      <c r="B403" s="1">
        <v>42801</v>
      </c>
      <c r="C403" s="2">
        <v>18.2</v>
      </c>
      <c r="D403" s="2">
        <v>18.399999999999999</v>
      </c>
      <c r="E403" s="2">
        <v>18.2</v>
      </c>
      <c r="F403" s="3">
        <v>18.399999999999999</v>
      </c>
      <c r="G403" s="3">
        <v>0.25</v>
      </c>
      <c r="H403" s="4">
        <v>1.38E-2</v>
      </c>
      <c r="I403" s="2">
        <v>573</v>
      </c>
      <c r="J403" s="5">
        <v>10490</v>
      </c>
      <c r="K403" s="2">
        <v>306.67</v>
      </c>
      <c r="M403" s="1">
        <v>42802</v>
      </c>
      <c r="N403" s="2">
        <v>29.4</v>
      </c>
      <c r="O403" s="2">
        <v>29.4</v>
      </c>
      <c r="P403" s="2">
        <v>29</v>
      </c>
      <c r="Q403" s="3">
        <v>29.15</v>
      </c>
      <c r="R403" s="3">
        <v>-0.15</v>
      </c>
      <c r="S403" s="4">
        <v>-5.1000000000000004E-3</v>
      </c>
      <c r="T403" s="2">
        <v>237</v>
      </c>
      <c r="U403" s="5">
        <v>6908</v>
      </c>
      <c r="V403" s="2">
        <v>0</v>
      </c>
    </row>
    <row r="404" spans="2:22">
      <c r="B404" s="1">
        <v>42800</v>
      </c>
      <c r="C404" s="2">
        <v>18.2</v>
      </c>
      <c r="D404" s="2">
        <v>18.3</v>
      </c>
      <c r="E404" s="2">
        <v>18.100000000000001</v>
      </c>
      <c r="F404" s="3">
        <v>18.149999999999999</v>
      </c>
      <c r="G404" s="3">
        <v>-0.05</v>
      </c>
      <c r="H404" s="4">
        <v>-2.7000000000000001E-3</v>
      </c>
      <c r="I404" s="2">
        <v>475</v>
      </c>
      <c r="J404" s="5">
        <v>8616</v>
      </c>
      <c r="K404" s="2">
        <v>302.5</v>
      </c>
      <c r="M404" s="1">
        <v>42801</v>
      </c>
      <c r="N404" s="2">
        <v>29</v>
      </c>
      <c r="O404" s="2">
        <v>29.3</v>
      </c>
      <c r="P404" s="2">
        <v>28.95</v>
      </c>
      <c r="Q404" s="3">
        <v>29.3</v>
      </c>
      <c r="R404" s="3">
        <v>0.4</v>
      </c>
      <c r="S404" s="4">
        <v>1.38E-2</v>
      </c>
      <c r="T404" s="2">
        <v>230</v>
      </c>
      <c r="U404" s="5">
        <v>6689</v>
      </c>
      <c r="V404" s="2">
        <v>0</v>
      </c>
    </row>
    <row r="405" spans="2:22">
      <c r="B405" s="1">
        <v>42797</v>
      </c>
      <c r="C405" s="2">
        <v>18.149999999999999</v>
      </c>
      <c r="D405" s="2">
        <v>18.350000000000001</v>
      </c>
      <c r="E405" s="2">
        <v>18.149999999999999</v>
      </c>
      <c r="F405" s="3">
        <v>18.2</v>
      </c>
      <c r="G405" s="3">
        <v>-0.2</v>
      </c>
      <c r="H405" s="4">
        <v>-1.09E-2</v>
      </c>
      <c r="I405" s="2">
        <v>564</v>
      </c>
      <c r="J405" s="5">
        <v>10268</v>
      </c>
      <c r="K405" s="2">
        <v>303.33</v>
      </c>
      <c r="M405" s="1">
        <v>42800</v>
      </c>
      <c r="N405" s="2">
        <v>28.75</v>
      </c>
      <c r="O405" s="2">
        <v>28.95</v>
      </c>
      <c r="P405" s="2">
        <v>28.75</v>
      </c>
      <c r="Q405" s="2">
        <v>28.9</v>
      </c>
      <c r="R405" s="2">
        <v>0</v>
      </c>
      <c r="S405" s="6">
        <v>0</v>
      </c>
      <c r="T405" s="2">
        <v>163</v>
      </c>
      <c r="U405" s="5">
        <v>4706</v>
      </c>
      <c r="V405" s="2">
        <v>0</v>
      </c>
    </row>
    <row r="406" spans="2:22">
      <c r="B406" s="1">
        <v>42796</v>
      </c>
      <c r="C406" s="2">
        <v>18.55</v>
      </c>
      <c r="D406" s="2">
        <v>18.600000000000001</v>
      </c>
      <c r="E406" s="2">
        <v>18.2</v>
      </c>
      <c r="F406" s="2">
        <v>18.399999999999999</v>
      </c>
      <c r="G406" s="2">
        <v>0</v>
      </c>
      <c r="H406" s="6">
        <v>0</v>
      </c>
      <c r="I406" s="5">
        <v>1297</v>
      </c>
      <c r="J406" s="5">
        <v>23822</v>
      </c>
      <c r="K406" s="2">
        <v>306.67</v>
      </c>
      <c r="M406" s="1">
        <v>42797</v>
      </c>
      <c r="N406" s="2">
        <v>29</v>
      </c>
      <c r="O406" s="2">
        <v>29</v>
      </c>
      <c r="P406" s="2">
        <v>28.8</v>
      </c>
      <c r="Q406" s="3">
        <v>28.9</v>
      </c>
      <c r="R406" s="3">
        <v>0.1</v>
      </c>
      <c r="S406" s="4">
        <v>3.5000000000000001E-3</v>
      </c>
      <c r="T406" s="2">
        <v>162</v>
      </c>
      <c r="U406" s="5">
        <v>4681</v>
      </c>
      <c r="V406" s="2">
        <v>0</v>
      </c>
    </row>
    <row r="407" spans="2:22">
      <c r="B407" s="1">
        <v>42795</v>
      </c>
      <c r="C407" s="2">
        <v>17.850000000000001</v>
      </c>
      <c r="D407" s="2">
        <v>18.75</v>
      </c>
      <c r="E407" s="2">
        <v>17.850000000000001</v>
      </c>
      <c r="F407" s="3">
        <v>18.399999999999999</v>
      </c>
      <c r="G407" s="3">
        <v>0.5</v>
      </c>
      <c r="H407" s="4">
        <v>2.7900000000000001E-2</v>
      </c>
      <c r="I407" s="5">
        <v>3087</v>
      </c>
      <c r="J407" s="5">
        <v>56850</v>
      </c>
      <c r="K407" s="2">
        <v>306.67</v>
      </c>
      <c r="M407" s="1">
        <v>42796</v>
      </c>
      <c r="N407" s="2">
        <v>29.1</v>
      </c>
      <c r="O407" s="2">
        <v>29.15</v>
      </c>
      <c r="P407" s="2">
        <v>28.7</v>
      </c>
      <c r="Q407" s="3">
        <v>28.8</v>
      </c>
      <c r="R407" s="3">
        <v>-0.05</v>
      </c>
      <c r="S407" s="4">
        <v>-1.6999999999999999E-3</v>
      </c>
      <c r="T407" s="2">
        <v>272</v>
      </c>
      <c r="U407" s="5">
        <v>7847</v>
      </c>
      <c r="V407" s="2">
        <v>0</v>
      </c>
    </row>
    <row r="408" spans="2:22">
      <c r="B408" s="1">
        <v>42790</v>
      </c>
      <c r="C408" s="2">
        <v>17.899999999999999</v>
      </c>
      <c r="D408" s="2">
        <v>18.05</v>
      </c>
      <c r="E408" s="2">
        <v>17.850000000000001</v>
      </c>
      <c r="F408" s="3">
        <v>17.899999999999999</v>
      </c>
      <c r="G408" s="3">
        <v>-0.2</v>
      </c>
      <c r="H408" s="4">
        <v>-1.0999999999999999E-2</v>
      </c>
      <c r="I408" s="2">
        <v>926</v>
      </c>
      <c r="J408" s="5">
        <v>16616</v>
      </c>
      <c r="K408" s="2">
        <v>298.33</v>
      </c>
      <c r="M408" s="1">
        <v>42795</v>
      </c>
      <c r="N408" s="2">
        <v>29.25</v>
      </c>
      <c r="O408" s="2">
        <v>29.4</v>
      </c>
      <c r="P408" s="2">
        <v>28.85</v>
      </c>
      <c r="Q408" s="3">
        <v>28.85</v>
      </c>
      <c r="R408" s="3">
        <v>-0.35</v>
      </c>
      <c r="S408" s="4">
        <v>-1.2E-2</v>
      </c>
      <c r="T408" s="2">
        <v>228</v>
      </c>
      <c r="U408" s="5">
        <v>6629</v>
      </c>
      <c r="V408" s="2">
        <v>0</v>
      </c>
    </row>
    <row r="409" spans="2:22">
      <c r="B409" s="1">
        <v>42789</v>
      </c>
      <c r="C409" s="2">
        <v>18.399999999999999</v>
      </c>
      <c r="D409" s="2">
        <v>18.399999999999999</v>
      </c>
      <c r="E409" s="2">
        <v>17.95</v>
      </c>
      <c r="F409" s="3">
        <v>18.100000000000001</v>
      </c>
      <c r="G409" s="3">
        <v>-0.35</v>
      </c>
      <c r="H409" s="4">
        <v>-1.9E-2</v>
      </c>
      <c r="I409" s="5">
        <v>1902</v>
      </c>
      <c r="J409" s="5">
        <v>34445</v>
      </c>
      <c r="K409" s="2">
        <v>301.67</v>
      </c>
      <c r="M409" s="1">
        <v>42790</v>
      </c>
      <c r="N409" s="2">
        <v>29.2</v>
      </c>
      <c r="O409" s="2">
        <v>29.4</v>
      </c>
      <c r="P409" s="2">
        <v>29.2</v>
      </c>
      <c r="Q409" s="2">
        <v>29.2</v>
      </c>
      <c r="R409" s="2">
        <v>0</v>
      </c>
      <c r="S409" s="6">
        <v>0</v>
      </c>
      <c r="T409" s="2">
        <v>193</v>
      </c>
      <c r="U409" s="5">
        <v>5655</v>
      </c>
      <c r="V409" s="2">
        <v>0</v>
      </c>
    </row>
    <row r="410" spans="2:22">
      <c r="B410" s="1">
        <v>42788</v>
      </c>
      <c r="C410" s="2">
        <v>18.350000000000001</v>
      </c>
      <c r="D410" s="2">
        <v>18.55</v>
      </c>
      <c r="E410" s="2">
        <v>18.25</v>
      </c>
      <c r="F410" s="3">
        <v>18.45</v>
      </c>
      <c r="G410" s="3">
        <v>0.1</v>
      </c>
      <c r="H410" s="4">
        <v>5.4000000000000003E-3</v>
      </c>
      <c r="I410" s="2">
        <v>888</v>
      </c>
      <c r="J410" s="5">
        <v>16319</v>
      </c>
      <c r="K410" s="2">
        <v>307.5</v>
      </c>
      <c r="M410" s="1">
        <v>42789</v>
      </c>
      <c r="N410" s="2">
        <v>29.5</v>
      </c>
      <c r="O410" s="2">
        <v>29.6</v>
      </c>
      <c r="P410" s="2">
        <v>29.2</v>
      </c>
      <c r="Q410" s="3">
        <v>29.2</v>
      </c>
      <c r="R410" s="3">
        <v>-0.3</v>
      </c>
      <c r="S410" s="4">
        <v>-1.0200000000000001E-2</v>
      </c>
      <c r="T410" s="2">
        <v>341</v>
      </c>
      <c r="U410" s="5">
        <v>9993</v>
      </c>
      <c r="V410" s="2">
        <v>0</v>
      </c>
    </row>
    <row r="411" spans="2:22">
      <c r="B411" s="1">
        <v>42787</v>
      </c>
      <c r="C411" s="2">
        <v>18.399999999999999</v>
      </c>
      <c r="D411" s="2">
        <v>18.55</v>
      </c>
      <c r="E411" s="2">
        <v>18.3</v>
      </c>
      <c r="F411" s="3">
        <v>18.350000000000001</v>
      </c>
      <c r="G411" s="3">
        <v>-0.05</v>
      </c>
      <c r="H411" s="4">
        <v>-2.7000000000000001E-3</v>
      </c>
      <c r="I411" s="2">
        <v>740</v>
      </c>
      <c r="J411" s="5">
        <v>13595</v>
      </c>
      <c r="K411" s="2">
        <v>305.83</v>
      </c>
      <c r="M411" s="1">
        <v>42788</v>
      </c>
      <c r="N411" s="2">
        <v>29.85</v>
      </c>
      <c r="O411" s="2">
        <v>29.85</v>
      </c>
      <c r="P411" s="2">
        <v>29.45</v>
      </c>
      <c r="Q411" s="3">
        <v>29.5</v>
      </c>
      <c r="R411" s="3">
        <v>-0.05</v>
      </c>
      <c r="S411" s="4">
        <v>-1.6999999999999999E-3</v>
      </c>
      <c r="T411" s="2">
        <v>394</v>
      </c>
      <c r="U411" s="5">
        <v>11661</v>
      </c>
      <c r="V411" s="2">
        <v>0</v>
      </c>
    </row>
    <row r="412" spans="2:22">
      <c r="B412" s="1">
        <v>42786</v>
      </c>
      <c r="C412" s="2">
        <v>18.55</v>
      </c>
      <c r="D412" s="2">
        <v>18.600000000000001</v>
      </c>
      <c r="E412" s="2">
        <v>18.3</v>
      </c>
      <c r="F412" s="3">
        <v>18.399999999999999</v>
      </c>
      <c r="G412" s="3">
        <v>-0.05</v>
      </c>
      <c r="H412" s="4">
        <v>-2.7000000000000001E-3</v>
      </c>
      <c r="I412" s="2">
        <v>840</v>
      </c>
      <c r="J412" s="5">
        <v>15465</v>
      </c>
      <c r="K412" s="2">
        <v>306.67</v>
      </c>
      <c r="M412" s="1">
        <v>42787</v>
      </c>
      <c r="N412" s="2">
        <v>29.8</v>
      </c>
      <c r="O412" s="2">
        <v>30.35</v>
      </c>
      <c r="P412" s="2">
        <v>29.4</v>
      </c>
      <c r="Q412" s="3">
        <v>29.55</v>
      </c>
      <c r="R412" s="3">
        <v>0.45</v>
      </c>
      <c r="S412" s="4">
        <v>1.55E-2</v>
      </c>
      <c r="T412" s="5">
        <v>2046</v>
      </c>
      <c r="U412" s="5">
        <v>61042</v>
      </c>
      <c r="V412" s="2">
        <v>0</v>
      </c>
    </row>
    <row r="413" spans="2:22">
      <c r="B413" s="1">
        <v>42784</v>
      </c>
      <c r="C413" s="2">
        <v>18.55</v>
      </c>
      <c r="D413" s="2">
        <v>18.600000000000001</v>
      </c>
      <c r="E413" s="2">
        <v>18.399999999999999</v>
      </c>
      <c r="F413" s="3">
        <v>18.45</v>
      </c>
      <c r="G413" s="3">
        <v>-0.1</v>
      </c>
      <c r="H413" s="4">
        <v>-5.4000000000000003E-3</v>
      </c>
      <c r="I413" s="2">
        <v>769</v>
      </c>
      <c r="J413" s="5">
        <v>14200</v>
      </c>
      <c r="K413" s="2">
        <v>307.5</v>
      </c>
      <c r="M413" s="1">
        <v>42786</v>
      </c>
      <c r="N413" s="2">
        <v>28.85</v>
      </c>
      <c r="O413" s="2">
        <v>29.2</v>
      </c>
      <c r="P413" s="2">
        <v>28.8</v>
      </c>
      <c r="Q413" s="3">
        <v>29.1</v>
      </c>
      <c r="R413" s="3">
        <v>0.3</v>
      </c>
      <c r="S413" s="4">
        <v>1.04E-2</v>
      </c>
      <c r="T413" s="2">
        <v>593</v>
      </c>
      <c r="U413" s="5">
        <v>17230</v>
      </c>
      <c r="V413" s="2">
        <v>0</v>
      </c>
    </row>
    <row r="414" spans="2:22">
      <c r="B414" s="1">
        <v>42783</v>
      </c>
      <c r="C414" s="2">
        <v>18.7</v>
      </c>
      <c r="D414" s="2">
        <v>18.75</v>
      </c>
      <c r="E414" s="2">
        <v>18.5</v>
      </c>
      <c r="F414" s="2">
        <v>18.55</v>
      </c>
      <c r="G414" s="2">
        <v>0</v>
      </c>
      <c r="H414" s="6">
        <v>0</v>
      </c>
      <c r="I414" s="2">
        <v>902</v>
      </c>
      <c r="J414" s="5">
        <v>16793</v>
      </c>
      <c r="K414" s="2">
        <v>309.17</v>
      </c>
      <c r="M414" s="1">
        <v>42784</v>
      </c>
      <c r="N414" s="2">
        <v>28.8</v>
      </c>
      <c r="O414" s="2">
        <v>28.9</v>
      </c>
      <c r="P414" s="2">
        <v>28.6</v>
      </c>
      <c r="Q414" s="2">
        <v>28.8</v>
      </c>
      <c r="R414" s="2">
        <v>0</v>
      </c>
      <c r="S414" s="6">
        <v>0</v>
      </c>
      <c r="T414" s="2">
        <v>195</v>
      </c>
      <c r="U414" s="5">
        <v>5606</v>
      </c>
      <c r="V414" s="2">
        <v>0</v>
      </c>
    </row>
    <row r="415" spans="2:22">
      <c r="B415" s="1">
        <v>42782</v>
      </c>
      <c r="C415" s="2">
        <v>19.05</v>
      </c>
      <c r="D415" s="2">
        <v>19.2</v>
      </c>
      <c r="E415" s="2">
        <v>18.45</v>
      </c>
      <c r="F415" s="3">
        <v>18.55</v>
      </c>
      <c r="G415" s="3">
        <v>-0.3</v>
      </c>
      <c r="H415" s="4">
        <v>-1.5900000000000001E-2</v>
      </c>
      <c r="I415" s="5">
        <v>2540</v>
      </c>
      <c r="J415" s="5">
        <v>47519</v>
      </c>
      <c r="K415" s="2">
        <v>309.17</v>
      </c>
      <c r="M415" s="1">
        <v>42783</v>
      </c>
      <c r="N415" s="2">
        <v>28.9</v>
      </c>
      <c r="O415" s="2">
        <v>28.95</v>
      </c>
      <c r="P415" s="2">
        <v>28.6</v>
      </c>
      <c r="Q415" s="3">
        <v>28.8</v>
      </c>
      <c r="R415" s="3">
        <v>0.1</v>
      </c>
      <c r="S415" s="4">
        <v>3.5000000000000001E-3</v>
      </c>
      <c r="T415" s="2">
        <v>240</v>
      </c>
      <c r="U415" s="5">
        <v>6902</v>
      </c>
      <c r="V415" s="2">
        <v>0</v>
      </c>
    </row>
    <row r="416" spans="2:22">
      <c r="B416" s="1">
        <v>42781</v>
      </c>
      <c r="C416" s="2">
        <v>18.350000000000001</v>
      </c>
      <c r="D416" s="2">
        <v>19.05</v>
      </c>
      <c r="E416" s="2">
        <v>18.350000000000001</v>
      </c>
      <c r="F416" s="3">
        <v>18.850000000000001</v>
      </c>
      <c r="G416" s="3">
        <v>0.5</v>
      </c>
      <c r="H416" s="4">
        <v>2.7199999999999998E-2</v>
      </c>
      <c r="I416" s="5">
        <v>6257</v>
      </c>
      <c r="J416" s="5">
        <v>117434</v>
      </c>
      <c r="K416" s="2">
        <v>314.17</v>
      </c>
      <c r="M416" s="1">
        <v>42782</v>
      </c>
      <c r="N416" s="2">
        <v>28.8</v>
      </c>
      <c r="O416" s="2">
        <v>28.8</v>
      </c>
      <c r="P416" s="2">
        <v>28.65</v>
      </c>
      <c r="Q416" s="3">
        <v>28.7</v>
      </c>
      <c r="R416" s="3">
        <v>-0.1</v>
      </c>
      <c r="S416" s="4">
        <v>-3.5000000000000001E-3</v>
      </c>
      <c r="T416" s="2">
        <v>296</v>
      </c>
      <c r="U416" s="5">
        <v>8515</v>
      </c>
      <c r="V416" s="2">
        <v>0</v>
      </c>
    </row>
    <row r="417" spans="2:22">
      <c r="B417" s="1">
        <v>42780</v>
      </c>
      <c r="C417" s="2">
        <v>18.25</v>
      </c>
      <c r="D417" s="2">
        <v>18.45</v>
      </c>
      <c r="E417" s="2">
        <v>18.2</v>
      </c>
      <c r="F417" s="3">
        <v>18.350000000000001</v>
      </c>
      <c r="G417" s="3">
        <v>0.25</v>
      </c>
      <c r="H417" s="4">
        <v>1.38E-2</v>
      </c>
      <c r="I417" s="5">
        <v>2237</v>
      </c>
      <c r="J417" s="5">
        <v>41051</v>
      </c>
      <c r="K417" s="2">
        <v>305.83</v>
      </c>
      <c r="M417" s="1">
        <v>42781</v>
      </c>
      <c r="N417" s="2">
        <v>29.05</v>
      </c>
      <c r="O417" s="2">
        <v>29.05</v>
      </c>
      <c r="P417" s="2">
        <v>28.75</v>
      </c>
      <c r="Q417" s="3">
        <v>28.8</v>
      </c>
      <c r="R417" s="3">
        <v>-0.2</v>
      </c>
      <c r="S417" s="4">
        <v>-6.8999999999999999E-3</v>
      </c>
      <c r="T417" s="2">
        <v>255</v>
      </c>
      <c r="U417" s="5">
        <v>7365</v>
      </c>
      <c r="V417" s="2">
        <v>0</v>
      </c>
    </row>
    <row r="418" spans="2:22">
      <c r="B418" s="1">
        <v>42779</v>
      </c>
      <c r="C418" s="2">
        <v>18</v>
      </c>
      <c r="D418" s="2">
        <v>18.149999999999999</v>
      </c>
      <c r="E418" s="2">
        <v>17.899999999999999</v>
      </c>
      <c r="F418" s="3">
        <v>18.100000000000001</v>
      </c>
      <c r="G418" s="3">
        <v>0.25</v>
      </c>
      <c r="H418" s="4">
        <v>1.4E-2</v>
      </c>
      <c r="I418" s="5">
        <v>1044</v>
      </c>
      <c r="J418" s="5">
        <v>18819</v>
      </c>
      <c r="K418" s="2">
        <v>301.67</v>
      </c>
      <c r="M418" s="1">
        <v>42780</v>
      </c>
      <c r="N418" s="2">
        <v>29.2</v>
      </c>
      <c r="O418" s="2">
        <v>29.2</v>
      </c>
      <c r="P418" s="2">
        <v>28.85</v>
      </c>
      <c r="Q418" s="3">
        <v>29</v>
      </c>
      <c r="R418" s="3">
        <v>-0.1</v>
      </c>
      <c r="S418" s="4">
        <v>-3.3999999999999998E-3</v>
      </c>
      <c r="T418" s="2">
        <v>244</v>
      </c>
      <c r="U418" s="5">
        <v>7077</v>
      </c>
      <c r="V418" s="2">
        <v>0</v>
      </c>
    </row>
    <row r="419" spans="2:22">
      <c r="B419" s="1">
        <v>42776</v>
      </c>
      <c r="C419" s="2">
        <v>17.899999999999999</v>
      </c>
      <c r="D419" s="2">
        <v>18.25</v>
      </c>
      <c r="E419" s="2">
        <v>17.75</v>
      </c>
      <c r="F419" s="2">
        <v>17.850000000000001</v>
      </c>
      <c r="G419" s="2">
        <v>0</v>
      </c>
      <c r="H419" s="6">
        <v>0</v>
      </c>
      <c r="I419" s="5">
        <v>2018</v>
      </c>
      <c r="J419" s="5">
        <v>36246</v>
      </c>
      <c r="K419" s="2">
        <v>297.5</v>
      </c>
      <c r="M419" s="1">
        <v>42779</v>
      </c>
      <c r="N419" s="2">
        <v>29.35</v>
      </c>
      <c r="O419" s="2">
        <v>29.35</v>
      </c>
      <c r="P419" s="2">
        <v>28.85</v>
      </c>
      <c r="Q419" s="3">
        <v>29.1</v>
      </c>
      <c r="R419" s="3">
        <v>0.1</v>
      </c>
      <c r="S419" s="4">
        <v>3.3999999999999998E-3</v>
      </c>
      <c r="T419" s="2">
        <v>262</v>
      </c>
      <c r="U419" s="5">
        <v>7610</v>
      </c>
      <c r="V419" s="2">
        <v>0</v>
      </c>
    </row>
    <row r="420" spans="2:22">
      <c r="B420" s="1">
        <v>42775</v>
      </c>
      <c r="C420" s="2">
        <v>17.899999999999999</v>
      </c>
      <c r="D420" s="2">
        <v>18.05</v>
      </c>
      <c r="E420" s="2">
        <v>17.850000000000001</v>
      </c>
      <c r="F420" s="3">
        <v>17.850000000000001</v>
      </c>
      <c r="G420" s="3">
        <v>-0.05</v>
      </c>
      <c r="H420" s="4">
        <v>-2.8E-3</v>
      </c>
      <c r="I420" s="2">
        <v>573</v>
      </c>
      <c r="J420" s="5">
        <v>10269</v>
      </c>
      <c r="K420" s="2">
        <v>297.5</v>
      </c>
      <c r="M420" s="1">
        <v>42776</v>
      </c>
      <c r="N420" s="2">
        <v>29.55</v>
      </c>
      <c r="O420" s="2">
        <v>29.7</v>
      </c>
      <c r="P420" s="2">
        <v>29</v>
      </c>
      <c r="Q420" s="3">
        <v>29</v>
      </c>
      <c r="R420" s="3">
        <v>0.1</v>
      </c>
      <c r="S420" s="4">
        <v>3.5000000000000001E-3</v>
      </c>
      <c r="T420" s="2">
        <v>638</v>
      </c>
      <c r="U420" s="5">
        <v>18720</v>
      </c>
      <c r="V420" s="2">
        <v>0</v>
      </c>
    </row>
    <row r="421" spans="2:22">
      <c r="B421" s="1">
        <v>42774</v>
      </c>
      <c r="C421" s="2">
        <v>18.149999999999999</v>
      </c>
      <c r="D421" s="2">
        <v>18.2</v>
      </c>
      <c r="E421" s="2">
        <v>17.850000000000001</v>
      </c>
      <c r="F421" s="3">
        <v>17.899999999999999</v>
      </c>
      <c r="G421" s="3">
        <v>-0.25</v>
      </c>
      <c r="H421" s="4">
        <v>-1.38E-2</v>
      </c>
      <c r="I421" s="2">
        <v>998</v>
      </c>
      <c r="J421" s="5">
        <v>17916</v>
      </c>
      <c r="K421" s="2">
        <v>298.33</v>
      </c>
      <c r="M421" s="1">
        <v>42775</v>
      </c>
      <c r="N421" s="2">
        <v>28.75</v>
      </c>
      <c r="O421" s="2">
        <v>29</v>
      </c>
      <c r="P421" s="2">
        <v>28.65</v>
      </c>
      <c r="Q421" s="3">
        <v>28.9</v>
      </c>
      <c r="R421" s="3">
        <v>0.2</v>
      </c>
      <c r="S421" s="4">
        <v>7.0000000000000001E-3</v>
      </c>
      <c r="T421" s="2">
        <v>265</v>
      </c>
      <c r="U421" s="5">
        <v>7628</v>
      </c>
      <c r="V421" s="2">
        <v>0</v>
      </c>
    </row>
    <row r="422" spans="2:22">
      <c r="B422" s="1">
        <v>42773</v>
      </c>
      <c r="C422" s="2">
        <v>18.149999999999999</v>
      </c>
      <c r="D422" s="2">
        <v>18.3</v>
      </c>
      <c r="E422" s="2">
        <v>18.100000000000001</v>
      </c>
      <c r="F422" s="2">
        <v>18.149999999999999</v>
      </c>
      <c r="G422" s="2">
        <v>0</v>
      </c>
      <c r="H422" s="6">
        <v>0</v>
      </c>
      <c r="I422" s="2">
        <v>622</v>
      </c>
      <c r="J422" s="5">
        <v>11311</v>
      </c>
      <c r="K422" s="2">
        <v>302.5</v>
      </c>
      <c r="M422" s="1">
        <v>42774</v>
      </c>
      <c r="N422" s="2">
        <v>28.9</v>
      </c>
      <c r="O422" s="2">
        <v>28.9</v>
      </c>
      <c r="P422" s="2">
        <v>28.6</v>
      </c>
      <c r="Q422" s="3">
        <v>28.7</v>
      </c>
      <c r="R422" s="3">
        <v>-0.05</v>
      </c>
      <c r="S422" s="4">
        <v>-1.6999999999999999E-3</v>
      </c>
      <c r="T422" s="2">
        <v>261</v>
      </c>
      <c r="U422" s="5">
        <v>7503</v>
      </c>
      <c r="V422" s="2">
        <v>0</v>
      </c>
    </row>
    <row r="423" spans="2:22">
      <c r="B423" s="1">
        <v>42772</v>
      </c>
      <c r="C423" s="2">
        <v>18.45</v>
      </c>
      <c r="D423" s="2">
        <v>18.45</v>
      </c>
      <c r="E423" s="2">
        <v>18.149999999999999</v>
      </c>
      <c r="F423" s="3">
        <v>18.149999999999999</v>
      </c>
      <c r="G423" s="3">
        <v>-0.3</v>
      </c>
      <c r="H423" s="4">
        <v>-1.6299999999999999E-2</v>
      </c>
      <c r="I423" s="5">
        <v>1104</v>
      </c>
      <c r="J423" s="5">
        <v>20167</v>
      </c>
      <c r="K423" s="2">
        <v>302.5</v>
      </c>
      <c r="M423" s="1">
        <v>42773</v>
      </c>
      <c r="N423" s="2">
        <v>29.05</v>
      </c>
      <c r="O423" s="2">
        <v>29.1</v>
      </c>
      <c r="P423" s="2">
        <v>28.75</v>
      </c>
      <c r="Q423" s="3">
        <v>28.75</v>
      </c>
      <c r="R423" s="3">
        <v>-0.3</v>
      </c>
      <c r="S423" s="4">
        <v>-1.03E-2</v>
      </c>
      <c r="T423" s="2">
        <v>181</v>
      </c>
      <c r="U423" s="5">
        <v>5231</v>
      </c>
      <c r="V423" s="2">
        <v>0</v>
      </c>
    </row>
    <row r="424" spans="2:22">
      <c r="B424" s="1">
        <v>42769</v>
      </c>
      <c r="C424" s="2">
        <v>18.3</v>
      </c>
      <c r="D424" s="2">
        <v>18.7</v>
      </c>
      <c r="E424" s="2">
        <v>18.3</v>
      </c>
      <c r="F424" s="3">
        <v>18.45</v>
      </c>
      <c r="G424" s="3">
        <v>0.25</v>
      </c>
      <c r="H424" s="4">
        <v>1.37E-2</v>
      </c>
      <c r="I424" s="5">
        <v>2640</v>
      </c>
      <c r="J424" s="5">
        <v>48845</v>
      </c>
      <c r="K424" s="2">
        <v>307.5</v>
      </c>
      <c r="M424" s="1">
        <v>42772</v>
      </c>
      <c r="N424" s="2">
        <v>28.9</v>
      </c>
      <c r="O424" s="2">
        <v>29.15</v>
      </c>
      <c r="P424" s="2">
        <v>28.7</v>
      </c>
      <c r="Q424" s="3">
        <v>29.05</v>
      </c>
      <c r="R424" s="3">
        <v>0.35</v>
      </c>
      <c r="S424" s="4">
        <v>1.2200000000000001E-2</v>
      </c>
      <c r="T424" s="2">
        <v>315</v>
      </c>
      <c r="U424" s="5">
        <v>9144</v>
      </c>
      <c r="V424" s="2">
        <v>0</v>
      </c>
    </row>
    <row r="425" spans="2:22">
      <c r="B425" s="1">
        <v>42768</v>
      </c>
      <c r="C425" s="2">
        <v>18.3</v>
      </c>
      <c r="D425" s="2">
        <v>18.3</v>
      </c>
      <c r="E425" s="2">
        <v>17.75</v>
      </c>
      <c r="F425" s="3">
        <v>18.2</v>
      </c>
      <c r="G425" s="3">
        <v>0.05</v>
      </c>
      <c r="H425" s="4">
        <v>2.8E-3</v>
      </c>
      <c r="I425" s="5">
        <v>1445</v>
      </c>
      <c r="J425" s="5">
        <v>26044</v>
      </c>
      <c r="K425" s="2">
        <v>303.33</v>
      </c>
      <c r="M425" s="1">
        <v>42769</v>
      </c>
      <c r="N425" s="2">
        <v>28.5</v>
      </c>
      <c r="O425" s="2">
        <v>28.95</v>
      </c>
      <c r="P425" s="2">
        <v>28.5</v>
      </c>
      <c r="Q425" s="3">
        <v>28.7</v>
      </c>
      <c r="R425" s="3">
        <v>0.2</v>
      </c>
      <c r="S425" s="4">
        <v>7.0000000000000001E-3</v>
      </c>
      <c r="T425" s="2">
        <v>230</v>
      </c>
      <c r="U425" s="5">
        <v>6610</v>
      </c>
      <c r="V425" s="2">
        <v>0</v>
      </c>
    </row>
    <row r="426" spans="2:22">
      <c r="B426" s="1">
        <v>42759</v>
      </c>
      <c r="C426" s="2">
        <v>18.2</v>
      </c>
      <c r="D426" s="2">
        <v>18.2</v>
      </c>
      <c r="E426" s="2">
        <v>18.05</v>
      </c>
      <c r="F426" s="3">
        <v>18.149999999999999</v>
      </c>
      <c r="G426" s="3">
        <v>-0.05</v>
      </c>
      <c r="H426" s="4">
        <v>-2.7000000000000001E-3</v>
      </c>
      <c r="I426" s="2">
        <v>492</v>
      </c>
      <c r="J426" s="5">
        <v>8916</v>
      </c>
      <c r="K426" s="2">
        <v>302.5</v>
      </c>
      <c r="M426" s="1">
        <v>42768</v>
      </c>
      <c r="N426" s="2">
        <v>29</v>
      </c>
      <c r="O426" s="2">
        <v>29</v>
      </c>
      <c r="P426" s="2">
        <v>28.5</v>
      </c>
      <c r="Q426" s="3">
        <v>28.5</v>
      </c>
      <c r="R426" s="3">
        <v>-0.25</v>
      </c>
      <c r="S426" s="4">
        <v>-8.6999999999999994E-3</v>
      </c>
      <c r="T426" s="2">
        <v>379</v>
      </c>
      <c r="U426" s="5">
        <v>10843</v>
      </c>
      <c r="V426" s="2">
        <v>0</v>
      </c>
    </row>
    <row r="427" spans="2:22">
      <c r="B427" s="1">
        <v>42758</v>
      </c>
      <c r="C427" s="2">
        <v>18.100000000000001</v>
      </c>
      <c r="D427" s="2">
        <v>18.25</v>
      </c>
      <c r="E427" s="2">
        <v>18</v>
      </c>
      <c r="F427" s="3">
        <v>18.2</v>
      </c>
      <c r="G427" s="3">
        <v>0.1</v>
      </c>
      <c r="H427" s="4">
        <v>5.4999999999999997E-3</v>
      </c>
      <c r="I427" s="2">
        <v>726</v>
      </c>
      <c r="J427" s="5">
        <v>13138</v>
      </c>
      <c r="K427" s="2">
        <v>303.33</v>
      </c>
      <c r="M427" s="1">
        <v>42759</v>
      </c>
      <c r="N427" s="2">
        <v>29.3</v>
      </c>
      <c r="O427" s="2">
        <v>29.3</v>
      </c>
      <c r="P427" s="2">
        <v>28.75</v>
      </c>
      <c r="Q427" s="3">
        <v>28.75</v>
      </c>
      <c r="R427" s="3">
        <v>-0.3</v>
      </c>
      <c r="S427" s="4">
        <v>-1.03E-2</v>
      </c>
      <c r="T427" s="2">
        <v>361</v>
      </c>
      <c r="U427" s="5">
        <v>10420</v>
      </c>
      <c r="V427" s="2">
        <v>0</v>
      </c>
    </row>
    <row r="428" spans="2:22">
      <c r="B428" s="1">
        <v>42755</v>
      </c>
      <c r="C428" s="2">
        <v>18.25</v>
      </c>
      <c r="D428" s="2">
        <v>18.3</v>
      </c>
      <c r="E428" s="2">
        <v>18.100000000000001</v>
      </c>
      <c r="F428" s="3">
        <v>18.100000000000001</v>
      </c>
      <c r="G428" s="3">
        <v>-0.15</v>
      </c>
      <c r="H428" s="4">
        <v>-8.2000000000000007E-3</v>
      </c>
      <c r="I428" s="2">
        <v>406</v>
      </c>
      <c r="J428" s="5">
        <v>7379</v>
      </c>
      <c r="K428" s="2">
        <v>301.67</v>
      </c>
      <c r="M428" s="1">
        <v>42758</v>
      </c>
      <c r="N428" s="2">
        <v>29.4</v>
      </c>
      <c r="O428" s="2">
        <v>29.4</v>
      </c>
      <c r="P428" s="2">
        <v>29</v>
      </c>
      <c r="Q428" s="3">
        <v>29.05</v>
      </c>
      <c r="R428" s="3">
        <v>-0.1</v>
      </c>
      <c r="S428" s="4">
        <v>-3.3999999999999998E-3</v>
      </c>
      <c r="T428" s="2">
        <v>298</v>
      </c>
      <c r="U428" s="5">
        <v>8689</v>
      </c>
      <c r="V428" s="2">
        <v>0</v>
      </c>
    </row>
    <row r="429" spans="2:22">
      <c r="B429" s="1">
        <v>42754</v>
      </c>
      <c r="C429" s="2">
        <v>17.850000000000001</v>
      </c>
      <c r="D429" s="2">
        <v>18.350000000000001</v>
      </c>
      <c r="E429" s="2">
        <v>17.850000000000001</v>
      </c>
      <c r="F429" s="3">
        <v>18.25</v>
      </c>
      <c r="G429" s="3">
        <v>0.4</v>
      </c>
      <c r="H429" s="4">
        <v>2.24E-2</v>
      </c>
      <c r="I429" s="5">
        <v>1041</v>
      </c>
      <c r="J429" s="5">
        <v>18880</v>
      </c>
      <c r="K429" s="2">
        <v>304.17</v>
      </c>
      <c r="M429" s="1">
        <v>42755</v>
      </c>
      <c r="N429" s="2">
        <v>29.2</v>
      </c>
      <c r="O429" s="2">
        <v>29.3</v>
      </c>
      <c r="P429" s="2">
        <v>29.1</v>
      </c>
      <c r="Q429" s="2">
        <v>29.15</v>
      </c>
      <c r="R429" s="2">
        <v>0</v>
      </c>
      <c r="S429" s="6">
        <v>0</v>
      </c>
      <c r="T429" s="2">
        <v>216</v>
      </c>
      <c r="U429" s="5">
        <v>6303</v>
      </c>
      <c r="V429" s="2">
        <v>0</v>
      </c>
    </row>
    <row r="430" spans="2:22">
      <c r="B430" s="1">
        <v>42753</v>
      </c>
      <c r="C430" s="2">
        <v>18.100000000000001</v>
      </c>
      <c r="D430" s="2">
        <v>18.100000000000001</v>
      </c>
      <c r="E430" s="2">
        <v>17.8</v>
      </c>
      <c r="F430" s="3">
        <v>17.850000000000001</v>
      </c>
      <c r="G430" s="3">
        <v>-0.25</v>
      </c>
      <c r="H430" s="4">
        <v>-1.38E-2</v>
      </c>
      <c r="I430" s="2">
        <v>781</v>
      </c>
      <c r="J430" s="5">
        <v>13994</v>
      </c>
      <c r="K430" s="2">
        <v>297.5</v>
      </c>
      <c r="M430" s="1">
        <v>42754</v>
      </c>
      <c r="N430" s="2">
        <v>29.55</v>
      </c>
      <c r="O430" s="2">
        <v>29.55</v>
      </c>
      <c r="P430" s="2">
        <v>29.15</v>
      </c>
      <c r="Q430" s="3">
        <v>29.15</v>
      </c>
      <c r="R430" s="3">
        <v>-0.4</v>
      </c>
      <c r="S430" s="4">
        <v>-1.35E-2</v>
      </c>
      <c r="T430" s="2">
        <v>285</v>
      </c>
      <c r="U430" s="5">
        <v>8353</v>
      </c>
      <c r="V430" s="2">
        <v>0</v>
      </c>
    </row>
    <row r="431" spans="2:22">
      <c r="B431" s="1">
        <v>42752</v>
      </c>
      <c r="C431" s="2">
        <v>18.100000000000001</v>
      </c>
      <c r="D431" s="2">
        <v>18.2</v>
      </c>
      <c r="E431" s="2">
        <v>18</v>
      </c>
      <c r="F431" s="2">
        <v>18.100000000000001</v>
      </c>
      <c r="G431" s="2">
        <v>0</v>
      </c>
      <c r="H431" s="6">
        <v>0</v>
      </c>
      <c r="I431" s="2">
        <v>600</v>
      </c>
      <c r="J431" s="5">
        <v>10845</v>
      </c>
      <c r="K431" s="2">
        <v>301.67</v>
      </c>
      <c r="M431" s="1">
        <v>42753</v>
      </c>
      <c r="N431" s="2">
        <v>29.4</v>
      </c>
      <c r="O431" s="2">
        <v>29.95</v>
      </c>
      <c r="P431" s="2">
        <v>29.4</v>
      </c>
      <c r="Q431" s="3">
        <v>29.55</v>
      </c>
      <c r="R431" s="3">
        <v>0.35</v>
      </c>
      <c r="S431" s="4">
        <v>1.2E-2</v>
      </c>
      <c r="T431" s="2">
        <v>946</v>
      </c>
      <c r="U431" s="5">
        <v>28123</v>
      </c>
      <c r="V431" s="2">
        <v>0</v>
      </c>
    </row>
    <row r="432" spans="2:22">
      <c r="B432" s="1">
        <v>42751</v>
      </c>
      <c r="C432" s="2">
        <v>18.25</v>
      </c>
      <c r="D432" s="2">
        <v>18.350000000000001</v>
      </c>
      <c r="E432" s="2">
        <v>18</v>
      </c>
      <c r="F432" s="3">
        <v>18.100000000000001</v>
      </c>
      <c r="G432" s="3">
        <v>-0.25</v>
      </c>
      <c r="H432" s="4">
        <v>-1.3599999999999999E-2</v>
      </c>
      <c r="I432" s="2">
        <v>613</v>
      </c>
      <c r="J432" s="5">
        <v>11091</v>
      </c>
      <c r="K432" s="2">
        <v>301.67</v>
      </c>
      <c r="M432" s="1">
        <v>42752</v>
      </c>
      <c r="N432" s="2">
        <v>29.25</v>
      </c>
      <c r="O432" s="2">
        <v>29.4</v>
      </c>
      <c r="P432" s="2">
        <v>29.1</v>
      </c>
      <c r="Q432" s="3">
        <v>29.2</v>
      </c>
      <c r="R432" s="3">
        <v>-0.05</v>
      </c>
      <c r="S432" s="4">
        <v>-1.6999999999999999E-3</v>
      </c>
      <c r="T432" s="2">
        <v>201</v>
      </c>
      <c r="U432" s="5">
        <v>5872</v>
      </c>
      <c r="V432" s="2">
        <v>0</v>
      </c>
    </row>
    <row r="433" spans="2:22">
      <c r="B433" s="1">
        <v>42748</v>
      </c>
      <c r="C433" s="2">
        <v>18.2</v>
      </c>
      <c r="D433" s="2">
        <v>18.350000000000001</v>
      </c>
      <c r="E433" s="2">
        <v>18.100000000000001</v>
      </c>
      <c r="F433" s="3">
        <v>18.350000000000001</v>
      </c>
      <c r="G433" s="3">
        <v>0.1</v>
      </c>
      <c r="H433" s="4">
        <v>5.4999999999999997E-3</v>
      </c>
      <c r="I433" s="2">
        <v>625</v>
      </c>
      <c r="J433" s="5">
        <v>11410</v>
      </c>
      <c r="K433" s="2">
        <v>305.83</v>
      </c>
      <c r="M433" s="1">
        <v>42751</v>
      </c>
      <c r="N433" s="2">
        <v>29.6</v>
      </c>
      <c r="O433" s="2">
        <v>29.6</v>
      </c>
      <c r="P433" s="2">
        <v>29.2</v>
      </c>
      <c r="Q433" s="3">
        <v>29.25</v>
      </c>
      <c r="R433" s="3">
        <v>-0.1</v>
      </c>
      <c r="S433" s="4">
        <v>-3.3999999999999998E-3</v>
      </c>
      <c r="T433" s="2">
        <v>218</v>
      </c>
      <c r="U433" s="5">
        <v>6404</v>
      </c>
      <c r="V433" s="2">
        <v>0</v>
      </c>
    </row>
    <row r="434" spans="2:22">
      <c r="B434" s="1">
        <v>42747</v>
      </c>
      <c r="C434" s="2">
        <v>18.350000000000001</v>
      </c>
      <c r="D434" s="2">
        <v>18.45</v>
      </c>
      <c r="E434" s="2">
        <v>18.2</v>
      </c>
      <c r="F434" s="3">
        <v>18.25</v>
      </c>
      <c r="G434" s="3">
        <v>-0.1</v>
      </c>
      <c r="H434" s="4">
        <v>-5.4000000000000003E-3</v>
      </c>
      <c r="I434" s="5">
        <v>1144</v>
      </c>
      <c r="J434" s="5">
        <v>20970</v>
      </c>
      <c r="K434" s="2">
        <v>304.17</v>
      </c>
      <c r="M434" s="1">
        <v>42748</v>
      </c>
      <c r="N434" s="2">
        <v>29.7</v>
      </c>
      <c r="O434" s="2">
        <v>29.9</v>
      </c>
      <c r="P434" s="2">
        <v>29.25</v>
      </c>
      <c r="Q434" s="3">
        <v>29.35</v>
      </c>
      <c r="R434" s="3">
        <v>-0.2</v>
      </c>
      <c r="S434" s="4">
        <v>-6.7999999999999996E-3</v>
      </c>
      <c r="T434" s="2">
        <v>433</v>
      </c>
      <c r="U434" s="5">
        <v>12807</v>
      </c>
      <c r="V434" s="2">
        <v>0</v>
      </c>
    </row>
    <row r="435" spans="2:22">
      <c r="B435" s="1">
        <v>42746</v>
      </c>
      <c r="C435" s="2">
        <v>18.05</v>
      </c>
      <c r="D435" s="2">
        <v>18.399999999999999</v>
      </c>
      <c r="E435" s="2">
        <v>18.05</v>
      </c>
      <c r="F435" s="3">
        <v>18.350000000000001</v>
      </c>
      <c r="G435" s="3">
        <v>0.35</v>
      </c>
      <c r="H435" s="4">
        <v>1.9400000000000001E-2</v>
      </c>
      <c r="I435" s="5">
        <v>1418</v>
      </c>
      <c r="J435" s="5">
        <v>25897</v>
      </c>
      <c r="K435" s="2">
        <v>305.83</v>
      </c>
      <c r="M435" s="1">
        <v>42747</v>
      </c>
      <c r="N435" s="2">
        <v>29.35</v>
      </c>
      <c r="O435" s="2">
        <v>29.7</v>
      </c>
      <c r="P435" s="2">
        <v>29.2</v>
      </c>
      <c r="Q435" s="3">
        <v>29.55</v>
      </c>
      <c r="R435" s="3">
        <v>0.4</v>
      </c>
      <c r="S435" s="4">
        <v>1.37E-2</v>
      </c>
      <c r="T435" s="2">
        <v>477</v>
      </c>
      <c r="U435" s="5">
        <v>14045</v>
      </c>
      <c r="V435" s="2">
        <v>0</v>
      </c>
    </row>
    <row r="436" spans="2:22">
      <c r="B436" s="1">
        <v>42745</v>
      </c>
      <c r="C436" s="2">
        <v>18.100000000000001</v>
      </c>
      <c r="D436" s="2">
        <v>18.100000000000001</v>
      </c>
      <c r="E436" s="2">
        <v>17.7</v>
      </c>
      <c r="F436" s="3">
        <v>18</v>
      </c>
      <c r="G436" s="3">
        <v>-0.05</v>
      </c>
      <c r="H436" s="4">
        <v>-2.8E-3</v>
      </c>
      <c r="I436" s="2">
        <v>684</v>
      </c>
      <c r="J436" s="5">
        <v>12281</v>
      </c>
      <c r="K436" s="2">
        <v>300</v>
      </c>
      <c r="M436" s="1">
        <v>42746</v>
      </c>
      <c r="N436" s="2">
        <v>29.2</v>
      </c>
      <c r="O436" s="2">
        <v>29.3</v>
      </c>
      <c r="P436" s="2">
        <v>28.95</v>
      </c>
      <c r="Q436" s="2">
        <v>29.15</v>
      </c>
      <c r="R436" s="2">
        <v>0</v>
      </c>
      <c r="S436" s="6">
        <v>0</v>
      </c>
      <c r="T436" s="2">
        <v>184</v>
      </c>
      <c r="U436" s="5">
        <v>5375</v>
      </c>
      <c r="V436" s="2">
        <v>0</v>
      </c>
    </row>
    <row r="437" spans="2:22">
      <c r="B437" s="1">
        <v>42744</v>
      </c>
      <c r="C437" s="2">
        <v>18.05</v>
      </c>
      <c r="D437" s="2">
        <v>18.2</v>
      </c>
      <c r="E437" s="2">
        <v>17.95</v>
      </c>
      <c r="F437" s="3">
        <v>18.05</v>
      </c>
      <c r="G437" s="3">
        <v>-0.05</v>
      </c>
      <c r="H437" s="4">
        <v>-2.8E-3</v>
      </c>
      <c r="I437" s="2">
        <v>750</v>
      </c>
      <c r="J437" s="5">
        <v>13554</v>
      </c>
      <c r="K437" s="2">
        <v>300.83</v>
      </c>
      <c r="M437" s="1">
        <v>42745</v>
      </c>
      <c r="N437" s="2">
        <v>29.35</v>
      </c>
      <c r="O437" s="2">
        <v>29.4</v>
      </c>
      <c r="P437" s="2">
        <v>28.7</v>
      </c>
      <c r="Q437" s="3">
        <v>29.15</v>
      </c>
      <c r="R437" s="3">
        <v>-0.2</v>
      </c>
      <c r="S437" s="4">
        <v>-6.7999999999999996E-3</v>
      </c>
      <c r="T437" s="2">
        <v>192</v>
      </c>
      <c r="U437" s="5">
        <v>5599</v>
      </c>
      <c r="V437" s="2">
        <v>0</v>
      </c>
    </row>
    <row r="438" spans="2:22">
      <c r="B438" s="1">
        <v>42741</v>
      </c>
      <c r="C438" s="2">
        <v>18.05</v>
      </c>
      <c r="D438" s="2">
        <v>18.149999999999999</v>
      </c>
      <c r="E438" s="2">
        <v>18</v>
      </c>
      <c r="F438" s="3">
        <v>18.100000000000001</v>
      </c>
      <c r="G438" s="3">
        <v>0.05</v>
      </c>
      <c r="H438" s="4">
        <v>2.8E-3</v>
      </c>
      <c r="I438" s="2">
        <v>508</v>
      </c>
      <c r="J438" s="5">
        <v>9174</v>
      </c>
      <c r="K438" s="2">
        <v>301.67</v>
      </c>
      <c r="M438" s="1">
        <v>42744</v>
      </c>
      <c r="N438" s="2">
        <v>29.75</v>
      </c>
      <c r="O438" s="2">
        <v>29.75</v>
      </c>
      <c r="P438" s="2">
        <v>29.3</v>
      </c>
      <c r="Q438" s="3">
        <v>29.35</v>
      </c>
      <c r="R438" s="3">
        <v>-0.15</v>
      </c>
      <c r="S438" s="4">
        <v>-5.1000000000000004E-3</v>
      </c>
      <c r="T438" s="2">
        <v>336</v>
      </c>
      <c r="U438" s="5">
        <v>9915</v>
      </c>
      <c r="V438" s="2">
        <v>0</v>
      </c>
    </row>
    <row r="439" spans="2:22">
      <c r="B439" s="1">
        <v>42740</v>
      </c>
      <c r="C439" s="2">
        <v>18</v>
      </c>
      <c r="D439" s="2">
        <v>18.149999999999999</v>
      </c>
      <c r="E439" s="2">
        <v>17.899999999999999</v>
      </c>
      <c r="F439" s="3">
        <v>18.05</v>
      </c>
      <c r="G439" s="3">
        <v>0.05</v>
      </c>
      <c r="H439" s="4">
        <v>2.8E-3</v>
      </c>
      <c r="I439" s="5">
        <v>1113</v>
      </c>
      <c r="J439" s="5">
        <v>20048</v>
      </c>
      <c r="K439" s="2">
        <v>300.83</v>
      </c>
      <c r="M439" s="1">
        <v>42741</v>
      </c>
      <c r="N439" s="2">
        <v>29.35</v>
      </c>
      <c r="O439" s="2">
        <v>29.5</v>
      </c>
      <c r="P439" s="2">
        <v>29.35</v>
      </c>
      <c r="Q439" s="3">
        <v>29.5</v>
      </c>
      <c r="R439" s="3">
        <v>0.15</v>
      </c>
      <c r="S439" s="4">
        <v>5.1000000000000004E-3</v>
      </c>
      <c r="T439" s="2">
        <v>165</v>
      </c>
      <c r="U439" s="5">
        <v>4863</v>
      </c>
      <c r="V439" s="2">
        <v>0</v>
      </c>
    </row>
    <row r="440" spans="2:22">
      <c r="B440" s="1">
        <v>42739</v>
      </c>
      <c r="C440" s="2">
        <v>17.850000000000001</v>
      </c>
      <c r="D440" s="2">
        <v>18.149999999999999</v>
      </c>
      <c r="E440" s="2">
        <v>17.850000000000001</v>
      </c>
      <c r="F440" s="3">
        <v>18</v>
      </c>
      <c r="G440" s="3">
        <v>0.1</v>
      </c>
      <c r="H440" s="4">
        <v>5.5999999999999999E-3</v>
      </c>
      <c r="I440" s="5">
        <v>1069</v>
      </c>
      <c r="J440" s="5">
        <v>19194</v>
      </c>
      <c r="K440" s="2">
        <v>300</v>
      </c>
      <c r="M440" s="1">
        <v>42740</v>
      </c>
      <c r="N440" s="2">
        <v>29.6</v>
      </c>
      <c r="O440" s="2">
        <v>29.6</v>
      </c>
      <c r="P440" s="2">
        <v>29.3</v>
      </c>
      <c r="Q440" s="2">
        <v>29.35</v>
      </c>
      <c r="R440" s="2">
        <v>0</v>
      </c>
      <c r="S440" s="6">
        <v>0</v>
      </c>
      <c r="T440" s="2">
        <v>224</v>
      </c>
      <c r="U440" s="5">
        <v>6589</v>
      </c>
      <c r="V440" s="2">
        <v>0</v>
      </c>
    </row>
    <row r="441" spans="2:22">
      <c r="M441" s="1">
        <v>42739</v>
      </c>
      <c r="N441" s="2">
        <v>29.6</v>
      </c>
      <c r="O441" s="2">
        <v>29.65</v>
      </c>
      <c r="P441" s="2">
        <v>29.25</v>
      </c>
      <c r="Q441" s="3">
        <v>29.35</v>
      </c>
      <c r="R441" s="3">
        <v>-0.15</v>
      </c>
      <c r="S441" s="4">
        <v>-5.1000000000000004E-3</v>
      </c>
      <c r="T441" s="2">
        <v>233</v>
      </c>
      <c r="U441" s="5">
        <v>6846</v>
      </c>
      <c r="V441" s="2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日K線圖</vt:lpstr>
      <vt:lpstr>周月K線圖</vt:lpstr>
      <vt:lpstr>寶塔K線</vt:lpstr>
      <vt:lpstr>RSI</vt:lpstr>
      <vt:lpstr>MACD</vt:lpstr>
      <vt:lpstr>DMI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wenchun Lin</cp:lastModifiedBy>
  <dcterms:created xsi:type="dcterms:W3CDTF">2018-09-03T14:15:15Z</dcterms:created>
  <dcterms:modified xsi:type="dcterms:W3CDTF">2018-10-17T14:05:40Z</dcterms:modified>
</cp:coreProperties>
</file>