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Control" sheetId="1" r:id="rId1"/>
    <sheet name="Experiment" sheetId="2" r:id="rId2"/>
  </sheets>
  <calcPr calcId="144525"/>
</workbook>
</file>

<file path=xl/sharedStrings.xml><?xml version="1.0" encoding="utf-8"?>
<sst xmlns="http://schemas.openxmlformats.org/spreadsheetml/2006/main" count="57">
  <si>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</si>
  <si>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</si>
  <si>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</si>
  <si>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</si>
  <si>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</si>
  <si>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</si>
  <si>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</si>
  <si>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</si>
  <si>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</si>
  <si>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</si>
  <si>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</si>
  <si>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</si>
  <si>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</si>
  <si>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</si>
  <si>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</si>
  <si>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</si>
  <si>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</si>
  <si>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</si>
  <si>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</si>
  <si>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</si>
  <si>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</si>
  <si>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</si>
  <si>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</si>
  <si>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</si>
  <si>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</si>
  <si>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</si>
  <si>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</si>
  <si>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</si>
  <si>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</si>
  <si>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</si>
  <si>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</si>
  <si>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</si>
  <si>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</si>
  <si>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</si>
  <si>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</si>
  <si>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</si>
  <si>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</si>
  <si>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</si>
  <si>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</si>
  <si>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</si>
  <si>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</si>
  <si>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</si>
  <si>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tatal</t>
  </si>
  <si>
    <t>total</t>
  </si>
  <si>
    <t>subtotal</t>
  </si>
  <si>
    <t>p------------------&gt;</t>
  </si>
  <si>
    <t>SD</t>
  </si>
  <si>
    <r>
      <t>SE</t>
    </r>
    <r>
      <rPr>
        <sz val="10"/>
        <color rgb="FF000000"/>
        <rFont val="宋体"/>
        <charset val="134"/>
      </rPr>
      <t>计算过程</t>
    </r>
    <r>
      <rPr>
        <sz val="10"/>
        <color rgb="FF000000"/>
        <rFont val="Arial"/>
        <charset val="134"/>
      </rPr>
      <t>----&gt;</t>
    </r>
  </si>
  <si>
    <t>&lt;--------SE</t>
  </si>
  <si>
    <t>Xexp/Nexp</t>
  </si>
  <si>
    <t>margin</t>
  </si>
  <si>
    <t>&lt;--------margin</t>
  </si>
  <si>
    <t>Xcont/Ncont</t>
  </si>
  <si>
    <t>upper</t>
  </si>
  <si>
    <t>d</t>
  </si>
  <si>
    <t>lower</t>
  </si>
  <si>
    <t>observed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</si>
</sst>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5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0"/>
  <sheetViews>
    <sheetView workbookViewId="0">
      <pane ySplit="1" topLeftCell="A29" activePane="bottomLeft" state="frozen"/>
      <selection/>
      <selection pane="bottomLeft" activeCell="B39" sqref="B39"/>
    </sheetView>
  </sheetViews>
  <sheetFormatPr defaultColWidth="14.4285714285714" defaultRowHeight="15.75" customHeight="1" outlineLevelCol="4"/>
  <sheetData>
    <row r="1" ht="12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spans="1:5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ht="12.75" spans="1:5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ht="12.75" spans="1:5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ht="12.75" spans="1:5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ht="12.75" spans="1:5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ht="12.75" spans="1:5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ht="12.75" spans="1:5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ht="12.75" spans="1:5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ht="12.75" spans="1: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</row>
    <row r="11" ht="12.75" spans="1: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</row>
    <row r="12" ht="12.75" spans="1: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</row>
    <row r="13" ht="12.75" spans="1: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</row>
    <row r="14" ht="12.75" spans="1: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ht="12.75" spans="1: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ht="12.75" spans="1: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ht="12.75" spans="1: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</row>
    <row r="18" ht="12.75" spans="1: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</row>
    <row r="19" ht="12.75" spans="1: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</row>
    <row r="20" ht="12.75" spans="1: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</row>
    <row r="21" ht="12.75" spans="1: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ht="12.75" spans="1: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</row>
    <row r="23" ht="12.75" spans="1: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ht="12.75" spans="1: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ht="12.75" spans="1:5">
      <c r="A25" s="1" t="s">
        <v>28</v>
      </c>
      <c r="B25" s="2">
        <v>9437</v>
      </c>
      <c r="C25" s="2">
        <v>788</v>
      </c>
      <c r="D25" s="1"/>
      <c r="E25" s="3"/>
    </row>
    <row r="26" ht="12.75" spans="1:5">
      <c r="A26" s="1" t="s">
        <v>29</v>
      </c>
      <c r="B26" s="2">
        <v>9420</v>
      </c>
      <c r="C26" s="2">
        <v>781</v>
      </c>
      <c r="D26" s="1"/>
      <c r="E26" s="3"/>
    </row>
    <row r="27" ht="12.75" spans="1:5">
      <c r="A27" s="1" t="s">
        <v>30</v>
      </c>
      <c r="B27" s="2">
        <v>9570</v>
      </c>
      <c r="C27" s="2">
        <v>805</v>
      </c>
      <c r="D27" s="1"/>
      <c r="E27" s="3"/>
    </row>
    <row r="28" ht="12.75" spans="1:5">
      <c r="A28" s="1" t="s">
        <v>31</v>
      </c>
      <c r="B28" s="2">
        <v>9921</v>
      </c>
      <c r="C28" s="2">
        <v>830</v>
      </c>
      <c r="D28" s="1"/>
      <c r="E28" s="3"/>
    </row>
    <row r="29" ht="12.75" spans="1:5">
      <c r="A29" s="1" t="s">
        <v>32</v>
      </c>
      <c r="B29" s="2">
        <v>9424</v>
      </c>
      <c r="C29" s="2">
        <v>781</v>
      </c>
      <c r="D29" s="1"/>
      <c r="E29" s="3"/>
    </row>
    <row r="30" ht="12.75" spans="1:5">
      <c r="A30" s="1" t="s">
        <v>33</v>
      </c>
      <c r="B30" s="2">
        <v>9010</v>
      </c>
      <c r="C30" s="2">
        <v>756</v>
      </c>
      <c r="D30" s="1"/>
      <c r="E30" s="3"/>
    </row>
    <row r="31" ht="12.75" spans="1:5">
      <c r="A31" s="1" t="s">
        <v>34</v>
      </c>
      <c r="B31" s="2">
        <v>9656</v>
      </c>
      <c r="C31" s="2">
        <v>825</v>
      </c>
      <c r="D31" s="1"/>
      <c r="E31" s="3"/>
    </row>
    <row r="32" ht="12.75" spans="1:5">
      <c r="A32" s="1" t="s">
        <v>35</v>
      </c>
      <c r="B32" s="2">
        <v>10419</v>
      </c>
      <c r="C32" s="2">
        <v>874</v>
      </c>
      <c r="D32" s="1"/>
      <c r="E32" s="3"/>
    </row>
    <row r="33" ht="12.75" spans="1:5">
      <c r="A33" s="1" t="s">
        <v>36</v>
      </c>
      <c r="B33" s="2">
        <v>9880</v>
      </c>
      <c r="C33" s="2">
        <v>830</v>
      </c>
      <c r="D33" s="1"/>
      <c r="E33" s="3"/>
    </row>
    <row r="34" ht="12.75" spans="1:5">
      <c r="A34" s="1" t="s">
        <v>37</v>
      </c>
      <c r="B34" s="2">
        <v>10134</v>
      </c>
      <c r="C34" s="2">
        <v>801</v>
      </c>
      <c r="D34" s="1"/>
      <c r="E34" s="3"/>
    </row>
    <row r="35" ht="12.75" spans="1:5">
      <c r="A35" s="1" t="s">
        <v>38</v>
      </c>
      <c r="B35" s="2">
        <v>9717</v>
      </c>
      <c r="C35" s="2">
        <v>814</v>
      </c>
      <c r="D35" s="1"/>
      <c r="E35" s="3"/>
    </row>
    <row r="36" ht="12.75" spans="1:5">
      <c r="A36" s="1" t="s">
        <v>39</v>
      </c>
      <c r="B36" s="2">
        <v>9192</v>
      </c>
      <c r="C36" s="2">
        <v>735</v>
      </c>
      <c r="D36" s="1"/>
      <c r="E36" s="3"/>
    </row>
    <row r="37" ht="12.75" spans="1:5">
      <c r="A37" s="1" t="s">
        <v>40</v>
      </c>
      <c r="B37" s="2">
        <v>8630</v>
      </c>
      <c r="C37" s="2">
        <v>743</v>
      </c>
      <c r="D37" s="1"/>
      <c r="E37" s="3"/>
    </row>
    <row r="38" spans="1:5">
      <c r="A38" s="1" t="s">
        <v>41</v>
      </c>
      <c r="B38" s="2">
        <v>8970</v>
      </c>
      <c r="C38" s="2">
        <v>722</v>
      </c>
      <c r="D38" s="1"/>
      <c r="E38" s="3"/>
    </row>
    <row r="39" spans="1:5">
      <c r="A39" t="s">
        <v>42</v>
      </c>
      <c r="B39">
        <v>345543</v>
      </c>
      <c r="C39">
        <v>28378</v>
      </c>
      <c r="D39" s="1"/>
      <c r="E39" s="3"/>
    </row>
    <row r="40" spans="4:5">
      <c r="D40" s="1"/>
      <c r="E40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5"/>
  <sheetViews>
    <sheetView tabSelected="1" workbookViewId="0">
      <pane ySplit="1" topLeftCell="A26" activePane="bottomLeft" state="frozen"/>
      <selection/>
      <selection pane="bottomLeft" activeCell="I38" sqref="I38"/>
    </sheetView>
  </sheetViews>
  <sheetFormatPr defaultColWidth="14.4285714285714" defaultRowHeight="15.75" customHeight="1"/>
  <sheetData>
    <row r="1" ht="12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spans="1: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ht="12.75" spans="1: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ht="12.75" spans="1: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ht="12.75" spans="1: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ht="12.75" spans="1: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ht="12.75" spans="1: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ht="12.75" spans="1: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ht="12.75" spans="1: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ht="12.75" spans="1: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ht="12.75" spans="1: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ht="12.75" spans="1: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ht="12.75" spans="1: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ht="12.75" spans="1: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ht="12.75" spans="1: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ht="12.75" spans="1: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ht="12.75" spans="1: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ht="12.75" spans="1: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ht="12.75" spans="1: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ht="12.75" spans="1: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ht="12.75" spans="1: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ht="12.75" spans="1: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ht="12.75" spans="1: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ht="12.75" spans="1: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ht="12.75" spans="1:5">
      <c r="A25" s="1" t="s">
        <v>28</v>
      </c>
      <c r="B25" s="2">
        <v>9359</v>
      </c>
      <c r="C25" s="2">
        <v>789</v>
      </c>
      <c r="D25" s="3"/>
      <c r="E25" s="3"/>
    </row>
    <row r="26" ht="12.75" spans="1:5">
      <c r="A26" s="1" t="s">
        <v>29</v>
      </c>
      <c r="B26" s="2">
        <v>9427</v>
      </c>
      <c r="C26" s="2">
        <v>743</v>
      </c>
      <c r="D26" s="3"/>
      <c r="E26" s="3"/>
    </row>
    <row r="27" ht="12.75" spans="1:5">
      <c r="A27" s="1" t="s">
        <v>30</v>
      </c>
      <c r="B27" s="2">
        <v>9633</v>
      </c>
      <c r="C27" s="2">
        <v>808</v>
      </c>
      <c r="D27" s="3"/>
      <c r="E27" s="3"/>
    </row>
    <row r="28" ht="12.75" spans="1:5">
      <c r="A28" s="1" t="s">
        <v>31</v>
      </c>
      <c r="B28" s="2">
        <v>9842</v>
      </c>
      <c r="C28" s="2">
        <v>831</v>
      </c>
      <c r="D28" s="3"/>
      <c r="E28" s="3"/>
    </row>
    <row r="29" ht="12.75" spans="1:5">
      <c r="A29" s="1" t="s">
        <v>32</v>
      </c>
      <c r="B29" s="2">
        <v>9272</v>
      </c>
      <c r="C29" s="2">
        <v>767</v>
      </c>
      <c r="D29" s="3"/>
      <c r="E29" s="3"/>
    </row>
    <row r="30" ht="12.75" spans="1:5">
      <c r="A30" s="1" t="s">
        <v>33</v>
      </c>
      <c r="B30" s="2">
        <v>8969</v>
      </c>
      <c r="C30" s="2">
        <v>760</v>
      </c>
      <c r="D30" s="3"/>
      <c r="E30" s="3"/>
    </row>
    <row r="31" ht="12.75" spans="1:5">
      <c r="A31" s="1" t="s">
        <v>34</v>
      </c>
      <c r="B31" s="2">
        <v>9697</v>
      </c>
      <c r="C31" s="2">
        <v>850</v>
      </c>
      <c r="D31" s="3"/>
      <c r="E31" s="3"/>
    </row>
    <row r="32" ht="12.75" spans="1:5">
      <c r="A32" s="1" t="s">
        <v>35</v>
      </c>
      <c r="B32" s="2">
        <v>10445</v>
      </c>
      <c r="C32" s="2">
        <v>851</v>
      </c>
      <c r="D32" s="3"/>
      <c r="E32" s="3"/>
    </row>
    <row r="33" ht="12.75" spans="1:5">
      <c r="A33" s="1" t="s">
        <v>36</v>
      </c>
      <c r="B33" s="2">
        <v>9931</v>
      </c>
      <c r="C33" s="2">
        <v>831</v>
      </c>
      <c r="D33" s="3"/>
      <c r="E33" s="3"/>
    </row>
    <row r="34" ht="12.75" spans="1:5">
      <c r="A34" s="1" t="s">
        <v>37</v>
      </c>
      <c r="B34" s="2">
        <v>10042</v>
      </c>
      <c r="C34" s="2">
        <v>802</v>
      </c>
      <c r="D34" s="3"/>
      <c r="E34" s="3"/>
    </row>
    <row r="35" ht="12.75" spans="1:5">
      <c r="A35" s="1" t="s">
        <v>38</v>
      </c>
      <c r="B35" s="2">
        <v>9721</v>
      </c>
      <c r="C35" s="2">
        <v>829</v>
      </c>
      <c r="D35" s="3"/>
      <c r="E35" s="3"/>
    </row>
    <row r="36" ht="12.75" spans="1:5">
      <c r="A36" s="1" t="s">
        <v>39</v>
      </c>
      <c r="B36" s="2">
        <v>9304</v>
      </c>
      <c r="C36" s="2">
        <v>770</v>
      </c>
      <c r="D36" s="3"/>
      <c r="E36" s="3"/>
    </row>
    <row r="37" ht="12.75" spans="1:5">
      <c r="A37" s="1" t="s">
        <v>40</v>
      </c>
      <c r="B37" s="2">
        <v>8668</v>
      </c>
      <c r="C37" s="2">
        <v>724</v>
      </c>
      <c r="D37" s="3"/>
      <c r="E37" s="3"/>
    </row>
    <row r="38" ht="12.75" spans="1:5">
      <c r="A38" s="1" t="s">
        <v>41</v>
      </c>
      <c r="B38" s="2">
        <v>8988</v>
      </c>
      <c r="C38" s="2">
        <v>710</v>
      </c>
      <c r="D38" s="3"/>
      <c r="E38" s="3"/>
    </row>
    <row r="39" customHeight="1" spans="1:3">
      <c r="A39" s="1" t="s">
        <v>43</v>
      </c>
      <c r="B39" s="2">
        <v>344660</v>
      </c>
      <c r="C39" s="2">
        <v>28325</v>
      </c>
    </row>
    <row r="40" customHeight="1" spans="1:5">
      <c r="A40" s="1" t="s">
        <v>44</v>
      </c>
      <c r="B40" s="2">
        <v>690203</v>
      </c>
      <c r="C40" s="2">
        <v>56703</v>
      </c>
      <c r="D40" t="s">
        <v>45</v>
      </c>
      <c r="E40">
        <f>C40/B40</f>
        <v>0.0821540908978953</v>
      </c>
    </row>
    <row r="41" customHeight="1" spans="1:11">
      <c r="A41" t="s">
        <v>46</v>
      </c>
      <c r="B41">
        <v>0.000601841</v>
      </c>
      <c r="C41">
        <v>0.002099747</v>
      </c>
      <c r="D41" t="s">
        <v>47</v>
      </c>
      <c r="E41">
        <f>E40*(1-E40)</f>
        <v>0.0754047962466356</v>
      </c>
      <c r="F41">
        <f>1/345543+1/344660</f>
        <v>5.79540591215947e-6</v>
      </c>
      <c r="G41">
        <f>E41*F41</f>
        <v>4.37001401972933e-7</v>
      </c>
      <c r="H41">
        <f>SQRT(G41)</f>
        <v>0.000661060815638722</v>
      </c>
      <c r="I41" t="s">
        <v>48</v>
      </c>
      <c r="J41" t="s">
        <v>49</v>
      </c>
      <c r="K41">
        <f>28325/344660</f>
        <v>0.0821824406661638</v>
      </c>
    </row>
    <row r="42" customHeight="1" spans="1:11">
      <c r="A42" t="s">
        <v>50</v>
      </c>
      <c r="B42">
        <f>B41*1.96</f>
        <v>0.00117960836</v>
      </c>
      <c r="C42">
        <f>1.96*C41</f>
        <v>0.00411550412</v>
      </c>
      <c r="H42">
        <f>1.96*H41</f>
        <v>0.0012956791986519</v>
      </c>
      <c r="I42" t="s">
        <v>51</v>
      </c>
      <c r="J42" t="s">
        <v>52</v>
      </c>
      <c r="K42">
        <f>28378/345543</f>
        <v>0.0821258135745768</v>
      </c>
    </row>
    <row r="43" customHeight="1" spans="1:11">
      <c r="A43" t="s">
        <v>53</v>
      </c>
      <c r="B43">
        <f>0.5+B42</f>
        <v>0.50117960836</v>
      </c>
      <c r="C43">
        <f>0.5+C42</f>
        <v>0.50411550412</v>
      </c>
      <c r="J43" t="s">
        <v>54</v>
      </c>
      <c r="K43">
        <f>K41-K42</f>
        <v>5.6627091586936e-5</v>
      </c>
    </row>
    <row r="44" customHeight="1" spans="1:11">
      <c r="A44" t="s">
        <v>55</v>
      </c>
      <c r="B44">
        <f>0.5-B42</f>
        <v>0.49882039164</v>
      </c>
      <c r="C44">
        <f>0.5-C42</f>
        <v>0.49588449588</v>
      </c>
      <c r="J44" t="s">
        <v>53</v>
      </c>
      <c r="K44">
        <f>H42</f>
        <v>0.0012956791986519</v>
      </c>
    </row>
    <row r="45" customHeight="1" spans="1:11">
      <c r="A45" t="s">
        <v>56</v>
      </c>
      <c r="B45">
        <f>345543/B40</f>
        <v>0.500639666880613</v>
      </c>
      <c r="C45">
        <f>28378/C40</f>
        <v>0.500467347406663</v>
      </c>
      <c r="J45" t="s">
        <v>55</v>
      </c>
      <c r="K45">
        <f>-H42</f>
        <v>-0.0012956791986519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2017-08-05T14:59:55Z</dcterms:created>
  <dcterms:modified xsi:type="dcterms:W3CDTF">2017-08-06T02:56:35Z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