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20" activeTab="5"/>
  </bookViews>
  <sheets>
    <sheet name="s=0.1_vm" sheetId="1" r:id="rId1"/>
    <sheet name="s=1_vm" sheetId="5" r:id="rId2"/>
    <sheet name="s=0.1_record_size" sheetId="4" r:id="rId3"/>
    <sheet name="s=1_record_size" sheetId="6" r:id="rId4"/>
    <sheet name="Sheet1" sheetId="2" r:id="rId5"/>
    <sheet name="s=1_vm_replay" sheetId="7" r:id="rId6"/>
  </sheets>
  <definedNames>
    <definedName name="_xlnm._FilterDatabase" localSheetId="1" hidden="1">'s=1_vm'!$A$1:$K$23</definedName>
  </definedNames>
  <calcPr calcId="144525"/>
</workbook>
</file>

<file path=xl/comments1.xml><?xml version="1.0" encoding="utf-8"?>
<comments xmlns="http://schemas.openxmlformats.org/spreadsheetml/2006/main">
  <authors>
    <author>tc={DFD2EED8-CACF-8B4E-8619-8696ABA0E85E}</author>
    <author>tc={3696A722-7872-1A40-93FA-7D9669A71173}</author>
    <author>tc={629F1B96-B3A6-1E4C-8E22-3201E76003A7}</author>
    <author>tc={8DFC3A9C-FA91-904C-9075-0587B9B69A1C}</author>
    <author>tc={B027AAF2-E843-2547-9C9A-158FC2DFB7B3}</author>
  </authors>
  <commentList>
    <comment ref="A1" authorId="0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测试方法：一个query运行十次，取运行时间的中位数</t>
        </r>
      </text>
    </comment>
    <comment ref="D1" authorId="1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MAX_DECRYPT_THREAD = 10，用于解密的线程最多为11</t>
        </r>
      </text>
    </comment>
    <comment ref="A2" authorId="2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order: 
select enc_text_add_order('l_linestatus', 'lineitem');
select enc_text_add_order('l_returnflag', 'lineitem');</t>
        </r>
      </text>
    </comment>
    <comment ref="A5" authorId="3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order: select enc_text_add_order('o_orderpriority', 'orders');</t>
        </r>
      </text>
    </comment>
    <comment ref="A10" authorId="4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order: select enc_text_add_order('n_name', 'nation'); 在加入了Q1的order的基础上进行的测试</t>
        </r>
      </text>
    </comment>
  </commentList>
</comments>
</file>

<file path=xl/comments2.xml><?xml version="1.0" encoding="utf-8"?>
<comments xmlns="http://schemas.openxmlformats.org/spreadsheetml/2006/main">
  <authors>
    <author>tc={DAEE3655-B3FE-A842-B713-064510ECDC0A}</author>
    <author>tc={806B5DDD-62C4-CC4F-8B68-B27AE0F734F3}</author>
    <author>tc={BF790BDE-9DF2-0548-BCC1-4C5AE384E975}</author>
    <author>tc={85F3B699-5708-C443-89AE-A69C292CDBC2}</author>
    <author>tc={BDB7FD23-B58A-9F4B-8F58-2F1061F1EAE0}</author>
  </authors>
  <commentList>
    <comment ref="A1" authorId="0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测试方法：一个query运行十次，取运行时间的中位数</t>
        </r>
      </text>
    </comment>
    <comment ref="D1" authorId="1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MAX_DECRYPT_THREAD = 10，用于解密的线程最多为11</t>
        </r>
      </text>
    </comment>
    <comment ref="G1" authorId="2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使用了parallel优化，加入了Q1和Q9的order</t>
        </r>
      </text>
    </comment>
    <comment ref="J1" authorId="3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使用了parallel优化，加入了Q1和Q9的order</t>
        </r>
      </text>
    </comment>
    <comment ref="M1" authorId="4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average: 5.88%</t>
        </r>
      </text>
    </comment>
  </commentList>
</comments>
</file>

<file path=xl/comments3.xml><?xml version="1.0" encoding="utf-8"?>
<comments xmlns="http://schemas.openxmlformats.org/spreadsheetml/2006/main">
  <authors>
    <author>tc={DAEE3655-B3FE-A842-B713-064510ECDC0A}</author>
  </authors>
  <commentList>
    <comment ref="A1" authorId="0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测试方法：一个query运行十次，取运行时间的中位数</t>
        </r>
      </text>
    </comment>
  </commentList>
</comments>
</file>

<file path=xl/sharedStrings.xml><?xml version="1.0" encoding="utf-8"?>
<sst xmlns="http://schemas.openxmlformats.org/spreadsheetml/2006/main" count="46" uniqueCount="31">
  <si>
    <t>Query</t>
  </si>
  <si>
    <t>Native</t>
  </si>
  <si>
    <t>ARM-version StealthDB</t>
  </si>
  <si>
    <t>w/ O1(parallel)</t>
  </si>
  <si>
    <t>Parallel &amp; Expression</t>
  </si>
  <si>
    <t>Order &amp; Parallel</t>
  </si>
  <si>
    <t>w/ HEDB's optimization</t>
  </si>
  <si>
    <t>w/ O3(expression)</t>
  </si>
  <si>
    <t>w/ O2(order)</t>
  </si>
  <si>
    <t>w/ Record</t>
  </si>
  <si>
    <t>Replay</t>
  </si>
  <si>
    <t>O1 (%)</t>
  </si>
  <si>
    <t>O2 (%)</t>
  </si>
  <si>
    <t>O3 (%)</t>
  </si>
  <si>
    <t>Record overhead (%)</t>
  </si>
  <si>
    <t>Record Overhead</t>
  </si>
  <si>
    <t>enc/insecure</t>
  </si>
  <si>
    <t>parallel/enc</t>
  </si>
  <si>
    <t>order/enc</t>
  </si>
  <si>
    <t>x</t>
  </si>
  <si>
    <t>query</t>
  </si>
  <si>
    <t>origin (KB)</t>
  </si>
  <si>
    <t>gz (KB)</t>
  </si>
  <si>
    <t>Query Number</t>
  </si>
  <si>
    <t>record_size (MB)</t>
  </si>
  <si>
    <t>after gzip (MB)</t>
  </si>
  <si>
    <t>s=0.1, 插入order前数据库大小为583MB</t>
  </si>
  <si>
    <t>s=0.1, 插入Q1相关的order后数据库大小为1348MB</t>
  </si>
  <si>
    <t>s=0.1, 在加入Q1的order后再插入Q9相关的order后数据库大小为1348MB</t>
  </si>
  <si>
    <t>s=0.1, 插入Q12相关的order后数据库大小为1051MB</t>
  </si>
  <si>
    <t>s=0.1, 插入Q4相关的order后数据库大小为656MB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</si>
</sst>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2" tint="-0.249977111117893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14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0" fontId="0" fillId="0" borderId="0" xfId="0" applyNumberFormat="1"/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zoomScale="139" zoomScaleNormal="139" workbookViewId="0">
      <selection activeCell="D25" sqref="D25"/>
    </sheetView>
  </sheetViews>
  <sheetFormatPr defaultColWidth="8.83035714285714" defaultRowHeight="12.4"/>
  <cols>
    <col min="3" max="3" width="16.3303571428571" customWidth="1"/>
    <col min="4" max="4" width="13.1607142857143" customWidth="1"/>
    <col min="5" max="5" width="17" customWidth="1"/>
    <col min="6" max="6" width="15.6607142857143" customWidth="1"/>
    <col min="7" max="7" width="20.1607142857143" customWidth="1"/>
    <col min="8" max="8" width="17.6607142857143" customWidth="1"/>
    <col min="9" max="9" width="12.6607142857143" customWidth="1"/>
    <col min="10" max="10" width="10.1607142857143" customWidth="1"/>
    <col min="16" max="16" width="16.5" customWidth="1"/>
    <col min="17" max="17" width="8.830357142857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929.398</v>
      </c>
      <c r="C2">
        <v>61186.9</v>
      </c>
      <c r="D2">
        <v>45607.7</v>
      </c>
      <c r="E2">
        <v>38440.2</v>
      </c>
      <c r="F2">
        <v>28767.9</v>
      </c>
      <c r="G2">
        <v>21516.9</v>
      </c>
      <c r="H2">
        <v>51602.7</v>
      </c>
      <c r="I2">
        <v>32773.2</v>
      </c>
      <c r="J2" s="6">
        <v>63947.7</v>
      </c>
      <c r="K2" s="6">
        <v>14318.9</v>
      </c>
      <c r="M2" s="5">
        <f>1-D2/C2</f>
        <v>0.254616592767406</v>
      </c>
      <c r="N2" s="5">
        <f>1-I2/C2</f>
        <v>0.464375544438434</v>
      </c>
      <c r="O2" s="5">
        <f>1-H2/C2</f>
        <v>0.156638103907863</v>
      </c>
      <c r="P2" s="5">
        <f>J2/C2-1</f>
        <v>0.0451207693150004</v>
      </c>
    </row>
    <row r="3" spans="1:16">
      <c r="A3">
        <v>2</v>
      </c>
      <c r="B3">
        <v>52.256</v>
      </c>
      <c r="C3">
        <v>158.476</v>
      </c>
      <c r="D3">
        <v>109.751</v>
      </c>
      <c r="E3" s="3">
        <f t="shared" ref="E3:G4" si="0">D3</f>
        <v>109.751</v>
      </c>
      <c r="F3" s="3">
        <f t="shared" si="0"/>
        <v>109.751</v>
      </c>
      <c r="G3" s="3">
        <f t="shared" si="0"/>
        <v>109.751</v>
      </c>
      <c r="H3" s="3">
        <f t="shared" ref="H3:H9" si="1">C3</f>
        <v>158.476</v>
      </c>
      <c r="I3" s="3">
        <f>C3</f>
        <v>158.476</v>
      </c>
      <c r="J3" s="6">
        <v>163.139</v>
      </c>
      <c r="K3" s="6">
        <v>44.114</v>
      </c>
      <c r="M3" s="5">
        <f t="shared" ref="M3:M23" si="2">1-D3/C3</f>
        <v>0.307459804639188</v>
      </c>
      <c r="N3" s="5">
        <f>1-I3/C3</f>
        <v>0</v>
      </c>
      <c r="O3" s="5">
        <f t="shared" ref="O3:O23" si="3">1-H3/C3</f>
        <v>0</v>
      </c>
      <c r="P3" s="5">
        <f t="shared" ref="P3:P23" si="4">J3/C3-1</f>
        <v>0.0294240137307857</v>
      </c>
    </row>
    <row r="4" spans="1:16">
      <c r="A4">
        <v>3</v>
      </c>
      <c r="B4">
        <v>141.679</v>
      </c>
      <c r="C4">
        <v>1358.43</v>
      </c>
      <c r="D4">
        <v>1253.24</v>
      </c>
      <c r="E4" s="3">
        <f t="shared" si="0"/>
        <v>1253.24</v>
      </c>
      <c r="F4" s="3">
        <f t="shared" si="0"/>
        <v>1253.24</v>
      </c>
      <c r="G4" s="3">
        <f t="shared" si="0"/>
        <v>1253.24</v>
      </c>
      <c r="H4" s="3">
        <f t="shared" si="1"/>
        <v>1358.43</v>
      </c>
      <c r="I4" s="3">
        <f>C4</f>
        <v>1358.43</v>
      </c>
      <c r="J4" s="6">
        <v>1466.8</v>
      </c>
      <c r="K4" s="6">
        <v>282.543</v>
      </c>
      <c r="M4" s="5">
        <f t="shared" si="2"/>
        <v>0.0774349800873068</v>
      </c>
      <c r="N4" s="5">
        <f t="shared" ref="N4:N23" si="5">1-I4/C4</f>
        <v>0</v>
      </c>
      <c r="O4" s="5">
        <f t="shared" si="3"/>
        <v>0</v>
      </c>
      <c r="P4" s="5">
        <f t="shared" si="4"/>
        <v>0.0797759177874457</v>
      </c>
    </row>
    <row r="5" spans="1:16">
      <c r="A5">
        <v>4</v>
      </c>
      <c r="B5">
        <v>56.334</v>
      </c>
      <c r="C5">
        <v>214.816</v>
      </c>
      <c r="D5">
        <v>185.329</v>
      </c>
      <c r="E5" s="3">
        <f>D5</f>
        <v>185.329</v>
      </c>
      <c r="F5">
        <v>139.21</v>
      </c>
      <c r="G5">
        <v>139.21</v>
      </c>
      <c r="H5" s="3">
        <f t="shared" si="1"/>
        <v>214.816</v>
      </c>
      <c r="I5">
        <v>193.65</v>
      </c>
      <c r="J5" s="6">
        <v>222.735</v>
      </c>
      <c r="K5" s="6">
        <v>65.0165</v>
      </c>
      <c r="M5" s="5">
        <f t="shared" si="2"/>
        <v>0.137266311634143</v>
      </c>
      <c r="N5" s="5">
        <f t="shared" si="5"/>
        <v>0.098530835691941</v>
      </c>
      <c r="O5" s="5">
        <f t="shared" si="3"/>
        <v>0</v>
      </c>
      <c r="P5" s="5">
        <f t="shared" si="4"/>
        <v>0.0368641069566513</v>
      </c>
    </row>
    <row r="6" spans="1:16">
      <c r="A6">
        <v>5</v>
      </c>
      <c r="B6">
        <v>97.58</v>
      </c>
      <c r="C6">
        <v>330.134</v>
      </c>
      <c r="D6">
        <v>323.794</v>
      </c>
      <c r="E6" s="3">
        <f>D6</f>
        <v>323.794</v>
      </c>
      <c r="F6" s="3">
        <f t="shared" ref="F6:G9" si="6">E6</f>
        <v>323.794</v>
      </c>
      <c r="G6" s="3">
        <f t="shared" si="6"/>
        <v>323.794</v>
      </c>
      <c r="H6" s="3">
        <f t="shared" si="1"/>
        <v>330.134</v>
      </c>
      <c r="I6" s="3">
        <f>C6</f>
        <v>330.134</v>
      </c>
      <c r="J6" s="6">
        <v>351.916</v>
      </c>
      <c r="K6" s="6">
        <v>119.739</v>
      </c>
      <c r="M6" s="5">
        <f t="shared" si="2"/>
        <v>0.0192043230930472</v>
      </c>
      <c r="N6" s="5">
        <f t="shared" si="5"/>
        <v>0</v>
      </c>
      <c r="O6" s="5">
        <f t="shared" si="3"/>
        <v>0</v>
      </c>
      <c r="P6" s="5">
        <f t="shared" si="4"/>
        <v>0.0659792690240932</v>
      </c>
    </row>
    <row r="7" spans="1:16">
      <c r="A7">
        <v>6</v>
      </c>
      <c r="B7">
        <v>88.927</v>
      </c>
      <c r="C7">
        <v>1764.76</v>
      </c>
      <c r="D7">
        <v>1526.82</v>
      </c>
      <c r="E7" s="3">
        <f>D7</f>
        <v>1526.82</v>
      </c>
      <c r="F7" s="3">
        <f t="shared" si="6"/>
        <v>1526.82</v>
      </c>
      <c r="G7" s="3">
        <f t="shared" si="6"/>
        <v>1526.82</v>
      </c>
      <c r="H7" s="3">
        <f t="shared" si="1"/>
        <v>1764.76</v>
      </c>
      <c r="I7" s="3">
        <f>C7</f>
        <v>1764.76</v>
      </c>
      <c r="J7" s="6">
        <v>1863.31</v>
      </c>
      <c r="K7" s="6">
        <v>376.566</v>
      </c>
      <c r="M7" s="5">
        <f t="shared" si="2"/>
        <v>0.134828531925021</v>
      </c>
      <c r="N7" s="5">
        <f t="shared" si="5"/>
        <v>0</v>
      </c>
      <c r="O7" s="5">
        <f t="shared" si="3"/>
        <v>0</v>
      </c>
      <c r="P7" s="5">
        <f t="shared" si="4"/>
        <v>0.0558432874725174</v>
      </c>
    </row>
    <row r="8" spans="1:16">
      <c r="A8">
        <v>7</v>
      </c>
      <c r="B8">
        <v>126.191</v>
      </c>
      <c r="C8">
        <v>820.171</v>
      </c>
      <c r="D8">
        <v>806.803</v>
      </c>
      <c r="E8" s="3">
        <f>D8</f>
        <v>806.803</v>
      </c>
      <c r="F8" s="3">
        <f t="shared" si="6"/>
        <v>806.803</v>
      </c>
      <c r="G8" s="3">
        <f t="shared" si="6"/>
        <v>806.803</v>
      </c>
      <c r="H8" s="3">
        <f t="shared" si="1"/>
        <v>820.171</v>
      </c>
      <c r="I8" s="3">
        <f>C8</f>
        <v>820.171</v>
      </c>
      <c r="J8" s="6">
        <v>860.407</v>
      </c>
      <c r="K8" s="6">
        <v>433.346</v>
      </c>
      <c r="M8" s="5">
        <f t="shared" si="2"/>
        <v>0.0162990400782277</v>
      </c>
      <c r="N8" s="5">
        <f t="shared" si="5"/>
        <v>0</v>
      </c>
      <c r="O8" s="5">
        <f t="shared" si="3"/>
        <v>0</v>
      </c>
      <c r="P8" s="5">
        <f t="shared" si="4"/>
        <v>0.0490580622821339</v>
      </c>
    </row>
    <row r="9" spans="1:16">
      <c r="A9">
        <v>8</v>
      </c>
      <c r="B9">
        <v>233.722</v>
      </c>
      <c r="C9">
        <v>786.991</v>
      </c>
      <c r="D9">
        <v>697.902</v>
      </c>
      <c r="E9" s="3">
        <f>D9</f>
        <v>697.902</v>
      </c>
      <c r="F9" s="3">
        <f t="shared" si="6"/>
        <v>697.902</v>
      </c>
      <c r="G9" s="3">
        <f t="shared" si="6"/>
        <v>697.902</v>
      </c>
      <c r="H9" s="3">
        <f t="shared" si="1"/>
        <v>786.991</v>
      </c>
      <c r="I9" s="3">
        <f>C9</f>
        <v>786.991</v>
      </c>
      <c r="J9" s="6">
        <v>827.676</v>
      </c>
      <c r="K9" s="6">
        <v>407.445</v>
      </c>
      <c r="M9" s="5">
        <f t="shared" si="2"/>
        <v>0.113202056948555</v>
      </c>
      <c r="N9" s="5">
        <f t="shared" si="5"/>
        <v>0</v>
      </c>
      <c r="O9" s="5">
        <f t="shared" si="3"/>
        <v>0</v>
      </c>
      <c r="P9" s="5">
        <f t="shared" si="4"/>
        <v>0.0516969063178614</v>
      </c>
    </row>
    <row r="10" spans="1:16">
      <c r="A10">
        <v>9</v>
      </c>
      <c r="B10">
        <v>591.93</v>
      </c>
      <c r="C10">
        <v>10025.8</v>
      </c>
      <c r="D10">
        <v>7887.51</v>
      </c>
      <c r="E10">
        <v>7090.58</v>
      </c>
      <c r="F10">
        <v>2088.6</v>
      </c>
      <c r="G10">
        <v>1779.56</v>
      </c>
      <c r="H10">
        <v>9036.52</v>
      </c>
      <c r="I10">
        <v>2674.317</v>
      </c>
      <c r="J10" s="6">
        <v>10739.2</v>
      </c>
      <c r="K10" s="6">
        <v>4067.18</v>
      </c>
      <c r="M10" s="5">
        <f t="shared" si="2"/>
        <v>0.213278740848611</v>
      </c>
      <c r="N10" s="5">
        <f t="shared" si="5"/>
        <v>0.733256498234555</v>
      </c>
      <c r="O10" s="5">
        <f t="shared" si="3"/>
        <v>0.0986734225697699</v>
      </c>
      <c r="P10" s="5">
        <f t="shared" si="4"/>
        <v>0.0711564164455705</v>
      </c>
    </row>
    <row r="11" spans="1:16">
      <c r="A11">
        <v>10</v>
      </c>
      <c r="B11">
        <v>263.426</v>
      </c>
      <c r="C11">
        <v>1033.8</v>
      </c>
      <c r="D11">
        <v>827.081</v>
      </c>
      <c r="E11" s="3">
        <f t="shared" ref="E11:G23" si="7">D11</f>
        <v>827.081</v>
      </c>
      <c r="F11" s="3">
        <f t="shared" si="7"/>
        <v>827.081</v>
      </c>
      <c r="G11" s="3">
        <f t="shared" si="7"/>
        <v>827.081</v>
      </c>
      <c r="H11" s="3">
        <f t="shared" ref="H11:H23" si="8">C11</f>
        <v>1033.8</v>
      </c>
      <c r="I11" s="3">
        <f t="shared" ref="I11:I23" si="9">C11</f>
        <v>1033.8</v>
      </c>
      <c r="J11" s="6">
        <v>1079.46</v>
      </c>
      <c r="K11" s="6">
        <v>298.082</v>
      </c>
      <c r="M11" s="5">
        <f t="shared" si="2"/>
        <v>0.199960340491391</v>
      </c>
      <c r="N11" s="5">
        <f t="shared" si="5"/>
        <v>0</v>
      </c>
      <c r="O11" s="5">
        <f t="shared" si="3"/>
        <v>0</v>
      </c>
      <c r="P11" s="5">
        <f t="shared" si="4"/>
        <v>0.0441671503192107</v>
      </c>
    </row>
    <row r="12" spans="1:16">
      <c r="A12">
        <v>11</v>
      </c>
      <c r="B12">
        <v>31.737</v>
      </c>
      <c r="C12">
        <v>182.42</v>
      </c>
      <c r="D12">
        <v>145.87</v>
      </c>
      <c r="E12" s="3">
        <f t="shared" si="7"/>
        <v>145.87</v>
      </c>
      <c r="F12" s="3">
        <f t="shared" si="7"/>
        <v>145.87</v>
      </c>
      <c r="G12" s="3">
        <f t="shared" si="7"/>
        <v>145.87</v>
      </c>
      <c r="H12" s="3">
        <f t="shared" si="8"/>
        <v>182.42</v>
      </c>
      <c r="I12" s="3">
        <f t="shared" si="9"/>
        <v>182.42</v>
      </c>
      <c r="J12" s="6">
        <v>187.145</v>
      </c>
      <c r="K12" s="6">
        <v>77.092</v>
      </c>
      <c r="M12" s="5">
        <f t="shared" si="2"/>
        <v>0.200361802433944</v>
      </c>
      <c r="N12" s="5">
        <f t="shared" si="5"/>
        <v>0</v>
      </c>
      <c r="O12" s="5">
        <f t="shared" si="3"/>
        <v>0</v>
      </c>
      <c r="P12" s="5">
        <f t="shared" si="4"/>
        <v>0.0259017651573294</v>
      </c>
    </row>
    <row r="13" spans="1:16">
      <c r="A13">
        <v>12</v>
      </c>
      <c r="B13">
        <v>127.014</v>
      </c>
      <c r="C13">
        <v>1905.06</v>
      </c>
      <c r="D13">
        <v>1762.94</v>
      </c>
      <c r="E13" s="3">
        <f t="shared" si="7"/>
        <v>1762.94</v>
      </c>
      <c r="F13" s="3">
        <f t="shared" si="7"/>
        <v>1762.94</v>
      </c>
      <c r="G13" s="3">
        <f t="shared" si="7"/>
        <v>1762.94</v>
      </c>
      <c r="H13" s="3">
        <f t="shared" si="8"/>
        <v>1905.06</v>
      </c>
      <c r="I13" s="3">
        <f t="shared" si="9"/>
        <v>1905.06</v>
      </c>
      <c r="J13" s="6">
        <v>2228.28</v>
      </c>
      <c r="K13" s="6">
        <v>459.596</v>
      </c>
      <c r="M13" s="5">
        <f t="shared" si="2"/>
        <v>0.0746013248926543</v>
      </c>
      <c r="N13" s="5">
        <f t="shared" si="5"/>
        <v>0</v>
      </c>
      <c r="O13" s="5">
        <f t="shared" si="3"/>
        <v>0</v>
      </c>
      <c r="P13" s="5">
        <f t="shared" si="4"/>
        <v>0.169663947592202</v>
      </c>
    </row>
    <row r="14" spans="1:16">
      <c r="A14">
        <v>13</v>
      </c>
      <c r="B14">
        <v>161.821</v>
      </c>
      <c r="C14">
        <v>1247.85</v>
      </c>
      <c r="D14">
        <v>960.255</v>
      </c>
      <c r="E14" s="3">
        <f t="shared" si="7"/>
        <v>960.255</v>
      </c>
      <c r="F14" s="3">
        <f t="shared" si="7"/>
        <v>960.255</v>
      </c>
      <c r="G14" s="3">
        <f t="shared" si="7"/>
        <v>960.255</v>
      </c>
      <c r="H14" s="3">
        <f t="shared" si="8"/>
        <v>1247.85</v>
      </c>
      <c r="I14" s="3">
        <f t="shared" si="9"/>
        <v>1247.85</v>
      </c>
      <c r="J14" s="6">
        <v>1408.23</v>
      </c>
      <c r="K14" s="6">
        <v>290.053</v>
      </c>
      <c r="M14" s="5">
        <f t="shared" si="2"/>
        <v>0.230472412549585</v>
      </c>
      <c r="N14" s="5">
        <f t="shared" si="5"/>
        <v>0</v>
      </c>
      <c r="O14" s="5">
        <f t="shared" si="3"/>
        <v>0</v>
      </c>
      <c r="P14" s="5">
        <f t="shared" si="4"/>
        <v>0.128525063108547</v>
      </c>
    </row>
    <row r="15" spans="1:16">
      <c r="A15">
        <v>14</v>
      </c>
      <c r="B15">
        <v>41.854</v>
      </c>
      <c r="C15">
        <v>255.521</v>
      </c>
      <c r="D15">
        <v>238.17</v>
      </c>
      <c r="E15" s="3">
        <f t="shared" si="7"/>
        <v>238.17</v>
      </c>
      <c r="F15" s="3">
        <f t="shared" si="7"/>
        <v>238.17</v>
      </c>
      <c r="G15" s="3">
        <f t="shared" si="7"/>
        <v>238.17</v>
      </c>
      <c r="H15" s="3">
        <f t="shared" si="8"/>
        <v>255.521</v>
      </c>
      <c r="I15" s="3">
        <f t="shared" si="9"/>
        <v>255.521</v>
      </c>
      <c r="J15" s="6">
        <v>286.991</v>
      </c>
      <c r="K15" s="6">
        <v>85.311</v>
      </c>
      <c r="M15" s="5">
        <f t="shared" si="2"/>
        <v>0.0679043992470286</v>
      </c>
      <c r="N15" s="5">
        <f t="shared" si="5"/>
        <v>0</v>
      </c>
      <c r="O15" s="5">
        <f t="shared" si="3"/>
        <v>0</v>
      </c>
      <c r="P15" s="5">
        <f t="shared" si="4"/>
        <v>0.123160131652584</v>
      </c>
    </row>
    <row r="16" spans="1:16">
      <c r="A16">
        <v>15</v>
      </c>
      <c r="B16">
        <v>48.347</v>
      </c>
      <c r="C16">
        <v>548.197</v>
      </c>
      <c r="D16">
        <v>521.279</v>
      </c>
      <c r="E16" s="3">
        <f t="shared" si="7"/>
        <v>521.279</v>
      </c>
      <c r="F16" s="3">
        <f t="shared" si="7"/>
        <v>521.279</v>
      </c>
      <c r="G16" s="3">
        <f t="shared" si="7"/>
        <v>521.279</v>
      </c>
      <c r="H16" s="3">
        <f t="shared" si="8"/>
        <v>548.197</v>
      </c>
      <c r="I16" s="3">
        <f t="shared" si="9"/>
        <v>548.197</v>
      </c>
      <c r="J16" s="6">
        <v>620.403</v>
      </c>
      <c r="K16" s="6">
        <v>147.176</v>
      </c>
      <c r="M16" s="5">
        <f t="shared" si="2"/>
        <v>0.0491027860422439</v>
      </c>
      <c r="N16" s="5">
        <f t="shared" si="5"/>
        <v>0</v>
      </c>
      <c r="O16" s="5">
        <f t="shared" si="3"/>
        <v>0</v>
      </c>
      <c r="P16" s="5">
        <f t="shared" si="4"/>
        <v>0.13171542347003</v>
      </c>
    </row>
    <row r="17" spans="1:16">
      <c r="A17">
        <v>16</v>
      </c>
      <c r="B17">
        <v>71.052</v>
      </c>
      <c r="C17">
        <v>2026.92</v>
      </c>
      <c r="D17">
        <v>1466.9</v>
      </c>
      <c r="E17" s="3">
        <f t="shared" si="7"/>
        <v>1466.9</v>
      </c>
      <c r="F17" s="3">
        <f t="shared" si="7"/>
        <v>1466.9</v>
      </c>
      <c r="G17" s="3">
        <f t="shared" si="7"/>
        <v>1466.9</v>
      </c>
      <c r="H17" s="3">
        <f t="shared" si="8"/>
        <v>2026.92</v>
      </c>
      <c r="I17" s="3">
        <f t="shared" si="9"/>
        <v>2026.92</v>
      </c>
      <c r="J17" s="6">
        <v>2318.78</v>
      </c>
      <c r="K17" s="6">
        <v>259.125</v>
      </c>
      <c r="M17" s="5">
        <f t="shared" si="2"/>
        <v>0.276291121504549</v>
      </c>
      <c r="N17" s="5">
        <f t="shared" si="5"/>
        <v>0</v>
      </c>
      <c r="O17" s="5">
        <f t="shared" si="3"/>
        <v>0</v>
      </c>
      <c r="P17" s="5">
        <f t="shared" si="4"/>
        <v>0.143991869437373</v>
      </c>
    </row>
    <row r="18" spans="1:16">
      <c r="A18">
        <v>17</v>
      </c>
      <c r="B18">
        <v>160.242</v>
      </c>
      <c r="C18">
        <v>434.43</v>
      </c>
      <c r="D18">
        <v>396.07</v>
      </c>
      <c r="E18" s="3">
        <f t="shared" si="7"/>
        <v>396.07</v>
      </c>
      <c r="F18" s="3">
        <f t="shared" si="7"/>
        <v>396.07</v>
      </c>
      <c r="G18" s="3">
        <f t="shared" si="7"/>
        <v>396.07</v>
      </c>
      <c r="H18" s="3">
        <f t="shared" si="8"/>
        <v>434.43</v>
      </c>
      <c r="I18" s="3">
        <f t="shared" si="9"/>
        <v>434.43</v>
      </c>
      <c r="J18" s="6">
        <v>435.571</v>
      </c>
      <c r="K18" s="6">
        <v>337.303</v>
      </c>
      <c r="M18" s="5">
        <f t="shared" si="2"/>
        <v>0.0882996109845084</v>
      </c>
      <c r="N18" s="5">
        <f t="shared" si="5"/>
        <v>0</v>
      </c>
      <c r="O18" s="5">
        <f t="shared" si="3"/>
        <v>0</v>
      </c>
      <c r="P18" s="5">
        <f t="shared" si="4"/>
        <v>0.00262643003475826</v>
      </c>
    </row>
    <row r="19" spans="1:16">
      <c r="A19">
        <v>18</v>
      </c>
      <c r="B19">
        <v>371.676</v>
      </c>
      <c r="C19">
        <v>2747.4</v>
      </c>
      <c r="D19">
        <v>2504.99</v>
      </c>
      <c r="E19" s="3">
        <f t="shared" si="7"/>
        <v>2504.99</v>
      </c>
      <c r="F19" s="3">
        <f t="shared" si="7"/>
        <v>2504.99</v>
      </c>
      <c r="G19" s="3">
        <f t="shared" si="7"/>
        <v>2504.99</v>
      </c>
      <c r="H19" s="3">
        <f t="shared" si="8"/>
        <v>2747.4</v>
      </c>
      <c r="I19" s="3">
        <f t="shared" si="9"/>
        <v>2747.4</v>
      </c>
      <c r="J19" s="6">
        <v>2756.87</v>
      </c>
      <c r="K19" s="6">
        <v>2152.12</v>
      </c>
      <c r="M19" s="5">
        <f t="shared" si="2"/>
        <v>0.0882325107374246</v>
      </c>
      <c r="N19" s="5">
        <f t="shared" si="5"/>
        <v>0</v>
      </c>
      <c r="O19" s="5">
        <f t="shared" si="3"/>
        <v>0</v>
      </c>
      <c r="P19" s="5">
        <f t="shared" si="4"/>
        <v>0.00344689524641462</v>
      </c>
    </row>
    <row r="20" spans="1:16">
      <c r="A20">
        <v>19</v>
      </c>
      <c r="B20">
        <v>19.124</v>
      </c>
      <c r="C20">
        <v>441.103</v>
      </c>
      <c r="D20">
        <v>289.5</v>
      </c>
      <c r="E20" s="3">
        <f t="shared" si="7"/>
        <v>289.5</v>
      </c>
      <c r="F20" s="3">
        <f t="shared" si="7"/>
        <v>289.5</v>
      </c>
      <c r="G20" s="3">
        <f t="shared" si="7"/>
        <v>289.5</v>
      </c>
      <c r="H20" s="3">
        <f t="shared" si="8"/>
        <v>441.103</v>
      </c>
      <c r="I20" s="3">
        <f t="shared" si="9"/>
        <v>441.103</v>
      </c>
      <c r="J20" s="6">
        <v>461.44</v>
      </c>
      <c r="K20" s="6">
        <v>65.2185</v>
      </c>
      <c r="M20" s="5">
        <f t="shared" si="2"/>
        <v>0.34369070262501</v>
      </c>
      <c r="N20" s="5">
        <f t="shared" si="5"/>
        <v>0</v>
      </c>
      <c r="O20" s="5">
        <f t="shared" si="3"/>
        <v>0</v>
      </c>
      <c r="P20" s="5">
        <f t="shared" si="4"/>
        <v>0.0461048779990161</v>
      </c>
    </row>
    <row r="21" spans="1:16">
      <c r="A21">
        <v>20</v>
      </c>
      <c r="B21">
        <v>58.445</v>
      </c>
      <c r="C21">
        <v>334.368</v>
      </c>
      <c r="D21">
        <v>329.512</v>
      </c>
      <c r="E21" s="3">
        <f t="shared" si="7"/>
        <v>329.512</v>
      </c>
      <c r="F21" s="3">
        <f t="shared" si="7"/>
        <v>329.512</v>
      </c>
      <c r="G21" s="3">
        <f t="shared" si="7"/>
        <v>329.512</v>
      </c>
      <c r="H21" s="3">
        <f t="shared" si="8"/>
        <v>334.368</v>
      </c>
      <c r="I21" s="3">
        <f t="shared" si="9"/>
        <v>334.368</v>
      </c>
      <c r="J21" s="6">
        <v>355.778</v>
      </c>
      <c r="K21" s="6">
        <v>189.875</v>
      </c>
      <c r="M21" s="5">
        <f t="shared" si="2"/>
        <v>0.0145229208536702</v>
      </c>
      <c r="N21" s="5">
        <f t="shared" si="5"/>
        <v>0</v>
      </c>
      <c r="O21" s="5">
        <f t="shared" si="3"/>
        <v>0</v>
      </c>
      <c r="P21" s="5">
        <f t="shared" si="4"/>
        <v>0.0640312470092832</v>
      </c>
    </row>
    <row r="22" spans="1:16">
      <c r="A22">
        <v>21</v>
      </c>
      <c r="B22">
        <v>126.109</v>
      </c>
      <c r="C22">
        <v>499.459</v>
      </c>
      <c r="D22">
        <v>486.269</v>
      </c>
      <c r="E22" s="3">
        <f t="shared" si="7"/>
        <v>486.269</v>
      </c>
      <c r="F22" s="3">
        <f t="shared" si="7"/>
        <v>486.269</v>
      </c>
      <c r="G22" s="3">
        <f t="shared" si="7"/>
        <v>486.269</v>
      </c>
      <c r="H22" s="3">
        <f t="shared" si="8"/>
        <v>499.459</v>
      </c>
      <c r="I22" s="3">
        <f t="shared" si="9"/>
        <v>499.459</v>
      </c>
      <c r="J22" s="6">
        <v>524.69</v>
      </c>
      <c r="K22" s="6">
        <v>280.383</v>
      </c>
      <c r="M22" s="5">
        <f t="shared" si="2"/>
        <v>0.0264085740771515</v>
      </c>
      <c r="N22" s="5">
        <f t="shared" si="5"/>
        <v>0</v>
      </c>
      <c r="O22" s="5">
        <f t="shared" si="3"/>
        <v>0</v>
      </c>
      <c r="P22" s="5">
        <f t="shared" si="4"/>
        <v>0.0505166590250652</v>
      </c>
    </row>
    <row r="23" spans="1:16">
      <c r="A23">
        <v>22</v>
      </c>
      <c r="B23">
        <v>30.015</v>
      </c>
      <c r="C23">
        <v>952.708</v>
      </c>
      <c r="D23">
        <v>698.314</v>
      </c>
      <c r="E23" s="3">
        <f t="shared" si="7"/>
        <v>698.314</v>
      </c>
      <c r="F23" s="3">
        <f t="shared" si="7"/>
        <v>698.314</v>
      </c>
      <c r="G23" s="3">
        <f t="shared" si="7"/>
        <v>698.314</v>
      </c>
      <c r="H23" s="3">
        <f t="shared" si="8"/>
        <v>952.708</v>
      </c>
      <c r="I23" s="3">
        <f t="shared" si="9"/>
        <v>952.708</v>
      </c>
      <c r="J23" s="6">
        <v>988.438</v>
      </c>
      <c r="K23" s="6">
        <v>197.517</v>
      </c>
      <c r="M23" s="5">
        <f t="shared" si="2"/>
        <v>0.267022004643605</v>
      </c>
      <c r="N23" s="5">
        <f t="shared" si="5"/>
        <v>0</v>
      </c>
      <c r="O23" s="5">
        <f t="shared" si="3"/>
        <v>0</v>
      </c>
      <c r="P23" s="5">
        <f t="shared" si="4"/>
        <v>0.0375036212564606</v>
      </c>
    </row>
    <row r="24" spans="13:15">
      <c r="M24" s="5"/>
      <c r="N24" s="5"/>
      <c r="O24" s="5"/>
    </row>
    <row r="25" spans="13:15">
      <c r="M25" s="5"/>
      <c r="N25" s="5"/>
      <c r="O25" s="5"/>
    </row>
    <row r="26" spans="13:15">
      <c r="M26" s="5"/>
      <c r="N26" s="5"/>
      <c r="O26" s="5"/>
    </row>
  </sheetData>
  <sortState ref="A2:I23">
    <sortCondition ref="A2:A23"/>
  </sortState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zoomScale="140" zoomScaleNormal="140" topLeftCell="B1" workbookViewId="0">
      <selection activeCell="K1" sqref="K1:K23"/>
    </sheetView>
  </sheetViews>
  <sheetFormatPr defaultColWidth="11" defaultRowHeight="12.4"/>
  <cols>
    <col min="3" max="3" width="21.6607142857143" customWidth="1"/>
    <col min="4" max="4" width="14.6607142857143" customWidth="1"/>
    <col min="5" max="5" width="18.8303571428571" customWidth="1"/>
    <col min="6" max="6" width="15.3303571428571" customWidth="1"/>
    <col min="7" max="7" width="20.5" customWidth="1"/>
    <col min="8" max="8" width="16.3303571428571" customWidth="1"/>
    <col min="9" max="9" width="1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15</v>
      </c>
      <c r="N1" t="s">
        <v>16</v>
      </c>
      <c r="O1" t="s">
        <v>17</v>
      </c>
      <c r="P1" t="s">
        <v>18</v>
      </c>
    </row>
    <row r="2" spans="1:16">
      <c r="A2">
        <v>1</v>
      </c>
      <c r="B2">
        <v>9452.74</v>
      </c>
      <c r="C2">
        <v>751205</v>
      </c>
      <c r="D2">
        <v>561833</v>
      </c>
      <c r="E2">
        <v>489100</v>
      </c>
      <c r="F2" s="2" t="s">
        <v>19</v>
      </c>
      <c r="G2">
        <v>231257</v>
      </c>
      <c r="H2">
        <v>671697</v>
      </c>
      <c r="I2">
        <v>357608</v>
      </c>
      <c r="J2">
        <v>813531.584</v>
      </c>
      <c r="K2">
        <v>181411.034</v>
      </c>
      <c r="L2" s="5"/>
      <c r="M2" s="5">
        <f>J2/C2-1</f>
        <v>0.0829688087805593</v>
      </c>
      <c r="N2">
        <f>C2/B2</f>
        <v>79.4695506276487</v>
      </c>
      <c r="O2" s="5">
        <f>1-D2/C2</f>
        <v>0.252090973835371</v>
      </c>
      <c r="P2">
        <f>1-I2/C2</f>
        <v>0.523954180283678</v>
      </c>
    </row>
    <row r="3" spans="1:15">
      <c r="A3">
        <v>2</v>
      </c>
      <c r="B3">
        <v>624.568</v>
      </c>
      <c r="C3">
        <v>1953.06</v>
      </c>
      <c r="D3">
        <v>1483.89</v>
      </c>
      <c r="E3" s="3">
        <f t="shared" ref="E3:E9" si="0">D3</f>
        <v>1483.89</v>
      </c>
      <c r="F3" s="4">
        <f>E3</f>
        <v>1483.89</v>
      </c>
      <c r="G3" s="3">
        <f>F3</f>
        <v>1483.89</v>
      </c>
      <c r="H3" s="3">
        <f t="shared" ref="H3:H9" si="1">C3</f>
        <v>1953.06</v>
      </c>
      <c r="I3" s="3">
        <f>C3</f>
        <v>1953.06</v>
      </c>
      <c r="J3">
        <v>2033.94</v>
      </c>
      <c r="K3">
        <v>768.167</v>
      </c>
      <c r="L3" s="5"/>
      <c r="M3" s="5">
        <f t="shared" ref="M3:M23" si="2">J3/C3-1</f>
        <v>0.041411938189303</v>
      </c>
      <c r="N3">
        <f t="shared" ref="N3:N23" si="3">C3/B3</f>
        <v>3.12705742209015</v>
      </c>
      <c r="O3" s="5">
        <f t="shared" ref="O3:O23" si="4">1-D3/C3</f>
        <v>0.240223034622592</v>
      </c>
    </row>
    <row r="4" spans="1:15">
      <c r="A4">
        <v>3</v>
      </c>
      <c r="B4">
        <v>1804.04</v>
      </c>
      <c r="C4">
        <v>14414.9</v>
      </c>
      <c r="D4">
        <v>13549.7</v>
      </c>
      <c r="E4" s="3">
        <f t="shared" si="0"/>
        <v>13549.7</v>
      </c>
      <c r="F4" s="4">
        <f>E4</f>
        <v>13549.7</v>
      </c>
      <c r="G4" s="3">
        <f>F4</f>
        <v>13549.7</v>
      </c>
      <c r="H4" s="3">
        <f t="shared" si="1"/>
        <v>14414.9</v>
      </c>
      <c r="I4" s="3">
        <f>C4</f>
        <v>14414.9</v>
      </c>
      <c r="J4">
        <v>15215.1</v>
      </c>
      <c r="K4">
        <v>3797.9</v>
      </c>
      <c r="L4" s="5"/>
      <c r="M4" s="5">
        <f t="shared" si="2"/>
        <v>0.0555120049393336</v>
      </c>
      <c r="N4">
        <f t="shared" si="3"/>
        <v>7.99034389481386</v>
      </c>
      <c r="O4" s="5">
        <f t="shared" si="4"/>
        <v>0.0600212280348805</v>
      </c>
    </row>
    <row r="5" spans="1:16">
      <c r="A5">
        <v>4</v>
      </c>
      <c r="B5">
        <v>772.001</v>
      </c>
      <c r="C5">
        <v>2912.35</v>
      </c>
      <c r="D5">
        <v>2541.3</v>
      </c>
      <c r="E5" s="3">
        <f t="shared" si="0"/>
        <v>2541.3</v>
      </c>
      <c r="F5" s="2">
        <v>1911.94</v>
      </c>
      <c r="G5">
        <v>1898.15</v>
      </c>
      <c r="H5" s="3">
        <f t="shared" si="1"/>
        <v>2912.35</v>
      </c>
      <c r="I5">
        <v>1898.15</v>
      </c>
      <c r="J5">
        <v>3026.78</v>
      </c>
      <c r="K5">
        <v>1196.28</v>
      </c>
      <c r="L5" s="5"/>
      <c r="M5" s="5">
        <f t="shared" si="2"/>
        <v>0.0392912939722219</v>
      </c>
      <c r="N5">
        <f t="shared" si="3"/>
        <v>3.7724692066461</v>
      </c>
      <c r="O5" s="5">
        <f t="shared" si="4"/>
        <v>0.127405703298024</v>
      </c>
      <c r="P5">
        <f>1-I5/C5</f>
        <v>0.348241111130187</v>
      </c>
    </row>
    <row r="6" spans="1:15">
      <c r="A6">
        <v>5</v>
      </c>
      <c r="B6">
        <v>2488.05</v>
      </c>
      <c r="C6">
        <v>5729.27</v>
      </c>
      <c r="D6">
        <v>5635.68</v>
      </c>
      <c r="E6" s="3">
        <f t="shared" si="0"/>
        <v>5635.68</v>
      </c>
      <c r="F6" s="4">
        <f>E6</f>
        <v>5635.68</v>
      </c>
      <c r="G6" s="3">
        <f>F6</f>
        <v>5635.68</v>
      </c>
      <c r="H6" s="3">
        <f t="shared" si="1"/>
        <v>5729.27</v>
      </c>
      <c r="I6" s="3">
        <f>C6</f>
        <v>5729.27</v>
      </c>
      <c r="J6">
        <v>5867.48</v>
      </c>
      <c r="K6">
        <v>3292.19</v>
      </c>
      <c r="L6" s="5"/>
      <c r="M6" s="5">
        <f t="shared" si="2"/>
        <v>0.0241234921726501</v>
      </c>
      <c r="N6">
        <f t="shared" si="3"/>
        <v>2.30271497759289</v>
      </c>
      <c r="O6" s="5">
        <f t="shared" si="4"/>
        <v>0.0163354144594338</v>
      </c>
    </row>
    <row r="7" spans="1:15">
      <c r="A7">
        <v>6</v>
      </c>
      <c r="B7">
        <v>1723.59</v>
      </c>
      <c r="C7">
        <v>50791.9</v>
      </c>
      <c r="D7">
        <v>49893.9</v>
      </c>
      <c r="E7" s="3">
        <f t="shared" si="0"/>
        <v>49893.9</v>
      </c>
      <c r="F7" s="4">
        <f>E7</f>
        <v>49893.9</v>
      </c>
      <c r="G7" s="3">
        <f>F7</f>
        <v>49893.9</v>
      </c>
      <c r="H7" s="3">
        <f t="shared" si="1"/>
        <v>50791.9</v>
      </c>
      <c r="I7" s="3">
        <f>C7</f>
        <v>50791.9</v>
      </c>
      <c r="J7">
        <v>55600.6</v>
      </c>
      <c r="K7">
        <v>6663.41</v>
      </c>
      <c r="L7" s="5"/>
      <c r="M7" s="5">
        <f t="shared" si="2"/>
        <v>0.0946745445632078</v>
      </c>
      <c r="N7">
        <f t="shared" si="3"/>
        <v>29.4686671424179</v>
      </c>
      <c r="O7" s="5">
        <f t="shared" si="4"/>
        <v>0.0176799844069625</v>
      </c>
    </row>
    <row r="8" spans="1:15">
      <c r="A8">
        <v>7</v>
      </c>
      <c r="B8">
        <v>3495.89</v>
      </c>
      <c r="C8">
        <v>6974.55</v>
      </c>
      <c r="D8">
        <v>6922.44</v>
      </c>
      <c r="E8" s="3">
        <f t="shared" si="0"/>
        <v>6922.44</v>
      </c>
      <c r="F8" s="4">
        <f>E8</f>
        <v>6922.44</v>
      </c>
      <c r="G8" s="3">
        <f>F8</f>
        <v>6922.44</v>
      </c>
      <c r="H8" s="3">
        <f t="shared" si="1"/>
        <v>6974.55</v>
      </c>
      <c r="I8" s="3">
        <f>C8</f>
        <v>6974.55</v>
      </c>
      <c r="J8">
        <v>7594.92</v>
      </c>
      <c r="K8">
        <v>3639.05</v>
      </c>
      <c r="L8" s="5"/>
      <c r="M8" s="5">
        <f t="shared" si="2"/>
        <v>0.0889476740434867</v>
      </c>
      <c r="N8">
        <f t="shared" si="3"/>
        <v>1.99507135521999</v>
      </c>
      <c r="O8" s="5">
        <f t="shared" si="4"/>
        <v>0.00747144977095304</v>
      </c>
    </row>
    <row r="9" spans="1:15">
      <c r="A9">
        <v>8</v>
      </c>
      <c r="B9">
        <v>5551.98</v>
      </c>
      <c r="C9">
        <v>7405.8</v>
      </c>
      <c r="D9">
        <v>6734.23</v>
      </c>
      <c r="E9" s="3">
        <f t="shared" si="0"/>
        <v>6734.23</v>
      </c>
      <c r="F9" s="4">
        <f>E9</f>
        <v>6734.23</v>
      </c>
      <c r="G9" s="3">
        <f>F9</f>
        <v>6734.23</v>
      </c>
      <c r="H9" s="3">
        <f t="shared" si="1"/>
        <v>7405.8</v>
      </c>
      <c r="I9" s="3">
        <f>C9</f>
        <v>7405.8</v>
      </c>
      <c r="J9">
        <v>7921.56</v>
      </c>
      <c r="K9">
        <v>4536.77</v>
      </c>
      <c r="L9" s="5"/>
      <c r="M9" s="5">
        <f t="shared" si="2"/>
        <v>0.0696427124686056</v>
      </c>
      <c r="N9">
        <f t="shared" si="3"/>
        <v>1.33390249964877</v>
      </c>
      <c r="O9" s="5">
        <f t="shared" si="4"/>
        <v>0.0906816279132573</v>
      </c>
    </row>
    <row r="10" spans="1:16">
      <c r="A10">
        <v>9</v>
      </c>
      <c r="B10">
        <v>9349.4</v>
      </c>
      <c r="C10">
        <v>42741.1</v>
      </c>
      <c r="D10">
        <v>35572.9</v>
      </c>
      <c r="E10">
        <v>32300.7</v>
      </c>
      <c r="F10" s="2">
        <v>24996.6</v>
      </c>
      <c r="G10">
        <v>21155.8</v>
      </c>
      <c r="H10">
        <v>43061.3</v>
      </c>
      <c r="I10">
        <v>30211.9</v>
      </c>
      <c r="J10">
        <v>44417.3</v>
      </c>
      <c r="K10">
        <v>12429.3</v>
      </c>
      <c r="L10" s="5"/>
      <c r="M10" s="5">
        <f t="shared" si="2"/>
        <v>0.0392175213085297</v>
      </c>
      <c r="N10">
        <f t="shared" si="3"/>
        <v>4.57153400218196</v>
      </c>
      <c r="O10" s="5">
        <f t="shared" si="4"/>
        <v>0.167712108485743</v>
      </c>
      <c r="P10">
        <f>1-I10/C10</f>
        <v>0.293141730091177</v>
      </c>
    </row>
    <row r="11" spans="1:15">
      <c r="A11">
        <v>10</v>
      </c>
      <c r="B11">
        <v>1416.08</v>
      </c>
      <c r="C11">
        <v>15646.7</v>
      </c>
      <c r="D11">
        <v>11472.7</v>
      </c>
      <c r="E11" s="3">
        <f t="shared" ref="E11:E23" si="5">D11</f>
        <v>11472.7</v>
      </c>
      <c r="F11" s="4">
        <f t="shared" ref="F11:F23" si="6">E11</f>
        <v>11472.7</v>
      </c>
      <c r="G11" s="3">
        <f t="shared" ref="G11:G23" si="7">F11</f>
        <v>11472.7</v>
      </c>
      <c r="H11" s="3">
        <f t="shared" ref="H11:H23" si="8">C11</f>
        <v>15646.7</v>
      </c>
      <c r="I11" s="3">
        <f t="shared" ref="I11:I23" si="9">C11</f>
        <v>15646.7</v>
      </c>
      <c r="J11">
        <v>16674</v>
      </c>
      <c r="K11">
        <v>3987.41</v>
      </c>
      <c r="L11" s="5"/>
      <c r="M11" s="5">
        <f t="shared" si="2"/>
        <v>0.0656560169236964</v>
      </c>
      <c r="N11">
        <f t="shared" si="3"/>
        <v>11.0493051240043</v>
      </c>
      <c r="O11" s="5">
        <f t="shared" si="4"/>
        <v>0.266765516051308</v>
      </c>
    </row>
    <row r="12" spans="1:15">
      <c r="A12">
        <v>11</v>
      </c>
      <c r="B12">
        <v>144.268</v>
      </c>
      <c r="C12">
        <v>1874.45</v>
      </c>
      <c r="D12">
        <v>1477.45</v>
      </c>
      <c r="E12" s="3">
        <f t="shared" si="5"/>
        <v>1477.45</v>
      </c>
      <c r="F12" s="4">
        <f t="shared" si="6"/>
        <v>1477.45</v>
      </c>
      <c r="G12" s="3">
        <f t="shared" si="7"/>
        <v>1477.45</v>
      </c>
      <c r="H12" s="3">
        <f t="shared" si="8"/>
        <v>1874.45</v>
      </c>
      <c r="I12" s="3">
        <f t="shared" si="9"/>
        <v>1874.45</v>
      </c>
      <c r="J12">
        <v>1984.03</v>
      </c>
      <c r="K12">
        <v>523.433</v>
      </c>
      <c r="L12" s="5"/>
      <c r="M12" s="5">
        <f t="shared" si="2"/>
        <v>0.0584598148790312</v>
      </c>
      <c r="N12">
        <f t="shared" si="3"/>
        <v>12.9928327834308</v>
      </c>
      <c r="O12" s="5">
        <f t="shared" si="4"/>
        <v>0.2117954600016</v>
      </c>
    </row>
    <row r="13" spans="1:15">
      <c r="A13">
        <v>12</v>
      </c>
      <c r="B13">
        <v>2343.7</v>
      </c>
      <c r="C13">
        <v>67793.8</v>
      </c>
      <c r="D13">
        <v>50874.1</v>
      </c>
      <c r="E13" s="3">
        <f t="shared" si="5"/>
        <v>50874.1</v>
      </c>
      <c r="F13" s="4">
        <f t="shared" si="6"/>
        <v>50874.1</v>
      </c>
      <c r="G13" s="3">
        <f t="shared" si="7"/>
        <v>50874.1</v>
      </c>
      <c r="H13" s="3">
        <f t="shared" si="8"/>
        <v>67793.8</v>
      </c>
      <c r="I13" s="3">
        <f t="shared" si="9"/>
        <v>67793.8</v>
      </c>
      <c r="J13">
        <v>73228.1</v>
      </c>
      <c r="K13">
        <v>10285.1</v>
      </c>
      <c r="L13" s="5"/>
      <c r="M13" s="5">
        <f t="shared" si="2"/>
        <v>0.0801592476008131</v>
      </c>
      <c r="N13">
        <f t="shared" si="3"/>
        <v>28.9259717540641</v>
      </c>
      <c r="O13" s="5">
        <f t="shared" si="4"/>
        <v>0.249575919921881</v>
      </c>
    </row>
    <row r="14" spans="1:15">
      <c r="A14">
        <v>13</v>
      </c>
      <c r="B14">
        <v>2293.6</v>
      </c>
      <c r="C14">
        <v>13979</v>
      </c>
      <c r="D14">
        <v>10432.3</v>
      </c>
      <c r="E14" s="3">
        <f t="shared" si="5"/>
        <v>10432.3</v>
      </c>
      <c r="F14" s="4">
        <f t="shared" si="6"/>
        <v>10432.3</v>
      </c>
      <c r="G14" s="3">
        <f t="shared" si="7"/>
        <v>10432.3</v>
      </c>
      <c r="H14" s="3">
        <f t="shared" si="8"/>
        <v>13979</v>
      </c>
      <c r="I14" s="3">
        <f t="shared" si="9"/>
        <v>13979</v>
      </c>
      <c r="J14">
        <v>15199.6</v>
      </c>
      <c r="K14">
        <v>3692.71</v>
      </c>
      <c r="L14" s="5"/>
      <c r="M14" s="5">
        <f t="shared" si="2"/>
        <v>0.0873166893196939</v>
      </c>
      <c r="N14">
        <f t="shared" si="3"/>
        <v>6.0947854900593</v>
      </c>
      <c r="O14" s="5">
        <f t="shared" si="4"/>
        <v>0.253716288718792</v>
      </c>
    </row>
    <row r="15" spans="1:15">
      <c r="A15">
        <v>14</v>
      </c>
      <c r="B15">
        <v>525.232</v>
      </c>
      <c r="C15">
        <v>3126.94</v>
      </c>
      <c r="D15">
        <v>2751.51</v>
      </c>
      <c r="E15" s="3">
        <f t="shared" si="5"/>
        <v>2751.51</v>
      </c>
      <c r="F15" s="4">
        <f t="shared" si="6"/>
        <v>2751.51</v>
      </c>
      <c r="G15" s="3">
        <f t="shared" si="7"/>
        <v>2751.51</v>
      </c>
      <c r="H15" s="3">
        <f t="shared" si="8"/>
        <v>3126.94</v>
      </c>
      <c r="I15" s="3">
        <f t="shared" si="9"/>
        <v>3126.94</v>
      </c>
      <c r="J15">
        <v>3250.79</v>
      </c>
      <c r="K15">
        <v>1132.03</v>
      </c>
      <c r="L15" s="5"/>
      <c r="M15" s="5">
        <f t="shared" si="2"/>
        <v>0.039607411718805</v>
      </c>
      <c r="N15">
        <f t="shared" si="3"/>
        <v>5.95344533463308</v>
      </c>
      <c r="O15" s="5">
        <f t="shared" si="4"/>
        <v>0.120063064849341</v>
      </c>
    </row>
    <row r="16" spans="1:15">
      <c r="A16">
        <v>15</v>
      </c>
      <c r="B16">
        <v>1188.69</v>
      </c>
      <c r="C16">
        <v>10169.3</v>
      </c>
      <c r="D16">
        <v>9463.82</v>
      </c>
      <c r="E16" s="3">
        <f t="shared" si="5"/>
        <v>9463.82</v>
      </c>
      <c r="F16" s="4">
        <f t="shared" si="6"/>
        <v>9463.82</v>
      </c>
      <c r="G16" s="3">
        <f t="shared" si="7"/>
        <v>9463.82</v>
      </c>
      <c r="H16" s="3">
        <f t="shared" si="8"/>
        <v>10169.3</v>
      </c>
      <c r="I16" s="3">
        <f t="shared" si="9"/>
        <v>10169.3</v>
      </c>
      <c r="J16">
        <v>10695.2</v>
      </c>
      <c r="K16">
        <v>2293.07</v>
      </c>
      <c r="L16" s="5"/>
      <c r="M16" s="5">
        <f t="shared" si="2"/>
        <v>0.0517144739559263</v>
      </c>
      <c r="N16">
        <f t="shared" si="3"/>
        <v>8.55504799401021</v>
      </c>
      <c r="O16" s="5">
        <f t="shared" si="4"/>
        <v>0.069373506534373</v>
      </c>
    </row>
    <row r="17" spans="1:15">
      <c r="A17">
        <v>16</v>
      </c>
      <c r="B17">
        <v>788.169</v>
      </c>
      <c r="C17">
        <v>25169.5</v>
      </c>
      <c r="D17">
        <v>16988.3</v>
      </c>
      <c r="E17" s="3">
        <f t="shared" si="5"/>
        <v>16988.3</v>
      </c>
      <c r="F17" s="4">
        <f t="shared" si="6"/>
        <v>16988.3</v>
      </c>
      <c r="G17" s="3">
        <f t="shared" si="7"/>
        <v>16988.3</v>
      </c>
      <c r="H17" s="3">
        <f t="shared" si="8"/>
        <v>25169.5</v>
      </c>
      <c r="I17" s="3">
        <f t="shared" si="9"/>
        <v>25169.5</v>
      </c>
      <c r="J17">
        <v>27684</v>
      </c>
      <c r="K17">
        <v>3205.66</v>
      </c>
      <c r="L17" s="5"/>
      <c r="M17" s="5">
        <f t="shared" si="2"/>
        <v>0.0999026599654345</v>
      </c>
      <c r="N17">
        <f t="shared" si="3"/>
        <v>31.9341410281298</v>
      </c>
      <c r="O17" s="5">
        <f t="shared" si="4"/>
        <v>0.325044200321818</v>
      </c>
    </row>
    <row r="18" spans="1:15">
      <c r="A18">
        <v>17</v>
      </c>
      <c r="B18">
        <v>1729.13</v>
      </c>
      <c r="C18">
        <v>4314.94</v>
      </c>
      <c r="D18">
        <v>3948.6</v>
      </c>
      <c r="E18" s="3">
        <f t="shared" si="5"/>
        <v>3948.6</v>
      </c>
      <c r="F18" s="3">
        <f t="shared" si="6"/>
        <v>3948.6</v>
      </c>
      <c r="G18" s="3">
        <f t="shared" si="7"/>
        <v>3948.6</v>
      </c>
      <c r="H18" s="3">
        <f t="shared" si="8"/>
        <v>4314.94</v>
      </c>
      <c r="I18" s="3">
        <f t="shared" si="9"/>
        <v>4314.94</v>
      </c>
      <c r="J18">
        <v>4507.51</v>
      </c>
      <c r="K18">
        <v>3636.1</v>
      </c>
      <c r="L18" s="5"/>
      <c r="M18" s="5">
        <f t="shared" si="2"/>
        <v>0.0446286622757213</v>
      </c>
      <c r="N18">
        <f t="shared" si="3"/>
        <v>2.49543990330397</v>
      </c>
      <c r="O18" s="5">
        <f t="shared" si="4"/>
        <v>0.0849003694141749</v>
      </c>
    </row>
    <row r="19" spans="1:15">
      <c r="A19">
        <v>18</v>
      </c>
      <c r="B19">
        <v>4379</v>
      </c>
      <c r="C19">
        <v>27954.9</v>
      </c>
      <c r="D19">
        <v>25897.1</v>
      </c>
      <c r="E19" s="3">
        <f t="shared" si="5"/>
        <v>25897.1</v>
      </c>
      <c r="F19" s="4">
        <f t="shared" si="6"/>
        <v>25897.1</v>
      </c>
      <c r="G19" s="3">
        <f t="shared" si="7"/>
        <v>25897.1</v>
      </c>
      <c r="H19" s="3">
        <f t="shared" si="8"/>
        <v>27954.9</v>
      </c>
      <c r="I19" s="3">
        <f t="shared" si="9"/>
        <v>27954.9</v>
      </c>
      <c r="J19">
        <v>28253.3</v>
      </c>
      <c r="K19">
        <v>21161</v>
      </c>
      <c r="L19" s="5"/>
      <c r="M19" s="5">
        <f t="shared" si="2"/>
        <v>0.0106743361628909</v>
      </c>
      <c r="N19">
        <f t="shared" si="3"/>
        <v>6.38385476136104</v>
      </c>
      <c r="O19" s="5">
        <f t="shared" si="4"/>
        <v>0.0736114241152714</v>
      </c>
    </row>
    <row r="20" spans="1:15">
      <c r="A20">
        <v>19</v>
      </c>
      <c r="B20">
        <v>104.947</v>
      </c>
      <c r="C20">
        <v>4144.68</v>
      </c>
      <c r="D20">
        <v>2794.8</v>
      </c>
      <c r="E20" s="3">
        <f t="shared" si="5"/>
        <v>2794.8</v>
      </c>
      <c r="F20" s="4">
        <f t="shared" si="6"/>
        <v>2794.8</v>
      </c>
      <c r="G20" s="3">
        <f t="shared" si="7"/>
        <v>2794.8</v>
      </c>
      <c r="H20" s="3">
        <f t="shared" si="8"/>
        <v>4144.68</v>
      </c>
      <c r="I20" s="3">
        <f t="shared" si="9"/>
        <v>4144.68</v>
      </c>
      <c r="J20">
        <v>4448.7</v>
      </c>
      <c r="K20">
        <v>560.485</v>
      </c>
      <c r="L20" s="5"/>
      <c r="M20" s="5">
        <f t="shared" si="2"/>
        <v>0.0733518631112655</v>
      </c>
      <c r="N20">
        <f t="shared" si="3"/>
        <v>39.4930774581455</v>
      </c>
      <c r="O20" s="5">
        <f t="shared" si="4"/>
        <v>0.325689799936304</v>
      </c>
    </row>
    <row r="21" spans="1:15">
      <c r="A21">
        <v>20</v>
      </c>
      <c r="B21">
        <v>1487.35</v>
      </c>
      <c r="C21">
        <v>3810.52</v>
      </c>
      <c r="D21">
        <v>3718.41</v>
      </c>
      <c r="E21" s="3">
        <f t="shared" si="5"/>
        <v>3718.41</v>
      </c>
      <c r="F21" s="4">
        <f t="shared" si="6"/>
        <v>3718.41</v>
      </c>
      <c r="G21" s="3">
        <f t="shared" si="7"/>
        <v>3718.41</v>
      </c>
      <c r="H21" s="3">
        <f t="shared" si="8"/>
        <v>3810.52</v>
      </c>
      <c r="I21" s="3">
        <f t="shared" si="9"/>
        <v>3810.52</v>
      </c>
      <c r="J21">
        <v>3914.21</v>
      </c>
      <c r="K21">
        <v>2192.63</v>
      </c>
      <c r="L21" s="5"/>
      <c r="M21" s="5">
        <f t="shared" si="2"/>
        <v>0.0272115091903466</v>
      </c>
      <c r="N21">
        <f t="shared" si="3"/>
        <v>2.56195246579487</v>
      </c>
      <c r="O21" s="5">
        <f t="shared" si="4"/>
        <v>0.0241725538771611</v>
      </c>
    </row>
    <row r="22" spans="1:15">
      <c r="A22">
        <v>21</v>
      </c>
      <c r="B22">
        <v>2641.28</v>
      </c>
      <c r="C22">
        <v>32398.7</v>
      </c>
      <c r="D22">
        <v>28709.3</v>
      </c>
      <c r="E22" s="3">
        <f t="shared" si="5"/>
        <v>28709.3</v>
      </c>
      <c r="F22" s="4">
        <f t="shared" si="6"/>
        <v>28709.3</v>
      </c>
      <c r="G22" s="3">
        <f t="shared" si="7"/>
        <v>28709.3</v>
      </c>
      <c r="H22" s="3">
        <f t="shared" si="8"/>
        <v>32398.7</v>
      </c>
      <c r="I22" s="3">
        <f t="shared" si="9"/>
        <v>32398.7</v>
      </c>
      <c r="J22">
        <v>32867.6</v>
      </c>
      <c r="K22">
        <v>6555.1</v>
      </c>
      <c r="L22" s="5"/>
      <c r="M22" s="5">
        <f t="shared" si="2"/>
        <v>0.0144728029211048</v>
      </c>
      <c r="N22">
        <f t="shared" si="3"/>
        <v>12.2662875575479</v>
      </c>
      <c r="O22" s="5">
        <f t="shared" si="4"/>
        <v>0.113874939426582</v>
      </c>
    </row>
    <row r="23" spans="1:15">
      <c r="A23">
        <v>22</v>
      </c>
      <c r="B23">
        <v>262.307</v>
      </c>
      <c r="C23">
        <v>9272.46</v>
      </c>
      <c r="D23">
        <v>7160.71</v>
      </c>
      <c r="E23" s="3">
        <f t="shared" si="5"/>
        <v>7160.71</v>
      </c>
      <c r="F23" s="4">
        <f t="shared" si="6"/>
        <v>7160.71</v>
      </c>
      <c r="G23" s="3">
        <f t="shared" si="7"/>
        <v>7160.71</v>
      </c>
      <c r="H23" s="3">
        <f t="shared" si="8"/>
        <v>9272.46</v>
      </c>
      <c r="I23" s="3">
        <f t="shared" si="9"/>
        <v>9272.46</v>
      </c>
      <c r="J23">
        <v>10240.9</v>
      </c>
      <c r="K23">
        <v>2043.12</v>
      </c>
      <c r="L23" s="5"/>
      <c r="M23" s="5">
        <f t="shared" si="2"/>
        <v>0.104442618248016</v>
      </c>
      <c r="N23">
        <f t="shared" si="3"/>
        <v>35.3496475503894</v>
      </c>
      <c r="O23" s="5">
        <f t="shared" si="4"/>
        <v>0.227744309492842</v>
      </c>
    </row>
    <row r="24" spans="13:15">
      <c r="M24" s="5"/>
      <c r="O24" s="5"/>
    </row>
    <row r="28" spans="13:13">
      <c r="M28" s="5"/>
    </row>
    <row r="29" spans="13:13">
      <c r="M29" s="5"/>
    </row>
    <row r="30" spans="13:13">
      <c r="M30" s="5"/>
    </row>
    <row r="31" spans="13:13">
      <c r="M31" s="5"/>
    </row>
    <row r="32" spans="13:13">
      <c r="M32" s="5"/>
    </row>
    <row r="33" spans="13:13">
      <c r="M33" s="5"/>
    </row>
    <row r="34" spans="13:13">
      <c r="M34" s="5"/>
    </row>
    <row r="35" spans="13:13">
      <c r="M35" s="5"/>
    </row>
    <row r="36" spans="13:13">
      <c r="M36" s="5"/>
    </row>
    <row r="37" spans="13:13">
      <c r="M37" s="5"/>
    </row>
  </sheetData>
  <sortState ref="A2:K23">
    <sortCondition ref="A2:A23"/>
  </sortState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zoomScale="115" zoomScaleNormal="115" workbookViewId="0">
      <selection activeCell="C24" sqref="C24"/>
    </sheetView>
  </sheetViews>
  <sheetFormatPr defaultColWidth="11" defaultRowHeight="12.4" outlineLevelCol="2"/>
  <sheetData>
    <row r="1" spans="1:3">
      <c r="A1" t="s">
        <v>20</v>
      </c>
      <c r="B1" t="s">
        <v>21</v>
      </c>
      <c r="C1" t="s">
        <v>22</v>
      </c>
    </row>
    <row r="2" spans="1:3">
      <c r="A2">
        <v>1</v>
      </c>
      <c r="B2">
        <v>1097732</v>
      </c>
      <c r="C2">
        <v>72776</v>
      </c>
    </row>
    <row r="3" spans="1:3">
      <c r="A3">
        <v>2</v>
      </c>
      <c r="B3">
        <v>16384</v>
      </c>
      <c r="C3">
        <v>240</v>
      </c>
    </row>
    <row r="4" spans="1:3">
      <c r="A4">
        <v>3</v>
      </c>
      <c r="B4">
        <v>32768</v>
      </c>
      <c r="C4">
        <v>5260</v>
      </c>
    </row>
    <row r="5" spans="1:3">
      <c r="A5">
        <v>4</v>
      </c>
      <c r="B5">
        <v>16384</v>
      </c>
      <c r="C5">
        <v>212</v>
      </c>
    </row>
    <row r="6" spans="1:3">
      <c r="A6">
        <v>5</v>
      </c>
      <c r="B6">
        <v>16384</v>
      </c>
      <c r="C6">
        <v>904</v>
      </c>
    </row>
    <row r="7" spans="1:3">
      <c r="A7">
        <v>6</v>
      </c>
      <c r="B7">
        <v>32768</v>
      </c>
      <c r="C7">
        <v>2088</v>
      </c>
    </row>
    <row r="8" spans="1:3">
      <c r="A8">
        <v>7</v>
      </c>
      <c r="B8">
        <v>16384</v>
      </c>
      <c r="C8">
        <v>1704</v>
      </c>
    </row>
    <row r="9" spans="1:3">
      <c r="A9">
        <v>8</v>
      </c>
      <c r="B9">
        <v>16384</v>
      </c>
      <c r="C9">
        <v>1568</v>
      </c>
    </row>
    <row r="10" spans="1:3">
      <c r="A10">
        <v>9</v>
      </c>
      <c r="B10">
        <v>163840</v>
      </c>
      <c r="C10">
        <v>34812</v>
      </c>
    </row>
    <row r="11" spans="1:3">
      <c r="A11">
        <v>10</v>
      </c>
      <c r="B11">
        <v>32768</v>
      </c>
      <c r="C11">
        <v>2700</v>
      </c>
    </row>
    <row r="12" spans="1:3">
      <c r="A12">
        <v>11</v>
      </c>
      <c r="B12">
        <v>16384</v>
      </c>
      <c r="C12">
        <v>732</v>
      </c>
    </row>
    <row r="13" spans="1:3">
      <c r="A13">
        <v>12</v>
      </c>
      <c r="B13">
        <v>49152</v>
      </c>
      <c r="C13">
        <v>3080</v>
      </c>
    </row>
    <row r="14" spans="1:3">
      <c r="A14">
        <v>13</v>
      </c>
      <c r="B14">
        <v>32768</v>
      </c>
      <c r="C14">
        <v>9016</v>
      </c>
    </row>
    <row r="15" spans="1:3">
      <c r="A15">
        <v>14</v>
      </c>
      <c r="B15">
        <v>16384</v>
      </c>
      <c r="C15">
        <v>468</v>
      </c>
    </row>
    <row r="16" spans="1:3">
      <c r="A16">
        <v>15</v>
      </c>
      <c r="B16">
        <v>16384</v>
      </c>
      <c r="C16">
        <v>936</v>
      </c>
    </row>
    <row r="17" spans="1:3">
      <c r="A17">
        <v>16</v>
      </c>
      <c r="B17">
        <v>49152</v>
      </c>
      <c r="C17">
        <v>3472</v>
      </c>
    </row>
    <row r="18" spans="1:3">
      <c r="A18">
        <v>17</v>
      </c>
      <c r="B18">
        <v>16384</v>
      </c>
      <c r="C18">
        <v>152</v>
      </c>
    </row>
    <row r="19" spans="1:3">
      <c r="A19">
        <v>18</v>
      </c>
      <c r="B19">
        <v>16384</v>
      </c>
      <c r="C19">
        <v>1340</v>
      </c>
    </row>
    <row r="20" spans="1:3">
      <c r="A20">
        <v>19</v>
      </c>
      <c r="B20">
        <v>16384</v>
      </c>
      <c r="C20">
        <v>812</v>
      </c>
    </row>
    <row r="21" spans="1:3">
      <c r="A21">
        <v>20</v>
      </c>
      <c r="B21">
        <v>16384</v>
      </c>
      <c r="C21">
        <v>740</v>
      </c>
    </row>
    <row r="22" spans="1:3">
      <c r="A22">
        <v>21</v>
      </c>
      <c r="B22">
        <v>16384</v>
      </c>
      <c r="C22">
        <v>2000</v>
      </c>
    </row>
    <row r="23" spans="1:3">
      <c r="A23">
        <v>22</v>
      </c>
      <c r="B23">
        <v>32768</v>
      </c>
      <c r="C23">
        <v>2468</v>
      </c>
    </row>
    <row r="24" spans="2:3">
      <c r="B24">
        <v>1736708</v>
      </c>
      <c r="C24">
        <v>147480</v>
      </c>
    </row>
  </sheetData>
  <sortState ref="A2:C23">
    <sortCondition ref="A2:A23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50" zoomScaleNormal="150" workbookViewId="0">
      <selection activeCell="F13" sqref="F13"/>
    </sheetView>
  </sheetViews>
  <sheetFormatPr defaultColWidth="11" defaultRowHeight="12.4" outlineLevelCol="3"/>
  <cols>
    <col min="4" max="4" width="13.6607142857143" customWidth="1"/>
  </cols>
  <sheetData>
    <row r="1" ht="13.2" spans="1:4">
      <c r="A1" s="1" t="s">
        <v>23</v>
      </c>
      <c r="B1" s="1" t="s">
        <v>24</v>
      </c>
      <c r="D1" t="s">
        <v>25</v>
      </c>
    </row>
    <row r="2" ht="13.2" spans="1:4">
      <c r="A2" s="1">
        <v>1</v>
      </c>
      <c r="B2" s="1">
        <v>13989</v>
      </c>
      <c r="D2">
        <v>837</v>
      </c>
    </row>
    <row r="3" ht="13.2" spans="1:4">
      <c r="A3" s="1">
        <v>2</v>
      </c>
      <c r="B3" s="1">
        <v>28</v>
      </c>
      <c r="D3">
        <v>3</v>
      </c>
    </row>
    <row r="4" ht="13.2" spans="1:4">
      <c r="A4" s="1">
        <v>3</v>
      </c>
      <c r="B4" s="1">
        <v>228</v>
      </c>
      <c r="D4">
        <v>52</v>
      </c>
    </row>
    <row r="5" ht="13.2" spans="1:4">
      <c r="A5" s="1">
        <v>4</v>
      </c>
      <c r="B5" s="1">
        <v>44</v>
      </c>
      <c r="D5">
        <v>3</v>
      </c>
    </row>
    <row r="6" ht="13.2" spans="1:4">
      <c r="A6" s="1">
        <v>5</v>
      </c>
      <c r="B6" s="1">
        <v>50</v>
      </c>
      <c r="D6">
        <v>9</v>
      </c>
    </row>
    <row r="7" ht="13.2" spans="1:4">
      <c r="A7" s="1">
        <v>6</v>
      </c>
      <c r="B7">
        <v>966</v>
      </c>
      <c r="C7" s="1"/>
      <c r="D7">
        <v>187</v>
      </c>
    </row>
    <row r="8" ht="13.2" spans="1:4">
      <c r="A8" s="1">
        <v>7</v>
      </c>
      <c r="B8" s="1">
        <v>77</v>
      </c>
      <c r="D8">
        <v>14</v>
      </c>
    </row>
    <row r="9" ht="13.2" spans="1:4">
      <c r="A9" s="1">
        <v>8</v>
      </c>
      <c r="B9" s="1">
        <v>70</v>
      </c>
      <c r="C9" s="1"/>
      <c r="D9">
        <v>11</v>
      </c>
    </row>
    <row r="10" ht="13.2" spans="1:4">
      <c r="A10" s="1">
        <v>9</v>
      </c>
      <c r="B10">
        <v>759</v>
      </c>
      <c r="C10" s="1"/>
      <c r="D10">
        <v>78</v>
      </c>
    </row>
    <row r="11" ht="13.2" spans="1:4">
      <c r="A11" s="1">
        <v>10</v>
      </c>
      <c r="B11">
        <v>275</v>
      </c>
      <c r="C11" s="1"/>
      <c r="D11">
        <v>36</v>
      </c>
    </row>
    <row r="12" ht="13.2" spans="1:4">
      <c r="A12" s="1">
        <v>11</v>
      </c>
      <c r="B12">
        <v>27</v>
      </c>
      <c r="C12" s="1"/>
      <c r="D12">
        <v>7</v>
      </c>
    </row>
    <row r="13" ht="13.2" spans="1:4">
      <c r="A13" s="1">
        <v>12</v>
      </c>
      <c r="B13" s="1">
        <v>1468</v>
      </c>
      <c r="D13">
        <v>173</v>
      </c>
    </row>
    <row r="14" ht="13.2" spans="1:4">
      <c r="A14" s="1">
        <v>13</v>
      </c>
      <c r="B14">
        <v>239</v>
      </c>
      <c r="C14" s="1"/>
      <c r="D14">
        <v>88</v>
      </c>
    </row>
    <row r="15" ht="13.2" spans="1:4">
      <c r="A15" s="1">
        <v>14</v>
      </c>
      <c r="B15">
        <v>42</v>
      </c>
      <c r="C15" s="1"/>
      <c r="D15">
        <v>5</v>
      </c>
    </row>
    <row r="16" ht="13.2" spans="1:4">
      <c r="A16" s="1">
        <v>15</v>
      </c>
      <c r="B16">
        <v>164</v>
      </c>
      <c r="C16" s="1"/>
      <c r="D16">
        <v>23</v>
      </c>
    </row>
    <row r="17" ht="13.2" spans="1:4">
      <c r="A17" s="1">
        <v>16</v>
      </c>
      <c r="B17">
        <v>562</v>
      </c>
      <c r="C17" s="1"/>
      <c r="D17">
        <v>37</v>
      </c>
    </row>
    <row r="18" ht="13.2" spans="1:4">
      <c r="A18" s="1">
        <v>17</v>
      </c>
      <c r="B18" s="1">
        <v>25</v>
      </c>
      <c r="D18">
        <v>2</v>
      </c>
    </row>
    <row r="19" ht="13.2" spans="1:4">
      <c r="A19" s="1">
        <v>18</v>
      </c>
      <c r="B19" s="1">
        <v>121</v>
      </c>
      <c r="D19">
        <v>13</v>
      </c>
    </row>
    <row r="20" ht="13.2" spans="1:4">
      <c r="A20" s="1">
        <v>19</v>
      </c>
      <c r="B20" s="1">
        <v>97</v>
      </c>
      <c r="D20">
        <v>8</v>
      </c>
    </row>
    <row r="21" ht="13.2" spans="1:4">
      <c r="A21" s="1">
        <v>20</v>
      </c>
      <c r="B21" s="1">
        <v>33</v>
      </c>
      <c r="D21">
        <v>8</v>
      </c>
    </row>
    <row r="22" ht="13.2" spans="1:4">
      <c r="A22" s="1">
        <v>21</v>
      </c>
      <c r="B22" s="1">
        <v>555</v>
      </c>
      <c r="C22" s="1"/>
      <c r="D22" s="1">
        <v>234</v>
      </c>
    </row>
    <row r="23" ht="13.2" spans="1:4">
      <c r="A23" s="1">
        <v>22</v>
      </c>
      <c r="B23" s="1">
        <v>185</v>
      </c>
      <c r="D23">
        <v>25</v>
      </c>
    </row>
    <row r="24" spans="2:4">
      <c r="B24">
        <f>SUM(B2:B23)</f>
        <v>20004</v>
      </c>
      <c r="D24">
        <f>SUM(D2:D23)</f>
        <v>1853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zoomScale="166" zoomScaleNormal="166" workbookViewId="0">
      <selection activeCell="A20" sqref="A20"/>
    </sheetView>
  </sheetViews>
  <sheetFormatPr defaultColWidth="11" defaultRowHeight="12.4" outlineLevelRow="4"/>
  <cols>
    <col min="1" max="1" width="58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="164" zoomScaleNormal="164" workbookViewId="0">
      <selection activeCell="F19" sqref="F19"/>
    </sheetView>
  </sheetViews>
  <sheetFormatPr defaultColWidth="9.14285714285714" defaultRowHeight="12.4" outlineLevelCol="3"/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>
      <c r="A2">
        <v>1</v>
      </c>
      <c r="B2">
        <v>9452.74</v>
      </c>
      <c r="C2">
        <v>751205</v>
      </c>
      <c r="D2">
        <v>181411.034</v>
      </c>
    </row>
    <row r="3" spans="1:4">
      <c r="A3">
        <v>2</v>
      </c>
      <c r="B3">
        <v>624.568</v>
      </c>
      <c r="C3">
        <v>1953.06</v>
      </c>
      <c r="D3">
        <v>768.167</v>
      </c>
    </row>
    <row r="4" spans="1:4">
      <c r="A4">
        <v>3</v>
      </c>
      <c r="B4">
        <v>1804.04</v>
      </c>
      <c r="C4">
        <v>14414.9</v>
      </c>
      <c r="D4">
        <v>3797.9</v>
      </c>
    </row>
    <row r="5" spans="1:4">
      <c r="A5">
        <v>4</v>
      </c>
      <c r="B5">
        <v>772.001</v>
      </c>
      <c r="C5">
        <v>2912.35</v>
      </c>
      <c r="D5">
        <v>1196.28</v>
      </c>
    </row>
    <row r="6" spans="1:4">
      <c r="A6">
        <v>5</v>
      </c>
      <c r="B6">
        <v>2488.05</v>
      </c>
      <c r="C6">
        <v>5729.27</v>
      </c>
      <c r="D6">
        <v>3292.19</v>
      </c>
    </row>
    <row r="7" spans="1:4">
      <c r="A7">
        <v>6</v>
      </c>
      <c r="B7">
        <v>1723.59</v>
      </c>
      <c r="C7">
        <v>50791.9</v>
      </c>
      <c r="D7">
        <v>6663.41</v>
      </c>
    </row>
    <row r="8" spans="1:4">
      <c r="A8">
        <v>7</v>
      </c>
      <c r="B8">
        <v>3495.89</v>
      </c>
      <c r="C8">
        <v>6974.55</v>
      </c>
      <c r="D8">
        <v>3639.05</v>
      </c>
    </row>
    <row r="9" spans="1:4">
      <c r="A9">
        <v>8</v>
      </c>
      <c r="B9">
        <v>5551.98</v>
      </c>
      <c r="C9">
        <v>7405.8</v>
      </c>
      <c r="D9">
        <v>4536.77</v>
      </c>
    </row>
    <row r="10" spans="1:4">
      <c r="A10">
        <v>9</v>
      </c>
      <c r="B10">
        <v>9349.4</v>
      </c>
      <c r="C10">
        <v>42741.1</v>
      </c>
      <c r="D10">
        <v>12429.3</v>
      </c>
    </row>
    <row r="11" spans="1:4">
      <c r="A11">
        <v>10</v>
      </c>
      <c r="B11">
        <v>1416.08</v>
      </c>
      <c r="C11">
        <v>15646.7</v>
      </c>
      <c r="D11">
        <v>3987.41</v>
      </c>
    </row>
    <row r="12" spans="1:4">
      <c r="A12">
        <v>11</v>
      </c>
      <c r="B12">
        <v>144.268</v>
      </c>
      <c r="C12">
        <v>1874.45</v>
      </c>
      <c r="D12">
        <v>523.433</v>
      </c>
    </row>
    <row r="13" spans="1:4">
      <c r="A13">
        <v>12</v>
      </c>
      <c r="B13">
        <v>2343.7</v>
      </c>
      <c r="C13">
        <v>67793.8</v>
      </c>
      <c r="D13">
        <v>10285.1</v>
      </c>
    </row>
    <row r="14" spans="1:4">
      <c r="A14">
        <v>13</v>
      </c>
      <c r="B14">
        <v>2293.6</v>
      </c>
      <c r="C14">
        <v>13979</v>
      </c>
      <c r="D14">
        <v>3692.71</v>
      </c>
    </row>
    <row r="15" spans="1:4">
      <c r="A15">
        <v>14</v>
      </c>
      <c r="B15">
        <v>525.232</v>
      </c>
      <c r="C15">
        <v>3126.94</v>
      </c>
      <c r="D15">
        <v>1132.03</v>
      </c>
    </row>
    <row r="16" spans="1:4">
      <c r="A16">
        <v>15</v>
      </c>
      <c r="B16">
        <v>1188.69</v>
      </c>
      <c r="C16">
        <v>10169.3</v>
      </c>
      <c r="D16">
        <v>2293.07</v>
      </c>
    </row>
    <row r="17" spans="1:4">
      <c r="A17">
        <v>16</v>
      </c>
      <c r="B17">
        <v>788.169</v>
      </c>
      <c r="C17">
        <v>25169.5</v>
      </c>
      <c r="D17">
        <v>3205.66</v>
      </c>
    </row>
    <row r="18" spans="1:4">
      <c r="A18">
        <v>17</v>
      </c>
      <c r="B18">
        <v>1729.13</v>
      </c>
      <c r="C18">
        <v>4314.94</v>
      </c>
      <c r="D18">
        <v>3636.1</v>
      </c>
    </row>
    <row r="19" spans="1:4">
      <c r="A19">
        <v>18</v>
      </c>
      <c r="B19">
        <v>4379</v>
      </c>
      <c r="C19">
        <v>27954.9</v>
      </c>
      <c r="D19">
        <v>21161</v>
      </c>
    </row>
    <row r="20" spans="1:4">
      <c r="A20">
        <v>19</v>
      </c>
      <c r="B20">
        <v>104.947</v>
      </c>
      <c r="C20">
        <v>4144.68</v>
      </c>
      <c r="D20">
        <v>560.485</v>
      </c>
    </row>
    <row r="21" spans="1:4">
      <c r="A21">
        <v>20</v>
      </c>
      <c r="B21">
        <v>1487.35</v>
      </c>
      <c r="C21">
        <v>3810.52</v>
      </c>
      <c r="D21">
        <v>2192.63</v>
      </c>
    </row>
    <row r="22" spans="1:4">
      <c r="A22">
        <v>21</v>
      </c>
      <c r="B22">
        <v>2641.28</v>
      </c>
      <c r="C22">
        <v>32398.7</v>
      </c>
      <c r="D22">
        <v>6555.1</v>
      </c>
    </row>
    <row r="23" spans="1:4">
      <c r="A23">
        <v>22</v>
      </c>
      <c r="B23">
        <v>262.307</v>
      </c>
      <c r="C23">
        <v>9272.46</v>
      </c>
      <c r="D23">
        <v>2043.12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7">
    <comment s:ref="A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s=0.1_vm</vt:lpstr>
      <vt:lpstr>s=1_vm</vt:lpstr>
      <vt:lpstr>s=0.1_record_size</vt:lpstr>
      <vt:lpstr>s=1_record_size</vt:lpstr>
      <vt:lpstr>Sheet1</vt:lpstr>
      <vt:lpstr>s=1_vm_replay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李明煜</cp:lastModifiedBy>
  <dcterms:created xsi:type="dcterms:W3CDTF">2006-09-16T08:00:00Z</dcterms:created>
  <dcterms:modified xsi:type="dcterms:W3CDTF">2022-12-13T00:37:50Z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19BDB3FC16BF944D9D5897635332DE9B</vt:lpwstr>
  </property>
  <property fmtid="{D5CDD505-2E9C-101B-9397-08002B2CF9AE}" pid="3" name="KSOProductBuildVer">
    <vt:lpwstr>2052-4.5.0.7402</vt:lpwstr>
  </property>
</Properties>
</file>