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5" rupBuild="20348"/>
  <workbookPr autoCompressPictures="1"/>
  <bookViews>
    <workbookView windowWidth="28800" windowHeight="14210"/>
  </bookViews>
  <sheets>
    <sheet name="Sheet1" sheetId="1" r:id="rId1"/>
  </sheets>
  <calcPr calcId="191029" calcMode="auto" fullCalcOnLoad="0" refMode="A1" iterate="0" fullPrecision="1" calcCompleted="0" calcOnSave="0" concurrentCalc="0" forceFullCalc="0"/>
</workbook>
</file>

<file path=xl/calcChain.xml><?xml version="1.0" encoding="utf-8"?>
<calcChain xmlns="http://schemas.openxmlformats.org/spreadsheetml/2006/main">
  <c r="B39" i="1" l="1"/>
  <c r="B38" i="1"/>
  <c r="B37" i="1"/>
  <c r="B36" i="1"/>
  <c r="B35" i="1"/>
  <c r="B34" i="1"/>
  <c r="B33" i="1"/>
  <c r="B32" i="1"/>
  <c r="B31" i="1"/>
  <c r="B30" i="1"/>
  <c r="B29" i="1"/>
  <c r="B28" i="1"/>
  <c r="B27" i="1"/>
  <c r="B26" i="1"/>
  <c r="B24" i="1"/>
  <c r="B23" i="1"/>
  <c r="B22" i="1"/>
  <c r="B21" i="1"/>
  <c r="B20" i="1"/>
  <c r="B19" i="1"/>
  <c r="B18" i="1"/>
  <c r="B17" i="1"/>
  <c r="B16" i="1"/>
  <c r="B15" i="1"/>
  <c r="B14" i="1"/>
  <c r="B13" i="1"/>
  <c r="B12" i="1"/>
  <c r="B11" i="1"/>
  <c r="B10" i="1"/>
  <c r="B9" i="1"/>
  <c r="B8" i="1"/>
  <c r="B7" i="1"/>
  <c r="B5" i="1"/>
  <c r="B4" i="1"/>
  <c r="B3" i="1"/>
  <c r="B2" i="1"/>
</calcChain>
</file>

<file path=xl/sharedStrings.xml><?xml version="1.0" encoding="utf-8"?>
<sst xmlns="http://schemas.openxmlformats.org/spreadsheetml/2006/main" count="388" uniqueCount="188">
  <si>
    <t xml:space="preserve">电话备注</t>
  </si>
  <si>
    <t xml:space="preserve">销售平台单号</t>
  </si>
  <si>
    <t xml:space="preserve">产品</t>
  </si>
  <si>
    <t xml:space="preserve">数量</t>
  </si>
  <si>
    <t xml:space="preserve">是否减库存</t>
  </si>
  <si>
    <t xml:space="preserve">店铺名</t>
  </si>
  <si>
    <t xml:space="preserve">接收时间</t>
  </si>
  <si>
    <t xml:space="preserve">备注</t>
  </si>
  <si>
    <t xml:space="preserve">处理结果</t>
  </si>
  <si>
    <t xml:space="preserve">正在通话</t>
  </si>
  <si>
    <t xml:space="preserve">[5瓶装] 甲酚皂来苏水消毒液医家用地面环境物体宠物异味消毒液</t>
  </si>
  <si>
    <t xml:space="preserve">566608520717</t>
  </si>
  <si>
    <t xml:space="preserve">1.0000</t>
  </si>
  <si>
    <t xml:space="preserve">无</t>
  </si>
  <si>
    <t xml:space="preserve">王蓉</t>
  </si>
  <si>
    <t xml:space="preserve">大福福清洁用品专营店</t>
  </si>
  <si>
    <t xml:space="preserve">上海虹口区城区建邦16区8号3001室</t>
  </si>
  <si>
    <t xml:space="preserve">赠品已发</t>
  </si>
  <si>
    <t xml:space="preserve">T</t>
  </si>
  <si>
    <t xml:space="preserve">室内拖把地板拖布大卫拖把桶旋转拖把免手洗家用拖布拓扑干湿两用拖地墩布自动托把双驱动墩布客厅 米咖 6个拖把头</t>
  </si>
  <si>
    <t xml:space="preserve">543406908080</t>
  </si>
  <si>
    <t xml:space="preserve">喻兴华</t>
  </si>
  <si>
    <t xml:space="preserve">大福福个护专营店</t>
  </si>
  <si>
    <t xml:space="preserve">广东佛山市南海区平洲镇平东晓翠路8至10号之1609</t>
  </si>
  <si>
    <t xml:space="preserve">拒接</t>
  </si>
  <si>
    <t xml:space="preserve">加厚户外便携防水草地野餐家用帐篷铝膜单人宿舍睡垫地垫垫 新款压纹厚度7毫米长2.4米宽2.4米有拼接</t>
  </si>
  <si>
    <t xml:space="preserve">584716565123</t>
  </si>
  <si>
    <t xml:space="preserve">于影</t>
  </si>
  <si>
    <t xml:space="preserve">福乐乐运动户外专营店</t>
  </si>
  <si>
    <t xml:space="preserve">北京通州区台湖镇台湖东区6号楼1单元702</t>
  </si>
  <si>
    <t xml:space="preserve">D</t>
  </si>
  <si>
    <t xml:space="preserve">儿童泳衣女童韩版连体公主裙式宝宝可爱游泳衣女孩学生泡温泉泳装 嫩粉色 L码(建议身高100-110cm)</t>
  </si>
  <si>
    <t xml:space="preserve">584851537861</t>
  </si>
  <si>
    <t xml:space="preserve">贾美玲</t>
  </si>
  <si>
    <t xml:space="preserve">新疆吐鲁番地区鄯善县火车站镇新疆鄯善县火车站镇吐哈油田机械厂</t>
  </si>
  <si>
    <t xml:space="preserve">泳镜高清大框度数游泳眼镜装备成人儿童男女士 大框炫彩黑蓝(大框)</t>
  </si>
  <si>
    <t xml:space="preserve">9893885347</t>
  </si>
  <si>
    <t xml:space="preserve">号码不存在</t>
  </si>
  <si>
    <t xml:space="preserve">1支装小雏菊护手霜补水保湿夏天 樱桃</t>
  </si>
  <si>
    <t xml:space="preserve">585128097789</t>
  </si>
  <si>
    <t xml:space="preserve">孟梦</t>
  </si>
  <si>
    <t xml:space="preserve">鹏乐美妆专营店</t>
  </si>
  <si>
    <t xml:space="preserve">河南濮阳市清丰县城关镇腾飞路正东方向政通大道西苑小区西北门666</t>
  </si>
  <si>
    <t xml:space="preserve">无法接通</t>
  </si>
  <si>
    <t xml:space="preserve">厘子色指甲油可剥可撕拉酒红色 气质裸色</t>
  </si>
  <si>
    <t xml:space="preserve">562308489444</t>
  </si>
  <si>
    <t xml:space="preserve">宋璟</t>
  </si>
  <si>
    <t xml:space="preserve">大福福化妆品专营店</t>
  </si>
  <si>
    <t xml:space="preserve">北京顺义区天竺地区万科天竺悦城4号楼2单元301</t>
  </si>
  <si>
    <t xml:space="preserve">厨房置物架 用品用具碗架收纳水槽沥水架碗碟篮可伸缩洗碗池滤水篮/ 伸缩沥水篮-北欧米</t>
  </si>
  <si>
    <t xml:space="preserve">567467101926</t>
  </si>
  <si>
    <t xml:space="preserve">缘缘</t>
  </si>
  <si>
    <t xml:space="preserve">乐鹏餐具专营店</t>
  </si>
  <si>
    <t xml:space="preserve">北京朝阳区五环到六环之间通州玉兰湾10号楼一单元1402</t>
  </si>
  <si>
    <t xml:space="preserve">衣服染色剂衣服染料免煮黑色免煮衣物翻新染衣服家用 草绿色</t>
  </si>
  <si>
    <t xml:space="preserve">16647916236</t>
  </si>
  <si>
    <t xml:space="preserve">王振宇</t>
  </si>
  <si>
    <t xml:space="preserve">河北廊坊市广阳区城区紫云轩7栋1501</t>
  </si>
  <si>
    <t xml:space="preserve">墙纸壁纸清洁剂布艺沙发清洗剂免水洗 家用壁布清洁剂墙布/</t>
  </si>
  <si>
    <t xml:space="preserve">570215818798</t>
  </si>
  <si>
    <t xml:space="preserve">王秀英</t>
  </si>
  <si>
    <t xml:space="preserve">山西太原市小店区城区通达街与人民南路交叉口4382厂拐角楼</t>
  </si>
  <si>
    <t xml:space="preserve">运动护腕男女扭伤健身夏季吸汗篮球排球羽毛球毛巾擦汗巾护手腕套 纯色款/黑色 8cm*10cm护腕</t>
  </si>
  <si>
    <t xml:space="preserve">557811636412</t>
  </si>
  <si>
    <t xml:space="preserve">米军</t>
  </si>
  <si>
    <t xml:space="preserve">陕西西安市雁塔区电子城街道电子城街道丁白路86号隆发汽修厂</t>
  </si>
  <si>
    <t xml:space="preserve">纯甘油1000g  无水  护肤甘油 全身可配醋/ 1000g/ml</t>
  </si>
  <si>
    <t xml:space="preserve">41502746415</t>
  </si>
  <si>
    <t xml:space="preserve">陈泽龙</t>
  </si>
  <si>
    <t xml:space="preserve">北京朝阳区崔各庄乡和平公社路京旺家园-七区11号楼1单元旁边金街工作坊</t>
  </si>
  <si>
    <t xml:space="preserve">儿童舞台妆亮片演出闪粉啫喱膏亮晶晶眼影眼妆贴脸部彩色眼影盘</t>
  </si>
  <si>
    <t xml:space="preserve">579757828881</t>
  </si>
  <si>
    <t xml:space="preserve">周雨</t>
  </si>
  <si>
    <t xml:space="preserve">北京昌平区六环以内北京市昌平区沙河镇能源西路2号院龙湖滟澜新宸22-103</t>
  </si>
  <si>
    <t xml:space="preserve">可替换过滤海绵杯刷 长柄沥水洗杯刷厨房用刷玻璃杯清洁刷子洗茶杯子水杯刷</t>
  </si>
  <si>
    <t xml:space="preserve">556905002084</t>
  </si>
  <si>
    <t xml:space="preserve">田琪</t>
  </si>
  <si>
    <t xml:space="preserve">鹏乐清洁用品专营店</t>
  </si>
  <si>
    <t xml:space="preserve">北京朝阳区四环到五环之间北京市朝阳区国家体育场北路鸟巢7号安检口，国家体育场公司</t>
  </si>
  <si>
    <t xml:space="preserve">带胸垫吊带背心女打底一体式内衣无袖内搭黑色运动背心瑜伽外穿 白色 175(XXL)</t>
  </si>
  <si>
    <t xml:space="preserve">571940769642</t>
  </si>
  <si>
    <t xml:space="preserve">王焕丽</t>
  </si>
  <si>
    <t xml:space="preserve">宁夏银川市金凤区城区银川市金凤区宁安大街富安东巷50号</t>
  </si>
  <si>
    <t xml:space="preserve">钓鱼打水桶活鱼桶折叠水桶带绳网小加厚提装渔具鱼箱桶鱼桶钓鱼桶 方形黑色(提绳款+打水绳)</t>
  </si>
  <si>
    <t xml:space="preserve">555610286293</t>
  </si>
  <si>
    <t xml:space="preserve">林海建</t>
  </si>
  <si>
    <t xml:space="preserve">浙江嘉兴市海盐县武原街道武原街道浙江省嘉兴市海盐县武原街道盐湖路金星段813汇祥方桩</t>
  </si>
  <si>
    <t xml:space="preserve">10双装棉布鞋套家用布可反复洗透气加厚耐磨学生机房脚套 每色一双 均码</t>
  </si>
  <si>
    <t xml:space="preserve">559462036908</t>
  </si>
  <si>
    <t xml:space="preserve">黄子韧</t>
  </si>
  <si>
    <t xml:space="preserve">江西南昌市青山湖区湖坊镇北京东路1038号江西省水科院家属楼12幢</t>
  </si>
  <si>
    <t xml:space="preserve">旅行分装瓶按压式细雾小喷瓶喷雾瓶化妆品补水小瓶子套装 天蓝色(9件套)</t>
  </si>
  <si>
    <t xml:space="preserve">585101460956</t>
  </si>
  <si>
    <t xml:space="preserve">蔡健苗</t>
  </si>
  <si>
    <t xml:space="preserve">广东佛山市顺德区乐从镇劳岳大道劳岳加油站斜对面（达洋公司）</t>
  </si>
  <si>
    <t xml:space="preserve">便当包装盒子贴纸爱心创意汉堡盒水果/ 浅紫色 本色10个</t>
  </si>
  <si>
    <t xml:space="preserve">585001835354</t>
  </si>
  <si>
    <t xml:space="preserve">2.0000</t>
  </si>
  <si>
    <t xml:space="preserve">金媛</t>
  </si>
  <si>
    <t xml:space="preserve">北京海淀区四环到五环之间大有庄100号中共中央党校北门67楼三单元306室</t>
  </si>
  <si>
    <t xml:space="preserve">眼镜布鹿皮绒眼睛布 棉镜头擦拭镜布手机屏幕纤维清洁镜布 麂皮绒镜布8张送清洗液2瓶)</t>
  </si>
  <si>
    <t xml:space="preserve">540514315759</t>
  </si>
  <si>
    <t xml:space="preserve">李健</t>
  </si>
  <si>
    <t xml:space="preserve">天津和平区全境天津市和平区大沽北路2号天津环球金融中心b3物业</t>
  </si>
  <si>
    <t xml:space="preserve">牛奶浴浓缩牛奶浴粉沐浴奶膏泡澡粉浴剂浴液浴盐</t>
  </si>
  <si>
    <t xml:space="preserve">42172916954</t>
  </si>
  <si>
    <t xml:space="preserve">邹雪</t>
  </si>
  <si>
    <t xml:space="preserve">鹏乐洗护专营店</t>
  </si>
  <si>
    <t xml:space="preserve">四川宜宾市南溪区城区内江景郦城别墅专用电梯右边 纤叶阁美容院</t>
  </si>
  <si>
    <t xml:space="preserve">樱花身体乳保湿香体全身补水女男鸡皮肤干燥身体乳保湿 500ml</t>
  </si>
  <si>
    <t xml:space="preserve">583273599483</t>
  </si>
  <si>
    <t xml:space="preserve">段公子</t>
  </si>
  <si>
    <t xml:space="preserve">鹏乐个人护理专营店</t>
  </si>
  <si>
    <t xml:space="preserve">内蒙古鄂尔多斯市准格尔旗大路煤化工基地大路新区久泰馨苑</t>
  </si>
  <si>
    <t xml:space="preserve">弹力绷带运动护膝跑步护小腿篮球护脚踝健身护肘缠绕护脚腕 加长多功能可做护腰【300cm】 黑色【两只装】</t>
  </si>
  <si>
    <t xml:space="preserve">13124346905</t>
  </si>
  <si>
    <t xml:space="preserve">邓文劼</t>
  </si>
  <si>
    <t xml:space="preserve">上海长宁区城区福泉路120弄37号502室</t>
  </si>
  <si>
    <t xml:space="preserve">加长四季护膝保暖男女士运动骑车夏季房护腿关节膝盖套中老年 灰色四季款(不加绒) L</t>
  </si>
  <si>
    <t xml:space="preserve">568849959726</t>
  </si>
  <si>
    <t xml:space="preserve">问家里</t>
  </si>
  <si>
    <t xml:space="preserve">【1瓶装】身体乳女保湿滋润香体全身补水干性肤质留香润肤乳冬季 英国梨与小苍兰</t>
  </si>
  <si>
    <t xml:space="preserve">579469088341M</t>
  </si>
  <si>
    <t xml:space="preserve">董格格</t>
  </si>
  <si>
    <t xml:space="preserve">鹏乐个护专营店</t>
  </si>
  <si>
    <t xml:space="preserve">北京东城区内环到三环里广渠门领航国际中心1号楼2单元2001室</t>
  </si>
  <si>
    <t xml:space="preserve">手套家务绒里厨房清洁家务乳胶洗碗手套女洗衣服橡胶胶皮塑胶加厚 耐用加绒/ 3双束口加绒加长 M</t>
  </si>
  <si>
    <t xml:space="preserve">545453199521</t>
  </si>
  <si>
    <t xml:space="preserve">张丽君</t>
  </si>
  <si>
    <t xml:space="preserve">北京通州区梨园镇北京市通州区八通线临河里站北侧400米梨园南街与临河里路交汇处华业东方玫瑰写字楼B座1712</t>
  </si>
  <si>
    <t xml:space="preserve">60张 粘虫板粘蝇纸除蚊灭苍蝇贴捕灭蝇粘蝇板家用粘虫蚊子小飞虫餐厅食堂物理灭蝇简单</t>
  </si>
  <si>
    <t xml:space="preserve">536301834565C0516</t>
  </si>
  <si>
    <t xml:space="preserve">李维军</t>
  </si>
  <si>
    <t xml:space="preserve">新疆伊犁州奎屯市城区喀什东路国贸北门金三角快餐</t>
  </si>
  <si>
    <t xml:space="preserve">已退</t>
  </si>
  <si>
    <t xml:space="preserve">引体向上硬拉带护腕护掌透气助力带健身手套男女单杠运动护掌 黑色 M</t>
  </si>
  <si>
    <t xml:space="preserve">554779701468</t>
  </si>
  <si>
    <t xml:space="preserve">张先生</t>
  </si>
  <si>
    <t xml:space="preserve">北京海淀区羊坊店街道复兴路二十三号院百乐写字楼</t>
  </si>
  <si>
    <t xml:space="preserve">硅胶面膜罩套挂耳式全脸器敷面膜工具加厚立体大 白色2盒</t>
  </si>
  <si>
    <t xml:space="preserve">528025954414</t>
  </si>
  <si>
    <t xml:space="preserve">胡燕</t>
  </si>
  <si>
    <t xml:space="preserve">重庆璧山区县城内璧山区璧泉街道金剑路209号附17号</t>
  </si>
  <si>
    <t xml:space="preserve">蒸汽眼罩睡眠遮光热敷睡觉真丝usb加热充电护眼 【真丝套装】9档调温-决明子+薰衣草(灰色+适配器</t>
  </si>
  <si>
    <t xml:space="preserve">560500671323</t>
  </si>
  <si>
    <t xml:space="preserve">李肖</t>
  </si>
  <si>
    <t xml:space="preserve">广东汕头市濠江区达濠街道北沙湾迎宾花园龙光碧海阳光2栋418室</t>
  </si>
  <si>
    <t xml:space="preserve">深蹲负重拉力绳力量训练篮球训练器材弹力带健身拉力带弹力绳 周长208*宽0.64cm</t>
  </si>
  <si>
    <t xml:space="preserve">19088223217</t>
  </si>
  <si>
    <t xml:space="preserve">3.0000</t>
  </si>
  <si>
    <t xml:space="preserve">余虹达</t>
  </si>
  <si>
    <t xml:space="preserve">河北唐山市丰南区钱营镇闫庄闫庄清泉体育馆</t>
  </si>
  <si>
    <t xml:space="preserve">牙线棒家庭装500支弓形牙签护理牙齿清洁独立包装牙线圆超细</t>
  </si>
  <si>
    <t xml:space="preserve">41653135753</t>
  </si>
  <si>
    <t xml:space="preserve">谢永俊</t>
  </si>
  <si>
    <t xml:space="preserve">广东广州市番禺区南村镇沙溪大道悦海径5号</t>
  </si>
  <si>
    <t xml:space="preserve">关机</t>
  </si>
  <si>
    <t xml:space="preserve">【5斤装】厨房清洁剂小苏打粉多功能清洗果蔬茶渍污洗衣机家用-</t>
  </si>
  <si>
    <t xml:space="preserve">544575849348</t>
  </si>
  <si>
    <t xml:space="preserve">谭志明</t>
  </si>
  <si>
    <t xml:space="preserve">广东东莞市望牛墩镇广东省东莞市望牛墩镇望联下五坊新村十巷七号</t>
  </si>
  <si>
    <t xml:space="preserve">扫床刷子 软毛刷扫床刷子鬃毛卧室扫床笤帚清洁刷床床刷</t>
  </si>
  <si>
    <t xml:space="preserve">559876921574</t>
  </si>
  <si>
    <t xml:space="preserve">姜世辉</t>
  </si>
  <si>
    <t xml:space="preserve">浙江杭州市萧山区宁围街道利丰路与文明路交叉口碧桂圆珑悦小区9栋2单元801</t>
  </si>
  <si>
    <t xml:space="preserve">脊椎架脊柱按摩器腰椎侧弯矫正器驼背颈椎器靠背架 磁疗滚珠三代</t>
  </si>
  <si>
    <t xml:space="preserve">25679292447T</t>
  </si>
  <si>
    <t xml:space="preserve">刘莹雪</t>
  </si>
  <si>
    <t xml:space="preserve">北京朝阳区四环到五环之间望京西路季景沁园208号楼706</t>
  </si>
  <si>
    <t xml:space="preserve">8000目厨房家用菜刀磨刀油石用镜面细磨磨刀石10000目细多功/ 精磨1000/6000</t>
  </si>
  <si>
    <t xml:space="preserve">589440738097</t>
  </si>
  <si>
    <t xml:space="preserve">汤森</t>
  </si>
  <si>
    <t xml:space="preserve">北京丰台区二环到三环丰桥路2号院2A8031</t>
  </si>
  <si>
    <t xml:space="preserve">草酸清洁剂厕所瓷砖水泥卫生间地板清洗剂外墙除垢/</t>
  </si>
  <si>
    <t xml:space="preserve">587558988032C0524</t>
  </si>
  <si>
    <t xml:space="preserve">徐智渊</t>
  </si>
  <si>
    <t xml:space="preserve">江苏南通市海门市海门镇秀山西路888号海荷安霁?</t>
  </si>
  <si>
    <t xml:space="preserve">碳素轻鱼竿支架钓箱钓椅用硬钓鱼支架子渔具炮台架杆竿架 高碳支架(配后挂) 2.4m</t>
  </si>
  <si>
    <t xml:space="preserve">591642963897</t>
  </si>
  <si>
    <t xml:space="preserve">王金玉</t>
  </si>
  <si>
    <t xml:space="preserve">北京房山区城区城关街道德润街3号院原香漫谷四期</t>
  </si>
  <si>
    <t xml:space="preserve">鱼包渔具包加厚杆包多功能收纳包大肚钓鱼包鱼具用品 125cm 三层直方包</t>
  </si>
  <si>
    <t xml:space="preserve">570885983270</t>
  </si>
  <si>
    <t xml:space="preserve">D</t>
    <phoneticPr fontId="4" type="noConversion"/>
  </si>
  <si>
    <t xml:space="preserve">电话</t>
    <phoneticPr fontId="4" type="noConversion"/>
  </si>
  <si>
    <t xml:space="preserve">地址</t>
    <phoneticPr fontId="4" type="noConversion"/>
  </si>
  <si>
    <t xml:space="preserve">收件人</t>
    <phoneticPr fontId="4" type="noConversion"/>
  </si>
  <si>
    <t xml:space="preserve">未找到</t>
  </si>
</sst>
</file>

<file path=xl/styles.xml><?xml version="1.0" encoding="utf-8"?>
<styleSheet xmlns="http://schemas.openxmlformats.org/spreadsheetml/2006/main">
  <fonts count="5">
    <font>
      <sz val="11"/>
      <color theme="1"/>
      <name val="宋体"/>
      <charset val="134"/>
      <scheme val="minor"/>
    </font>
    <font>
      <sz val="11"/>
      <color rgb="FF333333"/>
      <name val="Segoe UI"/>
      <family val="2"/>
    </font>
    <font>
      <sz val="11"/>
      <color rgb="FF00B0F0"/>
      <name val="宋体"/>
      <family val="3"/>
      <charset val="134"/>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xfId="0" applyAlignment="0">
      <alignment vertical="center"/>
    </xf>
  </cellStyleXfs>
  <cellXfs count="24">
    <xf numFmtId="0" fontId="0" fillId="0" borderId="0" xfId="0" applyAlignment="0">
      <alignment vertical="center"/>
    </xf>
    <xf numFmtId="0" fontId="0" fillId="0" borderId="0" xfId="0" applyFill="1" applyAlignment="1">
      <alignment vertical="center"/>
    </xf>
    <xf numFmtId="0" fontId="0" fillId="0" borderId="0" xfId="0" applyFill="1" applyAlignment="1"/>
    <xf numFmtId="49" fontId="0" fillId="2" borderId="0" xfId="0" applyNumberFormat="1" applyFont="1" applyFill="1" applyAlignment="1">
      <alignment vertical="center"/>
    </xf>
    <xf numFmtId="0" fontId="0" fillId="2" borderId="0" xfId="0" applyFill="1" applyAlignment="1"/>
    <xf numFmtId="49" fontId="0" fillId="2" borderId="0" xfId="0" applyNumberFormat="1" applyFill="1" applyAlignment="1"/>
    <xf numFmtId="0" fontId="0" fillId="2" borderId="0" xfId="0" applyFill="1" applyAlignment="1">
      <alignment horizontal="right"/>
    </xf>
    <xf numFmtId="0" fontId="0" fillId="2" borderId="0" xfId="0" applyFill="1" applyAlignment="1">
      <alignment horizontal="center"/>
    </xf>
    <xf numFmtId="0" fontId="0" fillId="0" borderId="0" xfId="0" applyFill="1" applyAlignment="1">
      <alignment horizontal="center" vertical="center"/>
    </xf>
    <xf numFmtId="0" fontId="0" fillId="3" borderId="0" xfId="0" applyFont="1" applyFill="1" applyAlignment="1">
      <alignment horizontal="left" vertical="center"/>
    </xf>
    <xf numFmtId="0" fontId="1" fillId="0" borderId="0" xfId="0" applyFont="1" applyFill="1" applyAlignment="1">
      <alignment vertical="center"/>
    </xf>
    <xf numFmtId="0" fontId="0" fillId="0" borderId="0" xfId="0" applyFont="1" applyBorder="1" applyFill="1" applyAlignment="1">
      <alignment horizontal="center" vertical="center"/>
    </xf>
    <xf numFmtId="0" fontId="2" fillId="0" borderId="0" xfId="0" applyFont="1" applyFill="1" applyAlignment="1">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4" borderId="0" xfId="0" applyFill="1" applyAlignment="1">
      <alignment vertical="center"/>
    </xf>
    <xf numFmtId="0" fontId="0" fillId="4" borderId="0" xfId="0" applyFont="1" applyFill="1" applyAlignment="1">
      <alignment horizontal="left" vertical="center"/>
    </xf>
    <xf numFmtId="0" fontId="0" fillId="2" borderId="0" xfId="0" applyFill="1" applyAlignment="1">
      <alignment horizontal="left"/>
    </xf>
    <xf numFmtId="22" fontId="0" fillId="0" borderId="0" xfId="0" applyNumberFormat="1" applyFill="1" applyAlignment="1">
      <alignment vertical="center"/>
    </xf>
    <xf numFmtId="0" fontId="0" fillId="0" borderId="0" xfId="0" applyFill="1" applyAlignment="1">
      <alignment horizontal="left" vertical="center"/>
    </xf>
    <xf numFmtId="22" fontId="0" fillId="4" borderId="0" xfId="0" applyNumberFormat="1" applyFill="1" applyAlignment="1">
      <alignment vertical="center"/>
    </xf>
    <xf numFmtId="0" fontId="3" fillId="0" borderId="0" xfId="0" applyFont="1" applyFill="1" applyAlignment="1">
      <alignment horizontal="center" vertical="center"/>
    </xf>
    <xf numFmtId="0" fontId="0" fillId="0" borderId="0" xfId="0" applyFont="1" applyBorder="1" applyFill="1" applyAlignment="1">
      <alignment horizontal="center" vertical="center"/>
    </xf>
    <xf numFmtId="0" fontId="3" fillId="2" borderId="0" xfId="0" applyFont="1" applyFill="1" applyAlignment="1"/>
  </cellXfs>
  <cellStyles count="1">
    <cellStyle name="常规" xfId="0" builtinId="0"/>
  </cellStyles>
  <dxfs count="1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40"/>
  <sheetViews>
    <sheetView tabSelected="1" workbookViewId="0">
      <selection activeCell="E8" sqref="E8"/>
    </sheetView>
  </sheetViews>
  <sheetFormatPr defaultColWidth="9" defaultRowHeight="14"/>
  <cols>
    <col min="2" max="2" width="15.36328125" customWidth="1"/>
    <col min="3" max="3" width="22.90625" customWidth="1"/>
    <col min="8" max="8" width="16.26953125" customWidth="1"/>
    <col min="9" max="9" width="16" customWidth="1"/>
    <col min="10" max="10" width="25.6328125" customWidth="1"/>
    <col min="11" max="11" width="23.90625" customWidth="1"/>
  </cols>
  <sheetData>
    <row r="1" spans="1:14">
      <c r="A1" s="2" t="s">
        <v>0</v>
      </c>
      <c r="B1" s="3" t="s">
        <v>1</v>
      </c>
      <c r="C1" s="4" t="s">
        <v>2</v>
      </c>
      <c r="D1" s="5"/>
      <c r="E1" s="6" t="s">
        <v>3</v>
      </c>
      <c r="F1" s="7" t="s">
        <v>4</v>
      </c>
      <c r="G1" s="23" t="s">
        <v>186</v>
      </c>
      <c r="H1" s="23" t="s">
        <v>184</v>
      </c>
      <c r="I1" s="4" t="s">
        <v>5</v>
      </c>
      <c r="J1" s="23" t="s">
        <v>185</v>
      </c>
      <c r="K1" s="4" t="s">
        <v>6</v>
      </c>
      <c r="L1" s="4" t="s">
        <v>7</v>
      </c>
      <c r="M1" s="4"/>
      <c r="N1" s="17" t="s">
        <v>8</v>
      </c>
    </row>
    <row r="2" spans="1:14" s="1" customFormat="1">
      <c r="A2" s="8" t="s">
        <v>9</v>
      </c>
      <c r="B2" s="1" t="str">
        <f>"98742328535"</f>
        <v>98742328535</v>
      </c>
      <c r="C2" s="1" t="s">
        <v>10</v>
      </c>
      <c r="D2" s="1" t="s">
        <v>11</v>
      </c>
      <c r="E2" s="1" t="s">
        <v>12</v>
      </c>
      <c r="F2" s="9" t="s">
        <v>13</v>
      </c>
      <c r="G2" s="1" t="s">
        <v>14</v>
      </c>
      <c r="H2" s="1">
        <v>13816456567</v>
      </c>
      <c r="I2" s="1" t="s">
        <v>15</v>
      </c>
      <c r="J2" s="1" t="s">
        <v>16</v>
      </c>
      <c r="K2" s="18">
        <v>43648.434224536999</v>
      </c>
      <c r="L2" s="13" t="s">
        <v>17</v>
      </c>
      <c r="N2" s="19" t="s">
        <v>187</v>
      </c>
    </row>
    <row r="3" spans="1:14" s="1" customFormat="1">
      <c r="A3" s="8" t="s">
        <v>18</v>
      </c>
      <c r="B3" s="1" t="str">
        <f>"98792293644"</f>
        <v>98792293644</v>
      </c>
      <c r="C3" s="1" t="s">
        <v>19</v>
      </c>
      <c r="D3" s="1" t="s">
        <v>20</v>
      </c>
      <c r="E3" s="1" t="s">
        <v>12</v>
      </c>
      <c r="F3" s="9" t="s">
        <v>13</v>
      </c>
      <c r="G3" s="1" t="s">
        <v>21</v>
      </c>
      <c r="H3" s="1">
        <v>13392783806</v>
      </c>
      <c r="I3" s="1" t="s">
        <v>22</v>
      </c>
      <c r="J3" s="1" t="s">
        <v>23</v>
      </c>
      <c r="K3" s="18">
        <v>43648.437557870398</v>
      </c>
      <c r="L3" s="13" t="s">
        <v>17</v>
      </c>
      <c r="N3" s="19" t="s">
        <v>187</v>
      </c>
    </row>
    <row r="4" spans="1:14" s="1" customFormat="1">
      <c r="A4" s="8" t="s">
        <v>24</v>
      </c>
      <c r="B4" s="1" t="str">
        <f>"98788220800"</f>
        <v>98788220800</v>
      </c>
      <c r="C4" s="1" t="s">
        <v>25</v>
      </c>
      <c r="D4" s="1" t="s">
        <v>26</v>
      </c>
      <c r="E4" s="1" t="s">
        <v>12</v>
      </c>
      <c r="F4" s="9" t="s">
        <v>13</v>
      </c>
      <c r="G4" s="1" t="s">
        <v>27</v>
      </c>
      <c r="H4" s="1">
        <v>13439436352</v>
      </c>
      <c r="I4" s="1" t="s">
        <v>28</v>
      </c>
      <c r="J4" s="1" t="s">
        <v>29</v>
      </c>
      <c r="K4" s="18">
        <v>43648.441990740699</v>
      </c>
      <c r="L4" s="13" t="s">
        <v>17</v>
      </c>
      <c r="N4" s="19" t="s">
        <v>187</v>
      </c>
    </row>
    <row r="5" spans="1:14" s="1" customFormat="1">
      <c r="A5" s="8" t="s">
        <v>30</v>
      </c>
      <c r="B5" s="1" t="str">
        <f>"98791628526"</f>
        <v>98791628526</v>
      </c>
      <c r="C5" s="1" t="s">
        <v>31</v>
      </c>
      <c r="D5" s="1" t="s">
        <v>32</v>
      </c>
      <c r="E5" s="1" t="s">
        <v>12</v>
      </c>
      <c r="F5" s="9" t="s">
        <v>13</v>
      </c>
      <c r="G5" s="1" t="s">
        <v>33</v>
      </c>
      <c r="H5" s="1">
        <v>18699505125</v>
      </c>
      <c r="I5" s="1" t="s">
        <v>28</v>
      </c>
      <c r="J5" s="1" t="s">
        <v>34</v>
      </c>
      <c r="K5" s="18">
        <v>43648.447013888901</v>
      </c>
      <c r="L5" s="13" t="s">
        <v>17</v>
      </c>
      <c r="N5" s="19" t="s">
        <v>187</v>
      </c>
    </row>
    <row r="6" spans="1:14" s="1" customFormat="1">
      <c r="A6" s="21" t="s">
        <v>183</v>
      </c>
      <c r="C6" s="1" t="s">
        <v>35</v>
      </c>
      <c r="D6" s="1" t="s">
        <v>36</v>
      </c>
      <c r="E6" s="1" t="s">
        <v>12</v>
      </c>
      <c r="F6" s="9" t="s">
        <v>13</v>
      </c>
      <c r="K6" s="18"/>
      <c r="N6" s="19" t="s">
        <v>187</v>
      </c>
    </row>
    <row r="7" spans="1:14" s="1" customFormat="1">
      <c r="A7" s="8" t="s">
        <v>37</v>
      </c>
      <c r="B7" s="1" t="str">
        <f>"98741829329"</f>
        <v>98741829329</v>
      </c>
      <c r="C7" s="1" t="s">
        <v>38</v>
      </c>
      <c r="D7" s="1" t="s">
        <v>39</v>
      </c>
      <c r="E7" s="1" t="s">
        <v>12</v>
      </c>
      <c r="F7" s="9" t="s">
        <v>13</v>
      </c>
      <c r="G7" s="1" t="s">
        <v>40</v>
      </c>
      <c r="H7" s="1">
        <v>15691061914</v>
      </c>
      <c r="I7" s="1" t="s">
        <v>41</v>
      </c>
      <c r="J7" s="1" t="s">
        <v>42</v>
      </c>
      <c r="K7" s="18">
        <v>43648.436006944401</v>
      </c>
      <c r="L7" s="13" t="s">
        <v>17</v>
      </c>
      <c r="N7" s="19" t="s">
        <v>187</v>
      </c>
    </row>
    <row r="8" spans="1:14" s="1" customFormat="1" ht="16.5">
      <c r="A8" s="8" t="s">
        <v>43</v>
      </c>
      <c r="B8" s="1" t="str">
        <f>"98743244950"</f>
        <v>98743244950</v>
      </c>
      <c r="C8" s="1" t="s">
        <v>44</v>
      </c>
      <c r="D8" s="1" t="s">
        <v>45</v>
      </c>
      <c r="E8" s="1" t="s">
        <v>12</v>
      </c>
      <c r="F8" s="9" t="s">
        <v>13</v>
      </c>
      <c r="G8" s="10" t="s">
        <v>46</v>
      </c>
      <c r="H8" s="1">
        <v>15601009898</v>
      </c>
      <c r="I8" s="1" t="s">
        <v>47</v>
      </c>
      <c r="J8" s="1" t="s">
        <v>48</v>
      </c>
      <c r="K8" s="18">
        <v>43648.454722222203</v>
      </c>
      <c r="L8" s="13" t="s">
        <v>17</v>
      </c>
      <c r="N8" s="19" t="s">
        <v>187</v>
      </c>
    </row>
    <row r="9" spans="1:14" s="1" customFormat="1">
      <c r="A9" s="8" t="s">
        <v>43</v>
      </c>
      <c r="B9" s="1" t="str">
        <f>"98743063248"</f>
        <v>98743063248</v>
      </c>
      <c r="C9" s="1" t="s">
        <v>49</v>
      </c>
      <c r="D9" s="1" t="s">
        <v>50</v>
      </c>
      <c r="E9" s="1" t="s">
        <v>12</v>
      </c>
      <c r="F9" s="9" t="s">
        <v>13</v>
      </c>
      <c r="G9" s="1" t="s">
        <v>51</v>
      </c>
      <c r="H9" s="1">
        <v>17600798787</v>
      </c>
      <c r="I9" s="1" t="s">
        <v>52</v>
      </c>
      <c r="J9" s="1" t="s">
        <v>53</v>
      </c>
      <c r="K9" s="18">
        <v>43648.455219907402</v>
      </c>
      <c r="L9" s="13" t="s">
        <v>17</v>
      </c>
      <c r="N9" s="19" t="s">
        <v>187</v>
      </c>
    </row>
    <row r="10" spans="1:14" s="1" customFormat="1">
      <c r="A10" s="8" t="s">
        <v>30</v>
      </c>
      <c r="B10" s="1" t="str">
        <f>"98792716039"</f>
        <v>98792716039</v>
      </c>
      <c r="C10" s="1" t="s">
        <v>54</v>
      </c>
      <c r="D10" s="1" t="s">
        <v>55</v>
      </c>
      <c r="E10" s="1" t="s">
        <v>12</v>
      </c>
      <c r="F10" s="9" t="s">
        <v>13</v>
      </c>
      <c r="G10" s="1" t="s">
        <v>56</v>
      </c>
      <c r="H10" s="1">
        <v>15801491515</v>
      </c>
      <c r="I10" s="1" t="s">
        <v>15</v>
      </c>
      <c r="J10" s="1" t="s">
        <v>57</v>
      </c>
      <c r="K10" s="18">
        <v>43648.459942129601</v>
      </c>
      <c r="L10" s="13" t="s">
        <v>17</v>
      </c>
      <c r="N10" s="19" t="s">
        <v>187</v>
      </c>
    </row>
    <row r="11" spans="1:14" s="1" customFormat="1">
      <c r="A11" s="11" t="s">
        <v>24</v>
      </c>
      <c r="B11" s="1" t="str">
        <f>"98793486351"</f>
        <v>98793486351</v>
      </c>
      <c r="C11" s="1" t="s">
        <v>58</v>
      </c>
      <c r="D11" s="1" t="s">
        <v>59</v>
      </c>
      <c r="E11" s="1" t="s">
        <v>12</v>
      </c>
      <c r="F11" s="9" t="s">
        <v>13</v>
      </c>
      <c r="G11" s="1" t="s">
        <v>60</v>
      </c>
      <c r="H11" s="1">
        <v>15835126517</v>
      </c>
      <c r="I11" s="1" t="s">
        <v>41</v>
      </c>
      <c r="J11" s="1" t="s">
        <v>61</v>
      </c>
      <c r="K11" s="18">
        <v>43648.4675347222</v>
      </c>
      <c r="L11" s="13" t="s">
        <v>17</v>
      </c>
      <c r="N11" s="19" t="s">
        <v>187</v>
      </c>
    </row>
    <row r="12" spans="1:14" s="1" customFormat="1">
      <c r="A12" s="11" t="s">
        <v>24</v>
      </c>
      <c r="B12" s="1" t="str">
        <f>"98793629135"</f>
        <v>98793629135</v>
      </c>
      <c r="C12" s="1" t="s">
        <v>62</v>
      </c>
      <c r="D12" s="1" t="s">
        <v>63</v>
      </c>
      <c r="E12" s="1" t="s">
        <v>12</v>
      </c>
      <c r="F12" s="9" t="s">
        <v>13</v>
      </c>
      <c r="G12" s="1" t="s">
        <v>64</v>
      </c>
      <c r="H12" s="1">
        <v>13700288165</v>
      </c>
      <c r="I12" s="1" t="s">
        <v>28</v>
      </c>
      <c r="J12" s="1" t="s">
        <v>65</v>
      </c>
      <c r="K12" s="18">
        <v>43648.4682986111</v>
      </c>
      <c r="L12" s="13" t="s">
        <v>17</v>
      </c>
      <c r="N12" s="19" t="s">
        <v>187</v>
      </c>
    </row>
    <row r="13" spans="1:14" s="1" customFormat="1">
      <c r="A13" s="11" t="s">
        <v>18</v>
      </c>
      <c r="B13" s="1" t="str">
        <f>"98744507024"</f>
        <v>98744507024</v>
      </c>
      <c r="C13" s="1" t="s">
        <v>66</v>
      </c>
      <c r="D13" s="1" t="s">
        <v>67</v>
      </c>
      <c r="E13" s="1" t="s">
        <v>12</v>
      </c>
      <c r="F13" s="9" t="s">
        <v>13</v>
      </c>
      <c r="G13" s="1" t="s">
        <v>68</v>
      </c>
      <c r="H13" s="1">
        <v>15854600945</v>
      </c>
      <c r="I13" s="1" t="s">
        <v>41</v>
      </c>
      <c r="J13" s="1" t="s">
        <v>69</v>
      </c>
      <c r="K13" s="18">
        <v>43648.472997685203</v>
      </c>
      <c r="L13" s="13" t="s">
        <v>17</v>
      </c>
      <c r="N13" s="19" t="s">
        <v>187</v>
      </c>
    </row>
    <row r="14" spans="1:14" s="1" customFormat="1">
      <c r="A14" s="11" t="s">
        <v>43</v>
      </c>
      <c r="B14" s="1" t="str">
        <f>"98790453283"</f>
        <v>98790453283</v>
      </c>
      <c r="C14" s="1" t="s">
        <v>70</v>
      </c>
      <c r="D14" s="1" t="s">
        <v>71</v>
      </c>
      <c r="E14" s="1" t="s">
        <v>12</v>
      </c>
      <c r="F14" s="9" t="s">
        <v>13</v>
      </c>
      <c r="G14" s="1" t="s">
        <v>72</v>
      </c>
      <c r="H14" s="1">
        <v>18500183367</v>
      </c>
      <c r="I14" s="1" t="s">
        <v>41</v>
      </c>
      <c r="J14" s="1" t="s">
        <v>73</v>
      </c>
      <c r="K14" s="18">
        <v>43648.475960648102</v>
      </c>
      <c r="L14" s="13" t="s">
        <v>17</v>
      </c>
      <c r="N14" s="19" t="s">
        <v>187</v>
      </c>
    </row>
    <row r="15" spans="1:14" s="1" customFormat="1">
      <c r="A15" s="11" t="s">
        <v>24</v>
      </c>
      <c r="B15" s="1" t="str">
        <f>"98791419649"</f>
        <v>98791419649</v>
      </c>
      <c r="C15" s="1" t="s">
        <v>74</v>
      </c>
      <c r="D15" s="1" t="s">
        <v>75</v>
      </c>
      <c r="E15" s="1" t="s">
        <v>12</v>
      </c>
      <c r="F15" s="9" t="s">
        <v>13</v>
      </c>
      <c r="G15" s="1" t="s">
        <v>76</v>
      </c>
      <c r="H15" s="1">
        <v>13910605002</v>
      </c>
      <c r="I15" s="1" t="s">
        <v>77</v>
      </c>
      <c r="J15" s="1" t="s">
        <v>78</v>
      </c>
      <c r="K15" s="18">
        <v>43648.479247685202</v>
      </c>
      <c r="L15" s="13" t="s">
        <v>17</v>
      </c>
      <c r="N15" s="19" t="s">
        <v>187</v>
      </c>
    </row>
    <row r="16" spans="1:14" s="1" customFormat="1">
      <c r="A16" s="11" t="s">
        <v>30</v>
      </c>
      <c r="B16" s="1" t="str">
        <f>"98741135673"</f>
        <v>98741135673</v>
      </c>
      <c r="C16" s="1" t="s">
        <v>79</v>
      </c>
      <c r="D16" s="1" t="s">
        <v>80</v>
      </c>
      <c r="E16" s="1" t="s">
        <v>12</v>
      </c>
      <c r="F16" s="9" t="s">
        <v>13</v>
      </c>
      <c r="G16" s="1" t="s">
        <v>81</v>
      </c>
      <c r="H16" s="1">
        <v>13995370630</v>
      </c>
      <c r="I16" s="1" t="s">
        <v>28</v>
      </c>
      <c r="J16" s="1" t="s">
        <v>82</v>
      </c>
      <c r="K16" s="18">
        <v>43648.480324074102</v>
      </c>
      <c r="L16" s="13" t="s">
        <v>17</v>
      </c>
      <c r="N16" s="19" t="s">
        <v>187</v>
      </c>
    </row>
    <row r="17" spans="1:14" s="1" customFormat="1">
      <c r="A17" s="11" t="s">
        <v>43</v>
      </c>
      <c r="B17" s="1" t="str">
        <f>"98745538512"</f>
        <v>98745538512</v>
      </c>
      <c r="C17" s="1" t="s">
        <v>83</v>
      </c>
      <c r="D17" s="1" t="s">
        <v>84</v>
      </c>
      <c r="E17" s="1" t="s">
        <v>12</v>
      </c>
      <c r="F17" s="9" t="s">
        <v>13</v>
      </c>
      <c r="G17" s="1" t="s">
        <v>85</v>
      </c>
      <c r="H17" s="1">
        <v>19977622742</v>
      </c>
      <c r="I17" s="1" t="s">
        <v>28</v>
      </c>
      <c r="J17" s="1" t="s">
        <v>86</v>
      </c>
      <c r="K17" s="18">
        <v>43648.487141203703</v>
      </c>
      <c r="L17" s="13" t="s">
        <v>17</v>
      </c>
      <c r="N17" s="19" t="s">
        <v>187</v>
      </c>
    </row>
    <row r="18" spans="1:14" s="1" customFormat="1">
      <c r="A18" s="11" t="s">
        <v>43</v>
      </c>
      <c r="B18" s="1" t="str">
        <f>"98795223534"</f>
        <v>98795223534</v>
      </c>
      <c r="C18" s="1" t="s">
        <v>87</v>
      </c>
      <c r="D18" s="1" t="s">
        <v>88</v>
      </c>
      <c r="E18" s="1" t="s">
        <v>12</v>
      </c>
      <c r="F18" s="9" t="s">
        <v>13</v>
      </c>
      <c r="G18" s="1" t="s">
        <v>89</v>
      </c>
      <c r="H18" s="1">
        <v>13970994642</v>
      </c>
      <c r="I18" s="1" t="s">
        <v>77</v>
      </c>
      <c r="J18" s="1" t="s">
        <v>90</v>
      </c>
      <c r="K18" s="18">
        <v>43648.488182870402</v>
      </c>
      <c r="L18" s="13" t="s">
        <v>17</v>
      </c>
      <c r="N18" s="19" t="s">
        <v>187</v>
      </c>
    </row>
    <row r="19" spans="1:14" s="1" customFormat="1">
      <c r="A19" s="11" t="s">
        <v>43</v>
      </c>
      <c r="B19" s="1" t="str">
        <f>"98797529101"</f>
        <v>98797529101</v>
      </c>
      <c r="C19" s="1" t="s">
        <v>91</v>
      </c>
      <c r="D19" s="1" t="s">
        <v>92</v>
      </c>
      <c r="E19" s="1" t="s">
        <v>12</v>
      </c>
      <c r="F19" s="9" t="s">
        <v>13</v>
      </c>
      <c r="G19" s="1" t="s">
        <v>93</v>
      </c>
      <c r="H19" s="1">
        <v>13715477884</v>
      </c>
      <c r="I19" s="1" t="s">
        <v>47</v>
      </c>
      <c r="J19" s="1" t="s">
        <v>94</v>
      </c>
      <c r="K19" s="18">
        <v>43648.495277777802</v>
      </c>
      <c r="L19" s="13" t="s">
        <v>17</v>
      </c>
      <c r="N19" s="19" t="s">
        <v>187</v>
      </c>
    </row>
    <row r="20" spans="1:14" s="1" customFormat="1">
      <c r="A20" s="11" t="s">
        <v>30</v>
      </c>
      <c r="B20" s="1" t="str">
        <f>"98746256593"</f>
        <v>98746256593</v>
      </c>
      <c r="C20" s="1" t="s">
        <v>95</v>
      </c>
      <c r="D20" s="1" t="s">
        <v>96</v>
      </c>
      <c r="E20" s="12" t="s">
        <v>97</v>
      </c>
      <c r="F20" s="9" t="s">
        <v>13</v>
      </c>
      <c r="G20" s="1" t="s">
        <v>98</v>
      </c>
      <c r="H20" s="1">
        <v>13488802467</v>
      </c>
      <c r="I20" s="1" t="s">
        <v>52</v>
      </c>
      <c r="J20" s="1" t="s">
        <v>99</v>
      </c>
      <c r="K20" s="18">
        <v>43648.4920949074</v>
      </c>
      <c r="L20" s="13" t="s">
        <v>17</v>
      </c>
      <c r="N20" s="19" t="s">
        <v>187</v>
      </c>
    </row>
    <row r="21" spans="1:14" s="1" customFormat="1">
      <c r="A21" s="11" t="s">
        <v>30</v>
      </c>
      <c r="B21" s="1" t="str">
        <f>"98743335997"</f>
        <v>98743335997</v>
      </c>
      <c r="C21" s="1" t="s">
        <v>100</v>
      </c>
      <c r="D21" s="1" t="s">
        <v>101</v>
      </c>
      <c r="E21" s="12" t="s">
        <v>97</v>
      </c>
      <c r="F21" s="9" t="s">
        <v>13</v>
      </c>
      <c r="G21" s="1" t="s">
        <v>102</v>
      </c>
      <c r="H21" s="1">
        <v>13622198420</v>
      </c>
      <c r="I21" s="1" t="s">
        <v>77</v>
      </c>
      <c r="J21" s="1" t="s">
        <v>103</v>
      </c>
      <c r="K21" s="18">
        <v>43648.420532407399</v>
      </c>
      <c r="L21" s="13" t="s">
        <v>17</v>
      </c>
      <c r="N21" s="19" t="s">
        <v>187</v>
      </c>
    </row>
    <row r="22" spans="1:14" s="1" customFormat="1">
      <c r="A22" s="11" t="s">
        <v>24</v>
      </c>
      <c r="B22" s="1" t="str">
        <f>"98795094219"</f>
        <v>98795094219</v>
      </c>
      <c r="C22" s="1" t="s">
        <v>104</v>
      </c>
      <c r="D22" s="1" t="s">
        <v>105</v>
      </c>
      <c r="E22" s="1" t="s">
        <v>12</v>
      </c>
      <c r="F22" s="9" t="s">
        <v>13</v>
      </c>
      <c r="G22" s="1" t="s">
        <v>106</v>
      </c>
      <c r="H22" s="1">
        <v>15808475610</v>
      </c>
      <c r="I22" s="1" t="s">
        <v>107</v>
      </c>
      <c r="J22" s="1" t="s">
        <v>108</v>
      </c>
      <c r="K22" s="18">
        <v>43648.510266203702</v>
      </c>
      <c r="L22" s="13" t="s">
        <v>17</v>
      </c>
      <c r="N22" s="19" t="s">
        <v>187</v>
      </c>
    </row>
    <row r="23" spans="1:14" s="1" customFormat="1">
      <c r="A23" s="11" t="s">
        <v>30</v>
      </c>
      <c r="B23" s="1" t="str">
        <f>"98794838465"</f>
        <v>98794838465</v>
      </c>
      <c r="C23" s="1" t="s">
        <v>109</v>
      </c>
      <c r="D23" s="1" t="s">
        <v>110</v>
      </c>
      <c r="E23" s="1" t="s">
        <v>12</v>
      </c>
      <c r="F23" s="9" t="s">
        <v>13</v>
      </c>
      <c r="G23" s="1" t="s">
        <v>111</v>
      </c>
      <c r="H23" s="1">
        <v>18248191816</v>
      </c>
      <c r="I23" s="1" t="s">
        <v>112</v>
      </c>
      <c r="J23" s="1" t="s">
        <v>113</v>
      </c>
      <c r="K23" s="18">
        <v>43648.5210532407</v>
      </c>
      <c r="L23" s="13" t="s">
        <v>17</v>
      </c>
      <c r="N23" s="19" t="s">
        <v>187</v>
      </c>
    </row>
    <row r="24" spans="1:14" s="1" customFormat="1">
      <c r="A24" s="22" t="s">
        <v>30</v>
      </c>
      <c r="B24" s="1" t="str">
        <f>"98798377894"</f>
        <v>98798377894</v>
      </c>
      <c r="C24" s="1" t="s">
        <v>114</v>
      </c>
      <c r="D24" s="1" t="s">
        <v>115</v>
      </c>
      <c r="E24" s="1" t="s">
        <v>12</v>
      </c>
      <c r="F24" s="9" t="s">
        <v>13</v>
      </c>
      <c r="G24" s="13" t="s">
        <v>116</v>
      </c>
      <c r="H24" s="1">
        <v>13917959756</v>
      </c>
      <c r="I24" s="1" t="s">
        <v>28</v>
      </c>
      <c r="J24" s="1" t="s">
        <v>117</v>
      </c>
      <c r="K24" s="18">
        <v>43648.519178240698</v>
      </c>
      <c r="L24" s="13" t="s">
        <v>17</v>
      </c>
      <c r="N24" s="19" t="s">
        <v>187</v>
      </c>
    </row>
    <row r="25" spans="1:14" s="1" customFormat="1">
      <c r="A25" s="22"/>
      <c r="C25" s="1" t="s">
        <v>118</v>
      </c>
      <c r="D25" s="1" t="s">
        <v>119</v>
      </c>
      <c r="E25" s="1" t="s">
        <v>12</v>
      </c>
      <c r="F25" s="9" t="s">
        <v>13</v>
      </c>
      <c r="G25" s="13"/>
      <c r="K25" s="18"/>
      <c r="N25" s="19" t="s">
        <v>187</v>
      </c>
    </row>
    <row r="26" spans="1:14" s="1" customFormat="1">
      <c r="A26" s="11" t="s">
        <v>120</v>
      </c>
      <c r="B26" s="1" t="str">
        <f>"98799282852"</f>
        <v>98799282852</v>
      </c>
      <c r="C26" s="1" t="s">
        <v>121</v>
      </c>
      <c r="D26" s="1" t="s">
        <v>122</v>
      </c>
      <c r="E26" s="1" t="s">
        <v>12</v>
      </c>
      <c r="F26" s="9" t="s">
        <v>13</v>
      </c>
      <c r="G26" s="1" t="s">
        <v>123</v>
      </c>
      <c r="H26" s="1">
        <v>18641594413</v>
      </c>
      <c r="I26" s="1" t="s">
        <v>124</v>
      </c>
      <c r="J26" s="1" t="s">
        <v>125</v>
      </c>
      <c r="K26" s="18">
        <v>43648.524722222202</v>
      </c>
      <c r="L26" s="13" t="s">
        <v>17</v>
      </c>
      <c r="N26" s="19" t="s">
        <v>187</v>
      </c>
    </row>
    <row r="27" spans="1:14" s="1" customFormat="1">
      <c r="A27" s="11" t="s">
        <v>30</v>
      </c>
      <c r="B27" s="1" t="str">
        <f>"98795244065"</f>
        <v>98795244065</v>
      </c>
      <c r="C27" s="1" t="s">
        <v>126</v>
      </c>
      <c r="D27" s="1" t="s">
        <v>127</v>
      </c>
      <c r="E27" s="1" t="s">
        <v>12</v>
      </c>
      <c r="F27" s="9" t="s">
        <v>13</v>
      </c>
      <c r="G27" s="1" t="s">
        <v>128</v>
      </c>
      <c r="H27" s="1">
        <v>13439226412</v>
      </c>
      <c r="I27" s="1" t="s">
        <v>22</v>
      </c>
      <c r="J27" s="1" t="s">
        <v>129</v>
      </c>
      <c r="K27" s="18">
        <v>43648.526412036997</v>
      </c>
      <c r="L27" s="13" t="s">
        <v>17</v>
      </c>
      <c r="N27" s="19" t="s">
        <v>187</v>
      </c>
    </row>
    <row r="28" spans="1:14" s="1" customFormat="1">
      <c r="A28" s="11" t="s">
        <v>43</v>
      </c>
      <c r="B28" s="1" t="str">
        <f>"98749483095"</f>
        <v>98749483095</v>
      </c>
      <c r="C28" s="1" t="s">
        <v>130</v>
      </c>
      <c r="D28" s="1" t="s">
        <v>131</v>
      </c>
      <c r="E28" s="1" t="s">
        <v>12</v>
      </c>
      <c r="F28" s="9" t="s">
        <v>13</v>
      </c>
      <c r="G28" s="1" t="s">
        <v>132</v>
      </c>
      <c r="H28" s="1">
        <v>15352691000</v>
      </c>
      <c r="I28" s="1" t="s">
        <v>107</v>
      </c>
      <c r="J28" s="1" t="s">
        <v>133</v>
      </c>
      <c r="K28" s="18">
        <v>43648.528587963003</v>
      </c>
      <c r="L28" s="13" t="s">
        <v>17</v>
      </c>
      <c r="N28" s="19" t="s">
        <v>187</v>
      </c>
    </row>
    <row r="29" spans="1:14" s="1" customFormat="1">
      <c r="A29" s="14" t="s">
        <v>134</v>
      </c>
      <c r="B29" s="15" t="str">
        <f>"98798627463"</f>
        <v>98798627463</v>
      </c>
      <c r="C29" s="15" t="s">
        <v>135</v>
      </c>
      <c r="D29" s="15" t="s">
        <v>136</v>
      </c>
      <c r="E29" s="15" t="s">
        <v>12</v>
      </c>
      <c r="F29" s="16" t="s">
        <v>13</v>
      </c>
      <c r="G29" s="15" t="s">
        <v>137</v>
      </c>
      <c r="H29" s="15">
        <v>13811368319</v>
      </c>
      <c r="I29" s="15" t="s">
        <v>28</v>
      </c>
      <c r="J29" s="15" t="s">
        <v>138</v>
      </c>
      <c r="K29" s="20">
        <v>43648.532395833303</v>
      </c>
      <c r="L29" s="13" t="s">
        <v>17</v>
      </c>
      <c r="N29" s="19" t="s">
        <v>187</v>
      </c>
    </row>
    <row r="30" spans="1:14" s="1" customFormat="1">
      <c r="A30" s="11" t="s">
        <v>9</v>
      </c>
      <c r="B30" s="1" t="str">
        <f>"98749658160"</f>
        <v>98749658160</v>
      </c>
      <c r="C30" s="1" t="s">
        <v>139</v>
      </c>
      <c r="D30" s="1" t="s">
        <v>140</v>
      </c>
      <c r="E30" s="1" t="s">
        <v>12</v>
      </c>
      <c r="F30" s="9" t="s">
        <v>13</v>
      </c>
      <c r="G30" s="1" t="s">
        <v>141</v>
      </c>
      <c r="H30" s="1">
        <v>13320337533</v>
      </c>
      <c r="I30" s="1" t="s">
        <v>41</v>
      </c>
      <c r="J30" s="1" t="s">
        <v>142</v>
      </c>
      <c r="K30" s="18">
        <v>43648.5467361111</v>
      </c>
      <c r="L30" s="13" t="s">
        <v>17</v>
      </c>
      <c r="N30" s="19" t="s">
        <v>187</v>
      </c>
    </row>
    <row r="31" spans="1:14" s="1" customFormat="1">
      <c r="A31" s="11" t="s">
        <v>43</v>
      </c>
      <c r="B31" s="1" t="str">
        <f>"98755841786"</f>
        <v>98755841786</v>
      </c>
      <c r="C31" s="1" t="s">
        <v>143</v>
      </c>
      <c r="D31" s="1" t="s">
        <v>144</v>
      </c>
      <c r="E31" s="1" t="s">
        <v>97</v>
      </c>
      <c r="F31" s="9" t="s">
        <v>13</v>
      </c>
      <c r="G31" s="1" t="s">
        <v>145</v>
      </c>
      <c r="H31" s="1">
        <v>13829700044</v>
      </c>
      <c r="I31" s="1" t="s">
        <v>107</v>
      </c>
      <c r="J31" s="1" t="s">
        <v>146</v>
      </c>
      <c r="K31" s="18">
        <v>43648.542349536998</v>
      </c>
      <c r="L31" s="13" t="s">
        <v>17</v>
      </c>
      <c r="N31" s="19" t="s">
        <v>187</v>
      </c>
    </row>
    <row r="32" spans="1:14" s="1" customFormat="1">
      <c r="A32" s="11" t="s">
        <v>30</v>
      </c>
      <c r="B32" s="1" t="str">
        <f>"98796737153"</f>
        <v>98796737153</v>
      </c>
      <c r="C32" s="1" t="s">
        <v>147</v>
      </c>
      <c r="D32" s="1" t="s">
        <v>148</v>
      </c>
      <c r="E32" s="1" t="s">
        <v>149</v>
      </c>
      <c r="F32" s="9" t="s">
        <v>13</v>
      </c>
      <c r="G32" s="1" t="s">
        <v>150</v>
      </c>
      <c r="H32" s="1">
        <v>17399733160</v>
      </c>
      <c r="I32" s="1" t="s">
        <v>28</v>
      </c>
      <c r="J32" s="1" t="s">
        <v>151</v>
      </c>
      <c r="K32" s="18">
        <v>43648.544861111099</v>
      </c>
      <c r="L32" s="13" t="s">
        <v>17</v>
      </c>
      <c r="N32" s="19" t="s">
        <v>187</v>
      </c>
    </row>
    <row r="33" spans="1:14" s="1" customFormat="1">
      <c r="A33" s="11" t="s">
        <v>30</v>
      </c>
      <c r="B33" s="1" t="str">
        <f>"98796172578"</f>
        <v>98796172578</v>
      </c>
      <c r="C33" s="1" t="s">
        <v>152</v>
      </c>
      <c r="D33" s="1" t="s">
        <v>153</v>
      </c>
      <c r="E33" s="1" t="s">
        <v>12</v>
      </c>
      <c r="F33" s="9" t="s">
        <v>13</v>
      </c>
      <c r="G33" s="1" t="s">
        <v>154</v>
      </c>
      <c r="H33" s="1">
        <v>18807070707</v>
      </c>
      <c r="I33" s="1" t="s">
        <v>112</v>
      </c>
      <c r="J33" s="1" t="s">
        <v>155</v>
      </c>
      <c r="K33" s="18">
        <v>43648.548067129603</v>
      </c>
      <c r="L33" s="13" t="s">
        <v>17</v>
      </c>
      <c r="N33" s="19" t="s">
        <v>187</v>
      </c>
    </row>
    <row r="34" spans="1:14" s="1" customFormat="1">
      <c r="A34" s="11" t="s">
        <v>156</v>
      </c>
      <c r="B34" s="1" t="str">
        <f>"98798813355"</f>
        <v>98798813355</v>
      </c>
      <c r="C34" s="1" t="s">
        <v>157</v>
      </c>
      <c r="D34" s="1" t="s">
        <v>158</v>
      </c>
      <c r="E34" s="1" t="s">
        <v>12</v>
      </c>
      <c r="F34" s="9" t="s">
        <v>13</v>
      </c>
      <c r="G34" s="1" t="s">
        <v>159</v>
      </c>
      <c r="H34" s="1">
        <v>15322912802</v>
      </c>
      <c r="I34" s="1" t="s">
        <v>41</v>
      </c>
      <c r="J34" s="1" t="s">
        <v>160</v>
      </c>
      <c r="K34" s="18">
        <v>43648.559120370403</v>
      </c>
      <c r="L34" s="13" t="s">
        <v>17</v>
      </c>
      <c r="N34" s="19" t="s">
        <v>187</v>
      </c>
    </row>
    <row r="35" spans="1:14" s="1" customFormat="1">
      <c r="A35" s="11" t="s">
        <v>30</v>
      </c>
      <c r="B35" s="1" t="str">
        <f>"98799426729"</f>
        <v>98799426729</v>
      </c>
      <c r="C35" s="1" t="s">
        <v>161</v>
      </c>
      <c r="D35" s="1" t="s">
        <v>162</v>
      </c>
      <c r="E35" s="1" t="s">
        <v>12</v>
      </c>
      <c r="F35" s="9" t="s">
        <v>13</v>
      </c>
      <c r="G35" s="1" t="s">
        <v>163</v>
      </c>
      <c r="H35" s="1">
        <v>13321543777</v>
      </c>
      <c r="I35" s="1" t="s">
        <v>15</v>
      </c>
      <c r="J35" s="1" t="s">
        <v>164</v>
      </c>
      <c r="K35" s="18">
        <v>43648.5620949074</v>
      </c>
      <c r="L35" s="13" t="s">
        <v>17</v>
      </c>
      <c r="N35" s="19" t="s">
        <v>187</v>
      </c>
    </row>
    <row r="36" spans="1:14" s="1" customFormat="1">
      <c r="A36" s="11" t="s">
        <v>30</v>
      </c>
      <c r="B36" s="1" t="str">
        <f>"98800119081"</f>
        <v>98800119081</v>
      </c>
      <c r="C36" s="1" t="s">
        <v>165</v>
      </c>
      <c r="D36" s="1" t="s">
        <v>166</v>
      </c>
      <c r="E36" s="1" t="s">
        <v>12</v>
      </c>
      <c r="F36" s="9" t="s">
        <v>13</v>
      </c>
      <c r="G36" s="1" t="s">
        <v>167</v>
      </c>
      <c r="H36" s="1">
        <v>18514665229</v>
      </c>
      <c r="I36" s="1" t="s">
        <v>41</v>
      </c>
      <c r="J36" s="1" t="s">
        <v>168</v>
      </c>
      <c r="K36" s="18">
        <v>43648.571608796301</v>
      </c>
      <c r="L36" s="13" t="s">
        <v>17</v>
      </c>
      <c r="N36" s="19" t="s">
        <v>187</v>
      </c>
    </row>
    <row r="37" spans="1:14" s="1" customFormat="1">
      <c r="A37" s="11" t="s">
        <v>30</v>
      </c>
      <c r="B37" s="1" t="str">
        <f>"98803827533"</f>
        <v>98803827533</v>
      </c>
      <c r="C37" s="1" t="s">
        <v>169</v>
      </c>
      <c r="D37" s="1" t="s">
        <v>170</v>
      </c>
      <c r="E37" s="1" t="s">
        <v>12</v>
      </c>
      <c r="F37" s="9" t="s">
        <v>13</v>
      </c>
      <c r="G37" s="1" t="s">
        <v>171</v>
      </c>
      <c r="H37" s="1">
        <v>15010617088</v>
      </c>
      <c r="I37" s="1" t="s">
        <v>52</v>
      </c>
      <c r="J37" s="1" t="s">
        <v>172</v>
      </c>
      <c r="K37" s="18">
        <v>43648.577129629601</v>
      </c>
      <c r="L37" s="13" t="s">
        <v>17</v>
      </c>
      <c r="N37" s="19" t="s">
        <v>187</v>
      </c>
    </row>
    <row r="38" spans="1:14" s="1" customFormat="1">
      <c r="A38" s="11" t="s">
        <v>43</v>
      </c>
      <c r="B38" s="1" t="str">
        <f>"98754829823"</f>
        <v>98754829823</v>
      </c>
      <c r="C38" s="1" t="s">
        <v>173</v>
      </c>
      <c r="D38" s="1" t="s">
        <v>174</v>
      </c>
      <c r="E38" s="1" t="s">
        <v>149</v>
      </c>
      <c r="F38" s="9" t="s">
        <v>13</v>
      </c>
      <c r="G38" s="1" t="s">
        <v>175</v>
      </c>
      <c r="H38" s="1">
        <v>13801313974</v>
      </c>
      <c r="I38" s="1" t="s">
        <v>41</v>
      </c>
      <c r="J38" s="1" t="s">
        <v>176</v>
      </c>
      <c r="K38" s="18">
        <v>43648.589421296303</v>
      </c>
      <c r="L38" s="13" t="s">
        <v>17</v>
      </c>
      <c r="N38" s="19" t="s">
        <v>187</v>
      </c>
    </row>
    <row r="39" spans="1:14" s="1" customFormat="1">
      <c r="A39" s="11" t="s">
        <v>43</v>
      </c>
      <c r="B39" s="1" t="str">
        <f>"98754175095"</f>
        <v>98754175095</v>
      </c>
      <c r="C39" s="1" t="s">
        <v>177</v>
      </c>
      <c r="D39" s="1" t="s">
        <v>178</v>
      </c>
      <c r="E39" s="1" t="s">
        <v>12</v>
      </c>
      <c r="F39" s="9" t="s">
        <v>13</v>
      </c>
      <c r="G39" s="1" t="s">
        <v>179</v>
      </c>
      <c r="H39" s="1">
        <v>13520653339</v>
      </c>
      <c r="I39" s="1" t="s">
        <v>28</v>
      </c>
      <c r="J39" s="1" t="s">
        <v>180</v>
      </c>
      <c r="K39" s="18">
        <v>43648.596111111103</v>
      </c>
      <c r="L39" s="13" t="s">
        <v>17</v>
      </c>
      <c r="N39" s="19" t="s">
        <v>187</v>
      </c>
    </row>
    <row r="40" spans="1:14" s="1" customFormat="1">
      <c r="A40" s="11"/>
      <c r="C40" s="1" t="s">
        <v>181</v>
      </c>
      <c r="D40" s="1" t="s">
        <v>182</v>
      </c>
      <c r="E40" s="1" t="s">
        <v>12</v>
      </c>
      <c r="F40" s="9" t="s">
        <v>13</v>
      </c>
      <c r="K40" s="18"/>
      <c r="N40" s="19" t="s">
        <v>187</v>
      </c>
    </row>
  </sheetData>
  <mergeCells count="1">
    <mergeCell ref="A24:A25"/>
  </mergeCells>
  <phoneticPr fontId="4" type="noConversion"/>
  <conditionalFormatting sqref="G2:G20">
    <cfRule type="duplicateValues" dxfId="15" priority="2" aboveAverage="1"/>
  </conditionalFormatting>
  <conditionalFormatting sqref="G2:G27">
    <cfRule type="duplicateValues" dxfId="14" priority="1" aboveAverage="1"/>
  </conditionalFormatting>
  <conditionalFormatting sqref="B2:B10 B13:B20 B27">
    <cfRule type="duplicateValues" dxfId="13" priority="14" aboveAverage="1"/>
    <cfRule type="duplicateValues" dxfId="12" priority="13" aboveAverage="1"/>
    <cfRule type="duplicateValues" dxfId="11" priority="12" aboveAverage="1"/>
    <cfRule type="duplicateValues" dxfId="10" priority="11" aboveAverage="1"/>
    <cfRule type="duplicateValues" dxfId="9" priority="10" aboveAverage="1"/>
    <cfRule type="duplicateValues" dxfId="8" priority="9" aboveAverage="1"/>
    <cfRule type="duplicateValues" dxfId="7" priority="8" aboveAverage="1"/>
    <cfRule type="duplicateValues" dxfId="6" priority="7" aboveAverage="1"/>
    <cfRule type="duplicateValues" dxfId="5" priority="4" aboveAverage="1"/>
  </conditionalFormatting>
  <conditionalFormatting sqref="B2:B20 B27">
    <cfRule type="duplicateValues" dxfId="4" priority="6" aboveAverage="1"/>
  </conditionalFormatting>
  <conditionalFormatting sqref="G9:G10 G2:G7">
    <cfRule type="duplicateValues" dxfId="3" priority="3" aboveAverage="1"/>
  </conditionalFormatting>
  <conditionalFormatting sqref="H2:H10 H13:H20 H27">
    <cfRule type="duplicateValues" dxfId="2" priority="5" aboveAverage="1"/>
  </conditionalFormatting>
  <conditionalFormatting sqref="J2:J10 J13:J20 J27">
    <cfRule type="duplicateValues" dxfId="1" priority="16" aboveAverage="1"/>
    <cfRule type="duplicateValues" dxfId="0" priority="15" aboveAverage="1"/>
  </conditionalFormatting>
  <pageMargins left="0.75" right="0.75" top="1" bottom="1" header="0.5" footer="0.5"/>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工作表</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2019-07-04T06:50:39Z</dcterms:created>
  <dc:creator>linfeng</dc:creator>
  <cp:lastModifiedBy>Kyle</cp:lastModifiedBy>
  <dcterms:modified xsi:type="dcterms:W3CDTF">2019-08-01T12:25:23Z</dcterms:modified>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KSOProductBuildVer">
    <vt:lpwstr>2052-11.1.0.8527</vt:lpwstr>
  </q1:property>
  <q1:property fmtid="{D5CDD505-2E9C-101B-9397-08002B2CF9AE}" pid="3" name="Generator">
    <vt:lpwstr>NPOI</vt:lpwstr>
  </q1:property>
  <q1:property fmtid="{D5CDD505-2E9C-101B-9397-08002B2CF9AE}" pid="4" name="Generator Version">
    <vt:lpwstr>2.4.1</vt:lpwstr>
  </q1:property>
</q1:Properties>
</file>