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925"/>
  </bookViews>
  <sheets>
    <sheet name="阵容" sheetId="2" r:id="rId1"/>
    <sheet name="武将40级速度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2" name="ID_89FA52FC695A493C97F5FE664DD7975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4762500" y="0"/>
          <a:ext cx="2428875" cy="342900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3" name="ID_9CFB0A50A5664394A5DF15E638ACDF06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2381250" y="0"/>
          <a:ext cx="2438400" cy="339090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6" name="ID_E5D07ABB2D6B41E38021496D74028E8E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2668250" y="0"/>
          <a:ext cx="2381250" cy="340042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7" name="ID_6C2B5EF272BC4F83A028274813E71762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0" y="0"/>
          <a:ext cx="2400300" cy="341947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8" name="ID_12ADF3FEE0284735B518BDF3D16D9E2E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0287000" y="0"/>
          <a:ext cx="2381250" cy="340042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9" name="ID_AA80D68D27594F18B99AE3083DBC4F9E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7820025" y="0"/>
          <a:ext cx="2371725" cy="338137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0" name="ID_E89E024E240F47ADBA9C15B239667667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5801975" y="0"/>
          <a:ext cx="2390775" cy="343852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1" name="ID_F6BA1E1B63054D35810360E89C3D485E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20564475" y="0"/>
          <a:ext cx="2428875" cy="345757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2" name="ID_705AA55359CA43DA87D4214015B60713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18183225" y="0"/>
          <a:ext cx="2438400" cy="342900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3" name="ID_4472B857C8B349DEB50320E97DBC9F68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2381250" y="5232400"/>
          <a:ext cx="2333625" cy="337185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4" name="ID_06192BD416CD4C69AD9954308D6063FE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0" y="5232400"/>
          <a:ext cx="2352675" cy="339090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5" name="ID_FA908272ECC2406B92649210ECFF26C9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4762500" y="5232400"/>
          <a:ext cx="2371725" cy="3400425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16" name="ID_4ABA71835BB64A68B6546B872B1676A5"/>
        <xdr:cNvPicPr>
          <a:picLocks noChangeAspect="1"/>
        </xdr:cNvPicPr>
      </xdr:nvPicPr>
      <xdr:blipFill>
        <a:blip r:embed="rId13"/>
        <a:stretch>
          <a:fillRect/>
        </a:stretch>
      </xdr:blipFill>
      <xdr:spPr>
        <a:xfrm>
          <a:off x="7820025" y="5575300"/>
          <a:ext cx="2390775" cy="3381375"/>
        </a:xfrm>
        <a:prstGeom prst="rect">
          <a:avLst/>
        </a:prstGeom>
        <a:noFill/>
        <a:ln w="9525">
          <a:noFill/>
        </a:ln>
      </xdr:spPr>
    </xdr:pic>
  </etc:cellImage>
</etc:cellImages>
</file>

<file path=xl/sharedStrings.xml><?xml version="1.0" encoding="utf-8"?>
<sst xmlns="http://schemas.openxmlformats.org/spreadsheetml/2006/main" count="132" uniqueCount="86">
  <si>
    <t>速5剩下全谋</t>
  </si>
  <si>
    <t>速20剩下全谋</t>
  </si>
  <si>
    <t>速15剩下全谋</t>
  </si>
  <si>
    <t>速5剩下全攻</t>
  </si>
  <si>
    <t>全攻</t>
  </si>
  <si>
    <t>速9剩下全攻</t>
  </si>
  <si>
    <t>全谋</t>
  </si>
  <si>
    <t>防30剩下全谋</t>
  </si>
  <si>
    <t>众谋</t>
  </si>
  <si>
    <t>三术</t>
  </si>
  <si>
    <t>反计</t>
  </si>
  <si>
    <t>河内</t>
  </si>
  <si>
    <t>神兵</t>
  </si>
  <si>
    <t>大赏</t>
  </si>
  <si>
    <t>盘阵</t>
  </si>
  <si>
    <t>计险</t>
  </si>
  <si>
    <t>谋定</t>
  </si>
  <si>
    <t>全军</t>
  </si>
  <si>
    <t>战必</t>
  </si>
  <si>
    <t>疾战</t>
  </si>
  <si>
    <t>兵无</t>
  </si>
  <si>
    <t>三军</t>
  </si>
  <si>
    <t>步步</t>
  </si>
  <si>
    <t>妖术</t>
  </si>
  <si>
    <t>垒石</t>
  </si>
  <si>
    <t>利兵</t>
  </si>
  <si>
    <t>轻骑兵</t>
  </si>
  <si>
    <t>死士</t>
  </si>
  <si>
    <t>重骑兵</t>
  </si>
  <si>
    <t>长弓兵</t>
  </si>
  <si>
    <t>重步</t>
  </si>
  <si>
    <t>疾行</t>
  </si>
  <si>
    <t>扰后</t>
  </si>
  <si>
    <t>地利</t>
  </si>
  <si>
    <t>齐射</t>
  </si>
  <si>
    <t>难测</t>
  </si>
  <si>
    <t>侧击</t>
  </si>
  <si>
    <t>出奇</t>
  </si>
  <si>
    <t>迂回</t>
  </si>
  <si>
    <t>守备</t>
  </si>
  <si>
    <t>勇毅</t>
  </si>
  <si>
    <t>游飘筹算</t>
  </si>
  <si>
    <t>游飘天资</t>
  </si>
  <si>
    <t>徐氏匕首天资</t>
  </si>
  <si>
    <t>屈卢骁锐</t>
  </si>
  <si>
    <t>掩日熟虑</t>
  </si>
  <si>
    <t>乌号亢历</t>
  </si>
  <si>
    <t>博浪仁心</t>
  </si>
  <si>
    <t>博浪艮止</t>
  </si>
  <si>
    <t>博浪坚韧</t>
  </si>
  <si>
    <t>昂扬谋</t>
  </si>
  <si>
    <t>纵横</t>
  </si>
  <si>
    <t>精进谋</t>
  </si>
  <si>
    <t>持重</t>
  </si>
  <si>
    <t>攻</t>
  </si>
  <si>
    <t>速</t>
  </si>
  <si>
    <t>谋</t>
  </si>
  <si>
    <t>防</t>
  </si>
  <si>
    <t>温酒</t>
  </si>
  <si>
    <t>疾击</t>
  </si>
  <si>
    <t>长兵</t>
  </si>
  <si>
    <t>远攻</t>
  </si>
  <si>
    <t>攻其</t>
  </si>
  <si>
    <t>单骑</t>
  </si>
  <si>
    <t>桃园</t>
  </si>
  <si>
    <t>矩黍骁锐</t>
  </si>
  <si>
    <t>彤素骁锐</t>
  </si>
  <si>
    <t>大将稳固</t>
  </si>
  <si>
    <t>精进攻</t>
  </si>
  <si>
    <t>精进速</t>
  </si>
  <si>
    <t>1级基础速度</t>
  </si>
  <si>
    <t>40级速度</t>
  </si>
  <si>
    <t>50级速度</t>
  </si>
  <si>
    <t>速度成长</t>
  </si>
  <si>
    <t>群雕</t>
  </si>
  <si>
    <t>吕蒙</t>
  </si>
  <si>
    <t>张机</t>
  </si>
  <si>
    <t>关羽</t>
  </si>
  <si>
    <t>荀彧</t>
  </si>
  <si>
    <t>曹操</t>
  </si>
  <si>
    <t>1级基础谋略</t>
  </si>
  <si>
    <t>40级谋略</t>
  </si>
  <si>
    <t>谋略成长</t>
  </si>
  <si>
    <t>陆抗</t>
  </si>
  <si>
    <t>周泰</t>
  </si>
  <si>
    <t>甄洛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</si>
</sst>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9" tint="0.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3" borderId="4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7" applyNumberFormat="0" applyAlignment="0" applyProtection="0">
      <alignment vertical="center"/>
    </xf>
    <xf numFmtId="0" fontId="11" fillId="5" borderId="8" applyNumberFormat="0" applyAlignment="0" applyProtection="0">
      <alignment vertical="center"/>
    </xf>
    <xf numFmtId="0" fontId="12" fillId="5" borderId="7" applyNumberFormat="0" applyAlignment="0" applyProtection="0">
      <alignment vertical="center"/>
    </xf>
    <xf numFmtId="0" fontId="13" fillId="6" borderId="9" applyNumberFormat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cellimages.xml.rels><?xml version="1.0" encoding="UTF-8" standalone="yes"?>
<Relationships xmlns="http://schemas.openxmlformats.org/package/2006/relationships"><Relationship Id="rId9" Type="http://schemas.openxmlformats.org/officeDocument/2006/relationships/image" Target="media/image9.png"/><Relationship Id="rId8" Type="http://schemas.openxmlformats.org/officeDocument/2006/relationships/image" Target="media/image8.png"/><Relationship Id="rId7" Type="http://schemas.openxmlformats.org/officeDocument/2006/relationships/image" Target="media/image7.png"/><Relationship Id="rId6" Type="http://schemas.openxmlformats.org/officeDocument/2006/relationships/image" Target="media/image6.png"/><Relationship Id="rId5" Type="http://schemas.openxmlformats.org/officeDocument/2006/relationships/image" Target="media/image5.png"/><Relationship Id="rId4" Type="http://schemas.openxmlformats.org/officeDocument/2006/relationships/image" Target="media/image4.png"/><Relationship Id="rId3" Type="http://schemas.openxmlformats.org/officeDocument/2006/relationships/image" Target="media/image3.png"/><Relationship Id="rId2" Type="http://schemas.openxmlformats.org/officeDocument/2006/relationships/image" Target="media/image2.png"/><Relationship Id="rId13" Type="http://schemas.openxmlformats.org/officeDocument/2006/relationships/image" Target="media/image13.png"/><Relationship Id="rId12" Type="http://schemas.openxmlformats.org/officeDocument/2006/relationships/image" Target="media/image12.png"/><Relationship Id="rId11" Type="http://schemas.openxmlformats.org/officeDocument/2006/relationships/image" Target="media/image11.png"/><Relationship Id="rId10" Type="http://schemas.openxmlformats.org/officeDocument/2006/relationships/image" Target="media/image10.png"/><Relationship Id="rId1" Type="http://schemas.openxmlformats.org/officeDocument/2006/relationships/image" Target="media/image1.png"/></Relationships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www.wps.cn/officeDocument/2020/cellImage" Target="cellimag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5"/>
  <sheetViews>
    <sheetView tabSelected="1" topLeftCell="A7" workbookViewId="0">
      <selection activeCell="H11" sqref="H11:I11"/>
    </sheetView>
  </sheetViews>
  <sheetFormatPr defaultColWidth="9" defaultRowHeight="20.25"/>
  <cols>
    <col min="1" max="6" width="15.625" style="2" customWidth="1"/>
    <col min="7" max="7" width="8.875" style="2" customWidth="1"/>
    <col min="8" max="8" width="15.625" style="2" customWidth="1"/>
    <col min="9" max="9" width="16.75" style="2" customWidth="1"/>
    <col min="10" max="12" width="15.625" style="2" customWidth="1"/>
    <col min="13" max="13" width="16.5" style="2" customWidth="1"/>
    <col min="14" max="14" width="9" style="2"/>
    <col min="15" max="20" width="15.625" style="2" customWidth="1"/>
    <col min="21" max="16384" width="9" style="2"/>
  </cols>
  <sheetData>
    <row r="1" ht="272" customHeight="1" spans="1:20">
      <c r="A1" s="3" t="str">
        <f>_xlfn.DISPIMG("ID_6C2B5EF272BC4F83A028274813E71762",1)</f>
        <v>=DISPIMG("ID_6C2B5EF272BC4F83A028274813E71762",1)</v>
      </c>
      <c r="B1" s="3"/>
      <c r="C1" s="3" t="str">
        <f>_xlfn.DISPIMG("ID_9CFB0A50A5664394A5DF15E638ACDF06",1)</f>
        <v>=DISPIMG("ID_9CFB0A50A5664394A5DF15E638ACDF06",1)</v>
      </c>
      <c r="D1" s="3"/>
      <c r="E1" s="3" t="str">
        <f>_xlfn.DISPIMG("ID_89FA52FC695A493C97F5FE664DD79754",1)</f>
        <v>=DISPIMG("ID_89FA52FC695A493C97F5FE664DD79754",1)</v>
      </c>
      <c r="F1" s="3"/>
      <c r="H1" s="3" t="str">
        <f>_xlfn.DISPIMG("ID_AA80D68D27594F18B99AE3083DBC4F9E",1)</f>
        <v>=DISPIMG("ID_AA80D68D27594F18B99AE3083DBC4F9E",1)</v>
      </c>
      <c r="I1" s="3"/>
      <c r="J1" s="3" t="str">
        <f>_xlfn.DISPIMG("ID_12ADF3FEE0284735B518BDF3D16D9E2E",1)</f>
        <v>=DISPIMG("ID_12ADF3FEE0284735B518BDF3D16D9E2E",1)</v>
      </c>
      <c r="K1" s="3"/>
      <c r="L1" s="3" t="str">
        <f>_xlfn.DISPIMG("ID_E5D07ABB2D6B41E38021496D74028E8E",1)</f>
        <v>=DISPIMG("ID_E5D07ABB2D6B41E38021496D74028E8E",1)</v>
      </c>
      <c r="M1" s="3"/>
      <c r="O1" s="3" t="str">
        <f>_xlfn.DISPIMG("ID_E89E024E240F47ADBA9C15B239667667",1)</f>
        <v>=DISPIMG("ID_E89E024E240F47ADBA9C15B239667667",1)</v>
      </c>
      <c r="P1" s="3"/>
      <c r="Q1" s="3" t="str">
        <f>_xlfn.DISPIMG("ID_705AA55359CA43DA87D4214015B60713",1)</f>
        <v>=DISPIMG("ID_705AA55359CA43DA87D4214015B60713",1)</v>
      </c>
      <c r="R1" s="3"/>
      <c r="S1" s="3" t="str">
        <f>_xlfn.DISPIMG("ID_F6BA1E1B63054D35810360E89C3D485E",1)</f>
        <v>=DISPIMG("ID_F6BA1E1B63054D35810360E89C3D485E",1)</v>
      </c>
      <c r="T1" s="3"/>
    </row>
    <row r="2" ht="28" customHeight="1" spans="1:19">
      <c r="A2" s="2" t="s">
        <v>0</v>
      </c>
      <c r="C2" s="2" t="s">
        <v>1</v>
      </c>
      <c r="E2" s="2" t="s">
        <v>2</v>
      </c>
      <c r="H2" s="2" t="s">
        <v>3</v>
      </c>
      <c r="J2" s="2" t="s">
        <v>4</v>
      </c>
      <c r="L2" s="2" t="s">
        <v>5</v>
      </c>
      <c r="O2" s="2" t="s">
        <v>1</v>
      </c>
      <c r="Q2" s="2" t="s">
        <v>6</v>
      </c>
      <c r="S2" s="2" t="s">
        <v>7</v>
      </c>
    </row>
    <row r="3" ht="25" customHeight="1" spans="1:20">
      <c r="A3" s="2" t="s">
        <v>8</v>
      </c>
      <c r="B3" s="2" t="s">
        <v>9</v>
      </c>
      <c r="C3" s="2" t="s">
        <v>10</v>
      </c>
      <c r="D3" s="2" t="s">
        <v>11</v>
      </c>
      <c r="E3" s="2" t="s">
        <v>12</v>
      </c>
      <c r="F3" s="2" t="s">
        <v>13</v>
      </c>
      <c r="H3" s="2" t="s">
        <v>14</v>
      </c>
      <c r="I3" s="2" t="s">
        <v>15</v>
      </c>
      <c r="J3" s="2" t="s">
        <v>16</v>
      </c>
      <c r="K3" s="2" t="s">
        <v>17</v>
      </c>
      <c r="L3" s="2" t="s">
        <v>18</v>
      </c>
      <c r="M3" s="2" t="s">
        <v>19</v>
      </c>
      <c r="O3" s="2" t="s">
        <v>20</v>
      </c>
      <c r="P3" s="2" t="s">
        <v>21</v>
      </c>
      <c r="Q3" s="2" t="s">
        <v>22</v>
      </c>
      <c r="R3" s="2" t="s">
        <v>23</v>
      </c>
      <c r="S3" s="2" t="s">
        <v>24</v>
      </c>
      <c r="T3" s="2" t="s">
        <v>25</v>
      </c>
    </row>
    <row r="4" ht="30" customHeight="1" spans="1:20">
      <c r="A4" s="4" t="s">
        <v>26</v>
      </c>
      <c r="B4" s="5"/>
      <c r="C4" s="4" t="s">
        <v>27</v>
      </c>
      <c r="D4" s="5"/>
      <c r="E4" s="4" t="s">
        <v>28</v>
      </c>
      <c r="F4" s="5"/>
      <c r="H4" s="4" t="s">
        <v>26</v>
      </c>
      <c r="I4" s="5"/>
      <c r="J4" s="4" t="s">
        <v>26</v>
      </c>
      <c r="K4" s="5"/>
      <c r="L4" s="4" t="s">
        <v>26</v>
      </c>
      <c r="M4" s="5"/>
      <c r="O4" s="4" t="s">
        <v>29</v>
      </c>
      <c r="P4" s="5"/>
      <c r="Q4" s="4" t="s">
        <v>30</v>
      </c>
      <c r="R4" s="5"/>
      <c r="S4" s="4" t="s">
        <v>30</v>
      </c>
      <c r="T4" s="5"/>
    </row>
    <row r="5" ht="27" customHeight="1" spans="1:20">
      <c r="A5" s="2" t="s">
        <v>31</v>
      </c>
      <c r="B5" s="2" t="s">
        <v>32</v>
      </c>
      <c r="C5" s="2" t="s">
        <v>33</v>
      </c>
      <c r="D5" s="2" t="s">
        <v>34</v>
      </c>
      <c r="E5" s="2" t="s">
        <v>31</v>
      </c>
      <c r="F5" s="2" t="s">
        <v>35</v>
      </c>
      <c r="H5" s="2" t="s">
        <v>31</v>
      </c>
      <c r="I5" s="2" t="s">
        <v>36</v>
      </c>
      <c r="J5" s="2" t="s">
        <v>31</v>
      </c>
      <c r="K5" s="2" t="s">
        <v>37</v>
      </c>
      <c r="L5" s="2" t="s">
        <v>31</v>
      </c>
      <c r="M5" s="2" t="s">
        <v>37</v>
      </c>
      <c r="O5" s="2" t="s">
        <v>33</v>
      </c>
      <c r="P5" s="2" t="s">
        <v>38</v>
      </c>
      <c r="Q5" s="2" t="s">
        <v>39</v>
      </c>
      <c r="R5" s="2" t="s">
        <v>40</v>
      </c>
      <c r="S5" s="2" t="s">
        <v>39</v>
      </c>
      <c r="T5" s="2" t="s">
        <v>40</v>
      </c>
    </row>
    <row r="6" ht="27" customHeight="1" spans="1:20">
      <c r="A6" s="6" t="s">
        <v>41</v>
      </c>
      <c r="B6" s="7"/>
      <c r="C6" s="6" t="s">
        <v>42</v>
      </c>
      <c r="D6" s="7"/>
      <c r="E6" s="6" t="s">
        <v>43</v>
      </c>
      <c r="F6" s="7"/>
      <c r="H6" s="6" t="s">
        <v>44</v>
      </c>
      <c r="I6" s="7"/>
      <c r="J6" s="6" t="s">
        <v>45</v>
      </c>
      <c r="K6" s="7"/>
      <c r="L6" s="6" t="s">
        <v>46</v>
      </c>
      <c r="M6" s="7"/>
      <c r="O6" s="6" t="s">
        <v>47</v>
      </c>
      <c r="P6" s="7"/>
      <c r="Q6" s="6" t="s">
        <v>48</v>
      </c>
      <c r="R6" s="7"/>
      <c r="S6" s="6" t="s">
        <v>49</v>
      </c>
      <c r="T6" s="7"/>
    </row>
    <row r="7" ht="30" customHeight="1" spans="1:19">
      <c r="A7" s="2" t="s">
        <v>50</v>
      </c>
      <c r="C7" s="2" t="s">
        <v>51</v>
      </c>
      <c r="E7" s="2" t="s">
        <v>52</v>
      </c>
      <c r="H7" s="2" t="s">
        <v>53</v>
      </c>
      <c r="J7" s="2" t="s">
        <v>53</v>
      </c>
      <c r="L7" s="2" t="s">
        <v>51</v>
      </c>
      <c r="O7" s="2" t="s">
        <v>52</v>
      </c>
      <c r="Q7" s="2" t="s">
        <v>53</v>
      </c>
      <c r="S7" s="2" t="s">
        <v>53</v>
      </c>
    </row>
    <row r="8" ht="269" customHeight="1" spans="1:20">
      <c r="A8" s="3" t="str">
        <f>_xlfn.DISPIMG("ID_4472B857C8B349DEB50320E97DBC9F68",1)</f>
        <v>=DISPIMG("ID_4472B857C8B349DEB50320E97DBC9F68",1)</v>
      </c>
      <c r="B8" s="3"/>
      <c r="C8" s="3" t="str">
        <f>_xlfn.DISPIMG("ID_06192BD416CD4C69AD9954308D6063FE",1)</f>
        <v>=DISPIMG("ID_06192BD416CD4C69AD9954308D6063FE",1)</v>
      </c>
      <c r="D8" s="3"/>
      <c r="E8" s="3" t="str">
        <f>_xlfn.DISPIMG("ID_FA908272ECC2406B92649210ECFF26C9",1)</f>
        <v>=DISPIMG("ID_FA908272ECC2406B92649210ECFF26C9",1)</v>
      </c>
      <c r="F8" s="3"/>
      <c r="H8" s="3" t="str">
        <f>_xlfn.DISPIMG("ID_4ABA71835BB64A68B6546B872B1676A5",1)</f>
        <v>=DISPIMG("ID_4ABA71835BB64A68B6546B872B1676A5",1)</v>
      </c>
      <c r="I8" s="3"/>
      <c r="J8" s="3" t="str">
        <f>_xlfn.DISPIMG("ID_705AA55359CA43DA87D4214015B60713",1)</f>
        <v>=DISPIMG("ID_705AA55359CA43DA87D4214015B60713",1)</v>
      </c>
      <c r="K8" s="3"/>
      <c r="L8" s="3" t="str">
        <f>_xlfn.DISPIMG("ID_F6BA1E1B63054D35810360E89C3D485E",1)</f>
        <v>=DISPIMG("ID_F6BA1E1B63054D35810360E89C3D485E",1)</v>
      </c>
      <c r="M8" s="3"/>
      <c r="O8" s="3"/>
      <c r="P8" s="3"/>
      <c r="Q8" s="3"/>
      <c r="R8" s="3"/>
      <c r="S8" s="3"/>
      <c r="T8" s="3"/>
    </row>
    <row r="9" ht="29" customHeight="1" spans="1:12">
      <c r="A9" s="2" t="s">
        <v>54</v>
      </c>
      <c r="C9" s="2" t="s">
        <v>54</v>
      </c>
      <c r="E9" s="2" t="s">
        <v>55</v>
      </c>
      <c r="H9" s="2" t="s">
        <v>56</v>
      </c>
      <c r="J9" s="2" t="s">
        <v>56</v>
      </c>
      <c r="L9" s="2" t="s">
        <v>57</v>
      </c>
    </row>
    <row r="10" ht="24" customHeight="1" spans="1:13">
      <c r="A10" s="2" t="s">
        <v>58</v>
      </c>
      <c r="B10" s="2" t="s">
        <v>59</v>
      </c>
      <c r="C10" s="2" t="s">
        <v>60</v>
      </c>
      <c r="D10" s="2" t="s">
        <v>61</v>
      </c>
      <c r="E10" s="2" t="s">
        <v>62</v>
      </c>
      <c r="F10" s="2" t="s">
        <v>63</v>
      </c>
      <c r="H10" s="2" t="s">
        <v>11</v>
      </c>
      <c r="I10" s="2" t="s">
        <v>10</v>
      </c>
      <c r="J10" s="2" t="s">
        <v>64</v>
      </c>
      <c r="K10" s="2" t="s">
        <v>22</v>
      </c>
      <c r="L10" s="2" t="s">
        <v>24</v>
      </c>
      <c r="M10" s="2" t="s">
        <v>25</v>
      </c>
    </row>
    <row r="11" ht="26" customHeight="1" spans="1:20">
      <c r="A11" s="4" t="s">
        <v>26</v>
      </c>
      <c r="B11" s="5"/>
      <c r="C11" s="4" t="s">
        <v>26</v>
      </c>
      <c r="D11" s="5"/>
      <c r="E11" s="4" t="s">
        <v>26</v>
      </c>
      <c r="F11" s="5"/>
      <c r="H11" s="4"/>
      <c r="I11" s="5"/>
      <c r="J11" s="4" t="s">
        <v>30</v>
      </c>
      <c r="K11" s="5"/>
      <c r="L11" s="4" t="s">
        <v>30</v>
      </c>
      <c r="M11" s="5"/>
      <c r="O11" s="4"/>
      <c r="P11" s="5"/>
      <c r="Q11" s="4"/>
      <c r="R11" s="5"/>
      <c r="S11" s="4"/>
      <c r="T11" s="5"/>
    </row>
    <row r="12" ht="25" customHeight="1" spans="1:13">
      <c r="A12" s="2" t="s">
        <v>31</v>
      </c>
      <c r="B12" s="2" t="s">
        <v>32</v>
      </c>
      <c r="C12" s="2" t="s">
        <v>31</v>
      </c>
      <c r="D12" s="2" t="s">
        <v>37</v>
      </c>
      <c r="E12" s="2" t="s">
        <v>31</v>
      </c>
      <c r="F12" s="2" t="s">
        <v>37</v>
      </c>
      <c r="J12" s="2" t="s">
        <v>39</v>
      </c>
      <c r="K12" s="2" t="s">
        <v>40</v>
      </c>
      <c r="L12" s="2" t="s">
        <v>39</v>
      </c>
      <c r="M12" s="2" t="s">
        <v>40</v>
      </c>
    </row>
    <row r="13" ht="26" customHeight="1" spans="1:13">
      <c r="A13" s="2" t="s">
        <v>65</v>
      </c>
      <c r="C13" s="2" t="s">
        <v>66</v>
      </c>
      <c r="E13" s="2" t="s">
        <v>67</v>
      </c>
      <c r="J13" s="6" t="s">
        <v>48</v>
      </c>
      <c r="K13" s="7"/>
      <c r="L13" s="6" t="s">
        <v>49</v>
      </c>
      <c r="M13" s="7"/>
    </row>
    <row r="14" ht="26" customHeight="1" spans="1:12">
      <c r="A14" s="6" t="s">
        <v>53</v>
      </c>
      <c r="B14" s="7"/>
      <c r="C14" s="6" t="s">
        <v>68</v>
      </c>
      <c r="D14" s="7"/>
      <c r="E14" s="6" t="s">
        <v>69</v>
      </c>
      <c r="F14" s="7"/>
      <c r="H14" s="6"/>
      <c r="I14" s="7"/>
      <c r="J14" s="2" t="s">
        <v>53</v>
      </c>
      <c r="L14" s="2" t="s">
        <v>53</v>
      </c>
    </row>
    <row r="15" spans="3:4">
      <c r="C15" s="6"/>
      <c r="D15" s="7"/>
    </row>
  </sheetData>
  <mergeCells count="88">
    <mergeCell ref="A1:B1"/>
    <mergeCell ref="C1:D1"/>
    <mergeCell ref="E1:F1"/>
    <mergeCell ref="H1:I1"/>
    <mergeCell ref="J1:K1"/>
    <mergeCell ref="L1:M1"/>
    <mergeCell ref="O1:P1"/>
    <mergeCell ref="Q1:R1"/>
    <mergeCell ref="S1:T1"/>
    <mergeCell ref="A2:B2"/>
    <mergeCell ref="C2:D2"/>
    <mergeCell ref="E2:F2"/>
    <mergeCell ref="H2:I2"/>
    <mergeCell ref="J2:K2"/>
    <mergeCell ref="L2:M2"/>
    <mergeCell ref="O2:P2"/>
    <mergeCell ref="Q2:R2"/>
    <mergeCell ref="S2:T2"/>
    <mergeCell ref="A4:B4"/>
    <mergeCell ref="C4:D4"/>
    <mergeCell ref="E4:F4"/>
    <mergeCell ref="H4:I4"/>
    <mergeCell ref="J4:K4"/>
    <mergeCell ref="L4:M4"/>
    <mergeCell ref="O4:P4"/>
    <mergeCell ref="Q4:R4"/>
    <mergeCell ref="S4:T4"/>
    <mergeCell ref="A6:B6"/>
    <mergeCell ref="C6:D6"/>
    <mergeCell ref="E6:F6"/>
    <mergeCell ref="H6:I6"/>
    <mergeCell ref="J6:K6"/>
    <mergeCell ref="L6:M6"/>
    <mergeCell ref="O6:P6"/>
    <mergeCell ref="Q6:R6"/>
    <mergeCell ref="S6:T6"/>
    <mergeCell ref="A7:B7"/>
    <mergeCell ref="C7:D7"/>
    <mergeCell ref="E7:F7"/>
    <mergeCell ref="H7:I7"/>
    <mergeCell ref="J7:K7"/>
    <mergeCell ref="L7:M7"/>
    <mergeCell ref="O7:P7"/>
    <mergeCell ref="Q7:R7"/>
    <mergeCell ref="S7:T7"/>
    <mergeCell ref="A8:B8"/>
    <mergeCell ref="C8:D8"/>
    <mergeCell ref="E8:F8"/>
    <mergeCell ref="H8:I8"/>
    <mergeCell ref="J8:K8"/>
    <mergeCell ref="L8:M8"/>
    <mergeCell ref="O8:P8"/>
    <mergeCell ref="Q8:R8"/>
    <mergeCell ref="S8:T8"/>
    <mergeCell ref="A9:B9"/>
    <mergeCell ref="C9:D9"/>
    <mergeCell ref="E9:F9"/>
    <mergeCell ref="H9:I9"/>
    <mergeCell ref="J9:K9"/>
    <mergeCell ref="L9:M9"/>
    <mergeCell ref="O9:P9"/>
    <mergeCell ref="Q9:R9"/>
    <mergeCell ref="S9:T9"/>
    <mergeCell ref="A11:B11"/>
    <mergeCell ref="C11:D11"/>
    <mergeCell ref="E11:F11"/>
    <mergeCell ref="H11:I11"/>
    <mergeCell ref="J11:K11"/>
    <mergeCell ref="L11:M11"/>
    <mergeCell ref="O11:P11"/>
    <mergeCell ref="Q11:R11"/>
    <mergeCell ref="S11:T11"/>
    <mergeCell ref="A13:B13"/>
    <mergeCell ref="C13:D13"/>
    <mergeCell ref="E13:F13"/>
    <mergeCell ref="H13:I13"/>
    <mergeCell ref="J13:K13"/>
    <mergeCell ref="L13:M13"/>
    <mergeCell ref="O13:P13"/>
    <mergeCell ref="Q13:R13"/>
    <mergeCell ref="S13:T13"/>
    <mergeCell ref="A14:B14"/>
    <mergeCell ref="C14:D14"/>
    <mergeCell ref="E14:F14"/>
    <mergeCell ref="H14:I14"/>
    <mergeCell ref="J14:K14"/>
    <mergeCell ref="L14:M14"/>
    <mergeCell ref="C15:D15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5"/>
  <sheetViews>
    <sheetView workbookViewId="0">
      <selection activeCell="B14" sqref="B14"/>
    </sheetView>
  </sheetViews>
  <sheetFormatPr defaultColWidth="9" defaultRowHeight="13.5"/>
  <cols>
    <col min="2" max="2" width="16.875" style="1" customWidth="1"/>
    <col min="3" max="4" width="16" style="1" customWidth="1"/>
    <col min="5" max="5" width="23.875" style="1" customWidth="1"/>
  </cols>
  <sheetData>
    <row r="1" spans="2:5">
      <c r="B1" s="1" t="s">
        <v>70</v>
      </c>
      <c r="C1" s="1" t="s">
        <v>71</v>
      </c>
      <c r="D1" s="1" t="s">
        <v>72</v>
      </c>
      <c r="E1" s="1" t="s">
        <v>73</v>
      </c>
    </row>
    <row r="2" spans="1:5">
      <c r="A2" t="s">
        <v>74</v>
      </c>
      <c r="B2" s="1">
        <v>58</v>
      </c>
      <c r="C2" s="1">
        <f>(E2*39)+B2</f>
        <v>85.69</v>
      </c>
      <c r="E2" s="1">
        <v>0.71</v>
      </c>
    </row>
    <row r="3" spans="1:5">
      <c r="A3" t="s">
        <v>75</v>
      </c>
      <c r="B3" s="1">
        <v>54</v>
      </c>
      <c r="C3" s="1">
        <f>(E3*39)+B3</f>
        <v>87.93</v>
      </c>
      <c r="E3" s="1">
        <v>0.87</v>
      </c>
    </row>
    <row r="4" spans="1:5">
      <c r="A4" t="s">
        <v>76</v>
      </c>
      <c r="B4" s="1">
        <v>55</v>
      </c>
      <c r="C4" s="1">
        <f>(E4*39)+B4</f>
        <v>88.93</v>
      </c>
      <c r="E4" s="1">
        <v>0.87</v>
      </c>
    </row>
    <row r="5" spans="1:5">
      <c r="A5" t="s">
        <v>77</v>
      </c>
      <c r="B5" s="1">
        <v>95</v>
      </c>
      <c r="C5" s="1">
        <f>(E5*39)+B5</f>
        <v>165.59</v>
      </c>
      <c r="E5" s="1">
        <v>1.81</v>
      </c>
    </row>
    <row r="6" spans="1:5">
      <c r="A6" t="s">
        <v>78</v>
      </c>
      <c r="B6" s="1">
        <v>85</v>
      </c>
      <c r="C6" s="1">
        <f>(E6*39)+B6</f>
        <v>143.11</v>
      </c>
      <c r="D6" s="1">
        <f>(E6*49)+B6</f>
        <v>158.01</v>
      </c>
      <c r="E6" s="1">
        <v>1.49</v>
      </c>
    </row>
    <row r="7" spans="1:5">
      <c r="A7" t="s">
        <v>79</v>
      </c>
      <c r="B7" s="1">
        <v>88</v>
      </c>
      <c r="C7" s="1">
        <f>(E7*39)+B7</f>
        <v>137.14</v>
      </c>
      <c r="D7" s="1">
        <f>(E7*49)+B7</f>
        <v>149.74</v>
      </c>
      <c r="E7" s="1">
        <v>1.26</v>
      </c>
    </row>
    <row r="10" spans="2:5">
      <c r="B10" s="1" t="s">
        <v>80</v>
      </c>
      <c r="C10" s="1" t="s">
        <v>81</v>
      </c>
      <c r="E10" s="1" t="s">
        <v>82</v>
      </c>
    </row>
    <row r="11" spans="1:5">
      <c r="A11" t="s">
        <v>83</v>
      </c>
      <c r="B11" s="1">
        <v>93</v>
      </c>
      <c r="C11" s="1">
        <f>(E11*39)+B11</f>
        <v>172.95</v>
      </c>
      <c r="E11" s="1">
        <v>2.05</v>
      </c>
    </row>
    <row r="12" spans="1:5">
      <c r="A12" t="s">
        <v>76</v>
      </c>
      <c r="B12" s="1">
        <v>88</v>
      </c>
      <c r="C12" s="1">
        <f>(E12*39)+B12</f>
        <v>151.57</v>
      </c>
      <c r="E12" s="1">
        <v>1.63</v>
      </c>
    </row>
    <row r="13" spans="1:5">
      <c r="A13" t="s">
        <v>84</v>
      </c>
      <c r="B13" s="1">
        <v>61</v>
      </c>
      <c r="C13" s="1">
        <f>(E13*39)+B13</f>
        <v>84.79</v>
      </c>
      <c r="E13" s="1">
        <v>0.61</v>
      </c>
    </row>
    <row r="14" spans="1:5">
      <c r="A14" t="s">
        <v>85</v>
      </c>
      <c r="B14" s="1">
        <v>90</v>
      </c>
      <c r="C14" s="1">
        <f>(E14*39)+B14</f>
        <v>124.32</v>
      </c>
      <c r="E14" s="1">
        <v>0.88</v>
      </c>
    </row>
    <row r="25" spans="15:15">
      <c r="O25">
        <v>256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阵容</vt:lpstr>
      <vt:lpstr>武将40级速度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赵放</dc:creator>
  <cp:lastModifiedBy>小天后</cp:lastModifiedBy>
  <dcterms:created xsi:type="dcterms:W3CDTF">2023-05-28T13:21:00Z</dcterms:created>
  <dcterms:modified xsi:type="dcterms:W3CDTF">2024-11-01T02:24:10Z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723EBF70CC1F4F9DA49DDBEFB4D40031_12</vt:lpwstr>
  </property>
  <property fmtid="{D5CDD505-2E9C-101B-9397-08002B2CF9AE}" pid="3" name="KSOProductBuildVer">
    <vt:lpwstr>2052-12.1.0.18608</vt:lpwstr>
  </property>
</Properties>
</file>