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 concurrentManualCount="8"/>
</workbook>
</file>

<file path=xl/calcChain.xml><?xml version="1.0" encoding="utf-8"?>
<calcChain xmlns="http://schemas.openxmlformats.org/spreadsheetml/2006/main">
  <c r="I34" i="1" l="1"/>
  <c r="F5" i="1"/>
  <c r="F6" i="1"/>
  <c r="C38" i="1"/>
  <c r="D38" i="1" s="1"/>
  <c r="F38" i="1" s="1"/>
  <c r="C36" i="1"/>
  <c r="D36" i="1" s="1"/>
  <c r="F36" i="1" s="1"/>
  <c r="C37" i="1"/>
  <c r="D37" i="1" s="1"/>
  <c r="F37" i="1" s="1"/>
  <c r="C35" i="1"/>
  <c r="D35" i="1" s="1"/>
  <c r="F35" i="1" s="1"/>
  <c r="C32" i="1"/>
  <c r="D32" i="1" s="1"/>
  <c r="F32" i="1" s="1"/>
  <c r="C33" i="1"/>
  <c r="C34" i="1"/>
  <c r="C31" i="1"/>
  <c r="D31" i="1" s="1"/>
  <c r="F31" i="1" s="1"/>
  <c r="F4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41" i="1"/>
  <c r="F44" i="1"/>
  <c r="F4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3" i="1"/>
  <c r="F33" i="1" s="1"/>
  <c r="D34" i="1"/>
  <c r="F34" i="1" s="1"/>
  <c r="D39" i="1"/>
  <c r="F39" i="1" s="1"/>
  <c r="D40" i="1"/>
  <c r="F40" i="1" s="1"/>
  <c r="D41" i="1"/>
  <c r="D42" i="1"/>
  <c r="F42" i="1" s="1"/>
  <c r="D43" i="1"/>
  <c r="F43" i="1" s="1"/>
  <c r="D44" i="1"/>
  <c r="D45" i="1"/>
  <c r="D4" i="1"/>
  <c r="C29" i="1"/>
  <c r="C28" i="1"/>
  <c r="C27" i="1"/>
  <c r="C26" i="1"/>
  <c r="C25" i="1"/>
  <c r="C24" i="1"/>
  <c r="C21" i="1"/>
  <c r="C13" i="1"/>
  <c r="C12" i="1"/>
  <c r="C10" i="1"/>
</calcChain>
</file>

<file path=xl/sharedStrings.xml><?xml version="1.0" encoding="utf-8"?>
<sst xmlns="http://schemas.openxmlformats.org/spreadsheetml/2006/main" count="87" uniqueCount="85">
  <si>
    <t>Комплектация: </t>
  </si>
  <si>
    <t>Контроллер</t>
  </si>
  <si>
    <t>1 х Плата Arduino Uno</t>
  </si>
  <si>
    <t>Сенсоры</t>
  </si>
  <si>
    <t>2 х Датчик линии</t>
  </si>
  <si>
    <t>1 х Датчик наклона</t>
  </si>
  <si>
    <t>2 х Фоторезистор</t>
  </si>
  <si>
    <t>2 х Термистор</t>
  </si>
  <si>
    <t>4 х Кнопка тактовая</t>
  </si>
  <si>
    <t>2 х Потенциометр</t>
  </si>
  <si>
    <t>Прототипирование и провода</t>
  </si>
  <si>
    <t>1 х Макетная доска</t>
  </si>
  <si>
    <t>75 х Соединительный провод</t>
  </si>
  <si>
    <t>1 х USB-кабель</t>
  </si>
  <si>
    <t>1 х Разъём для батарейки</t>
  </si>
  <si>
    <t>Механика</t>
  </si>
  <si>
    <t>1 х Двухколёсное шасси робота</t>
  </si>
  <si>
    <t>1 х Сервопривод</t>
  </si>
  <si>
    <t>Индикация и звук</t>
  </si>
  <si>
    <t>1 х Текстовый ЖК-экран</t>
  </si>
  <si>
    <t>2 х 7-сегментный индикатор</t>
  </si>
  <si>
    <t>12 х Светодиод красный</t>
  </si>
  <si>
    <t>4 х Светодиод жёлтый</t>
  </si>
  <si>
    <t>4 х Светодиод зелёный</t>
  </si>
  <si>
    <t>2 х Трёхцветный светодиод</t>
  </si>
  <si>
    <t>2 х Пьезоизлучатель звука</t>
  </si>
  <si>
    <t>Базовые компоненты</t>
  </si>
  <si>
    <t>60 х Резистор 220 Ом</t>
  </si>
  <si>
    <t>20 х Резистор 1 кОм</t>
  </si>
  <si>
    <t>20 х Резистор 10 кОм</t>
  </si>
  <si>
    <t>20 х Резистор 100 кОм</t>
  </si>
  <si>
    <t>10 х Биполярный транзистор</t>
  </si>
  <si>
    <t>4 х Транзистор MOSFET</t>
  </si>
  <si>
    <t>2 х Микросхема CD4026</t>
  </si>
  <si>
    <t>5 х Выпрямительный диод</t>
  </si>
  <si>
    <t>Инструменты</t>
  </si>
  <si>
    <t>1 х Мультиметр цифровой</t>
  </si>
  <si>
    <t>Платы расширения</t>
  </si>
  <si>
    <t>1 х Драйвер моторов Motor Shield</t>
  </si>
  <si>
    <t>1 х Расширитель портов Troyka Shield</t>
  </si>
  <si>
    <t>Учебное пособие</t>
  </si>
  <si>
    <t>1 х Основы программирования микроконтроллеров</t>
  </si>
  <si>
    <t>Оригинал Италия</t>
  </si>
  <si>
    <t>Клон Китай</t>
  </si>
  <si>
    <t>Цена в USD</t>
  </si>
  <si>
    <t>Кол-во</t>
  </si>
  <si>
    <t>Сумма</t>
  </si>
  <si>
    <t>Цена в КЗТ</t>
  </si>
  <si>
    <t>Ссылка</t>
  </si>
  <si>
    <t>http://www.gearbest.com/development-boards/pp_18644.html</t>
  </si>
  <si>
    <t>Типа оригинал Италия</t>
  </si>
  <si>
    <t>http://www.gearbest.com/boards-shields/pp_278170.html</t>
  </si>
  <si>
    <t>http://www.gearbest.com/sensors/pp_218527.html</t>
  </si>
  <si>
    <t>http://www.gearbest.com/development-boards/pp_58062.html</t>
  </si>
  <si>
    <t>http://www.gearbest.com/diy-parts-components/pp_234932.html</t>
  </si>
  <si>
    <t>Комментарии</t>
  </si>
  <si>
    <t>30 штук в комплекте</t>
  </si>
  <si>
    <t>http://www.gearbest.com/3d-printer-parts/pp_228653.html</t>
  </si>
  <si>
    <t>http://www.gearbest.com/development-boards/pp_211519.html</t>
  </si>
  <si>
    <t xml:space="preserve">KT0052 Starter Learning Kit </t>
  </si>
  <si>
    <t>40.21 </t>
  </si>
  <si>
    <t>http://www.gearbest.com/kits/pp_264556.html</t>
  </si>
  <si>
    <t>http://ru.aliexpress.com/item/Free-shipping-100PCS-Tactile-Push-Button-Switch-Momentary-Tact-Cap-12-12-7-3MM-Micro-switch/32220007593.html?spm=2114.03010208.3.31.kdy2us&amp;ws_ab_test=searchweb201556_0,searchweb201602_2_10039_10017_10040,searchweb201603_11&amp;btsid=905c71db-a3b9-4b3c-abc6-bf03e220757a</t>
  </si>
  <si>
    <t>100 штук</t>
  </si>
  <si>
    <t>http://ru.aliexpress.com/item/10Pcs-B10-K-10-K-Ohm-Linear-Taper-MINI-Potentiometer-Pot-15mm-3Pin/32246949744.html?spm=2114.03010208.3.2.vszEMw&amp;ws_ab_test=searchweb201556_0,searchweb201602_2_10039_10017_10040,searchweb201603_11&amp;btsid=ae538f5a-c3f7-4114-b3b8-396a267a5718</t>
  </si>
  <si>
    <t>10 штук</t>
  </si>
  <si>
    <t>http://ru.aliexpress.com/item/Free-Shipping-Breadboard-830-Point-Solderless-PCB-Bread-Board-MB-102-MB102-Test-Develop-DIY-new/32247184111.html?spm=2114.03010208.3.104.cY6QSS&amp;ws_ab_test=searchweb201556_0,searchweb201602_2_10039_10017_10040,searchweb201603_11&amp;btsid=5b80e032-bd7e-41b8-a4d0-fe0d70d7b591</t>
  </si>
  <si>
    <t>http://ru.aliexpress.com/item/Free-shipping-1lot-40pcs-10cm-2-54mm-1pin-1p-1p-male-to-male-jumper-wire-Dupont/32241729263.html?spm=2114.03010208.3.67.ul2rge&amp;ws_ab_test=searchweb201556_0,searchweb201602_2_10039_10017_10040,searchweb201603_11&amp;btsid=3514381f-7371-4c04-8ef1-440232c21fd0</t>
  </si>
  <si>
    <t>http://ru.aliexpress.com/item/Smart-car-chassis-2wd-robot-tracing-strong-magnetic-motor-car-rt-4-avoidance-car-with-code/32363312337.html?spm=2114.03010208.3.29.HVQRHM&amp;ws_ab_test=searchweb201556_0,searchweb201602_2_10039_10017_10040,searchweb201603_11&amp;btsid=316f4f81-804e-4c30-ba31-f1c8ae262b83</t>
  </si>
  <si>
    <t>http://ru.aliexpress.com/item/20pcs-lot-TowerPro-SG90-Micro-Servo-9g-Torque-1-8kg-JR-Trex-450-RC-Helicopter-Parts/32513324670.html?spm=2114.03010208.3.75.e4mGKZ&amp;ws_ab_test=searchweb201556_0,searchweb201602_2_10039_10017_10040,searchweb201603_11&amp;btsid=ccebe149-4c55-4433-bb99-6e513929bb07</t>
  </si>
  <si>
    <t>20 штук</t>
  </si>
  <si>
    <t>http://ru.aliexpress.com/item/Freeshipping-LCD1602-LCD-monitor-1602-5V-green-screen-and-white-code-for-arduino/32300560926.html?spm=2114.03010208.3.39.OINWzJ&amp;ws_ab_test=searchweb201556_0,searchweb201602_2_10039_10017_10040,searchweb201603_11&amp;btsid=3cee8bd0-b681-480a-8078-f530ac390cd4</t>
  </si>
  <si>
    <t>http://ru.aliexpress.com/item/New-5Pcs-Lot-0-56-inch-1-Bit-7-Segment-Red-LED-Display-Digital-Tube-Plastic/32589548502.html?spm=2114.03010208.3.41.7lSyCm&amp;ws_ab_test=searchweb201556_0,searchweb201602_2_10039_10017_10040,searchweb201603_11&amp;btsid=9b2c17bc-b090-4a27-a5fc-2970199116fd</t>
  </si>
  <si>
    <t>5 штук</t>
  </si>
  <si>
    <t>http://ru.aliexpress.com/item/Free-shippin-20pcs-lot-CD4026BE-CD4026-DIP-16-counter-divider-new-original/32556055735.html?spm=2114.03010208.3.20.UTIPli&amp;ws_ab_test=searchweb201556_0,searchweb201602_2_10039_10017_10040,searchweb201603_11&amp;btsid=1cac08f4-4d00-429d-972e-72edc9f3db57</t>
  </si>
  <si>
    <t>http://ru.aliexpress.com/item/Free-Shipping-10PCS-5V-Continuous-Sound-Piezo-Buzzers-Fit-For-Computers-Printers-5V-Mini-Magnetic-Active/32652139309.html?spm=2114.03010208.3.11.DpKj9M&amp;ws_ab_test=searchweb201556_0,searchweb201602_2_10039_10017_10040,searchweb201603_11&amp;btsid=01e1e68f-b4b4-4020-9b33-547e61818b7d</t>
  </si>
  <si>
    <t>курс</t>
  </si>
  <si>
    <t>https://store.arduino.cc/product/GBX00066</t>
  </si>
  <si>
    <t>http://ru.aliexpress.com/item/100pcs-220-ohm-1-4W-220R-Metal-Film-Resistor-220ohm-0-25W-1-ROHS/32575137694.html?spm=2114.03010208.3.2.z9iviQ&amp;ws_ab_test=searchweb201556_0,searchweb201602_2_10039_10017_10040,searchweb201603_11&amp;btsid=0a911807-2f66-4876-8175-5c0479180fe6</t>
  </si>
  <si>
    <t>http://ru.aliexpress.com/item/Power-audio-triode-10PCS-free-shipping-100-new-original-imported-ON-A-Morimi-2N5551-5401/1673113323.html?spm=2114.03010208.3.2.zmQ5Hw&amp;ws_ab_test=searchweb201556_0,searchweb201602_2_10039_10017_10040,searchweb201603_11&amp;btsid=573025a7-11cc-4da1-96fb-d7c9bea7d5f2</t>
  </si>
  <si>
    <t>http://ru.aliexpress.com/item/10pcs-free-shipping-IRF3205-IRF3205PBF-MOSFET-MOSFT-55V-98A-8mOhm-97-3nC-TO-220-new-original/32385779122.html?spm=2114.03010208.3.10.IBtZCJ&amp;ws_ab_test=searchweb201556_0,searchweb201602_2_10039_10017_10040,searchweb201603_11&amp;btsid=3c3ddefb-c87f-4acf-9beb-80db2f8170d9</t>
  </si>
  <si>
    <t>http://ru.aliexpress.com/item/100PCS-Original-1A-1000V-DO-41-Rectifier-Diode-IN4007-1N4007/1934244915.html?spm=2114.03010208.3.2.LNakXz&amp;ws_ab_test=searchweb201556_0,searchweb201602_2_10039_10017_10040,searchweb201603_11&amp;btsid=de94a801-7fa7-4478-bc37-d6533b0079df</t>
  </si>
  <si>
    <t>http://ru.aliexpress.com/item/all-sun-DT830B-AC-DC-Ammeter-Voltmeter-Ohm-Electrical-Tester-Portable-Professional-Digital-Multimeter-not-included/32324819585.html?spm=2114.03010208.3.10.tRxQGK&amp;ws_ab_test=searchweb201556_0,searchweb201602_2_10039_10017_10040,searchweb201603_11&amp;btsid=57205159-5b21-4603-ba2e-f226868e864c</t>
  </si>
  <si>
    <t>http://ru.aliexpress.com/item/Freeshipping-L293D-motor-control-shield-motor-drive-expansion-board-FOR-Arduino-motor-shield/32341626740.html?spm=2114.03010208.3.86.GK6qzs&amp;ws_ab_test=searchweb201556_0,searchweb201602_2_10039_10017_10040,searchweb201603_11&amp;btsid=19851210-49d6-41fc-8680-e72e495aac96</t>
  </si>
  <si>
    <t>http://ru.aliexpress.com/item/ProtoShield-prototype-expansion-board-with-mini-bread-board-based-for-ARDUINO/1451569883.html?spm=2114.03010208.3.11.8K1pFq&amp;ws_ab_test=searchweb201556_0,searchweb201602_2_10039_10017_10040,searchweb201603_11&amp;btsid=bd1f5f79-afb2-4525-9f3f-f7ad2fd18467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</si>
</sst>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2"/>
    <xf numFmtId="0" fontId="5" fillId="0" borderId="0" xfId="2" applyAlignment="1">
      <alignment horizontal="right"/>
    </xf>
    <xf numFmtId="43" fontId="0" fillId="0" borderId="0" xfId="1" applyFont="1"/>
    <xf numFmtId="0" fontId="5" fillId="0" borderId="0" xfId="2" applyAlignment="1"/>
    <xf numFmtId="43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earbest.com/sensors/pp_218527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gearbest.com/development-boards/pp_18644.html" TargetMode="External"/><Relationship Id="rId1" Type="http://schemas.openxmlformats.org/officeDocument/2006/relationships/hyperlink" Target="http://www.gearbest.com/boards-shields/pp_278170.html" TargetMode="External"/><Relationship Id="rId6" Type="http://schemas.openxmlformats.org/officeDocument/2006/relationships/hyperlink" Target="https://store.arduino.cc/product/GBX00066" TargetMode="External"/><Relationship Id="rId5" Type="http://schemas.openxmlformats.org/officeDocument/2006/relationships/hyperlink" Target="http://www.gearbest.com/3d-printer-parts/pp_228653.html" TargetMode="External"/><Relationship Id="rId4" Type="http://schemas.openxmlformats.org/officeDocument/2006/relationships/hyperlink" Target="http://www.gearbest.com/diy-parts-components/pp_2349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5"/>
  <sheetViews>
    <sheetView tabSelected="1" topLeftCell="A21" workbookViewId="0">
      <selection activeCell="H33" sqref="H33"/>
    </sheetView>
  </sheetViews>
  <sheetFormatPr defaultRowHeight="15" x14ac:dyDescent="0.25"/>
  <cols>
    <col min="1" max="1" width="46.28515625" bestFit="1" customWidth="1"/>
    <col min="2" max="2" width="22.42578125" customWidth="1"/>
    <col min="3" max="3" width="11.140625" bestFit="1" customWidth="1"/>
    <col min="4" max="4" width="11.140625" customWidth="1"/>
    <col min="5" max="5" width="12" customWidth="1"/>
    <col min="6" max="6" width="15" customWidth="1"/>
    <col min="7" max="7" width="20" bestFit="1" customWidth="1"/>
  </cols>
  <sheetData>
    <row r="1" spans="1:11" x14ac:dyDescent="0.25">
      <c r="A1" s="1" t="s">
        <v>0</v>
      </c>
      <c r="B1" s="1" t="s">
        <v>48</v>
      </c>
      <c r="C1" t="s">
        <v>44</v>
      </c>
      <c r="D1" t="s">
        <v>47</v>
      </c>
      <c r="E1" t="s">
        <v>45</v>
      </c>
      <c r="F1" t="s">
        <v>46</v>
      </c>
      <c r="G1" t="s">
        <v>55</v>
      </c>
      <c r="J1" t="s">
        <v>76</v>
      </c>
      <c r="K1">
        <v>337</v>
      </c>
    </row>
    <row r="2" spans="1:11" x14ac:dyDescent="0.25">
      <c r="A2" s="1" t="s">
        <v>1</v>
      </c>
      <c r="B2" s="1"/>
    </row>
    <row r="3" spans="1:11" x14ac:dyDescent="0.25">
      <c r="A3" s="2" t="s">
        <v>2</v>
      </c>
      <c r="B3" s="2"/>
    </row>
    <row r="4" spans="1:11" x14ac:dyDescent="0.25">
      <c r="A4" s="3" t="s">
        <v>42</v>
      </c>
      <c r="B4" s="4" t="s">
        <v>77</v>
      </c>
      <c r="C4">
        <v>22.63</v>
      </c>
      <c r="D4" s="6">
        <f>C4*$K$1</f>
        <v>7626.3099999999995</v>
      </c>
      <c r="E4">
        <v>1</v>
      </c>
      <c r="F4" s="8">
        <f>D4*E4</f>
        <v>7626.3099999999995</v>
      </c>
    </row>
    <row r="5" spans="1:11" x14ac:dyDescent="0.25">
      <c r="A5" s="3" t="s">
        <v>50</v>
      </c>
      <c r="B5" s="5" t="s">
        <v>49</v>
      </c>
      <c r="C5">
        <v>10.61</v>
      </c>
      <c r="D5" s="6">
        <f t="shared" ref="D5:D45" si="0">C5*$K$1</f>
        <v>3575.5699999999997</v>
      </c>
      <c r="E5">
        <v>1</v>
      </c>
      <c r="F5" s="8">
        <f t="shared" ref="F5:F6" si="1">D5*E5</f>
        <v>3575.5699999999997</v>
      </c>
    </row>
    <row r="6" spans="1:11" x14ac:dyDescent="0.25">
      <c r="A6" s="3" t="s">
        <v>43</v>
      </c>
      <c r="B6" s="4" t="s">
        <v>51</v>
      </c>
      <c r="C6">
        <v>3.59</v>
      </c>
      <c r="D6" s="6">
        <f t="shared" si="0"/>
        <v>1209.83</v>
      </c>
      <c r="E6">
        <v>1</v>
      </c>
      <c r="F6" s="8">
        <f t="shared" si="1"/>
        <v>1209.83</v>
      </c>
    </row>
    <row r="7" spans="1:11" x14ac:dyDescent="0.25">
      <c r="A7" s="1" t="s">
        <v>3</v>
      </c>
      <c r="B7" s="1"/>
      <c r="D7" s="6">
        <f t="shared" si="0"/>
        <v>0</v>
      </c>
      <c r="F7" s="8">
        <f t="shared" ref="F6:F45" si="2">D7*E7</f>
        <v>0</v>
      </c>
    </row>
    <row r="8" spans="1:11" x14ac:dyDescent="0.25">
      <c r="A8" s="2" t="s">
        <v>4</v>
      </c>
      <c r="B8" s="4" t="s">
        <v>52</v>
      </c>
      <c r="C8">
        <v>1.26</v>
      </c>
      <c r="D8" s="6">
        <f t="shared" si="0"/>
        <v>424.62</v>
      </c>
      <c r="E8">
        <v>2</v>
      </c>
      <c r="F8" s="8">
        <f t="shared" si="2"/>
        <v>849.24</v>
      </c>
    </row>
    <row r="9" spans="1:11" x14ac:dyDescent="0.25">
      <c r="A9" s="2" t="s">
        <v>5</v>
      </c>
      <c r="B9" s="2" t="s">
        <v>53</v>
      </c>
      <c r="C9">
        <v>5.85</v>
      </c>
      <c r="D9" s="6">
        <f t="shared" si="0"/>
        <v>1971.4499999999998</v>
      </c>
      <c r="E9">
        <v>1</v>
      </c>
      <c r="F9" s="8">
        <f t="shared" si="2"/>
        <v>1971.4499999999998</v>
      </c>
    </row>
    <row r="10" spans="1:11" x14ac:dyDescent="0.25">
      <c r="A10" s="2" t="s">
        <v>6</v>
      </c>
      <c r="B10" s="4" t="s">
        <v>54</v>
      </c>
      <c r="C10" s="6">
        <f>2.47/30</f>
        <v>8.2333333333333342E-2</v>
      </c>
      <c r="D10" s="6">
        <f t="shared" si="0"/>
        <v>27.746333333333336</v>
      </c>
      <c r="E10">
        <v>2</v>
      </c>
      <c r="F10" s="8">
        <f t="shared" si="2"/>
        <v>55.492666666666672</v>
      </c>
      <c r="G10" t="s">
        <v>56</v>
      </c>
    </row>
    <row r="11" spans="1:11" x14ac:dyDescent="0.25">
      <c r="A11" s="2" t="s">
        <v>7</v>
      </c>
      <c r="B11" s="4" t="s">
        <v>57</v>
      </c>
      <c r="C11">
        <v>0.4</v>
      </c>
      <c r="D11" s="6">
        <f t="shared" si="0"/>
        <v>134.80000000000001</v>
      </c>
      <c r="E11">
        <v>2</v>
      </c>
      <c r="F11" s="8">
        <f t="shared" si="2"/>
        <v>269.60000000000002</v>
      </c>
    </row>
    <row r="12" spans="1:11" x14ac:dyDescent="0.25">
      <c r="A12" s="2" t="s">
        <v>8</v>
      </c>
      <c r="B12" s="4" t="s">
        <v>62</v>
      </c>
      <c r="C12">
        <f>8.5/100</f>
        <v>8.5000000000000006E-2</v>
      </c>
      <c r="D12" s="6">
        <f t="shared" si="0"/>
        <v>28.645000000000003</v>
      </c>
      <c r="E12">
        <v>4</v>
      </c>
      <c r="F12" s="8">
        <f t="shared" si="2"/>
        <v>114.58000000000001</v>
      </c>
      <c r="G12" t="s">
        <v>63</v>
      </c>
    </row>
    <row r="13" spans="1:11" x14ac:dyDescent="0.25">
      <c r="A13" s="2" t="s">
        <v>9</v>
      </c>
      <c r="B13" s="4" t="s">
        <v>64</v>
      </c>
      <c r="C13">
        <f>3.62/10</f>
        <v>0.36199999999999999</v>
      </c>
      <c r="D13" s="6">
        <f t="shared" si="0"/>
        <v>121.994</v>
      </c>
      <c r="E13">
        <v>2</v>
      </c>
      <c r="F13" s="8">
        <f t="shared" si="2"/>
        <v>243.988</v>
      </c>
      <c r="G13" t="s">
        <v>65</v>
      </c>
    </row>
    <row r="14" spans="1:11" x14ac:dyDescent="0.25">
      <c r="A14" s="1" t="s">
        <v>10</v>
      </c>
      <c r="B14" s="1"/>
      <c r="D14" s="6">
        <f t="shared" si="0"/>
        <v>0</v>
      </c>
      <c r="F14" s="8">
        <f t="shared" si="2"/>
        <v>0</v>
      </c>
    </row>
    <row r="15" spans="1:11" x14ac:dyDescent="0.25">
      <c r="A15" s="2" t="s">
        <v>11</v>
      </c>
      <c r="B15" s="2" t="s">
        <v>66</v>
      </c>
      <c r="C15">
        <v>1.82</v>
      </c>
      <c r="D15" s="6">
        <f t="shared" si="0"/>
        <v>613.34</v>
      </c>
      <c r="E15">
        <v>1</v>
      </c>
      <c r="F15" s="8">
        <f t="shared" si="2"/>
        <v>613.34</v>
      </c>
    </row>
    <row r="16" spans="1:11" x14ac:dyDescent="0.25">
      <c r="A16" s="2" t="s">
        <v>12</v>
      </c>
      <c r="B16" s="4" t="s">
        <v>67</v>
      </c>
      <c r="C16">
        <v>0.75</v>
      </c>
      <c r="D16" s="6">
        <f t="shared" si="0"/>
        <v>252.75</v>
      </c>
      <c r="E16">
        <v>2</v>
      </c>
      <c r="F16" s="8">
        <f t="shared" si="2"/>
        <v>505.5</v>
      </c>
    </row>
    <row r="17" spans="1:7" x14ac:dyDescent="0.25">
      <c r="A17" s="2" t="s">
        <v>13</v>
      </c>
      <c r="B17" s="2"/>
      <c r="C17">
        <v>0</v>
      </c>
      <c r="D17" s="6">
        <f t="shared" si="0"/>
        <v>0</v>
      </c>
      <c r="E17">
        <v>1</v>
      </c>
      <c r="F17" s="8">
        <f t="shared" si="2"/>
        <v>0</v>
      </c>
    </row>
    <row r="18" spans="1:7" x14ac:dyDescent="0.25">
      <c r="A18" s="1" t="s">
        <v>15</v>
      </c>
      <c r="B18" s="1"/>
      <c r="D18" s="6">
        <f t="shared" si="0"/>
        <v>0</v>
      </c>
      <c r="F18" s="8">
        <f t="shared" si="2"/>
        <v>0</v>
      </c>
    </row>
    <row r="19" spans="1:7" x14ac:dyDescent="0.25">
      <c r="A19" s="2" t="s">
        <v>16</v>
      </c>
      <c r="B19" s="2" t="s">
        <v>68</v>
      </c>
      <c r="C19">
        <v>12.5</v>
      </c>
      <c r="D19" s="6">
        <f t="shared" si="0"/>
        <v>4212.5</v>
      </c>
      <c r="E19">
        <v>1</v>
      </c>
      <c r="F19" s="8">
        <f t="shared" si="2"/>
        <v>4212.5</v>
      </c>
    </row>
    <row r="20" spans="1:7" x14ac:dyDescent="0.25">
      <c r="A20" s="2" t="s">
        <v>14</v>
      </c>
      <c r="B20" s="2"/>
      <c r="C20">
        <v>0</v>
      </c>
      <c r="D20" s="6">
        <f t="shared" si="0"/>
        <v>0</v>
      </c>
      <c r="E20">
        <v>1</v>
      </c>
      <c r="F20" s="8">
        <f t="shared" si="2"/>
        <v>0</v>
      </c>
    </row>
    <row r="21" spans="1:7" x14ac:dyDescent="0.25">
      <c r="A21" s="2" t="s">
        <v>17</v>
      </c>
      <c r="B21" s="4" t="s">
        <v>69</v>
      </c>
      <c r="C21">
        <f>23.74/20</f>
        <v>1.1869999999999998</v>
      </c>
      <c r="D21" s="6">
        <f t="shared" si="0"/>
        <v>400.01899999999995</v>
      </c>
      <c r="E21">
        <v>1</v>
      </c>
      <c r="F21" s="8">
        <f t="shared" si="2"/>
        <v>400.01899999999995</v>
      </c>
      <c r="G21" t="s">
        <v>70</v>
      </c>
    </row>
    <row r="22" spans="1:7" x14ac:dyDescent="0.25">
      <c r="A22" s="1" t="s">
        <v>18</v>
      </c>
      <c r="B22" s="1"/>
      <c r="D22" s="6">
        <f t="shared" si="0"/>
        <v>0</v>
      </c>
      <c r="F22" s="8">
        <f t="shared" si="2"/>
        <v>0</v>
      </c>
    </row>
    <row r="23" spans="1:7" x14ac:dyDescent="0.25">
      <c r="A23" s="2" t="s">
        <v>19</v>
      </c>
      <c r="B23" s="4" t="s">
        <v>71</v>
      </c>
      <c r="C23">
        <v>1.27</v>
      </c>
      <c r="D23" s="6">
        <f t="shared" si="0"/>
        <v>427.99</v>
      </c>
      <c r="E23">
        <v>1</v>
      </c>
      <c r="F23" s="8">
        <f t="shared" si="2"/>
        <v>427.99</v>
      </c>
    </row>
    <row r="24" spans="1:7" x14ac:dyDescent="0.25">
      <c r="A24" s="2" t="s">
        <v>20</v>
      </c>
      <c r="B24" s="2" t="s">
        <v>72</v>
      </c>
      <c r="C24">
        <f>1.2/5</f>
        <v>0.24</v>
      </c>
      <c r="D24" s="6">
        <f t="shared" si="0"/>
        <v>80.88</v>
      </c>
      <c r="E24">
        <v>2</v>
      </c>
      <c r="F24" s="8">
        <f t="shared" si="2"/>
        <v>161.76</v>
      </c>
      <c r="G24" t="s">
        <v>73</v>
      </c>
    </row>
    <row r="25" spans="1:7" x14ac:dyDescent="0.25">
      <c r="A25" s="2" t="s">
        <v>21</v>
      </c>
      <c r="B25" s="2"/>
      <c r="C25">
        <f>2.31/200</f>
        <v>1.155E-2</v>
      </c>
      <c r="D25" s="6">
        <f t="shared" si="0"/>
        <v>3.89235</v>
      </c>
      <c r="E25">
        <v>12</v>
      </c>
      <c r="F25" s="8">
        <f t="shared" si="2"/>
        <v>46.708199999999998</v>
      </c>
    </row>
    <row r="26" spans="1:7" x14ac:dyDescent="0.25">
      <c r="A26" s="2" t="s">
        <v>22</v>
      </c>
      <c r="B26" s="2"/>
      <c r="C26">
        <f>2.31/200</f>
        <v>1.155E-2</v>
      </c>
      <c r="D26" s="6">
        <f t="shared" si="0"/>
        <v>3.89235</v>
      </c>
      <c r="E26">
        <v>4</v>
      </c>
      <c r="F26" s="8">
        <f t="shared" si="2"/>
        <v>15.5694</v>
      </c>
    </row>
    <row r="27" spans="1:7" x14ac:dyDescent="0.25">
      <c r="A27" s="2" t="s">
        <v>23</v>
      </c>
      <c r="B27" s="2"/>
      <c r="C27">
        <f>2.31/200</f>
        <v>1.155E-2</v>
      </c>
      <c r="D27" s="6">
        <f t="shared" si="0"/>
        <v>3.89235</v>
      </c>
      <c r="E27">
        <v>4</v>
      </c>
      <c r="F27" s="8">
        <f t="shared" si="2"/>
        <v>15.5694</v>
      </c>
    </row>
    <row r="28" spans="1:7" x14ac:dyDescent="0.25">
      <c r="A28" s="2" t="s">
        <v>24</v>
      </c>
      <c r="B28" s="2"/>
      <c r="C28">
        <f>4.5/100</f>
        <v>4.4999999999999998E-2</v>
      </c>
      <c r="D28" s="6">
        <f t="shared" si="0"/>
        <v>15.164999999999999</v>
      </c>
      <c r="E28">
        <v>2</v>
      </c>
      <c r="F28" s="8">
        <f t="shared" si="2"/>
        <v>30.33</v>
      </c>
    </row>
    <row r="29" spans="1:7" x14ac:dyDescent="0.25">
      <c r="A29" s="2" t="s">
        <v>25</v>
      </c>
      <c r="B29" s="7" t="s">
        <v>75</v>
      </c>
      <c r="C29">
        <f>1.88/10</f>
        <v>0.188</v>
      </c>
      <c r="D29" s="6">
        <f t="shared" si="0"/>
        <v>63.356000000000002</v>
      </c>
      <c r="E29">
        <v>2</v>
      </c>
      <c r="F29" s="8">
        <f t="shared" si="2"/>
        <v>126.712</v>
      </c>
      <c r="G29" t="s">
        <v>65</v>
      </c>
    </row>
    <row r="30" spans="1:7" x14ac:dyDescent="0.25">
      <c r="A30" s="1" t="s">
        <v>26</v>
      </c>
      <c r="B30" s="1"/>
      <c r="D30" s="6">
        <f t="shared" si="0"/>
        <v>0</v>
      </c>
      <c r="F30" s="8">
        <f t="shared" si="2"/>
        <v>0</v>
      </c>
    </row>
    <row r="31" spans="1:7" x14ac:dyDescent="0.25">
      <c r="A31" s="2" t="s">
        <v>27</v>
      </c>
      <c r="B31" s="4" t="s">
        <v>78</v>
      </c>
      <c r="C31">
        <f>0.68/100</f>
        <v>6.8000000000000005E-3</v>
      </c>
      <c r="D31" s="6">
        <f t="shared" si="0"/>
        <v>2.2916000000000003</v>
      </c>
      <c r="E31">
        <v>60</v>
      </c>
      <c r="F31" s="8">
        <f t="shared" si="2"/>
        <v>137.49600000000001</v>
      </c>
    </row>
    <row r="32" spans="1:7" x14ac:dyDescent="0.25">
      <c r="A32" s="2" t="s">
        <v>28</v>
      </c>
      <c r="B32" s="2"/>
      <c r="C32">
        <f t="shared" ref="C32:C34" si="3">0.68/100</f>
        <v>6.8000000000000005E-3</v>
      </c>
      <c r="D32" s="6">
        <f t="shared" si="0"/>
        <v>2.2916000000000003</v>
      </c>
      <c r="E32">
        <v>20</v>
      </c>
      <c r="F32" s="8">
        <f t="shared" si="2"/>
        <v>45.832000000000008</v>
      </c>
    </row>
    <row r="33" spans="1:9" x14ac:dyDescent="0.25">
      <c r="A33" s="2" t="s">
        <v>29</v>
      </c>
      <c r="B33" s="2"/>
      <c r="C33">
        <f t="shared" si="3"/>
        <v>6.8000000000000005E-3</v>
      </c>
      <c r="D33" s="6">
        <f t="shared" si="0"/>
        <v>2.2916000000000003</v>
      </c>
      <c r="E33">
        <v>20</v>
      </c>
      <c r="F33" s="8">
        <f t="shared" si="2"/>
        <v>45.832000000000008</v>
      </c>
    </row>
    <row r="34" spans="1:9" x14ac:dyDescent="0.25">
      <c r="A34" s="2" t="s">
        <v>30</v>
      </c>
      <c r="B34" s="2"/>
      <c r="C34">
        <f t="shared" si="3"/>
        <v>6.8000000000000005E-3</v>
      </c>
      <c r="D34" s="6">
        <f t="shared" si="0"/>
        <v>2.2916000000000003</v>
      </c>
      <c r="E34">
        <v>20</v>
      </c>
      <c r="F34" s="8">
        <f t="shared" si="2"/>
        <v>45.832000000000008</v>
      </c>
      <c r="I34">
        <f>700*0.12</f>
        <v>84</v>
      </c>
    </row>
    <row r="35" spans="1:9" x14ac:dyDescent="0.25">
      <c r="A35" s="2" t="s">
        <v>31</v>
      </c>
      <c r="B35" s="4" t="s">
        <v>79</v>
      </c>
      <c r="C35">
        <f>1/100</f>
        <v>0.01</v>
      </c>
      <c r="D35" s="6">
        <f t="shared" si="0"/>
        <v>3.37</v>
      </c>
      <c r="E35">
        <v>10</v>
      </c>
      <c r="F35" s="8">
        <f t="shared" si="2"/>
        <v>33.700000000000003</v>
      </c>
    </row>
    <row r="36" spans="1:9" x14ac:dyDescent="0.25">
      <c r="A36" s="2" t="s">
        <v>32</v>
      </c>
      <c r="B36" s="2" t="s">
        <v>80</v>
      </c>
      <c r="C36">
        <f>2.08/10</f>
        <v>0.20800000000000002</v>
      </c>
      <c r="D36" s="6">
        <f t="shared" si="0"/>
        <v>70.096000000000004</v>
      </c>
      <c r="E36">
        <v>4</v>
      </c>
      <c r="F36" s="8">
        <f t="shared" si="2"/>
        <v>280.38400000000001</v>
      </c>
    </row>
    <row r="37" spans="1:9" x14ac:dyDescent="0.25">
      <c r="A37" s="2" t="s">
        <v>33</v>
      </c>
      <c r="B37" s="2" t="s">
        <v>74</v>
      </c>
      <c r="C37">
        <f>7.84/20</f>
        <v>0.39200000000000002</v>
      </c>
      <c r="D37" s="6">
        <f t="shared" si="0"/>
        <v>132.10400000000001</v>
      </c>
      <c r="E37">
        <v>2</v>
      </c>
      <c r="F37" s="8">
        <f t="shared" si="2"/>
        <v>264.20800000000003</v>
      </c>
      <c r="G37" t="s">
        <v>70</v>
      </c>
    </row>
    <row r="38" spans="1:9" x14ac:dyDescent="0.25">
      <c r="A38" s="2" t="s">
        <v>34</v>
      </c>
      <c r="B38" s="2" t="s">
        <v>81</v>
      </c>
      <c r="C38">
        <f>1.24/100</f>
        <v>1.24E-2</v>
      </c>
      <c r="D38" s="6">
        <f t="shared" si="0"/>
        <v>4.1787999999999998</v>
      </c>
      <c r="E38">
        <v>5</v>
      </c>
      <c r="F38" s="8">
        <f t="shared" si="2"/>
        <v>20.893999999999998</v>
      </c>
    </row>
    <row r="39" spans="1:9" x14ac:dyDescent="0.25">
      <c r="A39" s="1" t="s">
        <v>35</v>
      </c>
      <c r="B39" s="1"/>
      <c r="D39" s="6">
        <f t="shared" si="0"/>
        <v>0</v>
      </c>
      <c r="F39" s="8">
        <f t="shared" si="2"/>
        <v>0</v>
      </c>
    </row>
    <row r="40" spans="1:9" x14ac:dyDescent="0.25">
      <c r="A40" s="2" t="s">
        <v>36</v>
      </c>
      <c r="B40" s="2" t="s">
        <v>82</v>
      </c>
      <c r="C40">
        <v>6.99</v>
      </c>
      <c r="D40" s="6">
        <f t="shared" si="0"/>
        <v>2355.63</v>
      </c>
      <c r="E40">
        <v>1</v>
      </c>
      <c r="F40" s="8">
        <f t="shared" si="2"/>
        <v>2355.63</v>
      </c>
    </row>
    <row r="41" spans="1:9" x14ac:dyDescent="0.25">
      <c r="A41" s="1" t="s">
        <v>37</v>
      </c>
      <c r="B41" s="1"/>
      <c r="D41" s="6">
        <f t="shared" si="0"/>
        <v>0</v>
      </c>
      <c r="F41" s="8">
        <f t="shared" si="2"/>
        <v>0</v>
      </c>
    </row>
    <row r="42" spans="1:9" x14ac:dyDescent="0.25">
      <c r="A42" s="2" t="s">
        <v>38</v>
      </c>
      <c r="B42" s="4" t="s">
        <v>83</v>
      </c>
      <c r="C42">
        <v>1.71</v>
      </c>
      <c r="D42" s="6">
        <f t="shared" si="0"/>
        <v>576.27</v>
      </c>
      <c r="E42">
        <v>1</v>
      </c>
      <c r="F42" s="8">
        <f t="shared" si="2"/>
        <v>576.27</v>
      </c>
    </row>
    <row r="43" spans="1:9" x14ac:dyDescent="0.25">
      <c r="A43" s="2" t="s">
        <v>39</v>
      </c>
      <c r="B43" s="2" t="s">
        <v>84</v>
      </c>
      <c r="C43">
        <v>1.32</v>
      </c>
      <c r="D43" s="6">
        <f t="shared" si="0"/>
        <v>444.84000000000003</v>
      </c>
      <c r="E43">
        <v>1</v>
      </c>
      <c r="F43" s="8">
        <f t="shared" si="2"/>
        <v>444.84000000000003</v>
      </c>
    </row>
    <row r="44" spans="1:9" x14ac:dyDescent="0.25">
      <c r="A44" s="1" t="s">
        <v>40</v>
      </c>
      <c r="B44" s="1"/>
      <c r="D44" s="6">
        <f t="shared" si="0"/>
        <v>0</v>
      </c>
      <c r="F44" s="8">
        <f t="shared" si="2"/>
        <v>0</v>
      </c>
    </row>
    <row r="45" spans="1:9" x14ac:dyDescent="0.25">
      <c r="A45" s="2" t="s">
        <v>41</v>
      </c>
      <c r="B45" s="2"/>
      <c r="D45" s="6">
        <f t="shared" si="0"/>
        <v>0</v>
      </c>
      <c r="F45" s="8">
        <f t="shared" si="2"/>
        <v>0</v>
      </c>
    </row>
  </sheetData>
  <hyperlinks>
    <hyperlink ref="B6" r:id="rId1"/>
    <hyperlink ref="B5" r:id="rId2"/>
    <hyperlink ref="B8" r:id="rId3"/>
    <hyperlink ref="B10" r:id="rId4"/>
    <hyperlink ref="B11" r:id="rId5"/>
    <hyperlink ref="B12"/>
    <hyperlink ref="B13"/>
    <hyperlink ref="B16"/>
    <hyperlink ref="B21"/>
    <hyperlink ref="B23"/>
    <hyperlink ref="B29"/>
    <hyperlink ref="B4" r:id="rId6"/>
    <hyperlink ref="B31"/>
    <hyperlink ref="B35"/>
    <hyperlink ref="B42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workbookViewId="0">
      <selection activeCell="B3" sqref="B3"/>
    </sheetView>
  </sheetViews>
  <sheetFormatPr defaultRowHeight="15" x14ac:dyDescent="0.25"/>
  <sheetData>
    <row r="2" spans="1:4" x14ac:dyDescent="0.25">
      <c r="B2" t="s">
        <v>58</v>
      </c>
      <c r="D2">
        <v>16.79</v>
      </c>
    </row>
    <row r="3" spans="1:4" x14ac:dyDescent="0.25">
      <c r="A3" t="s">
        <v>59</v>
      </c>
      <c r="B3" t="s">
        <v>61</v>
      </c>
      <c r="D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Yesmukanov, Zhassulan [IA NE]</dc:creator>
  <cp:lastModifiedBy>Yesmukanov, Zhassulan [IA NE]</cp:lastModifiedBy>
  <dcterms:created xsi:type="dcterms:W3CDTF">2016-06-22T04:20:56Z</dcterms:created>
  <dcterms:modified xsi:type="dcterms:W3CDTF">2016-06-22T12:25:29Z</dcterms:modified>
</cp:coreProperties>
</file>