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BE37445-89B7-4B4C-928D-86E4C77140FB}" xr6:coauthVersionLast="47" xr6:coauthVersionMax="47" xr10:uidLastSave="{00000000-0000-0000-0000-000000000000}"/>
  <bookViews>
    <workbookView xWindow="-108" yWindow="-108" windowWidth="23256" windowHeight="12456" tabRatio="478" firstSheet="4" activeTab="4" xr2:uid="{00000000-000D-0000-FFFF-FFFF00000000}"/>
  </bookViews>
  <sheets>
    <sheet name="Detail1" sheetId="5" state="hidden" r:id="rId1"/>
    <sheet name="Detail2" sheetId="6" state="hidden" r:id="rId2"/>
    <sheet name="Detail3" sheetId="7" state="hidden" r:id="rId3"/>
    <sheet name="Sheet1" sheetId="8" state="hidden" r:id="rId4"/>
    <sheet name="Сводная т. + график" sheetId="4" r:id="rId5"/>
    <sheet name="Лист1" sheetId="1" r:id="rId6"/>
    <sheet name="ТОП" sheetId="9" r:id="rId7"/>
    <sheet name="Лист2" sheetId="2" r:id="rId8"/>
  </sheets>
  <definedNames>
    <definedName name="_xlnm._FilterDatabase" localSheetId="4" hidden="1">ТОП!$A$3:$E$21</definedName>
    <definedName name="_xlcn.WorksheetConnection_Лист1B1N5051" hidden="1">Лист1!$B$1:$N$505</definedName>
  </definedNames>
  <calcPr calcId="191029"/>
  <pivotCaches>
    <pivotCache cacheId="8" r:id="rId9"/>
    <pivotCache cacheId="18" r:id="rId10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Лист1!$B$1:$N$50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XrA7s7JUPI1ei4XynRp6rHpA19TIlGoJVFHZMuMG148="/>
    </ext>
  </extLst>
</workbook>
</file>

<file path=xl/calcChain.xml><?xml version="1.0" encoding="utf-8"?>
<calcChain xmlns="http://schemas.openxmlformats.org/spreadsheetml/2006/main">
  <c r="D21" i="9" l="1"/>
  <c r="B21" i="9"/>
  <c r="D20" i="9"/>
  <c r="B20" i="9"/>
  <c r="D19" i="9"/>
  <c r="B19" i="9"/>
  <c r="D18" i="9"/>
  <c r="B18" i="9"/>
  <c r="D17" i="9"/>
  <c r="B17" i="9"/>
  <c r="D16" i="9"/>
  <c r="B16" i="9"/>
  <c r="D15" i="9"/>
  <c r="B15" i="9"/>
  <c r="D14" i="9"/>
  <c r="B14" i="9"/>
  <c r="D13" i="9"/>
  <c r="B13" i="9"/>
  <c r="D12" i="9"/>
  <c r="B12" i="9"/>
  <c r="D11" i="9"/>
  <c r="B11" i="9"/>
  <c r="D10" i="9"/>
  <c r="B10" i="9"/>
  <c r="D9" i="9"/>
  <c r="B9" i="9"/>
  <c r="D8" i="9"/>
  <c r="B8" i="9"/>
  <c r="D7" i="9"/>
  <c r="B7" i="9"/>
  <c r="D6" i="9"/>
  <c r="B6" i="9"/>
  <c r="D5" i="9"/>
  <c r="B5" i="9"/>
  <c r="D4" i="9"/>
  <c r="B4" i="9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2" i="1"/>
  <c r="A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2" i="1"/>
  <c r="M3" i="1"/>
  <c r="L3" i="1" s="1"/>
  <c r="M4" i="1"/>
  <c r="L4" i="1" s="1"/>
  <c r="M5" i="1"/>
  <c r="L5" i="1" s="1"/>
  <c r="M6" i="1"/>
  <c r="L6" i="1" s="1"/>
  <c r="M7" i="1"/>
  <c r="L7" i="1" s="1"/>
  <c r="M8" i="1"/>
  <c r="L8" i="1" s="1"/>
  <c r="M9" i="1"/>
  <c r="L9" i="1" s="1"/>
  <c r="M10" i="1"/>
  <c r="L10" i="1" s="1"/>
  <c r="M11" i="1"/>
  <c r="L11" i="1" s="1"/>
  <c r="M12" i="1"/>
  <c r="L12" i="1" s="1"/>
  <c r="M13" i="1"/>
  <c r="L13" i="1" s="1"/>
  <c r="M14" i="1"/>
  <c r="L14" i="1" s="1"/>
  <c r="M15" i="1"/>
  <c r="L15" i="1" s="1"/>
  <c r="M16" i="1"/>
  <c r="L16" i="1" s="1"/>
  <c r="M17" i="1"/>
  <c r="L17" i="1" s="1"/>
  <c r="M18" i="1"/>
  <c r="L18" i="1" s="1"/>
  <c r="M19" i="1"/>
  <c r="L19" i="1" s="1"/>
  <c r="M20" i="1"/>
  <c r="L20" i="1" s="1"/>
  <c r="M21" i="1"/>
  <c r="L21" i="1" s="1"/>
  <c r="M22" i="1"/>
  <c r="L22" i="1" s="1"/>
  <c r="M23" i="1"/>
  <c r="L23" i="1" s="1"/>
  <c r="M24" i="1"/>
  <c r="L24" i="1" s="1"/>
  <c r="M25" i="1"/>
  <c r="L25" i="1" s="1"/>
  <c r="M26" i="1"/>
  <c r="L26" i="1" s="1"/>
  <c r="M27" i="1"/>
  <c r="L27" i="1" s="1"/>
  <c r="M28" i="1"/>
  <c r="L28" i="1" s="1"/>
  <c r="M29" i="1"/>
  <c r="L29" i="1" s="1"/>
  <c r="M30" i="1"/>
  <c r="L30" i="1" s="1"/>
  <c r="M31" i="1"/>
  <c r="L31" i="1" s="1"/>
  <c r="M32" i="1"/>
  <c r="L32" i="1" s="1"/>
  <c r="M33" i="1"/>
  <c r="L33" i="1" s="1"/>
  <c r="M34" i="1"/>
  <c r="L34" i="1" s="1"/>
  <c r="M35" i="1"/>
  <c r="L35" i="1" s="1"/>
  <c r="M36" i="1"/>
  <c r="L36" i="1" s="1"/>
  <c r="M37" i="1"/>
  <c r="L37" i="1" s="1"/>
  <c r="M38" i="1"/>
  <c r="L38" i="1" s="1"/>
  <c r="M39" i="1"/>
  <c r="L39" i="1" s="1"/>
  <c r="M40" i="1"/>
  <c r="L40" i="1" s="1"/>
  <c r="M41" i="1"/>
  <c r="L41" i="1" s="1"/>
  <c r="M42" i="1"/>
  <c r="L42" i="1" s="1"/>
  <c r="M43" i="1"/>
  <c r="L43" i="1" s="1"/>
  <c r="M44" i="1"/>
  <c r="L44" i="1" s="1"/>
  <c r="M45" i="1"/>
  <c r="L45" i="1" s="1"/>
  <c r="M46" i="1"/>
  <c r="L46" i="1" s="1"/>
  <c r="M47" i="1"/>
  <c r="L47" i="1" s="1"/>
  <c r="M48" i="1"/>
  <c r="L48" i="1" s="1"/>
  <c r="M49" i="1"/>
  <c r="L49" i="1" s="1"/>
  <c r="M50" i="1"/>
  <c r="L50" i="1" s="1"/>
  <c r="M51" i="1"/>
  <c r="L51" i="1" s="1"/>
  <c r="M52" i="1"/>
  <c r="L52" i="1" s="1"/>
  <c r="M53" i="1"/>
  <c r="L53" i="1" s="1"/>
  <c r="M54" i="1"/>
  <c r="L54" i="1" s="1"/>
  <c r="M55" i="1"/>
  <c r="L55" i="1" s="1"/>
  <c r="M56" i="1"/>
  <c r="L56" i="1" s="1"/>
  <c r="M57" i="1"/>
  <c r="L57" i="1" s="1"/>
  <c r="M58" i="1"/>
  <c r="L58" i="1" s="1"/>
  <c r="M59" i="1"/>
  <c r="L59" i="1" s="1"/>
  <c r="M60" i="1"/>
  <c r="L60" i="1" s="1"/>
  <c r="M61" i="1"/>
  <c r="L61" i="1" s="1"/>
  <c r="M62" i="1"/>
  <c r="L62" i="1" s="1"/>
  <c r="M63" i="1"/>
  <c r="L63" i="1" s="1"/>
  <c r="M64" i="1"/>
  <c r="L64" i="1" s="1"/>
  <c r="M65" i="1"/>
  <c r="L65" i="1" s="1"/>
  <c r="M66" i="1"/>
  <c r="L66" i="1" s="1"/>
  <c r="M67" i="1"/>
  <c r="L67" i="1" s="1"/>
  <c r="M68" i="1"/>
  <c r="L68" i="1" s="1"/>
  <c r="M69" i="1"/>
  <c r="L69" i="1" s="1"/>
  <c r="M70" i="1"/>
  <c r="L70" i="1" s="1"/>
  <c r="M71" i="1"/>
  <c r="L71" i="1" s="1"/>
  <c r="M72" i="1"/>
  <c r="L72" i="1" s="1"/>
  <c r="M73" i="1"/>
  <c r="L73" i="1" s="1"/>
  <c r="M74" i="1"/>
  <c r="L74" i="1" s="1"/>
  <c r="M75" i="1"/>
  <c r="L75" i="1" s="1"/>
  <c r="M76" i="1"/>
  <c r="L76" i="1" s="1"/>
  <c r="M77" i="1"/>
  <c r="L77" i="1" s="1"/>
  <c r="M78" i="1"/>
  <c r="L78" i="1" s="1"/>
  <c r="M79" i="1"/>
  <c r="L79" i="1" s="1"/>
  <c r="M80" i="1"/>
  <c r="L80" i="1" s="1"/>
  <c r="M81" i="1"/>
  <c r="L81" i="1" s="1"/>
  <c r="M82" i="1"/>
  <c r="L82" i="1" s="1"/>
  <c r="M83" i="1"/>
  <c r="L83" i="1" s="1"/>
  <c r="M84" i="1"/>
  <c r="L84" i="1" s="1"/>
  <c r="M85" i="1"/>
  <c r="L85" i="1" s="1"/>
  <c r="M86" i="1"/>
  <c r="L86" i="1" s="1"/>
  <c r="M87" i="1"/>
  <c r="L87" i="1" s="1"/>
  <c r="M88" i="1"/>
  <c r="L88" i="1" s="1"/>
  <c r="M89" i="1"/>
  <c r="L89" i="1" s="1"/>
  <c r="M90" i="1"/>
  <c r="L90" i="1" s="1"/>
  <c r="M91" i="1"/>
  <c r="L91" i="1" s="1"/>
  <c r="M92" i="1"/>
  <c r="L92" i="1" s="1"/>
  <c r="M93" i="1"/>
  <c r="L93" i="1" s="1"/>
  <c r="M94" i="1"/>
  <c r="L94" i="1" s="1"/>
  <c r="M95" i="1"/>
  <c r="L95" i="1" s="1"/>
  <c r="M96" i="1"/>
  <c r="L96" i="1" s="1"/>
  <c r="M97" i="1"/>
  <c r="L97" i="1" s="1"/>
  <c r="M98" i="1"/>
  <c r="L98" i="1" s="1"/>
  <c r="M99" i="1"/>
  <c r="L99" i="1" s="1"/>
  <c r="M100" i="1"/>
  <c r="L100" i="1" s="1"/>
  <c r="M101" i="1"/>
  <c r="L101" i="1" s="1"/>
  <c r="M102" i="1"/>
  <c r="L102" i="1" s="1"/>
  <c r="M103" i="1"/>
  <c r="L103" i="1" s="1"/>
  <c r="M104" i="1"/>
  <c r="L104" i="1" s="1"/>
  <c r="M105" i="1"/>
  <c r="L105" i="1" s="1"/>
  <c r="M106" i="1"/>
  <c r="L106" i="1" s="1"/>
  <c r="M107" i="1"/>
  <c r="L107" i="1" s="1"/>
  <c r="M108" i="1"/>
  <c r="L108" i="1" s="1"/>
  <c r="M109" i="1"/>
  <c r="L109" i="1" s="1"/>
  <c r="M110" i="1"/>
  <c r="L110" i="1" s="1"/>
  <c r="M111" i="1"/>
  <c r="L111" i="1" s="1"/>
  <c r="M112" i="1"/>
  <c r="L112" i="1" s="1"/>
  <c r="M113" i="1"/>
  <c r="L113" i="1" s="1"/>
  <c r="M114" i="1"/>
  <c r="L114" i="1" s="1"/>
  <c r="M115" i="1"/>
  <c r="L115" i="1" s="1"/>
  <c r="M116" i="1"/>
  <c r="L116" i="1" s="1"/>
  <c r="M117" i="1"/>
  <c r="L117" i="1" s="1"/>
  <c r="M118" i="1"/>
  <c r="L118" i="1" s="1"/>
  <c r="M119" i="1"/>
  <c r="L119" i="1" s="1"/>
  <c r="M120" i="1"/>
  <c r="L120" i="1" s="1"/>
  <c r="M121" i="1"/>
  <c r="L121" i="1" s="1"/>
  <c r="M122" i="1"/>
  <c r="L122" i="1" s="1"/>
  <c r="M123" i="1"/>
  <c r="L123" i="1" s="1"/>
  <c r="M124" i="1"/>
  <c r="L124" i="1" s="1"/>
  <c r="M125" i="1"/>
  <c r="L125" i="1" s="1"/>
  <c r="M126" i="1"/>
  <c r="L126" i="1" s="1"/>
  <c r="M127" i="1"/>
  <c r="L127" i="1" s="1"/>
  <c r="M128" i="1"/>
  <c r="L128" i="1" s="1"/>
  <c r="M129" i="1"/>
  <c r="L129" i="1" s="1"/>
  <c r="M130" i="1"/>
  <c r="L130" i="1" s="1"/>
  <c r="M131" i="1"/>
  <c r="L131" i="1" s="1"/>
  <c r="M132" i="1"/>
  <c r="L132" i="1" s="1"/>
  <c r="M133" i="1"/>
  <c r="L133" i="1" s="1"/>
  <c r="M134" i="1"/>
  <c r="L134" i="1" s="1"/>
  <c r="M135" i="1"/>
  <c r="L135" i="1" s="1"/>
  <c r="M136" i="1"/>
  <c r="L136" i="1" s="1"/>
  <c r="M137" i="1"/>
  <c r="L137" i="1" s="1"/>
  <c r="M138" i="1"/>
  <c r="L138" i="1" s="1"/>
  <c r="M139" i="1"/>
  <c r="L139" i="1" s="1"/>
  <c r="M140" i="1"/>
  <c r="L140" i="1" s="1"/>
  <c r="M141" i="1"/>
  <c r="L141" i="1" s="1"/>
  <c r="M142" i="1"/>
  <c r="L142" i="1" s="1"/>
  <c r="M143" i="1"/>
  <c r="L143" i="1" s="1"/>
  <c r="M144" i="1"/>
  <c r="L144" i="1" s="1"/>
  <c r="M145" i="1"/>
  <c r="L145" i="1" s="1"/>
  <c r="M146" i="1"/>
  <c r="L146" i="1" s="1"/>
  <c r="M147" i="1"/>
  <c r="L147" i="1" s="1"/>
  <c r="M148" i="1"/>
  <c r="L148" i="1" s="1"/>
  <c r="M149" i="1"/>
  <c r="L149" i="1" s="1"/>
  <c r="M150" i="1"/>
  <c r="L150" i="1" s="1"/>
  <c r="M151" i="1"/>
  <c r="L151" i="1" s="1"/>
  <c r="M152" i="1"/>
  <c r="L152" i="1" s="1"/>
  <c r="M153" i="1"/>
  <c r="L153" i="1" s="1"/>
  <c r="M154" i="1"/>
  <c r="L154" i="1" s="1"/>
  <c r="M155" i="1"/>
  <c r="L155" i="1" s="1"/>
  <c r="M156" i="1"/>
  <c r="L156" i="1" s="1"/>
  <c r="M157" i="1"/>
  <c r="L157" i="1" s="1"/>
  <c r="M158" i="1"/>
  <c r="L158" i="1" s="1"/>
  <c r="M159" i="1"/>
  <c r="L159" i="1" s="1"/>
  <c r="M160" i="1"/>
  <c r="L160" i="1" s="1"/>
  <c r="M161" i="1"/>
  <c r="L161" i="1" s="1"/>
  <c r="M162" i="1"/>
  <c r="L162" i="1" s="1"/>
  <c r="M163" i="1"/>
  <c r="L163" i="1" s="1"/>
  <c r="M164" i="1"/>
  <c r="L164" i="1" s="1"/>
  <c r="M165" i="1"/>
  <c r="L165" i="1" s="1"/>
  <c r="M166" i="1"/>
  <c r="L166" i="1" s="1"/>
  <c r="M167" i="1"/>
  <c r="L167" i="1" s="1"/>
  <c r="M168" i="1"/>
  <c r="L168" i="1" s="1"/>
  <c r="M169" i="1"/>
  <c r="L169" i="1" s="1"/>
  <c r="M170" i="1"/>
  <c r="L170" i="1" s="1"/>
  <c r="M171" i="1"/>
  <c r="L171" i="1" s="1"/>
  <c r="M172" i="1"/>
  <c r="L172" i="1" s="1"/>
  <c r="M173" i="1"/>
  <c r="L173" i="1" s="1"/>
  <c r="M174" i="1"/>
  <c r="L174" i="1" s="1"/>
  <c r="M175" i="1"/>
  <c r="L175" i="1" s="1"/>
  <c r="M176" i="1"/>
  <c r="L176" i="1" s="1"/>
  <c r="M177" i="1"/>
  <c r="L177" i="1" s="1"/>
  <c r="M178" i="1"/>
  <c r="L178" i="1" s="1"/>
  <c r="M179" i="1"/>
  <c r="L179" i="1" s="1"/>
  <c r="M180" i="1"/>
  <c r="L180" i="1" s="1"/>
  <c r="M181" i="1"/>
  <c r="L181" i="1" s="1"/>
  <c r="M182" i="1"/>
  <c r="L182" i="1" s="1"/>
  <c r="M183" i="1"/>
  <c r="L183" i="1" s="1"/>
  <c r="M184" i="1"/>
  <c r="L184" i="1" s="1"/>
  <c r="M185" i="1"/>
  <c r="L185" i="1" s="1"/>
  <c r="M186" i="1"/>
  <c r="L186" i="1" s="1"/>
  <c r="M187" i="1"/>
  <c r="L187" i="1" s="1"/>
  <c r="M188" i="1"/>
  <c r="L188" i="1" s="1"/>
  <c r="M189" i="1"/>
  <c r="L189" i="1" s="1"/>
  <c r="M190" i="1"/>
  <c r="L190" i="1" s="1"/>
  <c r="M191" i="1"/>
  <c r="L191" i="1" s="1"/>
  <c r="M192" i="1"/>
  <c r="L192" i="1" s="1"/>
  <c r="M193" i="1"/>
  <c r="L193" i="1" s="1"/>
  <c r="M194" i="1"/>
  <c r="L194" i="1" s="1"/>
  <c r="M195" i="1"/>
  <c r="L195" i="1" s="1"/>
  <c r="M196" i="1"/>
  <c r="L196" i="1" s="1"/>
  <c r="M197" i="1"/>
  <c r="L197" i="1" s="1"/>
  <c r="M198" i="1"/>
  <c r="L198" i="1" s="1"/>
  <c r="M199" i="1"/>
  <c r="L199" i="1" s="1"/>
  <c r="M200" i="1"/>
  <c r="L200" i="1" s="1"/>
  <c r="M201" i="1"/>
  <c r="L201" i="1" s="1"/>
  <c r="M202" i="1"/>
  <c r="L202" i="1" s="1"/>
  <c r="M203" i="1"/>
  <c r="L203" i="1" s="1"/>
  <c r="M204" i="1"/>
  <c r="L204" i="1" s="1"/>
  <c r="M205" i="1"/>
  <c r="L205" i="1" s="1"/>
  <c r="M206" i="1"/>
  <c r="L206" i="1" s="1"/>
  <c r="M207" i="1"/>
  <c r="L207" i="1" s="1"/>
  <c r="M208" i="1"/>
  <c r="L208" i="1" s="1"/>
  <c r="M209" i="1"/>
  <c r="L209" i="1" s="1"/>
  <c r="M210" i="1"/>
  <c r="L210" i="1" s="1"/>
  <c r="M211" i="1"/>
  <c r="L211" i="1" s="1"/>
  <c r="M212" i="1"/>
  <c r="L212" i="1" s="1"/>
  <c r="M213" i="1"/>
  <c r="L213" i="1" s="1"/>
  <c r="M214" i="1"/>
  <c r="L214" i="1" s="1"/>
  <c r="M215" i="1"/>
  <c r="L215" i="1" s="1"/>
  <c r="M216" i="1"/>
  <c r="L216" i="1" s="1"/>
  <c r="M217" i="1"/>
  <c r="L217" i="1" s="1"/>
  <c r="M218" i="1"/>
  <c r="L218" i="1" s="1"/>
  <c r="M219" i="1"/>
  <c r="L219" i="1" s="1"/>
  <c r="M220" i="1"/>
  <c r="L220" i="1" s="1"/>
  <c r="M221" i="1"/>
  <c r="L221" i="1" s="1"/>
  <c r="M222" i="1"/>
  <c r="L222" i="1" s="1"/>
  <c r="M223" i="1"/>
  <c r="L223" i="1" s="1"/>
  <c r="M224" i="1"/>
  <c r="L224" i="1" s="1"/>
  <c r="M225" i="1"/>
  <c r="L225" i="1" s="1"/>
  <c r="M226" i="1"/>
  <c r="L226" i="1" s="1"/>
  <c r="M227" i="1"/>
  <c r="L227" i="1" s="1"/>
  <c r="M228" i="1"/>
  <c r="L228" i="1" s="1"/>
  <c r="M229" i="1"/>
  <c r="L229" i="1" s="1"/>
  <c r="M230" i="1"/>
  <c r="L230" i="1" s="1"/>
  <c r="M231" i="1"/>
  <c r="L231" i="1" s="1"/>
  <c r="M232" i="1"/>
  <c r="L232" i="1" s="1"/>
  <c r="M233" i="1"/>
  <c r="L233" i="1" s="1"/>
  <c r="M234" i="1"/>
  <c r="L234" i="1" s="1"/>
  <c r="M235" i="1"/>
  <c r="L235" i="1" s="1"/>
  <c r="M236" i="1"/>
  <c r="L236" i="1" s="1"/>
  <c r="M237" i="1"/>
  <c r="L237" i="1" s="1"/>
  <c r="M238" i="1"/>
  <c r="L238" i="1" s="1"/>
  <c r="M239" i="1"/>
  <c r="L239" i="1" s="1"/>
  <c r="M240" i="1"/>
  <c r="L240" i="1" s="1"/>
  <c r="M241" i="1"/>
  <c r="L241" i="1" s="1"/>
  <c r="M242" i="1"/>
  <c r="L242" i="1" s="1"/>
  <c r="M243" i="1"/>
  <c r="L243" i="1" s="1"/>
  <c r="M244" i="1"/>
  <c r="L244" i="1" s="1"/>
  <c r="M245" i="1"/>
  <c r="L245" i="1" s="1"/>
  <c r="M246" i="1"/>
  <c r="L246" i="1" s="1"/>
  <c r="M247" i="1"/>
  <c r="L247" i="1" s="1"/>
  <c r="M248" i="1"/>
  <c r="L248" i="1" s="1"/>
  <c r="M249" i="1"/>
  <c r="L249" i="1" s="1"/>
  <c r="M250" i="1"/>
  <c r="L250" i="1" s="1"/>
  <c r="M251" i="1"/>
  <c r="L251" i="1" s="1"/>
  <c r="M252" i="1"/>
  <c r="L252" i="1" s="1"/>
  <c r="M253" i="1"/>
  <c r="L253" i="1" s="1"/>
  <c r="M254" i="1"/>
  <c r="L254" i="1" s="1"/>
  <c r="M255" i="1"/>
  <c r="L255" i="1" s="1"/>
  <c r="M256" i="1"/>
  <c r="L256" i="1" s="1"/>
  <c r="M257" i="1"/>
  <c r="L257" i="1" s="1"/>
  <c r="M258" i="1"/>
  <c r="L258" i="1" s="1"/>
  <c r="M259" i="1"/>
  <c r="L259" i="1" s="1"/>
  <c r="M260" i="1"/>
  <c r="L260" i="1" s="1"/>
  <c r="M261" i="1"/>
  <c r="L261" i="1" s="1"/>
  <c r="M262" i="1"/>
  <c r="L262" i="1" s="1"/>
  <c r="M263" i="1"/>
  <c r="L263" i="1" s="1"/>
  <c r="M264" i="1"/>
  <c r="L264" i="1" s="1"/>
  <c r="M265" i="1"/>
  <c r="L265" i="1" s="1"/>
  <c r="M266" i="1"/>
  <c r="L266" i="1" s="1"/>
  <c r="M267" i="1"/>
  <c r="L267" i="1" s="1"/>
  <c r="M268" i="1"/>
  <c r="L268" i="1" s="1"/>
  <c r="M269" i="1"/>
  <c r="L269" i="1" s="1"/>
  <c r="M270" i="1"/>
  <c r="L270" i="1" s="1"/>
  <c r="M271" i="1"/>
  <c r="L271" i="1" s="1"/>
  <c r="M272" i="1"/>
  <c r="L272" i="1" s="1"/>
  <c r="M273" i="1"/>
  <c r="L273" i="1" s="1"/>
  <c r="M274" i="1"/>
  <c r="L274" i="1" s="1"/>
  <c r="M275" i="1"/>
  <c r="L275" i="1" s="1"/>
  <c r="M276" i="1"/>
  <c r="L276" i="1" s="1"/>
  <c r="M277" i="1"/>
  <c r="L277" i="1" s="1"/>
  <c r="M278" i="1"/>
  <c r="L278" i="1" s="1"/>
  <c r="M279" i="1"/>
  <c r="L279" i="1" s="1"/>
  <c r="M280" i="1"/>
  <c r="L280" i="1" s="1"/>
  <c r="M281" i="1"/>
  <c r="L281" i="1" s="1"/>
  <c r="M282" i="1"/>
  <c r="L282" i="1" s="1"/>
  <c r="M283" i="1"/>
  <c r="L283" i="1" s="1"/>
  <c r="M284" i="1"/>
  <c r="L284" i="1" s="1"/>
  <c r="M285" i="1"/>
  <c r="L285" i="1" s="1"/>
  <c r="M286" i="1"/>
  <c r="L286" i="1" s="1"/>
  <c r="M287" i="1"/>
  <c r="L287" i="1" s="1"/>
  <c r="M288" i="1"/>
  <c r="L288" i="1" s="1"/>
  <c r="M289" i="1"/>
  <c r="L289" i="1" s="1"/>
  <c r="M290" i="1"/>
  <c r="L290" i="1" s="1"/>
  <c r="M291" i="1"/>
  <c r="L291" i="1" s="1"/>
  <c r="M292" i="1"/>
  <c r="L292" i="1" s="1"/>
  <c r="M293" i="1"/>
  <c r="L293" i="1" s="1"/>
  <c r="M294" i="1"/>
  <c r="L294" i="1" s="1"/>
  <c r="M295" i="1"/>
  <c r="L295" i="1" s="1"/>
  <c r="M296" i="1"/>
  <c r="L296" i="1" s="1"/>
  <c r="M297" i="1"/>
  <c r="L297" i="1" s="1"/>
  <c r="M298" i="1"/>
  <c r="L298" i="1" s="1"/>
  <c r="M299" i="1"/>
  <c r="L299" i="1" s="1"/>
  <c r="M300" i="1"/>
  <c r="L300" i="1" s="1"/>
  <c r="M301" i="1"/>
  <c r="L301" i="1" s="1"/>
  <c r="M302" i="1"/>
  <c r="L302" i="1" s="1"/>
  <c r="M303" i="1"/>
  <c r="L303" i="1" s="1"/>
  <c r="M304" i="1"/>
  <c r="L304" i="1" s="1"/>
  <c r="M305" i="1"/>
  <c r="L305" i="1" s="1"/>
  <c r="M306" i="1"/>
  <c r="L306" i="1" s="1"/>
  <c r="M307" i="1"/>
  <c r="L307" i="1" s="1"/>
  <c r="M308" i="1"/>
  <c r="L308" i="1" s="1"/>
  <c r="M309" i="1"/>
  <c r="L309" i="1" s="1"/>
  <c r="M310" i="1"/>
  <c r="L310" i="1" s="1"/>
  <c r="M311" i="1"/>
  <c r="L311" i="1" s="1"/>
  <c r="M312" i="1"/>
  <c r="L312" i="1" s="1"/>
  <c r="M313" i="1"/>
  <c r="L313" i="1" s="1"/>
  <c r="M314" i="1"/>
  <c r="L314" i="1" s="1"/>
  <c r="M315" i="1"/>
  <c r="L315" i="1" s="1"/>
  <c r="M316" i="1"/>
  <c r="L316" i="1" s="1"/>
  <c r="M317" i="1"/>
  <c r="L317" i="1" s="1"/>
  <c r="M318" i="1"/>
  <c r="L318" i="1" s="1"/>
  <c r="M319" i="1"/>
  <c r="L319" i="1" s="1"/>
  <c r="M320" i="1"/>
  <c r="L320" i="1" s="1"/>
  <c r="M321" i="1"/>
  <c r="L321" i="1" s="1"/>
  <c r="M322" i="1"/>
  <c r="L322" i="1" s="1"/>
  <c r="M323" i="1"/>
  <c r="L323" i="1" s="1"/>
  <c r="M324" i="1"/>
  <c r="L324" i="1" s="1"/>
  <c r="M325" i="1"/>
  <c r="L325" i="1" s="1"/>
  <c r="M326" i="1"/>
  <c r="L326" i="1" s="1"/>
  <c r="M327" i="1"/>
  <c r="L327" i="1" s="1"/>
  <c r="M328" i="1"/>
  <c r="L328" i="1" s="1"/>
  <c r="M329" i="1"/>
  <c r="L329" i="1" s="1"/>
  <c r="M330" i="1"/>
  <c r="L330" i="1" s="1"/>
  <c r="M331" i="1"/>
  <c r="L331" i="1" s="1"/>
  <c r="M332" i="1"/>
  <c r="L332" i="1" s="1"/>
  <c r="M333" i="1"/>
  <c r="L333" i="1" s="1"/>
  <c r="M334" i="1"/>
  <c r="L334" i="1" s="1"/>
  <c r="M335" i="1"/>
  <c r="L335" i="1" s="1"/>
  <c r="M336" i="1"/>
  <c r="L336" i="1" s="1"/>
  <c r="M337" i="1"/>
  <c r="L337" i="1" s="1"/>
  <c r="M338" i="1"/>
  <c r="L338" i="1" s="1"/>
  <c r="M339" i="1"/>
  <c r="L339" i="1" s="1"/>
  <c r="M340" i="1"/>
  <c r="L340" i="1" s="1"/>
  <c r="M341" i="1"/>
  <c r="L341" i="1" s="1"/>
  <c r="M342" i="1"/>
  <c r="L342" i="1" s="1"/>
  <c r="M343" i="1"/>
  <c r="L343" i="1" s="1"/>
  <c r="M344" i="1"/>
  <c r="L344" i="1" s="1"/>
  <c r="M345" i="1"/>
  <c r="L345" i="1" s="1"/>
  <c r="M346" i="1"/>
  <c r="L346" i="1" s="1"/>
  <c r="M347" i="1"/>
  <c r="L347" i="1" s="1"/>
  <c r="M348" i="1"/>
  <c r="L348" i="1" s="1"/>
  <c r="M349" i="1"/>
  <c r="L349" i="1" s="1"/>
  <c r="M350" i="1"/>
  <c r="L350" i="1" s="1"/>
  <c r="M351" i="1"/>
  <c r="L351" i="1" s="1"/>
  <c r="M352" i="1"/>
  <c r="L352" i="1" s="1"/>
  <c r="M353" i="1"/>
  <c r="L353" i="1" s="1"/>
  <c r="M354" i="1"/>
  <c r="L354" i="1" s="1"/>
  <c r="M355" i="1"/>
  <c r="L355" i="1" s="1"/>
  <c r="M356" i="1"/>
  <c r="L356" i="1" s="1"/>
  <c r="M357" i="1"/>
  <c r="L357" i="1" s="1"/>
  <c r="M358" i="1"/>
  <c r="L358" i="1" s="1"/>
  <c r="M359" i="1"/>
  <c r="L359" i="1" s="1"/>
  <c r="M360" i="1"/>
  <c r="L360" i="1" s="1"/>
  <c r="M361" i="1"/>
  <c r="L361" i="1" s="1"/>
  <c r="M362" i="1"/>
  <c r="L362" i="1" s="1"/>
  <c r="M363" i="1"/>
  <c r="L363" i="1" s="1"/>
  <c r="M364" i="1"/>
  <c r="L364" i="1" s="1"/>
  <c r="M365" i="1"/>
  <c r="L365" i="1" s="1"/>
  <c r="M366" i="1"/>
  <c r="L366" i="1" s="1"/>
  <c r="M367" i="1"/>
  <c r="L367" i="1" s="1"/>
  <c r="M368" i="1"/>
  <c r="L368" i="1" s="1"/>
  <c r="M369" i="1"/>
  <c r="L369" i="1" s="1"/>
  <c r="M370" i="1"/>
  <c r="L370" i="1" s="1"/>
  <c r="M371" i="1"/>
  <c r="L371" i="1" s="1"/>
  <c r="M372" i="1"/>
  <c r="L372" i="1" s="1"/>
  <c r="M373" i="1"/>
  <c r="L373" i="1" s="1"/>
  <c r="M374" i="1"/>
  <c r="L374" i="1" s="1"/>
  <c r="M375" i="1"/>
  <c r="L375" i="1" s="1"/>
  <c r="M376" i="1"/>
  <c r="L376" i="1" s="1"/>
  <c r="M377" i="1"/>
  <c r="L377" i="1" s="1"/>
  <c r="M378" i="1"/>
  <c r="L378" i="1" s="1"/>
  <c r="M379" i="1"/>
  <c r="L379" i="1" s="1"/>
  <c r="M380" i="1"/>
  <c r="L380" i="1" s="1"/>
  <c r="M381" i="1"/>
  <c r="L381" i="1" s="1"/>
  <c r="M382" i="1"/>
  <c r="L382" i="1" s="1"/>
  <c r="M383" i="1"/>
  <c r="L383" i="1" s="1"/>
  <c r="M384" i="1"/>
  <c r="L384" i="1" s="1"/>
  <c r="M385" i="1"/>
  <c r="L385" i="1" s="1"/>
  <c r="M386" i="1"/>
  <c r="L386" i="1" s="1"/>
  <c r="M387" i="1"/>
  <c r="L387" i="1" s="1"/>
  <c r="M388" i="1"/>
  <c r="L388" i="1" s="1"/>
  <c r="M389" i="1"/>
  <c r="L389" i="1" s="1"/>
  <c r="M390" i="1"/>
  <c r="L390" i="1" s="1"/>
  <c r="M391" i="1"/>
  <c r="L391" i="1" s="1"/>
  <c r="M392" i="1"/>
  <c r="L392" i="1" s="1"/>
  <c r="M393" i="1"/>
  <c r="L393" i="1" s="1"/>
  <c r="M394" i="1"/>
  <c r="L394" i="1" s="1"/>
  <c r="M395" i="1"/>
  <c r="L395" i="1" s="1"/>
  <c r="M396" i="1"/>
  <c r="L396" i="1" s="1"/>
  <c r="M397" i="1"/>
  <c r="L397" i="1" s="1"/>
  <c r="M398" i="1"/>
  <c r="L398" i="1" s="1"/>
  <c r="M399" i="1"/>
  <c r="L399" i="1" s="1"/>
  <c r="M400" i="1"/>
  <c r="L400" i="1" s="1"/>
  <c r="M401" i="1"/>
  <c r="L401" i="1" s="1"/>
  <c r="M402" i="1"/>
  <c r="L402" i="1" s="1"/>
  <c r="M403" i="1"/>
  <c r="L403" i="1" s="1"/>
  <c r="M404" i="1"/>
  <c r="L404" i="1" s="1"/>
  <c r="M405" i="1"/>
  <c r="L405" i="1" s="1"/>
  <c r="M406" i="1"/>
  <c r="L406" i="1" s="1"/>
  <c r="M407" i="1"/>
  <c r="L407" i="1" s="1"/>
  <c r="M408" i="1"/>
  <c r="L408" i="1" s="1"/>
  <c r="M409" i="1"/>
  <c r="L409" i="1" s="1"/>
  <c r="M410" i="1"/>
  <c r="L410" i="1" s="1"/>
  <c r="M411" i="1"/>
  <c r="L411" i="1" s="1"/>
  <c r="M412" i="1"/>
  <c r="L412" i="1" s="1"/>
  <c r="M413" i="1"/>
  <c r="L413" i="1" s="1"/>
  <c r="M414" i="1"/>
  <c r="L414" i="1" s="1"/>
  <c r="M415" i="1"/>
  <c r="L415" i="1" s="1"/>
  <c r="M416" i="1"/>
  <c r="L416" i="1" s="1"/>
  <c r="M417" i="1"/>
  <c r="L417" i="1" s="1"/>
  <c r="M418" i="1"/>
  <c r="L418" i="1" s="1"/>
  <c r="M419" i="1"/>
  <c r="L419" i="1" s="1"/>
  <c r="M420" i="1"/>
  <c r="L420" i="1" s="1"/>
  <c r="M421" i="1"/>
  <c r="L421" i="1" s="1"/>
  <c r="M422" i="1"/>
  <c r="L422" i="1" s="1"/>
  <c r="M423" i="1"/>
  <c r="L423" i="1" s="1"/>
  <c r="M424" i="1"/>
  <c r="L424" i="1" s="1"/>
  <c r="M425" i="1"/>
  <c r="L425" i="1" s="1"/>
  <c r="M426" i="1"/>
  <c r="L426" i="1" s="1"/>
  <c r="M427" i="1"/>
  <c r="L427" i="1" s="1"/>
  <c r="M428" i="1"/>
  <c r="L428" i="1" s="1"/>
  <c r="M429" i="1"/>
  <c r="L429" i="1" s="1"/>
  <c r="M430" i="1"/>
  <c r="L430" i="1" s="1"/>
  <c r="M431" i="1"/>
  <c r="L431" i="1" s="1"/>
  <c r="M432" i="1"/>
  <c r="L432" i="1" s="1"/>
  <c r="M433" i="1"/>
  <c r="L433" i="1" s="1"/>
  <c r="M434" i="1"/>
  <c r="L434" i="1" s="1"/>
  <c r="M435" i="1"/>
  <c r="L435" i="1" s="1"/>
  <c r="M436" i="1"/>
  <c r="L436" i="1" s="1"/>
  <c r="M437" i="1"/>
  <c r="L437" i="1" s="1"/>
  <c r="M438" i="1"/>
  <c r="L438" i="1" s="1"/>
  <c r="M439" i="1"/>
  <c r="L439" i="1" s="1"/>
  <c r="M440" i="1"/>
  <c r="L440" i="1" s="1"/>
  <c r="M441" i="1"/>
  <c r="L441" i="1" s="1"/>
  <c r="M442" i="1"/>
  <c r="L442" i="1" s="1"/>
  <c r="M443" i="1"/>
  <c r="L443" i="1" s="1"/>
  <c r="M444" i="1"/>
  <c r="L444" i="1" s="1"/>
  <c r="M445" i="1"/>
  <c r="L445" i="1" s="1"/>
  <c r="M446" i="1"/>
  <c r="L446" i="1" s="1"/>
  <c r="M447" i="1"/>
  <c r="L447" i="1" s="1"/>
  <c r="M448" i="1"/>
  <c r="L448" i="1" s="1"/>
  <c r="M449" i="1"/>
  <c r="L449" i="1" s="1"/>
  <c r="M450" i="1"/>
  <c r="L450" i="1" s="1"/>
  <c r="M451" i="1"/>
  <c r="L451" i="1" s="1"/>
  <c r="M452" i="1"/>
  <c r="L452" i="1" s="1"/>
  <c r="M453" i="1"/>
  <c r="L453" i="1" s="1"/>
  <c r="M454" i="1"/>
  <c r="L454" i="1" s="1"/>
  <c r="M455" i="1"/>
  <c r="L455" i="1" s="1"/>
  <c r="M456" i="1"/>
  <c r="L456" i="1" s="1"/>
  <c r="M457" i="1"/>
  <c r="L457" i="1" s="1"/>
  <c r="M458" i="1"/>
  <c r="L458" i="1" s="1"/>
  <c r="M459" i="1"/>
  <c r="L459" i="1" s="1"/>
  <c r="M460" i="1"/>
  <c r="L460" i="1" s="1"/>
  <c r="M461" i="1"/>
  <c r="L461" i="1" s="1"/>
  <c r="M462" i="1"/>
  <c r="L462" i="1" s="1"/>
  <c r="M463" i="1"/>
  <c r="L463" i="1" s="1"/>
  <c r="M464" i="1"/>
  <c r="L464" i="1" s="1"/>
  <c r="M465" i="1"/>
  <c r="L465" i="1" s="1"/>
  <c r="M466" i="1"/>
  <c r="L466" i="1" s="1"/>
  <c r="M467" i="1"/>
  <c r="L467" i="1" s="1"/>
  <c r="M468" i="1"/>
  <c r="L468" i="1" s="1"/>
  <c r="M469" i="1"/>
  <c r="L469" i="1" s="1"/>
  <c r="M470" i="1"/>
  <c r="L470" i="1" s="1"/>
  <c r="M471" i="1"/>
  <c r="L471" i="1" s="1"/>
  <c r="M472" i="1"/>
  <c r="L472" i="1" s="1"/>
  <c r="M473" i="1"/>
  <c r="L473" i="1" s="1"/>
  <c r="M474" i="1"/>
  <c r="L474" i="1" s="1"/>
  <c r="M475" i="1"/>
  <c r="L475" i="1" s="1"/>
  <c r="M476" i="1"/>
  <c r="L476" i="1" s="1"/>
  <c r="M477" i="1"/>
  <c r="L477" i="1" s="1"/>
  <c r="M478" i="1"/>
  <c r="L478" i="1" s="1"/>
  <c r="M479" i="1"/>
  <c r="L479" i="1" s="1"/>
  <c r="M480" i="1"/>
  <c r="L480" i="1" s="1"/>
  <c r="M481" i="1"/>
  <c r="L481" i="1" s="1"/>
  <c r="M482" i="1"/>
  <c r="L482" i="1" s="1"/>
  <c r="M483" i="1"/>
  <c r="L483" i="1" s="1"/>
  <c r="M484" i="1"/>
  <c r="L484" i="1" s="1"/>
  <c r="M485" i="1"/>
  <c r="L485" i="1" s="1"/>
  <c r="M486" i="1"/>
  <c r="L486" i="1" s="1"/>
  <c r="M487" i="1"/>
  <c r="L487" i="1" s="1"/>
  <c r="M488" i="1"/>
  <c r="L488" i="1" s="1"/>
  <c r="M489" i="1"/>
  <c r="L489" i="1" s="1"/>
  <c r="M490" i="1"/>
  <c r="L490" i="1" s="1"/>
  <c r="M491" i="1"/>
  <c r="L491" i="1" s="1"/>
  <c r="M492" i="1"/>
  <c r="L492" i="1" s="1"/>
  <c r="M493" i="1"/>
  <c r="L493" i="1" s="1"/>
  <c r="M494" i="1"/>
  <c r="L494" i="1" s="1"/>
  <c r="M495" i="1"/>
  <c r="L495" i="1" s="1"/>
  <c r="M496" i="1"/>
  <c r="L496" i="1" s="1"/>
  <c r="M497" i="1"/>
  <c r="L497" i="1" s="1"/>
  <c r="M498" i="1"/>
  <c r="L498" i="1" s="1"/>
  <c r="M499" i="1"/>
  <c r="L499" i="1" s="1"/>
  <c r="M500" i="1"/>
  <c r="L500" i="1" s="1"/>
  <c r="M501" i="1"/>
  <c r="L501" i="1" s="1"/>
  <c r="M502" i="1"/>
  <c r="L502" i="1" s="1"/>
  <c r="M503" i="1"/>
  <c r="L503" i="1" s="1"/>
  <c r="M504" i="1"/>
  <c r="L504" i="1" s="1"/>
  <c r="M505" i="1"/>
  <c r="L505" i="1" s="1"/>
  <c r="M2" i="1"/>
  <c r="L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2" i="1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3" i="1"/>
  <c r="A4" i="1"/>
  <c r="H4" i="1" s="1"/>
  <c r="A5" i="1"/>
  <c r="H5" i="1" s="1"/>
  <c r="A6" i="1"/>
  <c r="A7" i="1"/>
  <c r="A8" i="1"/>
  <c r="A9" i="1"/>
  <c r="H9" i="1" s="1"/>
  <c r="A10" i="1"/>
  <c r="A11" i="1"/>
  <c r="A12" i="1"/>
  <c r="A13" i="1"/>
  <c r="A14" i="1"/>
  <c r="J14" i="1" s="1"/>
  <c r="A15" i="1"/>
  <c r="A16" i="1"/>
  <c r="A17" i="1"/>
  <c r="A18" i="1"/>
  <c r="A19" i="1"/>
  <c r="A20" i="1"/>
  <c r="A21" i="1"/>
  <c r="A22" i="1"/>
  <c r="A23" i="1"/>
  <c r="A24" i="1"/>
  <c r="H24" i="1" s="1"/>
  <c r="A25" i="1"/>
  <c r="I25" i="1" s="1"/>
  <c r="A26" i="1"/>
  <c r="J26" i="1" s="1"/>
  <c r="A27" i="1"/>
  <c r="A28" i="1"/>
  <c r="A29" i="1"/>
  <c r="A30" i="1"/>
  <c r="A31" i="1"/>
  <c r="A32" i="1"/>
  <c r="A33" i="1"/>
  <c r="A34" i="1"/>
  <c r="A35" i="1"/>
  <c r="A36" i="1"/>
  <c r="A37" i="1"/>
  <c r="I37" i="1" s="1"/>
  <c r="A38" i="1"/>
  <c r="J38" i="1" s="1"/>
  <c r="A39" i="1"/>
  <c r="A40" i="1"/>
  <c r="A41" i="1"/>
  <c r="A42" i="1"/>
  <c r="A43" i="1"/>
  <c r="A44" i="1"/>
  <c r="A45" i="1"/>
  <c r="A46" i="1"/>
  <c r="A47" i="1"/>
  <c r="A48" i="1"/>
  <c r="A49" i="1"/>
  <c r="I49" i="1" s="1"/>
  <c r="A50" i="1"/>
  <c r="J50" i="1" s="1"/>
  <c r="A51" i="1"/>
  <c r="A52" i="1"/>
  <c r="A53" i="1"/>
  <c r="A54" i="1"/>
  <c r="A55" i="1"/>
  <c r="A56" i="1"/>
  <c r="A57" i="1"/>
  <c r="A58" i="1"/>
  <c r="A59" i="1"/>
  <c r="A60" i="1"/>
  <c r="A61" i="1"/>
  <c r="I61" i="1" s="1"/>
  <c r="A62" i="1"/>
  <c r="J62" i="1" s="1"/>
  <c r="A63" i="1"/>
  <c r="A64" i="1"/>
  <c r="A65" i="1"/>
  <c r="A66" i="1"/>
  <c r="A67" i="1"/>
  <c r="A68" i="1"/>
  <c r="A69" i="1"/>
  <c r="A70" i="1"/>
  <c r="A71" i="1"/>
  <c r="A72" i="1"/>
  <c r="A73" i="1"/>
  <c r="I73" i="1" s="1"/>
  <c r="A74" i="1"/>
  <c r="J74" i="1" s="1"/>
  <c r="A75" i="1"/>
  <c r="A76" i="1"/>
  <c r="A77" i="1"/>
  <c r="A78" i="1"/>
  <c r="A79" i="1"/>
  <c r="A80" i="1"/>
  <c r="A81" i="1"/>
  <c r="A82" i="1"/>
  <c r="A83" i="1"/>
  <c r="A84" i="1"/>
  <c r="A85" i="1"/>
  <c r="I85" i="1" s="1"/>
  <c r="A86" i="1"/>
  <c r="J86" i="1" s="1"/>
  <c r="A87" i="1"/>
  <c r="A88" i="1"/>
  <c r="A89" i="1"/>
  <c r="A90" i="1"/>
  <c r="A91" i="1"/>
  <c r="A92" i="1"/>
  <c r="A93" i="1"/>
  <c r="A94" i="1"/>
  <c r="A95" i="1"/>
  <c r="A96" i="1"/>
  <c r="A97" i="1"/>
  <c r="I97" i="1" s="1"/>
  <c r="A98" i="1"/>
  <c r="J98" i="1" s="1"/>
  <c r="A99" i="1"/>
  <c r="A100" i="1"/>
  <c r="A101" i="1"/>
  <c r="A102" i="1"/>
  <c r="A103" i="1"/>
  <c r="A104" i="1"/>
  <c r="A105" i="1"/>
  <c r="A106" i="1"/>
  <c r="A107" i="1"/>
  <c r="A108" i="1"/>
  <c r="A109" i="1"/>
  <c r="I109" i="1" s="1"/>
  <c r="A110" i="1"/>
  <c r="J110" i="1" s="1"/>
  <c r="A111" i="1"/>
  <c r="A112" i="1"/>
  <c r="A113" i="1"/>
  <c r="A114" i="1"/>
  <c r="A115" i="1"/>
  <c r="A116" i="1"/>
  <c r="A117" i="1"/>
  <c r="A118" i="1"/>
  <c r="A119" i="1"/>
  <c r="A120" i="1"/>
  <c r="A121" i="1"/>
  <c r="I121" i="1" s="1"/>
  <c r="A122" i="1"/>
  <c r="J122" i="1" s="1"/>
  <c r="A123" i="1"/>
  <c r="A124" i="1"/>
  <c r="A125" i="1"/>
  <c r="A126" i="1"/>
  <c r="A127" i="1"/>
  <c r="A128" i="1"/>
  <c r="A129" i="1"/>
  <c r="A130" i="1"/>
  <c r="A131" i="1"/>
  <c r="A132" i="1"/>
  <c r="A133" i="1"/>
  <c r="I133" i="1" s="1"/>
  <c r="A134" i="1"/>
  <c r="J134" i="1" s="1"/>
  <c r="A135" i="1"/>
  <c r="A136" i="1"/>
  <c r="A137" i="1"/>
  <c r="A138" i="1"/>
  <c r="A139" i="1"/>
  <c r="A140" i="1"/>
  <c r="A141" i="1"/>
  <c r="A142" i="1"/>
  <c r="A143" i="1"/>
  <c r="A144" i="1"/>
  <c r="H144" i="1" s="1"/>
  <c r="A145" i="1"/>
  <c r="I145" i="1" s="1"/>
  <c r="A146" i="1"/>
  <c r="J146" i="1" s="1"/>
  <c r="A147" i="1"/>
  <c r="A148" i="1"/>
  <c r="A149" i="1"/>
  <c r="A150" i="1"/>
  <c r="A151" i="1"/>
  <c r="A152" i="1"/>
  <c r="A153" i="1"/>
  <c r="A154" i="1"/>
  <c r="A155" i="1"/>
  <c r="A156" i="1"/>
  <c r="A157" i="1"/>
  <c r="I157" i="1" s="1"/>
  <c r="A158" i="1"/>
  <c r="J158" i="1" s="1"/>
  <c r="A159" i="1"/>
  <c r="A160" i="1"/>
  <c r="A161" i="1"/>
  <c r="A162" i="1"/>
  <c r="A163" i="1"/>
  <c r="A164" i="1"/>
  <c r="A165" i="1"/>
  <c r="A166" i="1"/>
  <c r="A167" i="1"/>
  <c r="A168" i="1"/>
  <c r="A169" i="1"/>
  <c r="I169" i="1" s="1"/>
  <c r="A170" i="1"/>
  <c r="J170" i="1" s="1"/>
  <c r="A171" i="1"/>
  <c r="A172" i="1"/>
  <c r="A173" i="1"/>
  <c r="A174" i="1"/>
  <c r="A175" i="1"/>
  <c r="A176" i="1"/>
  <c r="A177" i="1"/>
  <c r="A178" i="1"/>
  <c r="A179" i="1"/>
  <c r="A180" i="1"/>
  <c r="A181" i="1"/>
  <c r="I181" i="1" s="1"/>
  <c r="A182" i="1"/>
  <c r="J182" i="1" s="1"/>
  <c r="A183" i="1"/>
  <c r="A184" i="1"/>
  <c r="A185" i="1"/>
  <c r="A186" i="1"/>
  <c r="A187" i="1"/>
  <c r="A188" i="1"/>
  <c r="A189" i="1"/>
  <c r="A190" i="1"/>
  <c r="A191" i="1"/>
  <c r="A192" i="1"/>
  <c r="A193" i="1"/>
  <c r="I193" i="1" s="1"/>
  <c r="A194" i="1"/>
  <c r="J194" i="1" s="1"/>
  <c r="A195" i="1"/>
  <c r="A196" i="1"/>
  <c r="A197" i="1"/>
  <c r="A198" i="1"/>
  <c r="A199" i="1"/>
  <c r="A200" i="1"/>
  <c r="A201" i="1"/>
  <c r="A202" i="1"/>
  <c r="A203" i="1"/>
  <c r="A204" i="1"/>
  <c r="A205" i="1"/>
  <c r="I205" i="1" s="1"/>
  <c r="A206" i="1"/>
  <c r="J206" i="1" s="1"/>
  <c r="A207" i="1"/>
  <c r="A208" i="1"/>
  <c r="A209" i="1"/>
  <c r="A210" i="1"/>
  <c r="A211" i="1"/>
  <c r="A212" i="1"/>
  <c r="A213" i="1"/>
  <c r="A214" i="1"/>
  <c r="A215" i="1"/>
  <c r="A216" i="1"/>
  <c r="A217" i="1"/>
  <c r="I217" i="1" s="1"/>
  <c r="A218" i="1"/>
  <c r="J218" i="1" s="1"/>
  <c r="A219" i="1"/>
  <c r="A220" i="1"/>
  <c r="A221" i="1"/>
  <c r="A222" i="1"/>
  <c r="A223" i="1"/>
  <c r="A224" i="1"/>
  <c r="A225" i="1"/>
  <c r="A226" i="1"/>
  <c r="A227" i="1"/>
  <c r="A228" i="1"/>
  <c r="A229" i="1"/>
  <c r="I229" i="1" s="1"/>
  <c r="A230" i="1"/>
  <c r="J230" i="1" s="1"/>
  <c r="A231" i="1"/>
  <c r="A232" i="1"/>
  <c r="A233" i="1"/>
  <c r="A234" i="1"/>
  <c r="A235" i="1"/>
  <c r="A236" i="1"/>
  <c r="A237" i="1"/>
  <c r="A238" i="1"/>
  <c r="A239" i="1"/>
  <c r="A240" i="1"/>
  <c r="A241" i="1"/>
  <c r="I241" i="1" s="1"/>
  <c r="A242" i="1"/>
  <c r="J242" i="1" s="1"/>
  <c r="A243" i="1"/>
  <c r="A244" i="1"/>
  <c r="A245" i="1"/>
  <c r="A246" i="1"/>
  <c r="A247" i="1"/>
  <c r="A248" i="1"/>
  <c r="A249" i="1"/>
  <c r="A250" i="1"/>
  <c r="A251" i="1"/>
  <c r="A252" i="1"/>
  <c r="A253" i="1"/>
  <c r="I253" i="1" s="1"/>
  <c r="A254" i="1"/>
  <c r="J254" i="1" s="1"/>
  <c r="A255" i="1"/>
  <c r="A256" i="1"/>
  <c r="A257" i="1"/>
  <c r="A258" i="1"/>
  <c r="A259" i="1"/>
  <c r="A260" i="1"/>
  <c r="A261" i="1"/>
  <c r="A262" i="1"/>
  <c r="A263" i="1"/>
  <c r="A264" i="1"/>
  <c r="A265" i="1"/>
  <c r="I265" i="1" s="1"/>
  <c r="A266" i="1"/>
  <c r="J266" i="1" s="1"/>
  <c r="A267" i="1"/>
  <c r="A268" i="1"/>
  <c r="A269" i="1"/>
  <c r="A270" i="1"/>
  <c r="J270" i="1" s="1"/>
  <c r="A271" i="1"/>
  <c r="A272" i="1"/>
  <c r="A273" i="1"/>
  <c r="A274" i="1"/>
  <c r="A275" i="1"/>
  <c r="A276" i="1"/>
  <c r="A277" i="1"/>
  <c r="I277" i="1" s="1"/>
  <c r="A278" i="1"/>
  <c r="J278" i="1" s="1"/>
  <c r="A279" i="1"/>
  <c r="A280" i="1"/>
  <c r="A281" i="1"/>
  <c r="A282" i="1"/>
  <c r="J282" i="1" s="1"/>
  <c r="A283" i="1"/>
  <c r="A284" i="1"/>
  <c r="A285" i="1"/>
  <c r="A286" i="1"/>
  <c r="A287" i="1"/>
  <c r="A288" i="1"/>
  <c r="A289" i="1"/>
  <c r="I289" i="1" s="1"/>
  <c r="A290" i="1"/>
  <c r="J290" i="1" s="1"/>
  <c r="A291" i="1"/>
  <c r="A292" i="1"/>
  <c r="A293" i="1"/>
  <c r="A294" i="1"/>
  <c r="J294" i="1" s="1"/>
  <c r="A295" i="1"/>
  <c r="A296" i="1"/>
  <c r="A297" i="1"/>
  <c r="A298" i="1"/>
  <c r="A299" i="1"/>
  <c r="A300" i="1"/>
  <c r="A301" i="1"/>
  <c r="I301" i="1" s="1"/>
  <c r="A302" i="1"/>
  <c r="J302" i="1" s="1"/>
  <c r="A303" i="1"/>
  <c r="A304" i="1"/>
  <c r="A305" i="1"/>
  <c r="A306" i="1"/>
  <c r="J306" i="1" s="1"/>
  <c r="A307" i="1"/>
  <c r="A308" i="1"/>
  <c r="A309" i="1"/>
  <c r="A310" i="1"/>
  <c r="A311" i="1"/>
  <c r="A312" i="1"/>
  <c r="A313" i="1"/>
  <c r="I313" i="1" s="1"/>
  <c r="A314" i="1"/>
  <c r="J314" i="1" s="1"/>
  <c r="A315" i="1"/>
  <c r="A316" i="1"/>
  <c r="A317" i="1"/>
  <c r="A318" i="1"/>
  <c r="J318" i="1" s="1"/>
  <c r="A319" i="1"/>
  <c r="A320" i="1"/>
  <c r="A321" i="1"/>
  <c r="A322" i="1"/>
  <c r="A323" i="1"/>
  <c r="A324" i="1"/>
  <c r="A325" i="1"/>
  <c r="I325" i="1" s="1"/>
  <c r="A326" i="1"/>
  <c r="J326" i="1" s="1"/>
  <c r="A327" i="1"/>
  <c r="A328" i="1"/>
  <c r="A329" i="1"/>
  <c r="A330" i="1"/>
  <c r="J330" i="1" s="1"/>
  <c r="A331" i="1"/>
  <c r="A332" i="1"/>
  <c r="A333" i="1"/>
  <c r="A334" i="1"/>
  <c r="A335" i="1"/>
  <c r="A336" i="1"/>
  <c r="A337" i="1"/>
  <c r="I337" i="1" s="1"/>
  <c r="A338" i="1"/>
  <c r="J338" i="1" s="1"/>
  <c r="A339" i="1"/>
  <c r="A340" i="1"/>
  <c r="A341" i="1"/>
  <c r="A342" i="1"/>
  <c r="J342" i="1" s="1"/>
  <c r="A343" i="1"/>
  <c r="A344" i="1"/>
  <c r="A345" i="1"/>
  <c r="A346" i="1"/>
  <c r="A347" i="1"/>
  <c r="A348" i="1"/>
  <c r="J348" i="1" s="1"/>
  <c r="A349" i="1"/>
  <c r="I349" i="1" s="1"/>
  <c r="A350" i="1"/>
  <c r="J350" i="1" s="1"/>
  <c r="A351" i="1"/>
  <c r="A352" i="1"/>
  <c r="A353" i="1"/>
  <c r="A354" i="1"/>
  <c r="J354" i="1" s="1"/>
  <c r="A355" i="1"/>
  <c r="A356" i="1"/>
  <c r="A357" i="1"/>
  <c r="A358" i="1"/>
  <c r="A359" i="1"/>
  <c r="A360" i="1"/>
  <c r="J360" i="1" s="1"/>
  <c r="A361" i="1"/>
  <c r="I361" i="1" s="1"/>
  <c r="A362" i="1"/>
  <c r="J362" i="1" s="1"/>
  <c r="A363" i="1"/>
  <c r="A364" i="1"/>
  <c r="A365" i="1"/>
  <c r="A366" i="1"/>
  <c r="J366" i="1" s="1"/>
  <c r="A367" i="1"/>
  <c r="A368" i="1"/>
  <c r="A369" i="1"/>
  <c r="A370" i="1"/>
  <c r="A371" i="1"/>
  <c r="A372" i="1"/>
  <c r="J372" i="1" s="1"/>
  <c r="A373" i="1"/>
  <c r="I373" i="1" s="1"/>
  <c r="A374" i="1"/>
  <c r="J374" i="1" s="1"/>
  <c r="A375" i="1"/>
  <c r="A376" i="1"/>
  <c r="A377" i="1"/>
  <c r="A378" i="1"/>
  <c r="J378" i="1" s="1"/>
  <c r="A379" i="1"/>
  <c r="A380" i="1"/>
  <c r="A381" i="1"/>
  <c r="A382" i="1"/>
  <c r="A383" i="1"/>
  <c r="A384" i="1"/>
  <c r="J384" i="1" s="1"/>
  <c r="A385" i="1"/>
  <c r="I385" i="1" s="1"/>
  <c r="A386" i="1"/>
  <c r="J386" i="1" s="1"/>
  <c r="A387" i="1"/>
  <c r="A388" i="1"/>
  <c r="A389" i="1"/>
  <c r="A390" i="1"/>
  <c r="J390" i="1" s="1"/>
  <c r="A391" i="1"/>
  <c r="A392" i="1"/>
  <c r="A393" i="1"/>
  <c r="A394" i="1"/>
  <c r="A395" i="1"/>
  <c r="A396" i="1"/>
  <c r="J396" i="1" s="1"/>
  <c r="A397" i="1"/>
  <c r="I397" i="1" s="1"/>
  <c r="A398" i="1"/>
  <c r="J398" i="1" s="1"/>
  <c r="A399" i="1"/>
  <c r="A400" i="1"/>
  <c r="A401" i="1"/>
  <c r="A402" i="1"/>
  <c r="J402" i="1" s="1"/>
  <c r="A403" i="1"/>
  <c r="A404" i="1"/>
  <c r="A405" i="1"/>
  <c r="H405" i="1" s="1"/>
  <c r="A406" i="1"/>
  <c r="A407" i="1"/>
  <c r="A408" i="1"/>
  <c r="J408" i="1" s="1"/>
  <c r="A409" i="1"/>
  <c r="I409" i="1" s="1"/>
  <c r="A410" i="1"/>
  <c r="J410" i="1" s="1"/>
  <c r="A411" i="1"/>
  <c r="A412" i="1"/>
  <c r="A413" i="1"/>
  <c r="A414" i="1"/>
  <c r="J414" i="1" s="1"/>
  <c r="A415" i="1"/>
  <c r="A416" i="1"/>
  <c r="A417" i="1"/>
  <c r="A418" i="1"/>
  <c r="A419" i="1"/>
  <c r="A420" i="1"/>
  <c r="J420" i="1" s="1"/>
  <c r="A421" i="1"/>
  <c r="I421" i="1" s="1"/>
  <c r="A422" i="1"/>
  <c r="J422" i="1" s="1"/>
  <c r="A423" i="1"/>
  <c r="A424" i="1"/>
  <c r="A425" i="1"/>
  <c r="A426" i="1"/>
  <c r="J426" i="1" s="1"/>
  <c r="A427" i="1"/>
  <c r="A428" i="1"/>
  <c r="A429" i="1"/>
  <c r="H429" i="1" s="1"/>
  <c r="A430" i="1"/>
  <c r="H430" i="1" s="1"/>
  <c r="A431" i="1"/>
  <c r="A432" i="1"/>
  <c r="J432" i="1" s="1"/>
  <c r="A433" i="1"/>
  <c r="I433" i="1" s="1"/>
  <c r="A434" i="1"/>
  <c r="J434" i="1" s="1"/>
  <c r="A435" i="1"/>
  <c r="A436" i="1"/>
  <c r="A437" i="1"/>
  <c r="A438" i="1"/>
  <c r="J438" i="1" s="1"/>
  <c r="A439" i="1"/>
  <c r="A440" i="1"/>
  <c r="A441" i="1"/>
  <c r="H441" i="1" s="1"/>
  <c r="A442" i="1"/>
  <c r="A443" i="1"/>
  <c r="A444" i="1"/>
  <c r="J444" i="1" s="1"/>
  <c r="A445" i="1"/>
  <c r="I445" i="1" s="1"/>
  <c r="A446" i="1"/>
  <c r="J446" i="1" s="1"/>
  <c r="A447" i="1"/>
  <c r="A448" i="1"/>
  <c r="A449" i="1"/>
  <c r="A450" i="1"/>
  <c r="J450" i="1" s="1"/>
  <c r="A451" i="1"/>
  <c r="A452" i="1"/>
  <c r="A453" i="1"/>
  <c r="A454" i="1"/>
  <c r="J454" i="1" s="1"/>
  <c r="A455" i="1"/>
  <c r="A456" i="1"/>
  <c r="J456" i="1" s="1"/>
  <c r="A457" i="1"/>
  <c r="I457" i="1" s="1"/>
  <c r="A458" i="1"/>
  <c r="J458" i="1" s="1"/>
  <c r="A459" i="1"/>
  <c r="J459" i="1" s="1"/>
  <c r="A460" i="1"/>
  <c r="A461" i="1"/>
  <c r="J461" i="1" s="1"/>
  <c r="A462" i="1"/>
  <c r="J462" i="1" s="1"/>
  <c r="A463" i="1"/>
  <c r="A464" i="1"/>
  <c r="A465" i="1"/>
  <c r="H465" i="1" s="1"/>
  <c r="A466" i="1"/>
  <c r="J466" i="1" s="1"/>
  <c r="A467" i="1"/>
  <c r="A468" i="1"/>
  <c r="J468" i="1" s="1"/>
  <c r="A469" i="1"/>
  <c r="J469" i="1" s="1"/>
  <c r="A470" i="1"/>
  <c r="J470" i="1" s="1"/>
  <c r="A471" i="1"/>
  <c r="J471" i="1" s="1"/>
  <c r="A472" i="1"/>
  <c r="A473" i="1"/>
  <c r="J473" i="1" s="1"/>
  <c r="A474" i="1"/>
  <c r="J474" i="1" s="1"/>
  <c r="A475" i="1"/>
  <c r="A476" i="1"/>
  <c r="A477" i="1"/>
  <c r="A478" i="1"/>
  <c r="J478" i="1" s="1"/>
  <c r="A479" i="1"/>
  <c r="A480" i="1"/>
  <c r="J480" i="1" s="1"/>
  <c r="A481" i="1"/>
  <c r="I481" i="1" s="1"/>
  <c r="A482" i="1"/>
  <c r="J482" i="1" s="1"/>
  <c r="A483" i="1"/>
  <c r="J483" i="1" s="1"/>
  <c r="A484" i="1"/>
  <c r="A485" i="1"/>
  <c r="J485" i="1" s="1"/>
  <c r="A486" i="1"/>
  <c r="J486" i="1" s="1"/>
  <c r="A487" i="1"/>
  <c r="A488" i="1"/>
  <c r="A489" i="1"/>
  <c r="H489" i="1" s="1"/>
  <c r="A490" i="1"/>
  <c r="J490" i="1" s="1"/>
  <c r="A491" i="1"/>
  <c r="A492" i="1"/>
  <c r="J492" i="1" s="1"/>
  <c r="A493" i="1"/>
  <c r="H493" i="1" s="1"/>
  <c r="A494" i="1"/>
  <c r="J494" i="1" s="1"/>
  <c r="A495" i="1"/>
  <c r="J495" i="1" s="1"/>
  <c r="A496" i="1"/>
  <c r="A497" i="1"/>
  <c r="J497" i="1" s="1"/>
  <c r="A498" i="1"/>
  <c r="J498" i="1" s="1"/>
  <c r="A499" i="1"/>
  <c r="A500" i="1"/>
  <c r="A501" i="1"/>
  <c r="A502" i="1"/>
  <c r="J502" i="1" s="1"/>
  <c r="A503" i="1"/>
  <c r="H503" i="1" s="1"/>
  <c r="A504" i="1"/>
  <c r="J504" i="1" s="1"/>
  <c r="A505" i="1"/>
  <c r="I505" i="1" s="1"/>
  <c r="A2" i="1"/>
  <c r="H2" i="1" s="1"/>
  <c r="H241" i="1" l="1"/>
  <c r="I194" i="1"/>
  <c r="I50" i="1"/>
  <c r="J324" i="1"/>
  <c r="I324" i="1"/>
  <c r="J264" i="1"/>
  <c r="I264" i="1"/>
  <c r="J192" i="1"/>
  <c r="I192" i="1"/>
  <c r="J132" i="1"/>
  <c r="I132" i="1"/>
  <c r="J84" i="1"/>
  <c r="I84" i="1"/>
  <c r="J48" i="1"/>
  <c r="I48" i="1"/>
  <c r="J409" i="1"/>
  <c r="J121" i="1"/>
  <c r="I491" i="1"/>
  <c r="J491" i="1"/>
  <c r="I479" i="1"/>
  <c r="J479" i="1"/>
  <c r="I467" i="1"/>
  <c r="J467" i="1"/>
  <c r="I455" i="1"/>
  <c r="J455" i="1"/>
  <c r="I443" i="1"/>
  <c r="J443" i="1"/>
  <c r="I431" i="1"/>
  <c r="J431" i="1"/>
  <c r="I419" i="1"/>
  <c r="J419" i="1"/>
  <c r="I407" i="1"/>
  <c r="J407" i="1"/>
  <c r="I395" i="1"/>
  <c r="J395" i="1"/>
  <c r="I383" i="1"/>
  <c r="J383" i="1"/>
  <c r="I371" i="1"/>
  <c r="J371" i="1"/>
  <c r="I359" i="1"/>
  <c r="J359" i="1"/>
  <c r="I347" i="1"/>
  <c r="J347" i="1"/>
  <c r="I335" i="1"/>
  <c r="J335" i="1"/>
  <c r="I323" i="1"/>
  <c r="J323" i="1"/>
  <c r="I311" i="1"/>
  <c r="J311" i="1"/>
  <c r="I299" i="1"/>
  <c r="J299" i="1"/>
  <c r="I287" i="1"/>
  <c r="J287" i="1"/>
  <c r="I275" i="1"/>
  <c r="J275" i="1"/>
  <c r="I263" i="1"/>
  <c r="J263" i="1"/>
  <c r="I251" i="1"/>
  <c r="J251" i="1"/>
  <c r="I239" i="1"/>
  <c r="J239" i="1"/>
  <c r="I227" i="1"/>
  <c r="J227" i="1"/>
  <c r="I215" i="1"/>
  <c r="J215" i="1"/>
  <c r="I203" i="1"/>
  <c r="J203" i="1"/>
  <c r="I191" i="1"/>
  <c r="J191" i="1"/>
  <c r="I179" i="1"/>
  <c r="J179" i="1"/>
  <c r="I167" i="1"/>
  <c r="J167" i="1"/>
  <c r="I155" i="1"/>
  <c r="J155" i="1"/>
  <c r="I143" i="1"/>
  <c r="J143" i="1"/>
  <c r="I131" i="1"/>
  <c r="J131" i="1"/>
  <c r="I119" i="1"/>
  <c r="J119" i="1"/>
  <c r="I107" i="1"/>
  <c r="J107" i="1"/>
  <c r="I95" i="1"/>
  <c r="J95" i="1"/>
  <c r="I83" i="1"/>
  <c r="J83" i="1"/>
  <c r="I71" i="1"/>
  <c r="J71" i="1"/>
  <c r="I59" i="1"/>
  <c r="J59" i="1"/>
  <c r="I47" i="1"/>
  <c r="J47" i="1"/>
  <c r="I35" i="1"/>
  <c r="J35" i="1"/>
  <c r="I23" i="1"/>
  <c r="J23" i="1"/>
  <c r="I11" i="1"/>
  <c r="J11" i="1"/>
  <c r="H491" i="1"/>
  <c r="H479" i="1"/>
  <c r="H467" i="1"/>
  <c r="H455" i="1"/>
  <c r="H443" i="1"/>
  <c r="H431" i="1"/>
  <c r="H419" i="1"/>
  <c r="H407" i="1"/>
  <c r="H395" i="1"/>
  <c r="H383" i="1"/>
  <c r="H371" i="1"/>
  <c r="H359" i="1"/>
  <c r="H347" i="1"/>
  <c r="H335" i="1"/>
  <c r="H323" i="1"/>
  <c r="H311" i="1"/>
  <c r="H299" i="1"/>
  <c r="H287" i="1"/>
  <c r="H275" i="1"/>
  <c r="H263" i="1"/>
  <c r="H251" i="1"/>
  <c r="H239" i="1"/>
  <c r="H227" i="1"/>
  <c r="H215" i="1"/>
  <c r="H203" i="1"/>
  <c r="H191" i="1"/>
  <c r="H179" i="1"/>
  <c r="H167" i="1"/>
  <c r="H155" i="1"/>
  <c r="H143" i="1"/>
  <c r="H131" i="1"/>
  <c r="H119" i="1"/>
  <c r="H107" i="1"/>
  <c r="H95" i="1"/>
  <c r="H83" i="1"/>
  <c r="H71" i="1"/>
  <c r="H59" i="1"/>
  <c r="H47" i="1"/>
  <c r="H35" i="1"/>
  <c r="H23" i="1"/>
  <c r="H11" i="1"/>
  <c r="I494" i="1"/>
  <c r="I473" i="1"/>
  <c r="I454" i="1"/>
  <c r="I408" i="1"/>
  <c r="I360" i="1"/>
  <c r="I294" i="1"/>
  <c r="I182" i="1"/>
  <c r="I38" i="1"/>
  <c r="J397" i="1"/>
  <c r="J253" i="1"/>
  <c r="J109" i="1"/>
  <c r="J300" i="1"/>
  <c r="I300" i="1"/>
  <c r="J240" i="1"/>
  <c r="I240" i="1"/>
  <c r="J216" i="1"/>
  <c r="I216" i="1"/>
  <c r="J168" i="1"/>
  <c r="I168" i="1"/>
  <c r="J108" i="1"/>
  <c r="I108" i="1"/>
  <c r="J72" i="1"/>
  <c r="I72" i="1"/>
  <c r="J36" i="1"/>
  <c r="I36" i="1"/>
  <c r="H36" i="1"/>
  <c r="I495" i="1"/>
  <c r="I474" i="1"/>
  <c r="I456" i="1"/>
  <c r="I410" i="1"/>
  <c r="I362" i="1"/>
  <c r="J265" i="1"/>
  <c r="I503" i="1"/>
  <c r="J503" i="1"/>
  <c r="I442" i="1"/>
  <c r="J442" i="1"/>
  <c r="I418" i="1"/>
  <c r="J418" i="1"/>
  <c r="I406" i="1"/>
  <c r="J406" i="1"/>
  <c r="I394" i="1"/>
  <c r="J394" i="1"/>
  <c r="I382" i="1"/>
  <c r="J382" i="1"/>
  <c r="I370" i="1"/>
  <c r="J370" i="1"/>
  <c r="I358" i="1"/>
  <c r="J358" i="1"/>
  <c r="I346" i="1"/>
  <c r="J346" i="1"/>
  <c r="I334" i="1"/>
  <c r="J334" i="1"/>
  <c r="I322" i="1"/>
  <c r="J322" i="1"/>
  <c r="I310" i="1"/>
  <c r="J310" i="1"/>
  <c r="I298" i="1"/>
  <c r="J298" i="1"/>
  <c r="I286" i="1"/>
  <c r="J286" i="1"/>
  <c r="I274" i="1"/>
  <c r="J274" i="1"/>
  <c r="I262" i="1"/>
  <c r="J262" i="1"/>
  <c r="I250" i="1"/>
  <c r="J250" i="1"/>
  <c r="I238" i="1"/>
  <c r="J238" i="1"/>
  <c r="I226" i="1"/>
  <c r="J226" i="1"/>
  <c r="I214" i="1"/>
  <c r="J214" i="1"/>
  <c r="I202" i="1"/>
  <c r="J202" i="1"/>
  <c r="I190" i="1"/>
  <c r="J190" i="1"/>
  <c r="I178" i="1"/>
  <c r="J178" i="1"/>
  <c r="I166" i="1"/>
  <c r="J166" i="1"/>
  <c r="I154" i="1"/>
  <c r="J154" i="1"/>
  <c r="I142" i="1"/>
  <c r="J142" i="1"/>
  <c r="I130" i="1"/>
  <c r="J130" i="1"/>
  <c r="I118" i="1"/>
  <c r="J118" i="1"/>
  <c r="I106" i="1"/>
  <c r="J106" i="1"/>
  <c r="I94" i="1"/>
  <c r="J94" i="1"/>
  <c r="I82" i="1"/>
  <c r="J82" i="1"/>
  <c r="I70" i="1"/>
  <c r="J70" i="1"/>
  <c r="I58" i="1"/>
  <c r="J58" i="1"/>
  <c r="I46" i="1"/>
  <c r="J46" i="1"/>
  <c r="I34" i="1"/>
  <c r="J34" i="1"/>
  <c r="I22" i="1"/>
  <c r="J22" i="1"/>
  <c r="I10" i="1"/>
  <c r="J10" i="1"/>
  <c r="H10" i="1"/>
  <c r="H502" i="1"/>
  <c r="H490" i="1"/>
  <c r="H478" i="1"/>
  <c r="H466" i="1"/>
  <c r="H454" i="1"/>
  <c r="H442" i="1"/>
  <c r="H418" i="1"/>
  <c r="H406" i="1"/>
  <c r="H394" i="1"/>
  <c r="H382" i="1"/>
  <c r="H370" i="1"/>
  <c r="H358" i="1"/>
  <c r="H346" i="1"/>
  <c r="H334" i="1"/>
  <c r="H322" i="1"/>
  <c r="H310" i="1"/>
  <c r="H298" i="1"/>
  <c r="H286" i="1"/>
  <c r="H274" i="1"/>
  <c r="H262" i="1"/>
  <c r="H250" i="1"/>
  <c r="H238" i="1"/>
  <c r="H226" i="1"/>
  <c r="H214" i="1"/>
  <c r="H202" i="1"/>
  <c r="H190" i="1"/>
  <c r="H178" i="1"/>
  <c r="H166" i="1"/>
  <c r="H154" i="1"/>
  <c r="H142" i="1"/>
  <c r="H130" i="1"/>
  <c r="H118" i="1"/>
  <c r="H106" i="1"/>
  <c r="H94" i="1"/>
  <c r="H82" i="1"/>
  <c r="H70" i="1"/>
  <c r="H58" i="1"/>
  <c r="H46" i="1"/>
  <c r="H34" i="1"/>
  <c r="H22" i="1"/>
  <c r="I493" i="1"/>
  <c r="I471" i="1"/>
  <c r="I450" i="1"/>
  <c r="I402" i="1"/>
  <c r="I354" i="1"/>
  <c r="I290" i="1"/>
  <c r="I170" i="1"/>
  <c r="I26" i="1"/>
  <c r="J385" i="1"/>
  <c r="J241" i="1"/>
  <c r="J97" i="1"/>
  <c r="I13" i="1"/>
  <c r="J13" i="1"/>
  <c r="H445" i="1"/>
  <c r="J276" i="1"/>
  <c r="I276" i="1"/>
  <c r="J24" i="1"/>
  <c r="I24" i="1"/>
  <c r="H492" i="1"/>
  <c r="H468" i="1"/>
  <c r="H444" i="1"/>
  <c r="H420" i="1"/>
  <c r="H396" i="1"/>
  <c r="H276" i="1"/>
  <c r="I501" i="1"/>
  <c r="J501" i="1"/>
  <c r="I477" i="1"/>
  <c r="J477" i="1"/>
  <c r="I453" i="1"/>
  <c r="J453" i="1"/>
  <c r="I417" i="1"/>
  <c r="J417" i="1"/>
  <c r="I393" i="1"/>
  <c r="J393" i="1"/>
  <c r="I381" i="1"/>
  <c r="J381" i="1"/>
  <c r="I369" i="1"/>
  <c r="J369" i="1"/>
  <c r="I357" i="1"/>
  <c r="J357" i="1"/>
  <c r="I345" i="1"/>
  <c r="J345" i="1"/>
  <c r="I333" i="1"/>
  <c r="J333" i="1"/>
  <c r="I321" i="1"/>
  <c r="J321" i="1"/>
  <c r="I309" i="1"/>
  <c r="J309" i="1"/>
  <c r="I297" i="1"/>
  <c r="J297" i="1"/>
  <c r="I285" i="1"/>
  <c r="J285" i="1"/>
  <c r="I273" i="1"/>
  <c r="J273" i="1"/>
  <c r="I261" i="1"/>
  <c r="J261" i="1"/>
  <c r="I249" i="1"/>
  <c r="J249" i="1"/>
  <c r="I237" i="1"/>
  <c r="J237" i="1"/>
  <c r="I225" i="1"/>
  <c r="J225" i="1"/>
  <c r="I213" i="1"/>
  <c r="J213" i="1"/>
  <c r="I201" i="1"/>
  <c r="J201" i="1"/>
  <c r="I189" i="1"/>
  <c r="J189" i="1"/>
  <c r="I177" i="1"/>
  <c r="J177" i="1"/>
  <c r="I165" i="1"/>
  <c r="J165" i="1"/>
  <c r="I153" i="1"/>
  <c r="J153" i="1"/>
  <c r="I141" i="1"/>
  <c r="J141" i="1"/>
  <c r="I129" i="1"/>
  <c r="J129" i="1"/>
  <c r="I117" i="1"/>
  <c r="J117" i="1"/>
  <c r="I105" i="1"/>
  <c r="J105" i="1"/>
  <c r="I93" i="1"/>
  <c r="J93" i="1"/>
  <c r="I81" i="1"/>
  <c r="J81" i="1"/>
  <c r="I69" i="1"/>
  <c r="J69" i="1"/>
  <c r="I57" i="1"/>
  <c r="J57" i="1"/>
  <c r="I45" i="1"/>
  <c r="J45" i="1"/>
  <c r="I33" i="1"/>
  <c r="J33" i="1"/>
  <c r="I21" i="1"/>
  <c r="J21" i="1"/>
  <c r="I9" i="1"/>
  <c r="J9" i="1"/>
  <c r="H501" i="1"/>
  <c r="H477" i="1"/>
  <c r="H453" i="1"/>
  <c r="H417" i="1"/>
  <c r="H393" i="1"/>
  <c r="H381" i="1"/>
  <c r="H369" i="1"/>
  <c r="H357" i="1"/>
  <c r="H345" i="1"/>
  <c r="H333" i="1"/>
  <c r="H321" i="1"/>
  <c r="H309" i="1"/>
  <c r="H297" i="1"/>
  <c r="H285" i="1"/>
  <c r="H273" i="1"/>
  <c r="H261" i="1"/>
  <c r="H249" i="1"/>
  <c r="H237" i="1"/>
  <c r="H225" i="1"/>
  <c r="H213" i="1"/>
  <c r="H201" i="1"/>
  <c r="H189" i="1"/>
  <c r="H177" i="1"/>
  <c r="H165" i="1"/>
  <c r="H153" i="1"/>
  <c r="H141" i="1"/>
  <c r="H129" i="1"/>
  <c r="H117" i="1"/>
  <c r="H105" i="1"/>
  <c r="H93" i="1"/>
  <c r="H81" i="1"/>
  <c r="H69" i="1"/>
  <c r="H57" i="1"/>
  <c r="H45" i="1"/>
  <c r="H33" i="1"/>
  <c r="H21" i="1"/>
  <c r="I492" i="1"/>
  <c r="I470" i="1"/>
  <c r="I446" i="1"/>
  <c r="I398" i="1"/>
  <c r="I350" i="1"/>
  <c r="I282" i="1"/>
  <c r="I158" i="1"/>
  <c r="I14" i="1"/>
  <c r="J373" i="1"/>
  <c r="J229" i="1"/>
  <c r="J85" i="1"/>
  <c r="J336" i="1"/>
  <c r="I336" i="1"/>
  <c r="J288" i="1"/>
  <c r="I288" i="1"/>
  <c r="J228" i="1"/>
  <c r="I228" i="1"/>
  <c r="J180" i="1"/>
  <c r="I180" i="1"/>
  <c r="J156" i="1"/>
  <c r="I156" i="1"/>
  <c r="J120" i="1"/>
  <c r="I120" i="1"/>
  <c r="J60" i="1"/>
  <c r="I60" i="1"/>
  <c r="I430" i="1"/>
  <c r="J430" i="1"/>
  <c r="I489" i="1"/>
  <c r="J489" i="1"/>
  <c r="I465" i="1"/>
  <c r="J465" i="1"/>
  <c r="I441" i="1"/>
  <c r="J441" i="1"/>
  <c r="I429" i="1"/>
  <c r="J429" i="1"/>
  <c r="I405" i="1"/>
  <c r="J405" i="1"/>
  <c r="I500" i="1"/>
  <c r="J500" i="1"/>
  <c r="I488" i="1"/>
  <c r="J488" i="1"/>
  <c r="I476" i="1"/>
  <c r="J476" i="1"/>
  <c r="I464" i="1"/>
  <c r="J464" i="1"/>
  <c r="I452" i="1"/>
  <c r="J452" i="1"/>
  <c r="I440" i="1"/>
  <c r="J440" i="1"/>
  <c r="I428" i="1"/>
  <c r="J428" i="1"/>
  <c r="I416" i="1"/>
  <c r="J416" i="1"/>
  <c r="I404" i="1"/>
  <c r="J404" i="1"/>
  <c r="I392" i="1"/>
  <c r="J392" i="1"/>
  <c r="I380" i="1"/>
  <c r="J380" i="1"/>
  <c r="I368" i="1"/>
  <c r="J368" i="1"/>
  <c r="I356" i="1"/>
  <c r="J356" i="1"/>
  <c r="I344" i="1"/>
  <c r="J344" i="1"/>
  <c r="I332" i="1"/>
  <c r="J332" i="1"/>
  <c r="I320" i="1"/>
  <c r="J320" i="1"/>
  <c r="I308" i="1"/>
  <c r="J308" i="1"/>
  <c r="I296" i="1"/>
  <c r="J296" i="1"/>
  <c r="I284" i="1"/>
  <c r="J284" i="1"/>
  <c r="I272" i="1"/>
  <c r="J272" i="1"/>
  <c r="I260" i="1"/>
  <c r="J260" i="1"/>
  <c r="I248" i="1"/>
  <c r="J248" i="1"/>
  <c r="I236" i="1"/>
  <c r="J236" i="1"/>
  <c r="I224" i="1"/>
  <c r="J224" i="1"/>
  <c r="I212" i="1"/>
  <c r="J212" i="1"/>
  <c r="I200" i="1"/>
  <c r="J200" i="1"/>
  <c r="I188" i="1"/>
  <c r="J188" i="1"/>
  <c r="I176" i="1"/>
  <c r="J176" i="1"/>
  <c r="I164" i="1"/>
  <c r="J164" i="1"/>
  <c r="I152" i="1"/>
  <c r="J152" i="1"/>
  <c r="I140" i="1"/>
  <c r="J140" i="1"/>
  <c r="I128" i="1"/>
  <c r="J128" i="1"/>
  <c r="I116" i="1"/>
  <c r="J116" i="1"/>
  <c r="I104" i="1"/>
  <c r="J104" i="1"/>
  <c r="I92" i="1"/>
  <c r="J92" i="1"/>
  <c r="I80" i="1"/>
  <c r="J80" i="1"/>
  <c r="I68" i="1"/>
  <c r="J68" i="1"/>
  <c r="I56" i="1"/>
  <c r="J56" i="1"/>
  <c r="I44" i="1"/>
  <c r="J44" i="1"/>
  <c r="I32" i="1"/>
  <c r="J32" i="1"/>
  <c r="I20" i="1"/>
  <c r="J20" i="1"/>
  <c r="I8" i="1"/>
  <c r="J8" i="1"/>
  <c r="H8" i="1"/>
  <c r="H500" i="1"/>
  <c r="H488" i="1"/>
  <c r="H476" i="1"/>
  <c r="H464" i="1"/>
  <c r="H452" i="1"/>
  <c r="H440" i="1"/>
  <c r="H428" i="1"/>
  <c r="H416" i="1"/>
  <c r="H404" i="1"/>
  <c r="H392" i="1"/>
  <c r="H380" i="1"/>
  <c r="H368" i="1"/>
  <c r="H356" i="1"/>
  <c r="H344" i="1"/>
  <c r="H332" i="1"/>
  <c r="H320" i="1"/>
  <c r="H308" i="1"/>
  <c r="H296" i="1"/>
  <c r="H284" i="1"/>
  <c r="H272" i="1"/>
  <c r="H260" i="1"/>
  <c r="H248" i="1"/>
  <c r="H236" i="1"/>
  <c r="H224" i="1"/>
  <c r="H212" i="1"/>
  <c r="H200" i="1"/>
  <c r="H188" i="1"/>
  <c r="H176" i="1"/>
  <c r="H164" i="1"/>
  <c r="H152" i="1"/>
  <c r="H140" i="1"/>
  <c r="H128" i="1"/>
  <c r="H116" i="1"/>
  <c r="H104" i="1"/>
  <c r="H92" i="1"/>
  <c r="H80" i="1"/>
  <c r="H68" i="1"/>
  <c r="H56" i="1"/>
  <c r="H44" i="1"/>
  <c r="H32" i="1"/>
  <c r="H20" i="1"/>
  <c r="I490" i="1"/>
  <c r="I469" i="1"/>
  <c r="I444" i="1"/>
  <c r="I396" i="1"/>
  <c r="I348" i="1"/>
  <c r="I278" i="1"/>
  <c r="I146" i="1"/>
  <c r="J505" i="1"/>
  <c r="J361" i="1"/>
  <c r="J217" i="1"/>
  <c r="J73" i="1"/>
  <c r="J312" i="1"/>
  <c r="I312" i="1"/>
  <c r="J252" i="1"/>
  <c r="I252" i="1"/>
  <c r="J204" i="1"/>
  <c r="I204" i="1"/>
  <c r="J144" i="1"/>
  <c r="I144" i="1"/>
  <c r="J96" i="1"/>
  <c r="I96" i="1"/>
  <c r="J12" i="1"/>
  <c r="I12" i="1"/>
  <c r="H504" i="1"/>
  <c r="H480" i="1"/>
  <c r="H456" i="1"/>
  <c r="H432" i="1"/>
  <c r="H408" i="1"/>
  <c r="H384" i="1"/>
  <c r="H372" i="1"/>
  <c r="H360" i="1"/>
  <c r="H348" i="1"/>
  <c r="H336" i="1"/>
  <c r="H324" i="1"/>
  <c r="H312" i="1"/>
  <c r="H300" i="1"/>
  <c r="H288" i="1"/>
  <c r="H264" i="1"/>
  <c r="H252" i="1"/>
  <c r="H240" i="1"/>
  <c r="H228" i="1"/>
  <c r="H216" i="1"/>
  <c r="H204" i="1"/>
  <c r="H192" i="1"/>
  <c r="H180" i="1"/>
  <c r="H168" i="1"/>
  <c r="H156" i="1"/>
  <c r="H132" i="1"/>
  <c r="H120" i="1"/>
  <c r="H108" i="1"/>
  <c r="H96" i="1"/>
  <c r="H84" i="1"/>
  <c r="H72" i="1"/>
  <c r="H60" i="1"/>
  <c r="H48" i="1"/>
  <c r="H12" i="1"/>
  <c r="I302" i="1"/>
  <c r="I499" i="1"/>
  <c r="J499" i="1"/>
  <c r="I487" i="1"/>
  <c r="J487" i="1"/>
  <c r="I475" i="1"/>
  <c r="J475" i="1"/>
  <c r="I463" i="1"/>
  <c r="J463" i="1"/>
  <c r="I451" i="1"/>
  <c r="J451" i="1"/>
  <c r="I439" i="1"/>
  <c r="J439" i="1"/>
  <c r="I427" i="1"/>
  <c r="J427" i="1"/>
  <c r="I415" i="1"/>
  <c r="J415" i="1"/>
  <c r="I403" i="1"/>
  <c r="J403" i="1"/>
  <c r="I391" i="1"/>
  <c r="J391" i="1"/>
  <c r="I379" i="1"/>
  <c r="J379" i="1"/>
  <c r="I367" i="1"/>
  <c r="J367" i="1"/>
  <c r="I355" i="1"/>
  <c r="J355" i="1"/>
  <c r="I343" i="1"/>
  <c r="J343" i="1"/>
  <c r="I331" i="1"/>
  <c r="J331" i="1"/>
  <c r="I319" i="1"/>
  <c r="J319" i="1"/>
  <c r="I307" i="1"/>
  <c r="J307" i="1"/>
  <c r="I295" i="1"/>
  <c r="J295" i="1"/>
  <c r="I283" i="1"/>
  <c r="J283" i="1"/>
  <c r="I271" i="1"/>
  <c r="J271" i="1"/>
  <c r="I259" i="1"/>
  <c r="J259" i="1"/>
  <c r="I247" i="1"/>
  <c r="J247" i="1"/>
  <c r="I235" i="1"/>
  <c r="J235" i="1"/>
  <c r="I223" i="1"/>
  <c r="J223" i="1"/>
  <c r="I211" i="1"/>
  <c r="J211" i="1"/>
  <c r="I199" i="1"/>
  <c r="J199" i="1"/>
  <c r="I187" i="1"/>
  <c r="J187" i="1"/>
  <c r="I175" i="1"/>
  <c r="J175" i="1"/>
  <c r="I163" i="1"/>
  <c r="J163" i="1"/>
  <c r="I151" i="1"/>
  <c r="J151" i="1"/>
  <c r="I139" i="1"/>
  <c r="J139" i="1"/>
  <c r="I127" i="1"/>
  <c r="J127" i="1"/>
  <c r="I115" i="1"/>
  <c r="J115" i="1"/>
  <c r="I103" i="1"/>
  <c r="J103" i="1"/>
  <c r="I91" i="1"/>
  <c r="J91" i="1"/>
  <c r="I79" i="1"/>
  <c r="J79" i="1"/>
  <c r="I67" i="1"/>
  <c r="J67" i="1"/>
  <c r="I55" i="1"/>
  <c r="J55" i="1"/>
  <c r="I43" i="1"/>
  <c r="J43" i="1"/>
  <c r="I31" i="1"/>
  <c r="J31" i="1"/>
  <c r="I19" i="1"/>
  <c r="J19" i="1"/>
  <c r="I7" i="1"/>
  <c r="J7" i="1"/>
  <c r="H7" i="1"/>
  <c r="H499" i="1"/>
  <c r="H487" i="1"/>
  <c r="H475" i="1"/>
  <c r="H463" i="1"/>
  <c r="H451" i="1"/>
  <c r="H439" i="1"/>
  <c r="H427" i="1"/>
  <c r="H415" i="1"/>
  <c r="H403" i="1"/>
  <c r="H391" i="1"/>
  <c r="H379" i="1"/>
  <c r="H367" i="1"/>
  <c r="H355" i="1"/>
  <c r="H343" i="1"/>
  <c r="H331" i="1"/>
  <c r="H319" i="1"/>
  <c r="H307" i="1"/>
  <c r="H295" i="1"/>
  <c r="H283" i="1"/>
  <c r="H271" i="1"/>
  <c r="H259" i="1"/>
  <c r="H247" i="1"/>
  <c r="H235" i="1"/>
  <c r="H223" i="1"/>
  <c r="H211" i="1"/>
  <c r="H199" i="1"/>
  <c r="H187" i="1"/>
  <c r="H175" i="1"/>
  <c r="H163" i="1"/>
  <c r="H151" i="1"/>
  <c r="H139" i="1"/>
  <c r="H127" i="1"/>
  <c r="H115" i="1"/>
  <c r="H103" i="1"/>
  <c r="H91" i="1"/>
  <c r="H79" i="1"/>
  <c r="H67" i="1"/>
  <c r="H55" i="1"/>
  <c r="H43" i="1"/>
  <c r="H31" i="1"/>
  <c r="H19" i="1"/>
  <c r="I2" i="1"/>
  <c r="I486" i="1"/>
  <c r="I468" i="1"/>
  <c r="I438" i="1"/>
  <c r="I390" i="1"/>
  <c r="I342" i="1"/>
  <c r="I270" i="1"/>
  <c r="I134" i="1"/>
  <c r="J493" i="1"/>
  <c r="J349" i="1"/>
  <c r="J205" i="1"/>
  <c r="J61" i="1"/>
  <c r="H505" i="1"/>
  <c r="H469" i="1"/>
  <c r="H433" i="1"/>
  <c r="H397" i="1"/>
  <c r="H361" i="1"/>
  <c r="H265" i="1"/>
  <c r="I258" i="1"/>
  <c r="J258" i="1"/>
  <c r="I246" i="1"/>
  <c r="J246" i="1"/>
  <c r="I234" i="1"/>
  <c r="J234" i="1"/>
  <c r="I222" i="1"/>
  <c r="J222" i="1"/>
  <c r="I210" i="1"/>
  <c r="J210" i="1"/>
  <c r="I198" i="1"/>
  <c r="J198" i="1"/>
  <c r="I186" i="1"/>
  <c r="J186" i="1"/>
  <c r="I174" i="1"/>
  <c r="J174" i="1"/>
  <c r="I162" i="1"/>
  <c r="J162" i="1"/>
  <c r="I150" i="1"/>
  <c r="J150" i="1"/>
  <c r="I138" i="1"/>
  <c r="J138" i="1"/>
  <c r="I126" i="1"/>
  <c r="J126" i="1"/>
  <c r="I114" i="1"/>
  <c r="J114" i="1"/>
  <c r="I102" i="1"/>
  <c r="J102" i="1"/>
  <c r="I90" i="1"/>
  <c r="J90" i="1"/>
  <c r="I78" i="1"/>
  <c r="J78" i="1"/>
  <c r="I66" i="1"/>
  <c r="J66" i="1"/>
  <c r="I54" i="1"/>
  <c r="J54" i="1"/>
  <c r="I42" i="1"/>
  <c r="J42" i="1"/>
  <c r="I30" i="1"/>
  <c r="J30" i="1"/>
  <c r="I18" i="1"/>
  <c r="J18" i="1"/>
  <c r="I6" i="1"/>
  <c r="J6" i="1"/>
  <c r="H6" i="1"/>
  <c r="H498" i="1"/>
  <c r="H486" i="1"/>
  <c r="H474" i="1"/>
  <c r="H462" i="1"/>
  <c r="H450" i="1"/>
  <c r="H438" i="1"/>
  <c r="H426" i="1"/>
  <c r="H414" i="1"/>
  <c r="H402" i="1"/>
  <c r="H390" i="1"/>
  <c r="H378" i="1"/>
  <c r="H366" i="1"/>
  <c r="H354" i="1"/>
  <c r="H342" i="1"/>
  <c r="H330" i="1"/>
  <c r="H318" i="1"/>
  <c r="H306" i="1"/>
  <c r="H294" i="1"/>
  <c r="H282" i="1"/>
  <c r="H270" i="1"/>
  <c r="H258" i="1"/>
  <c r="H246" i="1"/>
  <c r="H234" i="1"/>
  <c r="H222" i="1"/>
  <c r="H210" i="1"/>
  <c r="H198" i="1"/>
  <c r="H186" i="1"/>
  <c r="H174" i="1"/>
  <c r="H162" i="1"/>
  <c r="H150" i="1"/>
  <c r="H138" i="1"/>
  <c r="H126" i="1"/>
  <c r="H114" i="1"/>
  <c r="H102" i="1"/>
  <c r="H90" i="1"/>
  <c r="H78" i="1"/>
  <c r="H66" i="1"/>
  <c r="H54" i="1"/>
  <c r="H42" i="1"/>
  <c r="H30" i="1"/>
  <c r="H18" i="1"/>
  <c r="J2" i="1"/>
  <c r="I485" i="1"/>
  <c r="I466" i="1"/>
  <c r="I434" i="1"/>
  <c r="I386" i="1"/>
  <c r="I338" i="1"/>
  <c r="I266" i="1"/>
  <c r="I122" i="1"/>
  <c r="J481" i="1"/>
  <c r="J337" i="1"/>
  <c r="J193" i="1"/>
  <c r="J49" i="1"/>
  <c r="H457" i="1"/>
  <c r="H421" i="1"/>
  <c r="H385" i="1"/>
  <c r="H373" i="1"/>
  <c r="H349" i="1"/>
  <c r="H337" i="1"/>
  <c r="H325" i="1"/>
  <c r="H313" i="1"/>
  <c r="H301" i="1"/>
  <c r="H289" i="1"/>
  <c r="H253" i="1"/>
  <c r="I449" i="1"/>
  <c r="J449" i="1"/>
  <c r="I437" i="1"/>
  <c r="J437" i="1"/>
  <c r="I425" i="1"/>
  <c r="J425" i="1"/>
  <c r="I413" i="1"/>
  <c r="J413" i="1"/>
  <c r="I401" i="1"/>
  <c r="J401" i="1"/>
  <c r="I389" i="1"/>
  <c r="J389" i="1"/>
  <c r="I377" i="1"/>
  <c r="J377" i="1"/>
  <c r="I365" i="1"/>
  <c r="J365" i="1"/>
  <c r="I353" i="1"/>
  <c r="J353" i="1"/>
  <c r="I341" i="1"/>
  <c r="J341" i="1"/>
  <c r="I329" i="1"/>
  <c r="J329" i="1"/>
  <c r="I317" i="1"/>
  <c r="J317" i="1"/>
  <c r="I305" i="1"/>
  <c r="J305" i="1"/>
  <c r="I293" i="1"/>
  <c r="J293" i="1"/>
  <c r="I281" i="1"/>
  <c r="J281" i="1"/>
  <c r="I269" i="1"/>
  <c r="J269" i="1"/>
  <c r="I257" i="1"/>
  <c r="J257" i="1"/>
  <c r="I245" i="1"/>
  <c r="J245" i="1"/>
  <c r="I233" i="1"/>
  <c r="J233" i="1"/>
  <c r="I221" i="1"/>
  <c r="J221" i="1"/>
  <c r="I209" i="1"/>
  <c r="J209" i="1"/>
  <c r="I197" i="1"/>
  <c r="J197" i="1"/>
  <c r="I185" i="1"/>
  <c r="J185" i="1"/>
  <c r="I173" i="1"/>
  <c r="J173" i="1"/>
  <c r="I161" i="1"/>
  <c r="J161" i="1"/>
  <c r="I149" i="1"/>
  <c r="J149" i="1"/>
  <c r="I137" i="1"/>
  <c r="J137" i="1"/>
  <c r="I125" i="1"/>
  <c r="J125" i="1"/>
  <c r="I113" i="1"/>
  <c r="J113" i="1"/>
  <c r="I101" i="1"/>
  <c r="J101" i="1"/>
  <c r="I89" i="1"/>
  <c r="J89" i="1"/>
  <c r="I77" i="1"/>
  <c r="J77" i="1"/>
  <c r="I65" i="1"/>
  <c r="J65" i="1"/>
  <c r="I53" i="1"/>
  <c r="J53" i="1"/>
  <c r="I41" i="1"/>
  <c r="J41" i="1"/>
  <c r="I29" i="1"/>
  <c r="J29" i="1"/>
  <c r="I17" i="1"/>
  <c r="J17" i="1"/>
  <c r="I5" i="1"/>
  <c r="J5" i="1"/>
  <c r="H497" i="1"/>
  <c r="H485" i="1"/>
  <c r="H473" i="1"/>
  <c r="H461" i="1"/>
  <c r="H449" i="1"/>
  <c r="H437" i="1"/>
  <c r="H425" i="1"/>
  <c r="H413" i="1"/>
  <c r="H401" i="1"/>
  <c r="H389" i="1"/>
  <c r="H377" i="1"/>
  <c r="H365" i="1"/>
  <c r="H353" i="1"/>
  <c r="H341" i="1"/>
  <c r="H329" i="1"/>
  <c r="H317" i="1"/>
  <c r="H305" i="1"/>
  <c r="H293" i="1"/>
  <c r="H281" i="1"/>
  <c r="H269" i="1"/>
  <c r="H257" i="1"/>
  <c r="H245" i="1"/>
  <c r="H233" i="1"/>
  <c r="H221" i="1"/>
  <c r="H209" i="1"/>
  <c r="H197" i="1"/>
  <c r="H185" i="1"/>
  <c r="H173" i="1"/>
  <c r="H161" i="1"/>
  <c r="H149" i="1"/>
  <c r="H137" i="1"/>
  <c r="H125" i="1"/>
  <c r="H113" i="1"/>
  <c r="H101" i="1"/>
  <c r="H89" i="1"/>
  <c r="H77" i="1"/>
  <c r="H65" i="1"/>
  <c r="H53" i="1"/>
  <c r="H41" i="1"/>
  <c r="H29" i="1"/>
  <c r="H17" i="1"/>
  <c r="I483" i="1"/>
  <c r="I462" i="1"/>
  <c r="I432" i="1"/>
  <c r="I384" i="1"/>
  <c r="I330" i="1"/>
  <c r="I254" i="1"/>
  <c r="I110" i="1"/>
  <c r="J325" i="1"/>
  <c r="J181" i="1"/>
  <c r="J37" i="1"/>
  <c r="I496" i="1"/>
  <c r="J496" i="1"/>
  <c r="I484" i="1"/>
  <c r="J484" i="1"/>
  <c r="I472" i="1"/>
  <c r="J472" i="1"/>
  <c r="I460" i="1"/>
  <c r="J460" i="1"/>
  <c r="I448" i="1"/>
  <c r="J448" i="1"/>
  <c r="I436" i="1"/>
  <c r="J436" i="1"/>
  <c r="I424" i="1"/>
  <c r="J424" i="1"/>
  <c r="I412" i="1"/>
  <c r="J412" i="1"/>
  <c r="I400" i="1"/>
  <c r="J400" i="1"/>
  <c r="I388" i="1"/>
  <c r="J388" i="1"/>
  <c r="I376" i="1"/>
  <c r="J376" i="1"/>
  <c r="I364" i="1"/>
  <c r="J364" i="1"/>
  <c r="I352" i="1"/>
  <c r="J352" i="1"/>
  <c r="I340" i="1"/>
  <c r="J340" i="1"/>
  <c r="I328" i="1"/>
  <c r="J328" i="1"/>
  <c r="I316" i="1"/>
  <c r="J316" i="1"/>
  <c r="I304" i="1"/>
  <c r="J304" i="1"/>
  <c r="I292" i="1"/>
  <c r="J292" i="1"/>
  <c r="I280" i="1"/>
  <c r="J280" i="1"/>
  <c r="I268" i="1"/>
  <c r="J268" i="1"/>
  <c r="I256" i="1"/>
  <c r="J256" i="1"/>
  <c r="I244" i="1"/>
  <c r="J244" i="1"/>
  <c r="I232" i="1"/>
  <c r="J232" i="1"/>
  <c r="I220" i="1"/>
  <c r="J220" i="1"/>
  <c r="I208" i="1"/>
  <c r="J208" i="1"/>
  <c r="I196" i="1"/>
  <c r="J196" i="1"/>
  <c r="I184" i="1"/>
  <c r="J184" i="1"/>
  <c r="I172" i="1"/>
  <c r="J172" i="1"/>
  <c r="I160" i="1"/>
  <c r="J160" i="1"/>
  <c r="I148" i="1"/>
  <c r="J148" i="1"/>
  <c r="I136" i="1"/>
  <c r="J136" i="1"/>
  <c r="I124" i="1"/>
  <c r="J124" i="1"/>
  <c r="I112" i="1"/>
  <c r="J112" i="1"/>
  <c r="I100" i="1"/>
  <c r="J100" i="1"/>
  <c r="I88" i="1"/>
  <c r="J88" i="1"/>
  <c r="I76" i="1"/>
  <c r="J76" i="1"/>
  <c r="I64" i="1"/>
  <c r="J64" i="1"/>
  <c r="I52" i="1"/>
  <c r="J52" i="1"/>
  <c r="I40" i="1"/>
  <c r="J40" i="1"/>
  <c r="I28" i="1"/>
  <c r="J28" i="1"/>
  <c r="I16" i="1"/>
  <c r="J16" i="1"/>
  <c r="I4" i="1"/>
  <c r="J4" i="1"/>
  <c r="H496" i="1"/>
  <c r="H484" i="1"/>
  <c r="H472" i="1"/>
  <c r="H460" i="1"/>
  <c r="H448" i="1"/>
  <c r="H436" i="1"/>
  <c r="H424" i="1"/>
  <c r="H412" i="1"/>
  <c r="H400" i="1"/>
  <c r="H388" i="1"/>
  <c r="H376" i="1"/>
  <c r="H364" i="1"/>
  <c r="H352" i="1"/>
  <c r="H340" i="1"/>
  <c r="H328" i="1"/>
  <c r="H316" i="1"/>
  <c r="H304" i="1"/>
  <c r="H292" i="1"/>
  <c r="H280" i="1"/>
  <c r="H268" i="1"/>
  <c r="H256" i="1"/>
  <c r="H244" i="1"/>
  <c r="H232" i="1"/>
  <c r="H220" i="1"/>
  <c r="H208" i="1"/>
  <c r="H196" i="1"/>
  <c r="H184" i="1"/>
  <c r="H172" i="1"/>
  <c r="H160" i="1"/>
  <c r="H148" i="1"/>
  <c r="H136" i="1"/>
  <c r="H124" i="1"/>
  <c r="H112" i="1"/>
  <c r="H100" i="1"/>
  <c r="H88" i="1"/>
  <c r="H76" i="1"/>
  <c r="H64" i="1"/>
  <c r="H52" i="1"/>
  <c r="H40" i="1"/>
  <c r="H28" i="1"/>
  <c r="H16" i="1"/>
  <c r="I504" i="1"/>
  <c r="I482" i="1"/>
  <c r="I461" i="1"/>
  <c r="I426" i="1"/>
  <c r="I378" i="1"/>
  <c r="I326" i="1"/>
  <c r="I242" i="1"/>
  <c r="I98" i="1"/>
  <c r="J457" i="1"/>
  <c r="J313" i="1"/>
  <c r="J169" i="1"/>
  <c r="J25" i="1"/>
  <c r="H481" i="1"/>
  <c r="H409" i="1"/>
  <c r="H277" i="1"/>
  <c r="I447" i="1"/>
  <c r="J447" i="1"/>
  <c r="I435" i="1"/>
  <c r="J435" i="1"/>
  <c r="I423" i="1"/>
  <c r="J423" i="1"/>
  <c r="I411" i="1"/>
  <c r="J411" i="1"/>
  <c r="I399" i="1"/>
  <c r="J399" i="1"/>
  <c r="I387" i="1"/>
  <c r="J387" i="1"/>
  <c r="I375" i="1"/>
  <c r="J375" i="1"/>
  <c r="I363" i="1"/>
  <c r="J363" i="1"/>
  <c r="I351" i="1"/>
  <c r="J351" i="1"/>
  <c r="I339" i="1"/>
  <c r="J339" i="1"/>
  <c r="I327" i="1"/>
  <c r="J327" i="1"/>
  <c r="I315" i="1"/>
  <c r="J315" i="1"/>
  <c r="I303" i="1"/>
  <c r="J303" i="1"/>
  <c r="I291" i="1"/>
  <c r="J291" i="1"/>
  <c r="I279" i="1"/>
  <c r="J279" i="1"/>
  <c r="I267" i="1"/>
  <c r="J267" i="1"/>
  <c r="I255" i="1"/>
  <c r="J255" i="1"/>
  <c r="I243" i="1"/>
  <c r="J243" i="1"/>
  <c r="I231" i="1"/>
  <c r="J231" i="1"/>
  <c r="I219" i="1"/>
  <c r="J219" i="1"/>
  <c r="I207" i="1"/>
  <c r="J207" i="1"/>
  <c r="I195" i="1"/>
  <c r="J195" i="1"/>
  <c r="I183" i="1"/>
  <c r="J183" i="1"/>
  <c r="I171" i="1"/>
  <c r="J171" i="1"/>
  <c r="I159" i="1"/>
  <c r="J159" i="1"/>
  <c r="I147" i="1"/>
  <c r="J147" i="1"/>
  <c r="I135" i="1"/>
  <c r="J135" i="1"/>
  <c r="I123" i="1"/>
  <c r="J123" i="1"/>
  <c r="I111" i="1"/>
  <c r="J111" i="1"/>
  <c r="I99" i="1"/>
  <c r="J99" i="1"/>
  <c r="I87" i="1"/>
  <c r="J87" i="1"/>
  <c r="I75" i="1"/>
  <c r="J75" i="1"/>
  <c r="I63" i="1"/>
  <c r="J63" i="1"/>
  <c r="I51" i="1"/>
  <c r="J51" i="1"/>
  <c r="I39" i="1"/>
  <c r="J39" i="1"/>
  <c r="I27" i="1"/>
  <c r="J27" i="1"/>
  <c r="I15" i="1"/>
  <c r="J15" i="1"/>
  <c r="I3" i="1"/>
  <c r="J3" i="1"/>
  <c r="H3" i="1"/>
  <c r="H495" i="1"/>
  <c r="H483" i="1"/>
  <c r="H471" i="1"/>
  <c r="H459" i="1"/>
  <c r="H447" i="1"/>
  <c r="H435" i="1"/>
  <c r="H423" i="1"/>
  <c r="H411" i="1"/>
  <c r="H399" i="1"/>
  <c r="H387" i="1"/>
  <c r="H375" i="1"/>
  <c r="H363" i="1"/>
  <c r="H351" i="1"/>
  <c r="H339" i="1"/>
  <c r="H327" i="1"/>
  <c r="H315" i="1"/>
  <c r="H303" i="1"/>
  <c r="H291" i="1"/>
  <c r="H279" i="1"/>
  <c r="H267" i="1"/>
  <c r="H255" i="1"/>
  <c r="H243" i="1"/>
  <c r="H231" i="1"/>
  <c r="H219" i="1"/>
  <c r="H207" i="1"/>
  <c r="H195" i="1"/>
  <c r="H183" i="1"/>
  <c r="H171" i="1"/>
  <c r="H159" i="1"/>
  <c r="H147" i="1"/>
  <c r="H135" i="1"/>
  <c r="H123" i="1"/>
  <c r="H111" i="1"/>
  <c r="H99" i="1"/>
  <c r="H87" i="1"/>
  <c r="H75" i="1"/>
  <c r="H63" i="1"/>
  <c r="H51" i="1"/>
  <c r="H39" i="1"/>
  <c r="H27" i="1"/>
  <c r="H15" i="1"/>
  <c r="I502" i="1"/>
  <c r="I459" i="1"/>
  <c r="I422" i="1"/>
  <c r="I374" i="1"/>
  <c r="I318" i="1"/>
  <c r="I230" i="1"/>
  <c r="I86" i="1"/>
  <c r="J445" i="1"/>
  <c r="J301" i="1"/>
  <c r="J157" i="1"/>
  <c r="H494" i="1"/>
  <c r="H482" i="1"/>
  <c r="H470" i="1"/>
  <c r="H458" i="1"/>
  <c r="H446" i="1"/>
  <c r="H434" i="1"/>
  <c r="H422" i="1"/>
  <c r="H410" i="1"/>
  <c r="H398" i="1"/>
  <c r="H386" i="1"/>
  <c r="H374" i="1"/>
  <c r="H362" i="1"/>
  <c r="H350" i="1"/>
  <c r="H338" i="1"/>
  <c r="H326" i="1"/>
  <c r="H314" i="1"/>
  <c r="H302" i="1"/>
  <c r="H290" i="1"/>
  <c r="H278" i="1"/>
  <c r="H266" i="1"/>
  <c r="H254" i="1"/>
  <c r="H242" i="1"/>
  <c r="H230" i="1"/>
  <c r="H218" i="1"/>
  <c r="H206" i="1"/>
  <c r="H194" i="1"/>
  <c r="H182" i="1"/>
  <c r="H170" i="1"/>
  <c r="H158" i="1"/>
  <c r="H146" i="1"/>
  <c r="H134" i="1"/>
  <c r="H122" i="1"/>
  <c r="H110" i="1"/>
  <c r="H98" i="1"/>
  <c r="H86" i="1"/>
  <c r="H74" i="1"/>
  <c r="H62" i="1"/>
  <c r="H50" i="1"/>
  <c r="H38" i="1"/>
  <c r="H26" i="1"/>
  <c r="H14" i="1"/>
  <c r="I498" i="1"/>
  <c r="I480" i="1"/>
  <c r="I458" i="1"/>
  <c r="I420" i="1"/>
  <c r="I372" i="1"/>
  <c r="I314" i="1"/>
  <c r="I218" i="1"/>
  <c r="I74" i="1"/>
  <c r="J433" i="1"/>
  <c r="J289" i="1"/>
  <c r="J145" i="1"/>
  <c r="H229" i="1"/>
  <c r="H217" i="1"/>
  <c r="H205" i="1"/>
  <c r="H193" i="1"/>
  <c r="H181" i="1"/>
  <c r="H169" i="1"/>
  <c r="H157" i="1"/>
  <c r="H145" i="1"/>
  <c r="H133" i="1"/>
  <c r="H121" i="1"/>
  <c r="H109" i="1"/>
  <c r="H97" i="1"/>
  <c r="H85" i="1"/>
  <c r="H73" i="1"/>
  <c r="H61" i="1"/>
  <c r="H49" i="1"/>
  <c r="H37" i="1"/>
  <c r="H25" i="1"/>
  <c r="H13" i="1"/>
  <c r="I497" i="1"/>
  <c r="I478" i="1"/>
  <c r="I414" i="1"/>
  <c r="I366" i="1"/>
  <c r="I306" i="1"/>
  <c r="I206" i="1"/>
  <c r="I62" i="1"/>
  <c r="J421" i="1"/>
  <c r="J277" i="1"/>
  <c r="J1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91DC0F-3FEE-42FD-9DA2-4C11BD9519D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D6D83E2-E46A-42C2-865C-B2EEBB9258EF}" name="WorksheetConnection_Лист1!$B$1:$N$505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Лист1B1N5051"/>
        </x15:connection>
      </ext>
    </extLst>
  </connection>
</connections>
</file>

<file path=xl/sharedStrings.xml><?xml version="1.0" encoding="utf-8"?>
<sst xmlns="http://schemas.openxmlformats.org/spreadsheetml/2006/main" count="1162" uniqueCount="46">
  <si>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</si>
  <si>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</si>
  <si>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</si>
  <si>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</si>
  <si>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</si>
  <si>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</si>
  <si>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</si>
  <si>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</si>
  <si>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</si>
  <si>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</si>
  <si>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</si>
  <si>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</si>
  <si>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</si>
  <si>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</si>
  <si>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</si>
  <si>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</si>
  <si>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</si>
  <si>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</si>
  <si>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</si>
  <si>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</si>
  <si>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</si>
  <si>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</si>
  <si>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</si>
  <si>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</si>
  <si>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</si>
  <si>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</si>
  <si>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</si>
  <si>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Row Labels</t>
  </si>
  <si>
    <t>Grand Total</t>
  </si>
  <si>
    <t>Column Labels</t>
  </si>
  <si>
    <t>Наценка, %</t>
  </si>
  <si>
    <t>Доходность, %</t>
  </si>
  <si>
    <t>Прибыль</t>
  </si>
  <si>
    <t>Неделя</t>
  </si>
  <si>
    <t>Sum of Товарооборот, руб</t>
  </si>
  <si>
    <t>Город</t>
  </si>
  <si>
    <t>ТО-товарооборот</t>
  </si>
  <si>
    <t>ТОП по доле ТО</t>
  </si>
  <si>
    <t>ТОП по ТО на склад на последнюю неделю</t>
  </si>
  <si>
    <t>Details for Sum of Товарооборот, руб - Территория: Краснодар, Неделя: 3</t>
  </si>
  <si>
    <t>Details for Sum of Товарооборот, руб - Территория: Краснодар, Неделя: 7</t>
  </si>
  <si>
    <t>Details for Sum of Товарооборот, руб - Территория: Ростов-на-Дону</t>
  </si>
  <si>
    <t>Товарооборот на склад</t>
  </si>
  <si>
    <t>Сумма ТО на склад на последнюю неделю</t>
  </si>
  <si>
    <t>Сумма общего ТО</t>
  </si>
  <si>
    <t>Sum of Доходность,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</si>
</sst>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164" fontId="3" fillId="3" borderId="1" xfId="0" applyNumberFormat="1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164" fontId="3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164" fontId="3" fillId="0" borderId="8" xfId="0" applyNumberFormat="1" applyFont="1" applyBorder="1"/>
    <xf numFmtId="0" fontId="3" fillId="0" borderId="9" xfId="0" applyFont="1" applyBorder="1"/>
    <xf numFmtId="0" fontId="3" fillId="0" borderId="10" xfId="0" applyFont="1" applyBorder="1"/>
    <xf numFmtId="164" fontId="3" fillId="0" borderId="0" xfId="0" applyNumberFormat="1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5" borderId="0" xfId="0" applyFill="1"/>
    <xf numFmtId="0" fontId="6" fillId="4" borderId="0" xfId="0" applyFont="1" applyFill="1"/>
    <xf numFmtId="0" fontId="6" fillId="4" borderId="0" xfId="0" applyFont="1" applyFill="1" applyAlignment="1">
      <alignment wrapText="1"/>
    </xf>
    <xf numFmtId="0" fontId="0" fillId="6" borderId="0" xfId="0" applyFill="1"/>
    <xf numFmtId="0" fontId="6" fillId="0" borderId="0" xfId="0" applyFont="1"/>
    <xf numFmtId="0" fontId="0" fillId="0" borderId="0" xfId="0" applyFill="1"/>
    <xf numFmtId="0" fontId="0" fillId="0" borderId="0" xfId="0" applyNumberFormat="1"/>
    <xf numFmtId="0" fontId="5" fillId="7" borderId="0" xfId="0" applyFont="1" applyFill="1" applyAlignment="1">
      <alignment vertical="center" wrapText="1"/>
    </xf>
    <xf numFmtId="0" fontId="0" fillId="5" borderId="0" xfId="0" applyNumberFormat="1" applyFill="1"/>
  </cellXfs>
  <cellStyles count="1">
    <cellStyle name="Normal" xfId="0" builtinId="0"/>
  </cellStyles>
  <dxfs count="3"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.xlsx]Сводная т. + график!PivotTable2</c:name>
    <c:fmtId val="2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т. + график'!$B$3</c:f>
              <c:strCache>
                <c:ptCount val="1"/>
                <c:pt idx="0">
                  <c:v>Sum of Товарооборот, 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'Сводная т. + график'!$A$4:$A$11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'Сводная т. + график'!$B$4:$B$11</c:f>
              <c:numCache>
                <c:formatCode>General</c:formatCode>
                <c:ptCount val="7"/>
                <c:pt idx="0">
                  <c:v>663249669.55290008</c:v>
                </c:pt>
                <c:pt idx="1">
                  <c:v>683039461.04384995</c:v>
                </c:pt>
                <c:pt idx="2">
                  <c:v>694804011.22305</c:v>
                </c:pt>
                <c:pt idx="3">
                  <c:v>683370061.31999993</c:v>
                </c:pt>
                <c:pt idx="4">
                  <c:v>785856495.10500002</c:v>
                </c:pt>
                <c:pt idx="5">
                  <c:v>749075483.71155</c:v>
                </c:pt>
                <c:pt idx="6">
                  <c:v>702964035.10605001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2-4FA6-9970-981A0D90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639887"/>
        <c:axId val="999653807"/>
      </c:barChart>
      <c:lineChart>
        <c:grouping val="standard"/>
        <c:varyColors val="0"/>
        <c:ser>
          <c:idx val="1"/>
          <c:order val="1"/>
          <c:tx>
            <c:strRef>
              <c:f>'Сводная т. + график'!$C$3</c:f>
              <c:strCache>
                <c:ptCount val="1"/>
                <c:pt idx="0">
                  <c:v>Sum of Доходность,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т. + график'!$A$4:$A$11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'Сводная т. + график'!$C$4:$C$11</c:f>
              <c:numCache>
                <c:formatCode>General</c:formatCode>
                <c:ptCount val="7"/>
                <c:pt idx="0">
                  <c:v>991.68000000000018</c:v>
                </c:pt>
                <c:pt idx="1">
                  <c:v>982.65999999999951</c:v>
                </c:pt>
                <c:pt idx="2">
                  <c:v>966.27999999999975</c:v>
                </c:pt>
                <c:pt idx="3">
                  <c:v>1051.76</c:v>
                </c:pt>
                <c:pt idx="4">
                  <c:v>979.67999999999984</c:v>
                </c:pt>
                <c:pt idx="5">
                  <c:v>1027.2200000000003</c:v>
                </c:pt>
                <c:pt idx="6">
                  <c:v>1078.0800000000002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2-4FA6-9970-981A0D90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650447"/>
        <c:axId val="999645647"/>
      </c:lineChart>
      <c:catAx>
        <c:axId val="99963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9653807"/>
        <c:crosses val="autoZero"/>
        <c:auto val="1"/>
        <c:lblAlgn val="ctr"/>
        <c:lblOffset val="100"/>
        <c:noMultiLvlLbl val="0"/>
      </c:catAx>
      <c:valAx>
        <c:axId val="99965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9639887"/>
        <c:crosses val="autoZero"/>
        <c:crossBetween val="between"/>
      </c:valAx>
      <c:valAx>
        <c:axId val="9996456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9650447"/>
        <c:crosses val="max"/>
        <c:crossBetween val="between"/>
      </c:valAx>
      <c:catAx>
        <c:axId val="999650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96456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0</xdr:row>
      <xdr:rowOff>129540</xdr:rowOff>
    </xdr:from>
    <xdr:to>
      <xdr:col>8</xdr:col>
      <xdr:colOff>1219200</xdr:colOff>
      <xdr:row>24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5A5EBAD-92AA-0E32-3C17-FF0D5D6E4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673.718586342591" backgroundQuery="1" createdVersion="8" refreshedVersion="8" minRefreshableVersion="3" recordCount="0" supportSubquery="1" supportAdvancedDrill="1" xr:uid="{A6E4F395-F134-40B9-9B5B-36087D21D99E}">
  <cacheSource type="external" connectionId="1"/>
  <cacheFields count="2">
    <cacheField name="[Range].[Территория].[Территория]" caption="Территория" numFmtId="0" hierarchy="1" level="1">
      <sharedItems count="18"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Ростов-на-Дону"/>
        <s v="Самара"/>
        <s v="Санкт-Петербург Север"/>
        <s v="Санкт-Петербург Юг"/>
        <s v="Тольятти"/>
        <s v="Томск"/>
        <s v="Тюмень"/>
        <s v="Уфа"/>
      </sharedItems>
    </cacheField>
    <cacheField name="[Range].[Неделя].[Неделя]" caption="Неделя" numFmtId="0" hierarchy="12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Range].[Неделя].&amp;[1]"/>
            <x15:cachedUniqueName index="1" name="[Range].[Неделя].&amp;[2]"/>
            <x15:cachedUniqueName index="2" name="[Range].[Неделя].&amp;[3]"/>
            <x15:cachedUniqueName index="3" name="[Range].[Неделя].&amp;[4]"/>
            <x15:cachedUniqueName index="4" name="[Range].[Неделя].&amp;[5]"/>
            <x15:cachedUniqueName index="5" name="[Range].[Неделя].&amp;[6]"/>
            <x15:cachedUniqueName index="6" name="[Range].[Неделя].&amp;[7]"/>
          </x15:cachedUniqueNames>
        </ext>
      </extLst>
    </cacheField>
  </cacheFields>
  <cacheHierarchies count="15">
    <cacheHierarchy uniqueName="[Range].[Дата]" caption="Дата" attribute="1" time="1" defaultMemberUniqueName="[Range].[Дата].[All]" allUniqueName="[Range].[Дата].[All]" dimensionUniqueName="[Range]" displayFolder="" count="0" memberValueDatatype="7" unbalanced="0"/>
    <cacheHierarchy uniqueName="[Range].[Территория]" caption="Территория" attribute="1" defaultMemberUniqueName="[Range].[Территория].[All]" allUniqueName="[Range].[Территория].[All]" dimensionUniqueName="[Range]" displayFolder="" count="2" memberValueDatatype="130" unbalanced="0">
      <fieldsUsage count="2">
        <fieldUsage x="-1"/>
        <fieldUsage x="0"/>
      </fieldsUsage>
    </cacheHierarchy>
    <cacheHierarchy uniqueName="[Range].[Товарооборот, шт]" caption="Товарооборот, шт" attribute="1" defaultMemberUniqueName="[Range].[Товарооборот, шт].[All]" allUniqueName="[Range].[Товарооборот, шт].[All]" dimensionUniqueName="[Range]" displayFolder="" count="0" memberValueDatatype="5" unbalanced="0"/>
    <cacheHierarchy uniqueName="[Range].[Товарооборот, руб]" caption="Товарооборот, руб" attribute="1" defaultMemberUniqueName="[Range].[Товарооборот, руб].[All]" allUniqueName="[Range].[Товарооборот, руб].[All]" dimensionUniqueName="[Range]" displayFolder="" count="0" memberValueDatatype="5" unbalanced="0"/>
    <cacheHierarchy uniqueName="[Range].[Товарооборот в себестоимости]" caption="Товарооборот в себестоимости" attribute="1" defaultMemberUniqueName="[Range].[Товарооборот в себестоимости].[All]" allUniqueName="[Range].[Товарооборот в себестоимости].[All]" dimensionUniqueName="[Range]" displayFolder="" count="0" memberValueDatatype="5" unbalanced="0"/>
    <cacheHierarchy uniqueName="[Range].[Потери, руб]" caption="Потери, руб" attribute="1" defaultMemberUniqueName="[Range].[Потери, руб].[All]" allUniqueName="[Range].[Потери, руб].[All]" dimensionUniqueName="[Range]" displayFolder="" count="0" memberValueDatatype="5" unbalanced="0"/>
    <cacheHierarchy uniqueName="[Range].[Количество складов]" caption="Количество складов" attribute="1" defaultMemberUniqueName="[Range].[Количество складов].[All]" allUniqueName="[Range].[Количество складов].[All]" dimensionUniqueName="[Range]" displayFolder="" count="0" memberValueDatatype="20" unbalanced="0"/>
    <cacheHierarchy uniqueName="[Range].[Количество заказов]" caption="Количество заказов" attribute="1" defaultMemberUniqueName="[Range].[Количество заказов].[All]" allUniqueName="[Range].[Количество заказов].[All]" dimensionUniqueName="[Range]" displayFolder="" count="0" memberValueDatatype="20" unbalanced="0"/>
    <cacheHierarchy uniqueName="[Range].[Количество клиентов]" caption="Количество клиентов" attribute="1" defaultMemberUniqueName="[Range].[Количество клиентов].[All]" allUniqueName="[Range].[Количество клиентов].[All]" dimensionUniqueName="[Range]" displayFolder="" count="0" memberValueDatatype="20" unbalanced="0"/>
    <cacheHierarchy uniqueName="[Range].[Наценка, %]" caption="Наценка, %" attribute="1" defaultMemberUniqueName="[Range].[Наценка, %].[All]" allUniqueName="[Range].[Наценка, %].[All]" dimensionUniqueName="[Range]" displayFolder="" count="0" memberValueDatatype="5" unbalanced="0"/>
    <cacheHierarchy uniqueName="[Range].[Доходность, %]" caption="Доходность, %" attribute="1" defaultMemberUniqueName="[Range].[Доходность, %].[All]" allUniqueName="[Range].[Доходность, %].[All]" dimensionUniqueName="[Range]" displayFolder="" count="0" memberValueDatatype="5" unbalanced="0"/>
    <cacheHierarchy uniqueName="[Range].[Прибыль]" caption="Прибыль" attribute="1" defaultMemberUniqueName="[Range].[Прибыль].[All]" allUniqueName="[Range].[Прибыль].[All]" dimensionUniqueName="[Range]" displayFolder="" count="0" memberValueDatatype="5" unbalanced="0"/>
    <cacheHierarchy uniqueName="[Range].[Неделя]" caption="Неделя" attribute="1" defaultMemberUniqueName="[Range].[Неделя].[All]" allUniqueName="[Range].[Неделя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73.720430671296" createdVersion="8" refreshedVersion="8" minRefreshableVersion="3" recordCount="504" xr:uid="{F091210D-215F-4946-BA02-C4E546C549A5}">
  <cacheSource type="worksheet">
    <worksheetSource ref="B1:O505" sheet="Лист1"/>
  </cacheSource>
  <cacheFields count="14">
    <cacheField name="Дата" numFmtId="16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Наценка, %" numFmtId="0">
      <sharedItems containsSemiMixedTypes="0" containsString="0" containsNumber="1" minValue="-2.99" maxValue="40.6"/>
    </cacheField>
    <cacheField name="Доходность, %" numFmtId="0">
      <sharedItems containsSemiMixedTypes="0" containsString="0" containsNumber="1" minValue="-28.26" maxValue="27.43" count="457">
        <n v="-0.9"/>
        <n v="-4.18"/>
        <n v="-9.08"/>
        <n v="10.64"/>
        <n v="6.24"/>
        <n v="11.96"/>
        <n v="12.15"/>
        <n v="9.11"/>
        <n v="14.06"/>
        <n v="13.29"/>
        <n v="10.61"/>
        <n v="13.25"/>
        <n v="9.09"/>
        <n v="6.74"/>
        <n v="2.74"/>
        <n v="10.19"/>
        <n v="13.75"/>
        <n v="7.49"/>
        <n v="10.75"/>
        <n v="7.69"/>
        <n v="9.6199999999999992"/>
        <n v="8.9600000000000009"/>
        <n v="13.11"/>
        <n v="8.85"/>
        <n v="5.9"/>
        <n v="7.61"/>
        <n v="8.31"/>
        <n v="17.36"/>
        <n v="13.93"/>
        <n v="8.92"/>
        <n v="21.79"/>
        <n v="17.52"/>
        <n v="23.59"/>
        <n v="19.850000000000001"/>
        <n v="21.58"/>
        <n v="21.94"/>
        <n v="19.649999999999999"/>
        <n v="21.73"/>
        <n v="20.83"/>
        <n v="22.25"/>
        <n v="19.600000000000001"/>
        <n v="8.42"/>
        <n v="17.989999999999998"/>
        <n v="23.06"/>
        <n v="21.12"/>
        <n v="22.38"/>
        <n v="21.32"/>
        <n v="15.93"/>
        <n v="22.76"/>
        <n v="23.38"/>
        <n v="22.97"/>
        <n v="20.94"/>
        <n v="21.34"/>
        <n v="20.27"/>
        <n v="2.96"/>
        <n v="4.3600000000000003"/>
        <n v="-3.16"/>
        <n v="4.5199999999999996"/>
        <n v="-1.82"/>
        <n v="-5.52"/>
        <n v="-12.52"/>
        <n v="4.91"/>
        <n v="-6.78"/>
        <n v="-5.15"/>
        <n v="3.49"/>
        <n v="6.01"/>
        <n v="-2.11"/>
        <n v="-9.02"/>
        <n v="-5.29"/>
        <n v="19.78"/>
        <n v="-1.86"/>
        <n v="18.52"/>
        <n v="-2.79"/>
        <n v="7.87"/>
        <n v="21.31"/>
        <n v="7.2"/>
        <n v="3.98"/>
        <n v="0.89"/>
        <n v="1.1499999999999999"/>
        <n v="2.16"/>
        <n v="5.32"/>
        <n v="9.52"/>
        <n v="9.99"/>
        <n v="9.06"/>
        <n v="13.6"/>
        <n v="9.49"/>
        <n v="13.26"/>
        <n v="13.35"/>
        <n v="11.5"/>
        <n v="12.55"/>
        <n v="8.8000000000000007"/>
        <n v="14.63"/>
        <n v="7.66"/>
        <n v="16.07"/>
        <n v="11.08"/>
        <n v="10.94"/>
        <n v="11.72"/>
        <n v="13.71"/>
        <n v="11.8"/>
        <n v="12.16"/>
        <n v="4.07"/>
        <n v="12.03"/>
        <n v="14.31"/>
        <n v="16.27"/>
        <n v="14.85"/>
        <n v="13.59"/>
        <n v="10.79"/>
        <n v="11.26"/>
        <n v="17.100000000000001"/>
        <n v="15.1"/>
        <n v="24.66"/>
        <n v="24.23"/>
        <n v="24.73"/>
        <n v="25.98"/>
        <n v="24.51"/>
        <n v="24.26"/>
        <n v="24.31"/>
        <n v="25.13"/>
        <n v="23.89"/>
        <n v="25.09"/>
        <n v="22.28"/>
        <n v="23.05"/>
        <n v="24.74"/>
        <n v="24.29"/>
        <n v="25.23"/>
        <n v="24.92"/>
        <n v="23.2"/>
        <n v="25.06"/>
        <n v="26.4"/>
        <n v="26.13"/>
        <n v="24.56"/>
        <n v="23.21"/>
        <n v="22.04"/>
        <n v="25.33"/>
        <n v="25.96"/>
        <n v="25.39"/>
        <n v="26.48"/>
        <n v="25.36"/>
        <n v="25.12"/>
        <n v="26.55"/>
        <n v="25.17"/>
        <n v="26.76"/>
        <n v="24.02"/>
        <n v="24.99"/>
        <n v="25.53"/>
        <n v="25.43"/>
        <n v="22.34"/>
        <n v="25.67"/>
        <n v="21.41"/>
        <n v="25.42"/>
        <n v="23.74"/>
        <n v="23.99"/>
        <n v="26.31"/>
        <n v="26.79"/>
        <n v="26.63"/>
        <n v="25.26"/>
        <n v="23.85"/>
        <n v="23.03"/>
        <n v="17.89"/>
        <n v="18.739999999999998"/>
        <n v="20.69"/>
        <n v="21.18"/>
        <n v="19.55"/>
        <n v="20.32"/>
        <n v="18.329999999999998"/>
        <n v="20.079999999999998"/>
        <n v="14.9"/>
        <n v="7.91"/>
        <n v="19.13"/>
        <n v="21.74"/>
        <n v="19.91"/>
        <n v="20.68"/>
        <n v="22.92"/>
        <n v="19.510000000000002"/>
        <n v="13.45"/>
        <n v="25.01"/>
        <n v="20.92"/>
        <n v="21.83"/>
        <n v="21.25"/>
        <n v="19.420000000000002"/>
        <n v="20.57"/>
        <n v="14.74"/>
        <n v="15.41"/>
        <n v="14.43"/>
        <n v="11.57"/>
        <n v="16.73"/>
        <n v="15.35"/>
        <n v="15.02"/>
        <n v="18.079999999999998"/>
        <n v="13.37"/>
        <n v="16.77"/>
        <n v="16.239999999999998"/>
        <n v="14.61"/>
        <n v="15.37"/>
        <n v="16.64"/>
        <n v="15.18"/>
        <n v="19.5"/>
        <n v="17.04"/>
        <n v="17.149999999999999"/>
        <n v="14.65"/>
        <n v="18.559999999999999"/>
        <n v="17.190000000000001"/>
        <n v="20.260000000000002"/>
        <n v="15.36"/>
        <n v="17.59"/>
        <n v="17.72"/>
        <n v="13.82"/>
        <n v="20.9"/>
        <n v="17.45"/>
        <n v="17.920000000000002"/>
        <n v="8.9499999999999993"/>
        <n v="-2.2599999999999998"/>
        <n v="4.83"/>
        <n v="-4.1399999999999997"/>
        <n v="-3.01"/>
        <n v="0.19"/>
        <n v="6.91"/>
        <n v="0.48"/>
        <n v="0.02"/>
        <n v="-6.71"/>
        <n v="-2.27"/>
        <n v="3.41"/>
        <n v="1.42"/>
        <n v="1.87"/>
        <n v="2.15"/>
        <n v="-11.09"/>
        <n v="7.08"/>
        <n v="2.92"/>
        <n v="12.65"/>
        <n v="2.89"/>
        <n v="4.21"/>
        <n v="-4.32"/>
        <n v="5.03"/>
        <n v="7.11"/>
        <n v="2.42"/>
        <n v="3.46"/>
        <n v="2.57"/>
        <n v="-13.41"/>
        <n v="-2.33"/>
        <n v="8"/>
        <n v="-3.7"/>
        <n v="1.78"/>
        <n v="2.46"/>
        <n v="-14.47"/>
        <n v="15.26"/>
        <n v="-9.42"/>
        <n v="12.11"/>
        <n v="-11.15"/>
        <n v="-9.0299999999999994"/>
        <n v="-2.21"/>
        <n v="1.39"/>
        <n v="1.68"/>
        <n v="14.86"/>
        <n v="0.18"/>
        <n v="-5.3"/>
        <n v="-9.06"/>
        <n v="-9.2100000000000009"/>
        <n v="16.170000000000002"/>
        <n v="15.58"/>
        <n v="16.5"/>
        <n v="15.24"/>
        <n v="15.51"/>
        <n v="17.28"/>
        <n v="16.809999999999999"/>
        <n v="16.54"/>
        <n v="15.47"/>
        <n v="16.02"/>
        <n v="15.01"/>
        <n v="15.08"/>
        <n v="6.28"/>
        <n v="10.71"/>
        <n v="15.2"/>
        <n v="14.42"/>
        <n v="2.21"/>
        <n v="14.58"/>
        <n v="18.53"/>
        <n v="14.1"/>
        <n v="15.43"/>
        <n v="14.73"/>
        <n v="25.97"/>
        <n v="25.73"/>
        <n v="18.059999999999999"/>
        <n v="16.100000000000001"/>
        <n v="17.43"/>
        <n v="25.76"/>
        <n v="25.85"/>
        <n v="25.6"/>
        <n v="25.19"/>
        <n v="25.91"/>
        <n v="25.78"/>
        <n v="24.86"/>
        <n v="25.89"/>
        <n v="24.37"/>
        <n v="26.29"/>
        <n v="25.5"/>
        <n v="25.93"/>
        <n v="26.64"/>
        <n v="23.24"/>
        <n v="26.1"/>
        <n v="26.83"/>
        <n v="26"/>
        <n v="23.66"/>
        <n v="22.62"/>
        <n v="25.14"/>
        <n v="25.35"/>
        <n v="25.31"/>
        <n v="24.83"/>
        <n v="24.84"/>
        <n v="26.32"/>
        <n v="26.01"/>
        <n v="26.03"/>
        <n v="24.07"/>
        <n v="25.22"/>
        <n v="26.18"/>
        <n v="25.9"/>
        <n v="23.7"/>
        <n v="22.6"/>
        <n v="26.84"/>
        <n v="25.82"/>
        <n v="24.71"/>
        <n v="23.73"/>
        <n v="22.15"/>
        <n v="1.25"/>
        <n v="3.42"/>
        <n v="23.51"/>
        <n v="22.44"/>
        <n v="3.61"/>
        <n v="-3.4"/>
        <n v="9.57"/>
        <n v="-0.64"/>
        <n v="2.09"/>
        <n v="1.57"/>
        <n v="6.78"/>
        <n v="-11.35"/>
        <n v="-4.34"/>
        <n v="9.32"/>
        <n v="8.83"/>
        <n v="1.66"/>
        <n v="6.58"/>
        <n v="6.82"/>
        <n v="9.51"/>
        <n v="10.01"/>
        <n v="12.18"/>
        <n v="8.3000000000000007"/>
        <n v="-23.19"/>
        <n v="5.09"/>
        <n v="9.7100000000000009"/>
        <n v="12.51"/>
        <n v="-16.43"/>
        <n v="1.23"/>
        <n v="-1.0900000000000001"/>
        <n v="-5.1100000000000003"/>
        <n v="8.1999999999999993"/>
        <n v="8.41"/>
        <n v="8.15"/>
        <n v="10.15"/>
        <n v="5.94"/>
        <n v="12.17"/>
        <n v="11.86"/>
        <n v="9.3800000000000008"/>
        <n v="8.5"/>
        <n v="10.5"/>
        <n v="8.19"/>
        <n v="11.68"/>
        <n v="13.94"/>
        <n v="22.61"/>
        <n v="15.04"/>
        <n v="13.91"/>
        <n v="21.85"/>
        <n v="22.16"/>
        <n v="10.33"/>
        <n v="5.8"/>
        <n v="4.6900000000000004"/>
        <n v="-0.17"/>
        <n v="19.079999999999998"/>
        <n v="0.61"/>
        <n v="3.52"/>
        <n v="3.83"/>
        <n v="10.119999999999999"/>
        <n v="15.87"/>
        <n v="14.17"/>
        <n v="14.55"/>
        <n v="16.899999999999999"/>
        <n v="14.87"/>
        <n v="14.5"/>
        <n v="14.34"/>
        <n v="22.46"/>
        <n v="25.69"/>
        <n v="25.75"/>
        <n v="24.42"/>
        <n v="24.24"/>
        <n v="26.42"/>
        <n v="23.81"/>
        <n v="26.47"/>
        <n v="21.26"/>
        <n v="26.44"/>
        <n v="26.27"/>
        <n v="19.920000000000002"/>
        <n v="11.78"/>
        <n v="21.77"/>
        <n v="20.09"/>
        <n v="22.66"/>
        <n v="18.32"/>
        <n v="16.420000000000002"/>
        <n v="15.76"/>
        <n v="13.96"/>
        <n v="14.39"/>
        <n v="14.09"/>
        <n v="16.72"/>
        <n v="15.39"/>
        <n v="13.57"/>
        <n v="18.440000000000001"/>
        <n v="3.03"/>
        <n v="7.47"/>
        <n v="-1.08"/>
        <n v="0.43"/>
        <n v="-0.06"/>
        <n v="-3.28"/>
        <n v="4.75"/>
        <n v="8.73"/>
        <n v="-4.05"/>
        <n v="9.7899999999999991"/>
        <n v="5.99"/>
        <n v="-4.42"/>
        <n v="4.7699999999999996"/>
        <n v="13.47"/>
        <n v="16.600000000000001"/>
        <n v="15.49"/>
        <n v="12.75"/>
        <n v="17.13"/>
        <n v="16.489999999999998"/>
        <n v="15.92"/>
        <n v="17.61"/>
        <n v="22.67"/>
        <n v="23.86"/>
        <n v="27.43"/>
        <n v="25.16"/>
        <n v="24.5"/>
        <n v="25.27"/>
        <n v="22.58"/>
        <n v="25.65"/>
        <n v="22.3"/>
        <n v="27.26"/>
        <n v="22.01"/>
        <n v="6.11"/>
        <n v="6.79"/>
        <n v="-28.26"/>
        <n v="-1.05"/>
        <n v="4.3899999999999997"/>
        <n v="-2.74"/>
        <n v="3.94"/>
        <n v="10.55"/>
        <n v="6.98"/>
        <n v="7.82"/>
        <n v="4.74"/>
        <n v="10.81"/>
        <n v="12.21"/>
      </sharedItems>
    </cacheField>
    <cacheField name="Прибыль" numFmtId="0">
      <sharedItems containsSemiMixedTypes="0" containsString="0" containsNumber="1" minValue="-242739.48695384606" maxValue="12410650.395623077"/>
    </cacheField>
    <cacheField name="Неделя" numFmtId="0">
      <sharedItems containsSemiMixedTypes="0" containsString="0" containsNumber="1" containsInteger="1" minValue="1" maxValue="7" count="7">
        <n v="7"/>
        <n v="6"/>
        <n v="4"/>
        <n v="2"/>
        <n v="1"/>
        <n v="3"/>
        <n v="5"/>
      </sharedItems>
    </cacheField>
    <cacheField name="Товарооборот на склад" numFmtId="0">
      <sharedItems containsSemiMixedTypes="0" containsString="0" containsNumber="1" minValue="26979.4" maxValue="4964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n v="623971.5"/>
    <n v="565363.01599999995"/>
    <n v="64235.456923076919"/>
    <n v="15"/>
    <n v="441"/>
    <n v="368"/>
    <n v="10.37"/>
    <x v="0"/>
    <n v="-5626.9729230768644"/>
    <x v="0"/>
    <n v="41598.1"/>
  </r>
  <r>
    <d v="2020-05-30T00:00:00"/>
    <x v="0"/>
    <n v="10029"/>
    <n v="787101"/>
    <n v="707654.63099999994"/>
    <n v="112379.26539999999"/>
    <n v="15"/>
    <n v="490"/>
    <n v="409"/>
    <n v="11.23"/>
    <x v="1"/>
    <n v="-32932.896399999925"/>
    <x v="1"/>
    <n v="52473.4"/>
  </r>
  <r>
    <d v="2020-05-28T00:00:00"/>
    <x v="0"/>
    <n v="8536.5"/>
    <n v="643944"/>
    <n v="640961.69299999997"/>
    <n v="61475.592307692306"/>
    <n v="15"/>
    <n v="464"/>
    <n v="390"/>
    <n v="0.47"/>
    <x v="2"/>
    <n v="-58493.285307692277"/>
    <x v="2"/>
    <n v="42929.599999999999"/>
  </r>
  <r>
    <d v="2020-05-16T00:00:00"/>
    <x v="1"/>
    <n v="38947.5"/>
    <n v="3395892"/>
    <n v="2740255.2110000001"/>
    <n v="294361.0811230769"/>
    <n v="21"/>
    <n v="2145"/>
    <n v="1947"/>
    <n v="23.93"/>
    <x v="3"/>
    <n v="361275.70787692297"/>
    <x v="1"/>
    <n v="161709.14285714287"/>
  </r>
  <r>
    <d v="2020-05-19T00:00:00"/>
    <x v="1"/>
    <n v="31842"/>
    <n v="2771116.5"/>
    <n v="2269371.4459999995"/>
    <n v="328803.84615384613"/>
    <n v="21"/>
    <n v="1860"/>
    <n v="1704"/>
    <n v="22.11"/>
    <x v="4"/>
    <n v="172941.20784615434"/>
    <x v="3"/>
    <n v="131957.92857142858"/>
  </r>
  <r>
    <d v="2020-05-17T00:00:00"/>
    <x v="1"/>
    <n v="32023.5"/>
    <n v="2882458.5"/>
    <n v="2290967.0389999999"/>
    <n v="246817.75113846152"/>
    <n v="21"/>
    <n v="1874"/>
    <n v="1705"/>
    <n v="25.82"/>
    <x v="5"/>
    <n v="344673.70986153861"/>
    <x v="0"/>
    <n v="137259.92857142858"/>
  </r>
  <r>
    <d v="2020-05-09T00:00:00"/>
    <x v="1"/>
    <n v="31147.5"/>
    <n v="2831019"/>
    <n v="2261296.2760000001"/>
    <n v="225845"/>
    <n v="21"/>
    <n v="1735"/>
    <n v="1568"/>
    <n v="25.19"/>
    <x v="6"/>
    <n v="343877.72399999993"/>
    <x v="1"/>
    <n v="134810.42857142858"/>
  </r>
  <r>
    <d v="2020-05-04T00:00:00"/>
    <x v="1"/>
    <n v="25566"/>
    <n v="2372310"/>
    <n v="1875929.923"/>
    <n v="280340.16570000001"/>
    <n v="20"/>
    <n v="1519"/>
    <n v="1372"/>
    <n v="26.46"/>
    <x v="7"/>
    <n v="216039.91130000004"/>
    <x v="4"/>
    <n v="118615.5"/>
  </r>
  <r>
    <d v="2020-04-29T00:00:00"/>
    <x v="1"/>
    <n v="29319"/>
    <n v="2623480.5"/>
    <n v="2115481.9889999996"/>
    <n v="139204.6"/>
    <n v="18"/>
    <n v="1684"/>
    <n v="1528"/>
    <n v="24.01"/>
    <x v="8"/>
    <n v="368793.91100000043"/>
    <x v="5"/>
    <n v="145748.91666666666"/>
  </r>
  <r>
    <d v="2020-05-02T00:00:00"/>
    <x v="1"/>
    <n v="29031"/>
    <n v="2711247"/>
    <n v="2165434.9249999998"/>
    <n v="185484.16923076924"/>
    <n v="18"/>
    <n v="1708"/>
    <n v="1534"/>
    <n v="25.21"/>
    <x v="9"/>
    <n v="360327.90576923091"/>
    <x v="1"/>
    <n v="150624.83333333334"/>
  </r>
  <r>
    <d v="2020-05-26T00:00:00"/>
    <x v="1"/>
    <n v="33423"/>
    <n v="2970330"/>
    <n v="2395998.3769999999"/>
    <n v="259067.63954615386"/>
    <n v="20"/>
    <n v="2044"/>
    <n v="1863"/>
    <n v="23.97"/>
    <x v="10"/>
    <n v="315263.9834538463"/>
    <x v="3"/>
    <n v="148516.5"/>
  </r>
  <r>
    <d v="2020-05-01T00:00:00"/>
    <x v="1"/>
    <n v="32487"/>
    <n v="3031254"/>
    <n v="2397503.37"/>
    <n v="232079.84750769229"/>
    <n v="18"/>
    <n v="1826"/>
    <n v="1633"/>
    <n v="26.43"/>
    <x v="11"/>
    <n v="401670.7824923076"/>
    <x v="6"/>
    <n v="168403"/>
  </r>
  <r>
    <d v="2020-05-12T00:00:00"/>
    <x v="1"/>
    <n v="28219.5"/>
    <n v="2595778.5"/>
    <n v="2050101.9780000001"/>
    <n v="309760.33573076921"/>
    <n v="21"/>
    <n v="1656"/>
    <n v="1516"/>
    <n v="26.62"/>
    <x v="12"/>
    <n v="235916.18626923067"/>
    <x v="3"/>
    <n v="123608.5"/>
  </r>
  <r>
    <d v="2020-05-21T00:00:00"/>
    <x v="1"/>
    <n v="31272"/>
    <n v="2744382"/>
    <n v="2257728.2139999997"/>
    <n v="301623.79230769229"/>
    <n v="21"/>
    <n v="1787"/>
    <n v="1626"/>
    <n v="21.56"/>
    <x v="13"/>
    <n v="185029.99369230802"/>
    <x v="2"/>
    <n v="130684.85714285714"/>
  </r>
  <r>
    <d v="2020-05-20T00:00:00"/>
    <x v="1"/>
    <n v="34077"/>
    <n v="2929330.5"/>
    <n v="2389543.5279999999"/>
    <n v="459604.90796153841"/>
    <n v="21"/>
    <n v="1921"/>
    <n v="1767"/>
    <n v="22.59"/>
    <x v="14"/>
    <n v="80182.064038461656"/>
    <x v="5"/>
    <n v="139491.92857142858"/>
  </r>
  <r>
    <d v="2020-05-05T00:00:00"/>
    <x v="1"/>
    <n v="31566"/>
    <n v="2906763"/>
    <n v="2323003.267"/>
    <n v="287619.52953846153"/>
    <n v="20"/>
    <n v="1773"/>
    <n v="1604"/>
    <n v="25.13"/>
    <x v="15"/>
    <n v="296140.20346153848"/>
    <x v="3"/>
    <n v="145338.15"/>
  </r>
  <r>
    <d v="2020-04-28T00:00:00"/>
    <x v="1"/>
    <n v="26940"/>
    <n v="2411587.5"/>
    <n v="1931011.4870000002"/>
    <n v="149032.79178461537"/>
    <n v="18"/>
    <n v="1539"/>
    <n v="1404"/>
    <n v="24.89"/>
    <x v="16"/>
    <n v="331543.22121538443"/>
    <x v="3"/>
    <n v="133977.08333333334"/>
  </r>
  <r>
    <d v="2020-05-13T00:00:00"/>
    <x v="1"/>
    <n v="29241"/>
    <n v="2629782"/>
    <n v="2071714.7239999999"/>
    <n v="361201.8010384615"/>
    <n v="21"/>
    <n v="1698"/>
    <n v="1554"/>
    <n v="26.94"/>
    <x v="17"/>
    <n v="196865.47496153857"/>
    <x v="5"/>
    <n v="125227.71428571429"/>
  </r>
  <r>
    <d v="2020-05-03T00:00:00"/>
    <x v="1"/>
    <n v="26082"/>
    <n v="2434914"/>
    <n v="1925475.1139999998"/>
    <n v="247646.60936153846"/>
    <n v="20"/>
    <n v="1520"/>
    <n v="1373"/>
    <n v="26.46"/>
    <x v="18"/>
    <n v="261792.27663846171"/>
    <x v="0"/>
    <n v="121745.7"/>
  </r>
  <r>
    <d v="2020-05-06T00:00:00"/>
    <x v="1"/>
    <n v="32511"/>
    <n v="2938623"/>
    <n v="2406562.0579999997"/>
    <n v="306098.4769230769"/>
    <n v="20"/>
    <n v="1784"/>
    <n v="1632"/>
    <n v="22.11"/>
    <x v="19"/>
    <n v="225962.46507692337"/>
    <x v="5"/>
    <n v="146931.15"/>
  </r>
  <r>
    <d v="2020-05-23T00:00:00"/>
    <x v="1"/>
    <n v="42703.5"/>
    <n v="3628726.5"/>
    <n v="3056063.7349999999"/>
    <n v="223670.01693846151"/>
    <n v="21"/>
    <n v="2340"/>
    <n v="2146"/>
    <n v="18.739999999999998"/>
    <x v="20"/>
    <n v="348992.74806153862"/>
    <x v="1"/>
    <n v="172796.5"/>
  </r>
  <r>
    <d v="2020-05-25T00:00:00"/>
    <x v="1"/>
    <n v="35592"/>
    <n v="3176580"/>
    <n v="2540760.0409999997"/>
    <n v="351098.05384615384"/>
    <n v="20"/>
    <n v="2087"/>
    <n v="1914"/>
    <n v="25.02"/>
    <x v="21"/>
    <n v="284721.90515384643"/>
    <x v="4"/>
    <n v="158829"/>
  </r>
  <r>
    <d v="2020-04-30T00:00:00"/>
    <x v="1"/>
    <n v="30445.5"/>
    <n v="2817196.5"/>
    <n v="2244503.1999999997"/>
    <n v="203231.46096923074"/>
    <n v="19"/>
    <n v="1712"/>
    <n v="1552"/>
    <n v="25.52"/>
    <x v="22"/>
    <n v="369461.83903076954"/>
    <x v="2"/>
    <n v="148273.5"/>
  </r>
  <r>
    <d v="2020-05-10T00:00:00"/>
    <x v="1"/>
    <n v="36619.5"/>
    <n v="3312967.5"/>
    <n v="2647972.3429999999"/>
    <n v="371661.65384615387"/>
    <n v="21"/>
    <n v="2016"/>
    <n v="1846"/>
    <n v="25.11"/>
    <x v="23"/>
    <n v="293333.50315384625"/>
    <x v="0"/>
    <n v="157760.35714285713"/>
  </r>
  <r>
    <d v="2020-05-08T00:00:00"/>
    <x v="1"/>
    <n v="29409"/>
    <n v="2645160"/>
    <n v="2133443.3049999997"/>
    <n v="355537.44449230767"/>
    <n v="21"/>
    <n v="1646"/>
    <n v="1492"/>
    <n v="23.99"/>
    <x v="24"/>
    <n v="156179.25050769263"/>
    <x v="6"/>
    <n v="125960"/>
  </r>
  <r>
    <d v="2020-05-07T00:00:00"/>
    <x v="1"/>
    <n v="27018"/>
    <n v="2472213"/>
    <n v="2000889.9870000002"/>
    <n v="283287.86923076923"/>
    <n v="21"/>
    <n v="1542"/>
    <n v="1405"/>
    <n v="23.56"/>
    <x v="25"/>
    <n v="188035.14376923058"/>
    <x v="2"/>
    <n v="117724.42857142857"/>
  </r>
  <r>
    <d v="2020-05-24T00:00:00"/>
    <x v="1"/>
    <n v="34303.5"/>
    <n v="2924746.5"/>
    <n v="2399312.9350000001"/>
    <n v="282325.24615384615"/>
    <n v="20"/>
    <n v="1999"/>
    <n v="1829"/>
    <n v="21.9"/>
    <x v="26"/>
    <n v="243108.31884615379"/>
    <x v="0"/>
    <n v="146237.32500000001"/>
  </r>
  <r>
    <d v="2020-05-31T00:00:00"/>
    <x v="1"/>
    <n v="36999"/>
    <n v="3473895"/>
    <n v="2757933.63"/>
    <n v="112971.77692307692"/>
    <n v="21"/>
    <n v="2271"/>
    <n v="2085"/>
    <n v="25.96"/>
    <x v="27"/>
    <n v="602989.59307692316"/>
    <x v="0"/>
    <n v="165423.57142857142"/>
  </r>
  <r>
    <d v="2020-05-30T00:00:00"/>
    <x v="1"/>
    <n v="44001"/>
    <n v="3921784.5"/>
    <n v="3132604.841"/>
    <n v="242715.26253846151"/>
    <n v="20"/>
    <n v="2597"/>
    <n v="2376"/>
    <n v="25.19"/>
    <x v="28"/>
    <n v="546464.3964615385"/>
    <x v="1"/>
    <n v="196089.22500000001"/>
  </r>
  <r>
    <d v="2020-05-28T00:00:00"/>
    <x v="1"/>
    <n v="30982.5"/>
    <n v="2827773"/>
    <n v="2232253.034"/>
    <n v="343211.54262307688"/>
    <n v="20"/>
    <n v="1886"/>
    <n v="1736"/>
    <n v="26.68"/>
    <x v="29"/>
    <n v="252308.42337692314"/>
    <x v="2"/>
    <n v="141388.65"/>
  </r>
  <r>
    <d v="2020-05-16T00:00:00"/>
    <x v="2"/>
    <n v="88063.5"/>
    <n v="7583758.5"/>
    <n v="5779076.7979999995"/>
    <n v="152384.93586153846"/>
    <n v="31"/>
    <n v="5593"/>
    <n v="5177"/>
    <n v="31.23"/>
    <x v="30"/>
    <n v="1652296.7661384621"/>
    <x v="1"/>
    <n v="244637.37096774194"/>
  </r>
  <r>
    <d v="2020-05-19T00:00:00"/>
    <x v="2"/>
    <n v="84024"/>
    <n v="6815511"/>
    <n v="5426339.5819999995"/>
    <n v="195070.25003076921"/>
    <n v="31"/>
    <n v="5389"/>
    <n v="5024"/>
    <n v="25.6"/>
    <x v="31"/>
    <n v="1194101.1679692313"/>
    <x v="3"/>
    <n v="219855.19354838709"/>
  </r>
  <r>
    <d v="2020-05-17T00:00:00"/>
    <x v="2"/>
    <n v="78057"/>
    <n v="6774946.5"/>
    <n v="5115462.4009999996"/>
    <n v="61149.515384615377"/>
    <n v="31"/>
    <n v="5206"/>
    <n v="4843"/>
    <n v="32.44"/>
    <x v="32"/>
    <n v="1598334.583615385"/>
    <x v="0"/>
    <n v="218546.66129032258"/>
  </r>
  <r>
    <d v="2020-05-09T00:00:00"/>
    <x v="2"/>
    <n v="69720"/>
    <n v="6264933"/>
    <n v="4726931.9569999995"/>
    <n v="294634.35530769231"/>
    <n v="31"/>
    <n v="4556"/>
    <n v="4220"/>
    <n v="32.54"/>
    <x v="33"/>
    <n v="1243366.6876923083"/>
    <x v="1"/>
    <n v="202094.61290322582"/>
  </r>
  <r>
    <d v="2020-05-04T00:00:00"/>
    <x v="2"/>
    <n v="72928.5"/>
    <n v="6642249"/>
    <n v="4993791.9560000002"/>
    <n v="215294.37692307692"/>
    <n v="31"/>
    <n v="4968"/>
    <n v="4596"/>
    <n v="33.01"/>
    <x v="34"/>
    <n v="1433162.667076923"/>
    <x v="4"/>
    <n v="214266.09677419355"/>
  </r>
  <r>
    <d v="2020-04-29T00:00:00"/>
    <x v="2"/>
    <n v="79527"/>
    <n v="7180498.5"/>
    <n v="5432087.9790000003"/>
    <n v="172769.19230769231"/>
    <n v="31"/>
    <n v="5378"/>
    <n v="4985"/>
    <n v="32.19"/>
    <x v="35"/>
    <n v="1575641.3286923075"/>
    <x v="5"/>
    <n v="231628.98387096773"/>
  </r>
  <r>
    <d v="2020-05-02T00:00:00"/>
    <x v="2"/>
    <n v="60463.5"/>
    <n v="5554192.5"/>
    <n v="4218316.0290000001"/>
    <n v="244262.12107692307"/>
    <n v="31"/>
    <n v="4157"/>
    <n v="3823"/>
    <n v="31.67"/>
    <x v="36"/>
    <n v="1091614.3499230768"/>
    <x v="1"/>
    <n v="179167.5"/>
  </r>
  <r>
    <d v="2020-05-26T00:00:00"/>
    <x v="2"/>
    <n v="79975.5"/>
    <n v="6676459.5"/>
    <n v="5083946.1689999998"/>
    <n v="141931.13193076922"/>
    <n v="31"/>
    <n v="5493"/>
    <n v="5119"/>
    <n v="31.32"/>
    <x v="37"/>
    <n v="1450582.1990692311"/>
    <x v="3"/>
    <n v="215369.66129032258"/>
  </r>
  <r>
    <d v="2020-05-01T00:00:00"/>
    <x v="2"/>
    <n v="97534.5"/>
    <n v="8893024.5"/>
    <n v="6855177.2400000002"/>
    <n v="185180.38007692309"/>
    <n v="31"/>
    <n v="6118"/>
    <n v="5564"/>
    <n v="29.73"/>
    <x v="38"/>
    <n v="1852666.8799230766"/>
    <x v="6"/>
    <n v="286871.75806451612"/>
  </r>
  <r>
    <d v="2020-05-12T00:00:00"/>
    <x v="2"/>
    <n v="71520"/>
    <n v="6398361"/>
    <n v="4793096.1439999994"/>
    <n v="181432.06769230767"/>
    <n v="31"/>
    <n v="4800"/>
    <n v="4470"/>
    <n v="33.49"/>
    <x v="39"/>
    <n v="1423832.7883076929"/>
    <x v="3"/>
    <n v="206398.74193548388"/>
  </r>
  <r>
    <d v="2020-05-21T00:00:00"/>
    <x v="2"/>
    <n v="79485"/>
    <n v="6633847.5"/>
    <n v="5212858.58"/>
    <n v="120955.33846153846"/>
    <n v="31"/>
    <n v="5207"/>
    <n v="4868"/>
    <n v="27.26"/>
    <x v="40"/>
    <n v="1300033.5815384614"/>
    <x v="2"/>
    <n v="213995.0806451613"/>
  </r>
  <r>
    <d v="2020-05-20T00:00:00"/>
    <x v="2"/>
    <n v="93313.5"/>
    <n v="7247575.5"/>
    <n v="5922822.6779999994"/>
    <n v="714758.2"/>
    <n v="31"/>
    <n v="5698"/>
    <n v="5258"/>
    <n v="22.37"/>
    <x v="41"/>
    <n v="609994.62200000067"/>
    <x v="5"/>
    <n v="233792.75806451612"/>
  </r>
  <r>
    <d v="2020-05-05T00:00:00"/>
    <x v="2"/>
    <n v="76585.5"/>
    <n v="6921316.5"/>
    <n v="5290094.2719999999"/>
    <n v="386033.17544615385"/>
    <n v="31"/>
    <n v="5188"/>
    <n v="4800"/>
    <n v="30.84"/>
    <x v="42"/>
    <n v="1245189.0525538463"/>
    <x v="3"/>
    <n v="223268.27419354839"/>
  </r>
  <r>
    <d v="2020-04-28T00:00:00"/>
    <x v="2"/>
    <n v="81826.5"/>
    <n v="7163644.5"/>
    <n v="5366333.7130000005"/>
    <n v="145122.77781538462"/>
    <n v="31"/>
    <n v="5465"/>
    <n v="5096"/>
    <n v="33.49"/>
    <x v="43"/>
    <n v="1652188.009184615"/>
    <x v="3"/>
    <n v="231085.30645161291"/>
  </r>
  <r>
    <d v="2020-05-13T00:00:00"/>
    <x v="2"/>
    <n v="78846"/>
    <n v="6993952.5"/>
    <n v="5288518.7799999993"/>
    <n v="227969.01538461537"/>
    <n v="31"/>
    <n v="5251"/>
    <n v="4853"/>
    <n v="32.25"/>
    <x v="44"/>
    <n v="1477464.7046153853"/>
    <x v="5"/>
    <n v="225611.37096774194"/>
  </r>
  <r>
    <d v="2020-05-03T00:00:00"/>
    <x v="2"/>
    <n v="77263.5"/>
    <n v="7013670"/>
    <n v="5282661.8549999995"/>
    <n v="161473.07692307691"/>
    <n v="31"/>
    <n v="5155"/>
    <n v="4762"/>
    <n v="32.770000000000003"/>
    <x v="45"/>
    <n v="1569535.0680769235"/>
    <x v="0"/>
    <n v="226247.4193548387"/>
  </r>
  <r>
    <d v="2020-05-06T00:00:00"/>
    <x v="2"/>
    <n v="68994"/>
    <n v="6168657"/>
    <n v="4695811.3490000004"/>
    <n v="157384.1788307692"/>
    <n v="31"/>
    <n v="4709"/>
    <n v="4348"/>
    <n v="31.37"/>
    <x v="46"/>
    <n v="1315461.4721692305"/>
    <x v="5"/>
    <n v="198988.93548387097"/>
  </r>
  <r>
    <d v="2020-05-23T00:00:00"/>
    <x v="2"/>
    <n v="102889.5"/>
    <n v="8089143"/>
    <n v="6673236.3720000004"/>
    <n v="127223.84583076923"/>
    <n v="31"/>
    <n v="6276"/>
    <n v="5801"/>
    <n v="21.22"/>
    <x v="47"/>
    <n v="1288682.7821692303"/>
    <x v="1"/>
    <n v="260940.09677419355"/>
  </r>
  <r>
    <d v="2020-05-25T00:00:00"/>
    <x v="2"/>
    <n v="76999.5"/>
    <n v="6645603"/>
    <n v="5032216.1889999993"/>
    <n v="100883.95384615385"/>
    <n v="31"/>
    <n v="5210"/>
    <n v="4841"/>
    <n v="32.06"/>
    <x v="48"/>
    <n v="1512502.8571538469"/>
    <x v="4"/>
    <n v="214374.29032258064"/>
  </r>
  <r>
    <d v="2020-04-30T00:00:00"/>
    <x v="2"/>
    <n v="77565"/>
    <n v="7023727.5"/>
    <n v="5349682.4849999994"/>
    <n v="31578.207692307689"/>
    <n v="31"/>
    <n v="5120"/>
    <n v="4737"/>
    <n v="31.29"/>
    <x v="49"/>
    <n v="1642466.8073076929"/>
    <x v="2"/>
    <n v="226571.85483870967"/>
  </r>
  <r>
    <d v="2020-05-10T00:00:00"/>
    <x v="2"/>
    <n v="84132"/>
    <n v="7483194"/>
    <n v="5637882.125"/>
    <n v="126673.26923076922"/>
    <n v="31"/>
    <n v="5495"/>
    <n v="5093"/>
    <n v="32.729999999999997"/>
    <x v="50"/>
    <n v="1718638.6057692308"/>
    <x v="0"/>
    <n v="241393.35483870967"/>
  </r>
  <r>
    <d v="2020-05-08T00:00:00"/>
    <x v="2"/>
    <n v="69544.5"/>
    <n v="6293776.5"/>
    <n v="4773839.9380000001"/>
    <n v="201777.4038153846"/>
    <n v="31"/>
    <n v="4635"/>
    <n v="4266"/>
    <n v="31.84"/>
    <x v="51"/>
    <n v="1318159.1581846154"/>
    <x v="6"/>
    <n v="203025.04838709679"/>
  </r>
  <r>
    <d v="2020-05-07T00:00:00"/>
    <x v="2"/>
    <n v="73204.5"/>
    <n v="6591883.5"/>
    <n v="5001227.6710000001"/>
    <n v="184167.76355384616"/>
    <n v="31"/>
    <n v="4903"/>
    <n v="4527"/>
    <n v="31.81"/>
    <x v="52"/>
    <n v="1406488.0654461537"/>
    <x v="2"/>
    <n v="212641.40322580645"/>
  </r>
  <r>
    <d v="2020-05-24T00:00:00"/>
    <x v="2"/>
    <n v="76663.5"/>
    <n v="6451032"/>
    <n v="5048965.7960000001"/>
    <n v="94608.146153846144"/>
    <n v="31"/>
    <n v="5035"/>
    <n v="4683"/>
    <n v="27.77"/>
    <x v="53"/>
    <n v="1307458.0578461539"/>
    <x v="0"/>
    <n v="208097.80645161291"/>
  </r>
  <r>
    <d v="2020-05-16T00:00:00"/>
    <x v="3"/>
    <n v="14265"/>
    <n v="1130506.5"/>
    <n v="1024403.9859999999"/>
    <n v="72626.813907692311"/>
    <n v="10"/>
    <n v="760"/>
    <n v="672"/>
    <n v="10.36"/>
    <x v="54"/>
    <n v="33475.700092307772"/>
    <x v="1"/>
    <n v="113050.65"/>
  </r>
  <r>
    <d v="2020-05-19T00:00:00"/>
    <x v="3"/>
    <n v="11526"/>
    <n v="938764.5"/>
    <n v="820018.375"/>
    <n v="77816.215384615381"/>
    <n v="10"/>
    <n v="649"/>
    <n v="568"/>
    <n v="14.48"/>
    <x v="55"/>
    <n v="40929.909615384619"/>
    <x v="3"/>
    <n v="93876.45"/>
  </r>
  <r>
    <d v="2020-05-17T00:00:00"/>
    <x v="3"/>
    <n v="10402.5"/>
    <n v="843727.5"/>
    <n v="729677.51899999997"/>
    <n v="140731.96461538461"/>
    <n v="10"/>
    <n v="591"/>
    <n v="513"/>
    <n v="15.63"/>
    <x v="56"/>
    <n v="-26681.983615384583"/>
    <x v="0"/>
    <n v="84372.75"/>
  </r>
  <r>
    <d v="2020-05-09T00:00:00"/>
    <x v="3"/>
    <n v="13216.5"/>
    <n v="1046400"/>
    <n v="937716.15799999994"/>
    <n v="61387.776923076919"/>
    <n v="10"/>
    <n v="644"/>
    <n v="559"/>
    <n v="11.59"/>
    <x v="57"/>
    <n v="47296.065076923143"/>
    <x v="1"/>
    <n v="104640"/>
  </r>
  <r>
    <d v="2020-05-04T00:00:00"/>
    <x v="3"/>
    <n v="9130.5"/>
    <n v="728890.5"/>
    <n v="644150.51899999997"/>
    <n v="98026.490369230756"/>
    <n v="10"/>
    <n v="462"/>
    <n v="396"/>
    <n v="13.16"/>
    <x v="58"/>
    <n v="-13286.509369230727"/>
    <x v="4"/>
    <n v="72889.05"/>
  </r>
  <r>
    <d v="2020-04-29T00:00:00"/>
    <x v="3"/>
    <n v="10840.5"/>
    <n v="797919"/>
    <n v="783753.29499999993"/>
    <n v="58214.93076923077"/>
    <n v="10"/>
    <n v="502"/>
    <n v="433"/>
    <n v="1.81"/>
    <x v="59"/>
    <n v="-44049.225769230696"/>
    <x v="5"/>
    <n v="79791.899999999994"/>
  </r>
  <r>
    <d v="2020-05-02T00:00:00"/>
    <x v="3"/>
    <n v="7866"/>
    <n v="617881.5"/>
    <n v="575518.06799999997"/>
    <n v="119723.42363076922"/>
    <n v="10"/>
    <n v="416"/>
    <n v="341"/>
    <n v="7.36"/>
    <x v="60"/>
    <n v="-77359.991630769189"/>
    <x v="1"/>
    <n v="61788.15"/>
  </r>
  <r>
    <d v="2020-05-26T00:00:00"/>
    <x v="3"/>
    <n v="11835"/>
    <n v="983109"/>
    <n v="825345.05300000007"/>
    <n v="109486.33076923077"/>
    <n v="10"/>
    <n v="692"/>
    <n v="601"/>
    <n v="19.11"/>
    <x v="61"/>
    <n v="48277.616230769156"/>
    <x v="3"/>
    <n v="98310.9"/>
  </r>
  <r>
    <d v="2020-05-01T00:00:00"/>
    <x v="3"/>
    <n v="11619"/>
    <n v="891139.5"/>
    <n v="829782.37600000005"/>
    <n v="121759.66210769229"/>
    <n v="10"/>
    <n v="554"/>
    <n v="472"/>
    <n v="7.39"/>
    <x v="62"/>
    <n v="-60402.538107692337"/>
    <x v="6"/>
    <n v="89113.95"/>
  </r>
  <r>
    <d v="2020-05-12T00:00:00"/>
    <x v="3"/>
    <n v="9328.5"/>
    <n v="732964.5"/>
    <n v="634517.67299999995"/>
    <n v="136157.98361538461"/>
    <n v="10"/>
    <n v="526"/>
    <n v="448"/>
    <n v="15.52"/>
    <x v="63"/>
    <n v="-37711.156615384563"/>
    <x v="3"/>
    <n v="73296.45"/>
  </r>
  <r>
    <d v="2020-05-21T00:00:00"/>
    <x v="3"/>
    <n v="11250"/>
    <n v="935523"/>
    <n v="808524.505"/>
    <n v="94344.953846153847"/>
    <n v="10"/>
    <n v="677"/>
    <n v="591"/>
    <n v="15.71"/>
    <x v="64"/>
    <n v="32653.541153846149"/>
    <x v="2"/>
    <n v="93552.3"/>
  </r>
  <r>
    <d v="2020-05-20T00:00:00"/>
    <x v="3"/>
    <n v="13063.5"/>
    <n v="1037247"/>
    <n v="910480.6449999999"/>
    <n v="64430.964123076919"/>
    <n v="10"/>
    <n v="745"/>
    <n v="654"/>
    <n v="13.92"/>
    <x v="65"/>
    <n v="62335.390876923178"/>
    <x v="5"/>
    <n v="103724.7"/>
  </r>
  <r>
    <d v="2020-05-05T00:00:00"/>
    <x v="3"/>
    <n v="10147.5"/>
    <n v="793320"/>
    <n v="718019.27600000007"/>
    <n v="92027.36809230769"/>
    <n v="10"/>
    <n v="511"/>
    <n v="437"/>
    <n v="10.49"/>
    <x v="66"/>
    <n v="-16726.644092307761"/>
    <x v="3"/>
    <n v="79332"/>
  </r>
  <r>
    <d v="2020-04-28T00:00:00"/>
    <x v="3"/>
    <n v="12331.5"/>
    <n v="869983.5"/>
    <n v="896773.32399999991"/>
    <n v="51681.038461538461"/>
    <n v="10"/>
    <n v="580"/>
    <n v="506"/>
    <n v="-2.99"/>
    <x v="67"/>
    <n v="-78470.862461538374"/>
    <x v="3"/>
    <n v="86998.35"/>
  </r>
  <r>
    <d v="2020-05-13T00:00:00"/>
    <x v="3"/>
    <n v="11202"/>
    <n v="865714.5"/>
    <n v="799644.75899999996"/>
    <n v="111860.49372307691"/>
    <n v="10"/>
    <n v="612"/>
    <n v="530"/>
    <n v="8.26"/>
    <x v="68"/>
    <n v="-45790.752723076876"/>
    <x v="5"/>
    <n v="86571.45"/>
  </r>
  <r>
    <d v="2020-05-31T00:00:00"/>
    <x v="2"/>
    <n v="89149.5"/>
    <n v="7512646.5"/>
    <n v="5979210.0970000001"/>
    <n v="47580.146153846152"/>
    <n v="31"/>
    <n v="5760"/>
    <n v="5367"/>
    <n v="25.65"/>
    <x v="69"/>
    <n v="1485856.2568461539"/>
    <x v="0"/>
    <n v="242343.43548387097"/>
  </r>
  <r>
    <d v="2020-05-03T00:00:00"/>
    <x v="3"/>
    <n v="8185.5"/>
    <n v="637881"/>
    <n v="575840.67700000003"/>
    <n v="73920.584615384607"/>
    <n v="10"/>
    <n v="402"/>
    <n v="333"/>
    <n v="10.77"/>
    <x v="70"/>
    <n v="-11880.261615384632"/>
    <x v="0"/>
    <n v="63788.1"/>
  </r>
  <r>
    <d v="2020-05-30T00:00:00"/>
    <x v="2"/>
    <n v="108123"/>
    <n v="9164707.5"/>
    <n v="7329868.665"/>
    <n v="137418.15930769229"/>
    <n v="31"/>
    <n v="6735"/>
    <n v="6264"/>
    <n v="25.03"/>
    <x v="71"/>
    <n v="1697420.6756923078"/>
    <x v="1"/>
    <n v="295635.72580645164"/>
  </r>
  <r>
    <d v="2020-05-06T00:00:00"/>
    <x v="3"/>
    <n v="9210"/>
    <n v="696832.5"/>
    <n v="616683.38099999994"/>
    <n v="99623.130769230775"/>
    <n v="10"/>
    <n v="465"/>
    <n v="390"/>
    <n v="13"/>
    <x v="72"/>
    <n v="-19474.01176923071"/>
    <x v="5"/>
    <n v="69683.25"/>
  </r>
  <r>
    <d v="2020-05-23T00:00:00"/>
    <x v="3"/>
    <n v="14773.5"/>
    <n v="1241383.5"/>
    <n v="1069622.507"/>
    <n v="74049.523076923084"/>
    <n v="10"/>
    <n v="828"/>
    <n v="734"/>
    <n v="16.059999999999999"/>
    <x v="73"/>
    <n v="97711.469923076933"/>
    <x v="1"/>
    <n v="124138.35"/>
  </r>
  <r>
    <d v="2020-05-28T00:00:00"/>
    <x v="2"/>
    <n v="78141"/>
    <n v="6641569.5"/>
    <n v="5084073.5159999998"/>
    <n v="142499.01538461537"/>
    <n v="31"/>
    <n v="5355"/>
    <n v="4969"/>
    <n v="30.63"/>
    <x v="74"/>
    <n v="1414996.9686153848"/>
    <x v="2"/>
    <n v="214244.17741935485"/>
  </r>
  <r>
    <d v="2020-05-25T00:00:00"/>
    <x v="3"/>
    <n v="12280.5"/>
    <n v="1030440"/>
    <n v="871047.598"/>
    <n v="85172.084615384621"/>
    <n v="10"/>
    <n v="739"/>
    <n v="642"/>
    <n v="18.3"/>
    <x v="75"/>
    <n v="74220.31738461538"/>
    <x v="4"/>
    <n v="103044"/>
  </r>
  <r>
    <d v="2020-04-30T00:00:00"/>
    <x v="3"/>
    <n v="8934"/>
    <n v="716196"/>
    <n v="663415.49699999997"/>
    <n v="24274.438461538462"/>
    <n v="10"/>
    <n v="448"/>
    <n v="376"/>
    <n v="7.96"/>
    <x v="76"/>
    <n v="28506.064538461564"/>
    <x v="2"/>
    <n v="71619.600000000006"/>
  </r>
  <r>
    <d v="2020-05-10T00:00:00"/>
    <x v="3"/>
    <n v="12918"/>
    <n v="1004788.5"/>
    <n v="896111.80299999996"/>
    <n v="99729.923076923063"/>
    <n v="10"/>
    <n v="642"/>
    <n v="556"/>
    <n v="12.13"/>
    <x v="77"/>
    <n v="8946.7739230769803"/>
    <x v="0"/>
    <n v="100478.85"/>
  </r>
  <r>
    <d v="2020-05-08T00:00:00"/>
    <x v="3"/>
    <n v="12528"/>
    <n v="959703"/>
    <n v="861486.47499999998"/>
    <n v="87212.130769230775"/>
    <n v="10"/>
    <n v="638"/>
    <n v="547"/>
    <n v="11.4"/>
    <x v="78"/>
    <n v="11004.394230769249"/>
    <x v="6"/>
    <n v="95970.3"/>
  </r>
  <r>
    <d v="2020-05-07T00:00:00"/>
    <x v="3"/>
    <n v="11029.5"/>
    <n v="863754"/>
    <n v="758428.73499999999"/>
    <n v="86710.804507692301"/>
    <n v="10"/>
    <n v="563"/>
    <n v="486"/>
    <n v="13.89"/>
    <x v="79"/>
    <n v="18614.460492307713"/>
    <x v="2"/>
    <n v="86375.4"/>
  </r>
  <r>
    <d v="2020-05-24T00:00:00"/>
    <x v="3"/>
    <n v="9994.5"/>
    <n v="828984"/>
    <n v="702631.81099999999"/>
    <n v="82264.567169230766"/>
    <n v="10"/>
    <n v="639"/>
    <n v="557"/>
    <n v="17.98"/>
    <x v="80"/>
    <n v="44087.621830769247"/>
    <x v="0"/>
    <n v="82898.399999999994"/>
  </r>
  <r>
    <d v="2020-05-31T00:00:00"/>
    <x v="3"/>
    <n v="12724.5"/>
    <n v="1045515"/>
    <n v="896490.07"/>
    <n v="49463.982984615388"/>
    <n v="10"/>
    <n v="749"/>
    <n v="655"/>
    <n v="16.62"/>
    <x v="81"/>
    <n v="99560.947015384663"/>
    <x v="0"/>
    <n v="104551.5"/>
  </r>
  <r>
    <d v="2020-05-30T00:00:00"/>
    <x v="3"/>
    <n v="14728.5"/>
    <n v="1260483"/>
    <n v="1048221.1390000001"/>
    <n v="86278.176699999996"/>
    <n v="10"/>
    <n v="865"/>
    <n v="763"/>
    <n v="20.25"/>
    <x v="82"/>
    <n v="125983.68429999992"/>
    <x v="1"/>
    <n v="126048.3"/>
  </r>
  <r>
    <d v="2020-05-28T00:00:00"/>
    <x v="3"/>
    <n v="13038"/>
    <n v="1114552.5"/>
    <n v="939269.56700000004"/>
    <n v="74269.06047692307"/>
    <n v="10"/>
    <n v="791"/>
    <n v="697"/>
    <n v="18.66"/>
    <x v="83"/>
    <n v="101013.87252307689"/>
    <x v="2"/>
    <n v="111455.25"/>
  </r>
  <r>
    <d v="2020-05-16T00:00:00"/>
    <x v="4"/>
    <n v="35482.5"/>
    <n v="3222517.5"/>
    <n v="2633868.1740000001"/>
    <n v="150484.18215384614"/>
    <n v="19"/>
    <n v="2080"/>
    <n v="1844"/>
    <n v="22.35"/>
    <x v="84"/>
    <n v="438165.14384615375"/>
    <x v="1"/>
    <n v="169606.18421052632"/>
  </r>
  <r>
    <d v="2020-05-19T00:00:00"/>
    <x v="4"/>
    <n v="32434.5"/>
    <n v="2865337.5"/>
    <n v="2368028.6850000001"/>
    <n v="225452.89078461539"/>
    <n v="19"/>
    <n v="1999"/>
    <n v="1799"/>
    <n v="21"/>
    <x v="85"/>
    <n v="271855.92421538453"/>
    <x v="3"/>
    <n v="150807.23684210525"/>
  </r>
  <r>
    <d v="2020-05-17T00:00:00"/>
    <x v="4"/>
    <n v="30486"/>
    <n v="2694289.5"/>
    <n v="2183502.7290000003"/>
    <n v="153558.02257692307"/>
    <n v="19"/>
    <n v="1871"/>
    <n v="1660"/>
    <n v="23.39"/>
    <x v="86"/>
    <n v="357228.74842307664"/>
    <x v="0"/>
    <n v="141804.71052631579"/>
  </r>
  <r>
    <d v="2020-05-09T00:00:00"/>
    <x v="4"/>
    <n v="32079"/>
    <n v="2902167"/>
    <n v="2319890.3459999999"/>
    <n v="194963.39216923076"/>
    <n v="19"/>
    <n v="1851"/>
    <n v="1635"/>
    <n v="25.1"/>
    <x v="87"/>
    <n v="387313.26183076936"/>
    <x v="1"/>
    <n v="152745.63157894736"/>
  </r>
  <r>
    <d v="2020-05-04T00:00:00"/>
    <x v="4"/>
    <n v="27072"/>
    <n v="2450968.5"/>
    <n v="1980824.9889999998"/>
    <n v="188174.3243923077"/>
    <n v="19"/>
    <n v="1582"/>
    <n v="1403"/>
    <n v="23.73"/>
    <x v="88"/>
    <n v="281969.18660769251"/>
    <x v="4"/>
    <n v="128998.34210526316"/>
  </r>
  <r>
    <d v="2020-04-29T00:00:00"/>
    <x v="4"/>
    <n v="25917"/>
    <n v="2397588"/>
    <n v="1937222.0459999999"/>
    <n v="159472.57584615384"/>
    <n v="18"/>
    <n v="1534"/>
    <n v="1369"/>
    <n v="23.76"/>
    <x v="89"/>
    <n v="300893.37815384631"/>
    <x v="5"/>
    <n v="133199.33333333334"/>
  </r>
  <r>
    <d v="2020-05-02T00:00:00"/>
    <x v="4"/>
    <n v="19461"/>
    <n v="1799230.5"/>
    <n v="1457108.1479999998"/>
    <n v="183829.81409230767"/>
    <n v="19"/>
    <n v="1217"/>
    <n v="1048"/>
    <n v="23.48"/>
    <x v="90"/>
    <n v="158292.53790769252"/>
    <x v="1"/>
    <n v="94696.34210526316"/>
  </r>
  <r>
    <d v="2020-05-26T00:00:00"/>
    <x v="4"/>
    <n v="31407"/>
    <n v="2907411"/>
    <n v="2288433.4950000001"/>
    <n v="193538.8704076923"/>
    <n v="20"/>
    <n v="2036"/>
    <n v="1790"/>
    <n v="27.05"/>
    <x v="91"/>
    <n v="425438.63459230762"/>
    <x v="3"/>
    <n v="145370.54999999999"/>
  </r>
  <r>
    <d v="2020-05-01T00:00:00"/>
    <x v="4"/>
    <n v="25792.5"/>
    <n v="2374356"/>
    <n v="1915101.034"/>
    <n v="277477.31932307692"/>
    <n v="19"/>
    <n v="1497"/>
    <n v="1291"/>
    <n v="23.98"/>
    <x v="92"/>
    <n v="181777.64667692309"/>
    <x v="6"/>
    <n v="124966.10526315789"/>
  </r>
  <r>
    <d v="2020-05-12T00:00:00"/>
    <x v="4"/>
    <n v="26032.5"/>
    <n v="2370432"/>
    <n v="1847737.8370000001"/>
    <n v="141864.00329999998"/>
    <n v="19"/>
    <n v="1649"/>
    <n v="1460"/>
    <n v="28.29"/>
    <x v="93"/>
    <n v="380830.15969999996"/>
    <x v="3"/>
    <n v="124759.57894736843"/>
  </r>
  <r>
    <d v="2020-05-21T00:00:00"/>
    <x v="4"/>
    <n v="31707"/>
    <n v="2853181.5"/>
    <n v="2349459.5"/>
    <n v="187617.05315384615"/>
    <n v="19"/>
    <n v="1949"/>
    <n v="1724"/>
    <n v="21.44"/>
    <x v="94"/>
    <n v="316104.94684615382"/>
    <x v="2"/>
    <n v="150167.44736842104"/>
  </r>
  <r>
    <d v="2020-05-20T00:00:00"/>
    <x v="4"/>
    <n v="29955"/>
    <n v="2692230"/>
    <n v="2195766.1209999998"/>
    <n v="202002.14775384613"/>
    <n v="19"/>
    <n v="1889"/>
    <n v="1690"/>
    <n v="22.61"/>
    <x v="95"/>
    <n v="294461.73124615406"/>
    <x v="5"/>
    <n v="141696.31578947368"/>
  </r>
  <r>
    <d v="2020-05-05T00:00:00"/>
    <x v="4"/>
    <n v="22848"/>
    <n v="2079900"/>
    <n v="1657688.8529999999"/>
    <n v="178454.88537692308"/>
    <n v="19"/>
    <n v="1417"/>
    <n v="1245"/>
    <n v="25.47"/>
    <x v="96"/>
    <n v="243756.26162307704"/>
    <x v="3"/>
    <n v="109468.42105263157"/>
  </r>
  <r>
    <d v="2020-04-28T00:00:00"/>
    <x v="4"/>
    <n v="23314.5"/>
    <n v="2136817.5"/>
    <n v="1701780.4779999999"/>
    <n v="141999.40078461537"/>
    <n v="17"/>
    <n v="1439"/>
    <n v="1265"/>
    <n v="25.56"/>
    <x v="97"/>
    <n v="293037.62121538474"/>
    <x v="3"/>
    <n v="125695.14705882352"/>
  </r>
  <r>
    <d v="2020-05-13T00:00:00"/>
    <x v="4"/>
    <n v="26464.5"/>
    <n v="2373337.5"/>
    <n v="1886244.7409999999"/>
    <n v="207105.15935384613"/>
    <n v="19"/>
    <n v="1625"/>
    <n v="1444"/>
    <n v="25.82"/>
    <x v="98"/>
    <n v="279987.59964615398"/>
    <x v="5"/>
    <n v="124912.5"/>
  </r>
  <r>
    <d v="2020-05-03T00:00:00"/>
    <x v="4"/>
    <n v="23539.5"/>
    <n v="2170309.5"/>
    <n v="1735984.6140000001"/>
    <n v="170377.85753846151"/>
    <n v="19"/>
    <n v="1402"/>
    <n v="1234"/>
    <n v="25.02"/>
    <x v="99"/>
    <n v="263947.02846153843"/>
    <x v="0"/>
    <n v="114226.81578947368"/>
  </r>
  <r>
    <d v="2020-05-06T00:00:00"/>
    <x v="4"/>
    <n v="24678"/>
    <n v="2232519"/>
    <n v="1781999.058"/>
    <n v="359577.90600769228"/>
    <n v="19"/>
    <n v="1499"/>
    <n v="1323"/>
    <n v="25.28"/>
    <x v="100"/>
    <n v="90942.035992307763"/>
    <x v="5"/>
    <n v="117501"/>
  </r>
  <r>
    <d v="2020-05-23T00:00:00"/>
    <x v="4"/>
    <n v="38176.5"/>
    <n v="3385372.5"/>
    <n v="2831498.2739999997"/>
    <n v="146460.30097692306"/>
    <n v="20"/>
    <n v="2266"/>
    <n v="1993"/>
    <n v="19.559999999999999"/>
    <x v="101"/>
    <n v="407413.92502307717"/>
    <x v="1"/>
    <n v="169268.625"/>
  </r>
  <r>
    <d v="2020-05-25T00:00:00"/>
    <x v="4"/>
    <n v="30603"/>
    <n v="2865727.5"/>
    <n v="2288224.429"/>
    <n v="167381.28187692308"/>
    <n v="20"/>
    <n v="2011"/>
    <n v="1791"/>
    <n v="25.24"/>
    <x v="102"/>
    <n v="410121.78912307695"/>
    <x v="4"/>
    <n v="143286.375"/>
  </r>
  <r>
    <d v="2020-04-30T00:00:00"/>
    <x v="4"/>
    <n v="24211.5"/>
    <n v="2267664"/>
    <n v="1801564.392"/>
    <n v="97090.63692307692"/>
    <n v="19"/>
    <n v="1499"/>
    <n v="1322"/>
    <n v="25.87"/>
    <x v="103"/>
    <n v="369008.97107692307"/>
    <x v="2"/>
    <n v="119350.73684210527"/>
  </r>
  <r>
    <d v="2020-05-10T00:00:00"/>
    <x v="4"/>
    <n v="31399.5"/>
    <n v="2862298.5"/>
    <n v="2267667.5189999999"/>
    <n v="169650.86923076923"/>
    <n v="19"/>
    <n v="1848"/>
    <n v="1649"/>
    <n v="26.22"/>
    <x v="104"/>
    <n v="424980.11176923092"/>
    <x v="0"/>
    <n v="150647.28947368421"/>
  </r>
  <r>
    <d v="2020-05-08T00:00:00"/>
    <x v="4"/>
    <n v="25294.5"/>
    <n v="2271454.5"/>
    <n v="1811009.8979999998"/>
    <n v="151659.17713846153"/>
    <n v="19"/>
    <n v="1522"/>
    <n v="1340"/>
    <n v="25.42"/>
    <x v="105"/>
    <n v="308785.42486153869"/>
    <x v="6"/>
    <n v="119550.23684210527"/>
  </r>
  <r>
    <d v="2020-05-07T00:00:00"/>
    <x v="4"/>
    <n v="25468.5"/>
    <n v="2350672.5"/>
    <n v="1875294.65"/>
    <n v="221739.45623076922"/>
    <n v="19"/>
    <n v="1530"/>
    <n v="1338"/>
    <n v="25.35"/>
    <x v="106"/>
    <n v="253638.39376923087"/>
    <x v="2"/>
    <n v="123719.60526315789"/>
  </r>
  <r>
    <d v="2020-05-24T00:00:00"/>
    <x v="4"/>
    <n v="31854"/>
    <n v="2915533.5"/>
    <n v="2431800.3939999999"/>
    <n v="155421.87692307692"/>
    <n v="20"/>
    <n v="2015"/>
    <n v="1803"/>
    <n v="19.89"/>
    <x v="107"/>
    <n v="328311.22907692322"/>
    <x v="0"/>
    <n v="145776.67499999999"/>
  </r>
  <r>
    <d v="2020-05-31T00:00:00"/>
    <x v="4"/>
    <n v="32359.5"/>
    <n v="2991999"/>
    <n v="2374135.6799999997"/>
    <n v="106116.64615384616"/>
    <n v="20"/>
    <n v="2060"/>
    <n v="1826"/>
    <n v="26.02"/>
    <x v="108"/>
    <n v="511746.67384615412"/>
    <x v="0"/>
    <n v="149599.95000000001"/>
  </r>
  <r>
    <d v="2020-05-30T00:00:00"/>
    <x v="4"/>
    <n v="39867"/>
    <n v="3654166.5"/>
    <n v="2919786.2949999999"/>
    <n v="182639.11723076922"/>
    <n v="20"/>
    <n v="2451"/>
    <n v="2178"/>
    <n v="25.15"/>
    <x v="109"/>
    <n v="551741.08776923083"/>
    <x v="1"/>
    <n v="182708.32500000001"/>
  </r>
  <r>
    <d v="2020-05-28T00:00:00"/>
    <x v="4"/>
    <n v="31974"/>
    <n v="3004213.5"/>
    <n v="2389834.3129999996"/>
    <n v="174780.66518461538"/>
    <n v="20"/>
    <n v="2088"/>
    <n v="1848"/>
    <n v="25.71"/>
    <x v="91"/>
    <n v="439598.52181538497"/>
    <x v="2"/>
    <n v="150210.67499999999"/>
  </r>
  <r>
    <d v="2020-05-16T00:00:00"/>
    <x v="5"/>
    <n v="321412.5"/>
    <n v="32235864"/>
    <n v="23691368.555"/>
    <n v="595097.15929230768"/>
    <n v="129"/>
    <n v="17914"/>
    <n v="16631"/>
    <n v="36.07"/>
    <x v="110"/>
    <n v="7949398.2857076926"/>
    <x v="1"/>
    <n v="249890.41860465117"/>
  </r>
  <r>
    <d v="2020-05-19T00:00:00"/>
    <x v="5"/>
    <n v="276568.5"/>
    <n v="27093624"/>
    <n v="19768696.5"/>
    <n v="759335.80469230772"/>
    <n v="129"/>
    <n v="16191"/>
    <n v="15102"/>
    <n v="37.049999999999997"/>
    <x v="111"/>
    <n v="6565591.6953076925"/>
    <x v="3"/>
    <n v="210028.09302325582"/>
  </r>
  <r>
    <d v="2020-05-17T00:00:00"/>
    <x v="5"/>
    <n v="269029.5"/>
    <n v="26659930.5"/>
    <n v="19515982.116"/>
    <n v="551393.4769230769"/>
    <n v="129"/>
    <n v="15744"/>
    <n v="14685"/>
    <n v="36.61"/>
    <x v="112"/>
    <n v="6592554.9070769232"/>
    <x v="0"/>
    <n v="206666.12790697673"/>
  </r>
  <r>
    <d v="2020-05-09T00:00:00"/>
    <x v="5"/>
    <n v="285972"/>
    <n v="29768199"/>
    <n v="21483666.921"/>
    <n v="549316.95015384618"/>
    <n v="129"/>
    <n v="16420"/>
    <n v="15169"/>
    <n v="38.56"/>
    <x v="113"/>
    <n v="7735215.1288461536"/>
    <x v="1"/>
    <n v="230761.23255813954"/>
  </r>
  <r>
    <d v="2020-05-04T00:00:00"/>
    <x v="5"/>
    <n v="283942.5"/>
    <n v="29357940"/>
    <n v="21174604.830000002"/>
    <n v="988153.40803076921"/>
    <n v="129"/>
    <n v="16525"/>
    <n v="15310"/>
    <n v="38.65"/>
    <x v="114"/>
    <n v="7195181.7619692292"/>
    <x v="4"/>
    <n v="227580.93023255814"/>
  </r>
  <r>
    <d v="2020-04-29T00:00:00"/>
    <x v="5"/>
    <n v="298059"/>
    <n v="30869287.5"/>
    <n v="22717731.617999997"/>
    <n v="661329.17833846144"/>
    <n v="128"/>
    <n v="17368"/>
    <n v="16077"/>
    <n v="35.880000000000003"/>
    <x v="115"/>
    <n v="7490226.7036615415"/>
    <x v="5"/>
    <n v="241166.30859375"/>
  </r>
  <r>
    <d v="2020-05-02T00:00:00"/>
    <x v="5"/>
    <n v="232903.5"/>
    <n v="24342016.5"/>
    <n v="17790852.443999998"/>
    <n v="634118.86923076923"/>
    <n v="129"/>
    <n v="14009"/>
    <n v="12920"/>
    <n v="36.82"/>
    <x v="116"/>
    <n v="5917045.1867692322"/>
    <x v="1"/>
    <n v="188697.8023255814"/>
  </r>
  <r>
    <d v="2020-05-26T00:00:00"/>
    <x v="5"/>
    <n v="276966"/>
    <n v="27872617.898850001"/>
    <n v="20223763.805"/>
    <n v="645572.57826153841"/>
    <n v="129"/>
    <n v="16459"/>
    <n v="15355"/>
    <n v="37.82"/>
    <x v="117"/>
    <n v="7003281.5155884633"/>
    <x v="3"/>
    <n v="216066.80541744188"/>
  </r>
  <r>
    <d v="2020-05-01T00:00:00"/>
    <x v="5"/>
    <n v="296149.5"/>
    <n v="31053316.5"/>
    <n v="22737807.546999998"/>
    <n v="896375.16923076916"/>
    <n v="129"/>
    <n v="17002"/>
    <n v="15570"/>
    <n v="36.57"/>
    <x v="118"/>
    <n v="7419133.7837692322"/>
    <x v="6"/>
    <n v="240723.38372093023"/>
  </r>
  <r>
    <d v="2020-05-12T00:00:00"/>
    <x v="5"/>
    <n v="281796"/>
    <n v="29042520"/>
    <n v="20980503.504999999"/>
    <n v="776209.03169999993"/>
    <n v="129"/>
    <n v="16387"/>
    <n v="15322"/>
    <n v="38.43"/>
    <x v="119"/>
    <n v="7285807.4633000009"/>
    <x v="3"/>
    <n v="225135.81395348837"/>
  </r>
  <r>
    <d v="2020-05-21T00:00:00"/>
    <x v="5"/>
    <n v="288936"/>
    <n v="27852900"/>
    <n v="20824687.999000002"/>
    <n v="822353.43936153851"/>
    <n v="129"/>
    <n v="16373"/>
    <n v="15223"/>
    <n v="33.75"/>
    <x v="120"/>
    <n v="6205858.5616384596"/>
    <x v="2"/>
    <n v="215913.95348837209"/>
  </r>
  <r>
    <d v="2020-05-20T00:00:00"/>
    <x v="5"/>
    <n v="300151.5"/>
    <n v="29368771.617449999"/>
    <n v="21545834.136"/>
    <n v="1052145.9026769232"/>
    <n v="129"/>
    <n v="17095"/>
    <n v="15919"/>
    <n v="36.31"/>
    <x v="121"/>
    <n v="6770791.5787730757"/>
    <x v="5"/>
    <n v="227664.8962593023"/>
  </r>
  <r>
    <d v="2020-05-05T00:00:00"/>
    <x v="5"/>
    <n v="262734"/>
    <n v="27278441.145"/>
    <n v="19610637.316999998"/>
    <n v="919330.0461538462"/>
    <n v="129"/>
    <n v="15665"/>
    <n v="14501"/>
    <n v="39.1"/>
    <x v="122"/>
    <n v="6748473.7818461554"/>
    <x v="3"/>
    <n v="211460.78406976743"/>
  </r>
  <r>
    <d v="2020-04-28T00:00:00"/>
    <x v="5"/>
    <n v="286002"/>
    <n v="29159032.5"/>
    <n v="21437602.310000002"/>
    <n v="637711.59372307686"/>
    <n v="128"/>
    <n v="16450"/>
    <n v="15320"/>
    <n v="36.020000000000003"/>
    <x v="123"/>
    <n v="7083718.5962769203"/>
    <x v="3"/>
    <n v="227804.94140625"/>
  </r>
  <r>
    <d v="2020-05-13T00:00:00"/>
    <x v="5"/>
    <n v="258459"/>
    <n v="26467453.5"/>
    <n v="19153152.526999999"/>
    <n v="636197.23340769229"/>
    <n v="129"/>
    <n v="15304"/>
    <n v="14315"/>
    <n v="38.19"/>
    <x v="124"/>
    <n v="6678103.7395923091"/>
    <x v="5"/>
    <n v="205174.05813953487"/>
  </r>
  <r>
    <d v="2020-05-03T00:00:00"/>
    <x v="5"/>
    <n v="274083"/>
    <n v="28427001"/>
    <n v="20563887.598999999"/>
    <n v="779849.36538461538"/>
    <n v="129"/>
    <n v="15778"/>
    <n v="14624"/>
    <n v="38.24"/>
    <x v="125"/>
    <n v="7083264.0356153855"/>
    <x v="0"/>
    <n v="220364.34883720931"/>
  </r>
  <r>
    <d v="2020-05-06T00:00:00"/>
    <x v="5"/>
    <n v="277512"/>
    <n v="28770810.105599999"/>
    <n v="20810852.736000001"/>
    <n v="790162.57692307688"/>
    <n v="129"/>
    <n v="16376"/>
    <n v="15197"/>
    <n v="38.25"/>
    <x v="125"/>
    <n v="7169794.792676921"/>
    <x v="5"/>
    <n v="223029.53570232558"/>
  </r>
  <r>
    <d v="2020-05-23T00:00:00"/>
    <x v="5"/>
    <n v="356982"/>
    <n v="35103926.711549997"/>
    <n v="26357141.036999997"/>
    <n v="601482.07692307688"/>
    <n v="129"/>
    <n v="19856"/>
    <n v="18325"/>
    <n v="33.19"/>
    <x v="126"/>
    <n v="8145303.5976269236"/>
    <x v="1"/>
    <n v="272123.46288023255"/>
  </r>
  <r>
    <d v="2020-05-25T00:00:00"/>
    <x v="5"/>
    <n v="266983.5"/>
    <n v="27165913.5"/>
    <n v="19659432.722999997"/>
    <n v="698314.9846153846"/>
    <n v="129"/>
    <n v="15822"/>
    <n v="14753"/>
    <n v="38.18"/>
    <x v="127"/>
    <n v="6808165.792384618"/>
    <x v="4"/>
    <n v="210588.47674418605"/>
  </r>
  <r>
    <d v="2020-04-30T00:00:00"/>
    <x v="5"/>
    <n v="311131.5"/>
    <n v="32418879"/>
    <n v="23595019.660999998"/>
    <n v="265444.33165384614"/>
    <n v="129"/>
    <n v="18042"/>
    <n v="16631"/>
    <n v="37.4"/>
    <x v="128"/>
    <n v="8558415.0073461551"/>
    <x v="2"/>
    <n v="251309.13953488372"/>
  </r>
  <r>
    <d v="2020-05-10T00:00:00"/>
    <x v="5"/>
    <n v="287206.5"/>
    <n v="29536176.10605"/>
    <n v="21276357.105999999"/>
    <n v="541588.89356153843"/>
    <n v="129"/>
    <n v="16437"/>
    <n v="15285"/>
    <n v="38.82"/>
    <x v="129"/>
    <n v="7718230.1064884625"/>
    <x v="0"/>
    <n v="228962.6054732558"/>
  </r>
  <r>
    <d v="2020-05-08T00:00:00"/>
    <x v="5"/>
    <n v="370092"/>
    <n v="38091556.5"/>
    <n v="28012065.349999998"/>
    <n v="725212.99592307687"/>
    <n v="129"/>
    <n v="20452"/>
    <n v="18857"/>
    <n v="35.979999999999997"/>
    <x v="130"/>
    <n v="9354278.1540769245"/>
    <x v="6"/>
    <n v="295283.38372093026"/>
  </r>
  <r>
    <d v="2020-05-07T00:00:00"/>
    <x v="5"/>
    <n v="247813.5"/>
    <n v="25325271"/>
    <n v="18582990.427999999"/>
    <n v="865201.87857692305"/>
    <n v="129"/>
    <n v="14582"/>
    <n v="13512"/>
    <n v="36.28"/>
    <x v="131"/>
    <n v="5877078.6934230775"/>
    <x v="2"/>
    <n v="196319.93023255814"/>
  </r>
  <r>
    <d v="2020-05-24T00:00:00"/>
    <x v="5"/>
    <n v="287740.5"/>
    <n v="28188534"/>
    <n v="21369401.386999998"/>
    <n v="607679.34615384613"/>
    <n v="129"/>
    <n v="16432"/>
    <n v="15345"/>
    <n v="31.91"/>
    <x v="132"/>
    <n v="6211453.2668461557"/>
    <x v="0"/>
    <n v="218515.76744186046"/>
  </r>
  <r>
    <d v="2020-05-16T00:00:00"/>
    <x v="6"/>
    <n v="408810"/>
    <n v="42323631"/>
    <n v="31033323.692999996"/>
    <n v="571764.09076923074"/>
    <n v="125"/>
    <n v="22291"/>
    <n v="20635"/>
    <n v="36.380000000000003"/>
    <x v="133"/>
    <n v="10718543.216230772"/>
    <x v="1"/>
    <n v="338589.04800000001"/>
  </r>
  <r>
    <d v="2020-05-19T00:00:00"/>
    <x v="6"/>
    <n v="362536.5"/>
    <n v="37023243"/>
    <n v="26762183.377"/>
    <n v="650375.76849230775"/>
    <n v="125"/>
    <n v="20771"/>
    <n v="19338"/>
    <n v="38.340000000000003"/>
    <x v="134"/>
    <n v="9610683.8545076922"/>
    <x v="3"/>
    <n v="296185.94400000002"/>
  </r>
  <r>
    <d v="2020-05-17T00:00:00"/>
    <x v="6"/>
    <n v="357072"/>
    <n v="36834567"/>
    <n v="26914635.671"/>
    <n v="566638.92575384618"/>
    <n v="125"/>
    <n v="20079"/>
    <n v="18721"/>
    <n v="36.86"/>
    <x v="135"/>
    <n v="9353292.4032461531"/>
    <x v="0"/>
    <n v="294676.53600000002"/>
  </r>
  <r>
    <d v="2020-05-09T00:00:00"/>
    <x v="6"/>
    <n v="359214"/>
    <n v="38693427"/>
    <n v="27863789.055"/>
    <n v="582268.72615384613"/>
    <n v="125"/>
    <n v="20132"/>
    <n v="18617"/>
    <n v="38.869999999999997"/>
    <x v="136"/>
    <n v="10247369.218846153"/>
    <x v="1"/>
    <n v="309547.41600000003"/>
  </r>
  <r>
    <d v="2020-05-04T00:00:00"/>
    <x v="6"/>
    <n v="360255"/>
    <n v="38406954"/>
    <n v="27588003.988000002"/>
    <n v="1078421.345076923"/>
    <n v="125"/>
    <n v="20495"/>
    <n v="18964"/>
    <n v="39.22"/>
    <x v="137"/>
    <n v="9740528.6669230759"/>
    <x v="4"/>
    <n v="307255.63199999998"/>
  </r>
  <r>
    <d v="2020-04-29T00:00:00"/>
    <x v="6"/>
    <n v="387220.5"/>
    <n v="41559384"/>
    <n v="30476170.214999996"/>
    <n v="642893.56656923075"/>
    <n v="125"/>
    <n v="21863"/>
    <n v="20160"/>
    <n v="36.369999999999997"/>
    <x v="138"/>
    <n v="10440320.218430772"/>
    <x v="5"/>
    <n v="332475.07199999999"/>
  </r>
  <r>
    <d v="2020-05-02T00:00:00"/>
    <x v="6"/>
    <n v="296580"/>
    <n v="31843737"/>
    <n v="23119777.98"/>
    <n v="657754.31880000001"/>
    <n v="125"/>
    <n v="16932"/>
    <n v="15601"/>
    <n v="37.729999999999997"/>
    <x v="133"/>
    <n v="8066204.7011999991"/>
    <x v="1"/>
    <n v="254749.89600000001"/>
  </r>
  <r>
    <d v="2020-05-26T00:00:00"/>
    <x v="6"/>
    <n v="369861"/>
    <n v="38365960.5"/>
    <n v="27592063.502999999"/>
    <n v="589339.03384615376"/>
    <n v="124"/>
    <n v="21153"/>
    <n v="19673"/>
    <n v="39.049999999999997"/>
    <x v="139"/>
    <n v="10184557.963153848"/>
    <x v="3"/>
    <n v="309402.90725806454"/>
  </r>
  <r>
    <d v="2020-05-01T00:00:00"/>
    <x v="6"/>
    <n v="372504"/>
    <n v="40077193.5"/>
    <n v="29141359.438000001"/>
    <n v="848425.41843846149"/>
    <n v="125"/>
    <n v="20602"/>
    <n v="18845"/>
    <n v="37.53"/>
    <x v="140"/>
    <n v="10087408.643561538"/>
    <x v="6"/>
    <n v="320617.54800000001"/>
  </r>
  <r>
    <d v="2020-05-12T00:00:00"/>
    <x v="6"/>
    <n v="373392"/>
    <n v="39578577"/>
    <n v="28453665.594999999"/>
    <n v="535419.89796923078"/>
    <n v="125"/>
    <n v="21106"/>
    <n v="19651"/>
    <n v="39.1"/>
    <x v="141"/>
    <n v="10589491.50703077"/>
    <x v="3"/>
    <n v="316628.61599999998"/>
  </r>
  <r>
    <d v="2020-05-21T00:00:00"/>
    <x v="6"/>
    <n v="378043.5"/>
    <n v="37902156.57"/>
    <n v="28083686.689999998"/>
    <n v="713697.60769230768"/>
    <n v="125"/>
    <n v="20911"/>
    <n v="19358"/>
    <n v="34.96"/>
    <x v="142"/>
    <n v="9104772.2723076958"/>
    <x v="2"/>
    <n v="303217.25255999999"/>
  </r>
  <r>
    <d v="2020-05-20T00:00:00"/>
    <x v="6"/>
    <n v="388668"/>
    <n v="39639309"/>
    <n v="28736966.634"/>
    <n v="997757.75384615385"/>
    <n v="125"/>
    <n v="21674"/>
    <n v="20155"/>
    <n v="37.94"/>
    <x v="143"/>
    <n v="9904584.6121538468"/>
    <x v="5"/>
    <n v="317114.47200000001"/>
  </r>
  <r>
    <d v="2020-05-05T00:00:00"/>
    <x v="6"/>
    <n v="333792"/>
    <n v="35671734"/>
    <n v="25644478.342"/>
    <n v="919576.96055384621"/>
    <n v="125"/>
    <n v="18944"/>
    <n v="17541"/>
    <n v="39.1"/>
    <x v="144"/>
    <n v="9107678.6974461544"/>
    <x v="3"/>
    <n v="285373.87199999997"/>
  </r>
  <r>
    <d v="2020-04-28T00:00:00"/>
    <x v="6"/>
    <n v="376060.5"/>
    <n v="39918028.5"/>
    <n v="29154014.884"/>
    <n v="611904.23352307687"/>
    <n v="125"/>
    <n v="20914"/>
    <n v="19479"/>
    <n v="36.92"/>
    <x v="145"/>
    <n v="10152109.382476924"/>
    <x v="3"/>
    <n v="319344.228"/>
  </r>
  <r>
    <d v="2020-05-13T00:00:00"/>
    <x v="6"/>
    <n v="350068.5"/>
    <n v="37197115.5"/>
    <n v="26793668.158999998"/>
    <n v="582815.36153846153"/>
    <n v="125"/>
    <n v="19965"/>
    <n v="18573"/>
    <n v="38.83"/>
    <x v="128"/>
    <n v="9820631.9794615395"/>
    <x v="5"/>
    <n v="297576.924"/>
  </r>
  <r>
    <d v="2020-05-31T00:00:00"/>
    <x v="5"/>
    <n v="294337.5"/>
    <n v="29327766"/>
    <n v="22491044.692999996"/>
    <n v="283716.73846153845"/>
    <n v="129"/>
    <n v="17235"/>
    <n v="16052"/>
    <n v="30.4"/>
    <x v="146"/>
    <n v="6553004.5685384655"/>
    <x v="0"/>
    <n v="227347.02325581395"/>
  </r>
  <r>
    <d v="2020-05-03T00:00:00"/>
    <x v="6"/>
    <n v="342666"/>
    <n v="36631999.5"/>
    <n v="26408496.047999997"/>
    <n v="820373.56815384608"/>
    <n v="125"/>
    <n v="18861"/>
    <n v="17420"/>
    <n v="38.71"/>
    <x v="147"/>
    <n v="9403129.8838461563"/>
    <x v="0"/>
    <n v="293055.99599999998"/>
  </r>
  <r>
    <d v="2020-05-30T00:00:00"/>
    <x v="5"/>
    <n v="364882.5"/>
    <n v="35724493.5"/>
    <n v="27535617.434"/>
    <n v="541116.6988461538"/>
    <n v="129"/>
    <n v="20243"/>
    <n v="18711"/>
    <n v="29.74"/>
    <x v="148"/>
    <n v="7647759.3671538457"/>
    <x v="1"/>
    <n v="276934.0581395349"/>
  </r>
  <r>
    <d v="2020-05-06T00:00:00"/>
    <x v="6"/>
    <n v="355278"/>
    <n v="38092344"/>
    <n v="27467616.702999998"/>
    <n v="942702.9"/>
    <n v="125"/>
    <n v="20218"/>
    <n v="18647"/>
    <n v="38.68"/>
    <x v="149"/>
    <n v="9682024.3970000017"/>
    <x v="5"/>
    <n v="304738.75199999998"/>
  </r>
  <r>
    <d v="2020-05-23T00:00:00"/>
    <x v="6"/>
    <n v="456885"/>
    <n v="46408080"/>
    <n v="34793888.932999998"/>
    <n v="595793.09065384604"/>
    <n v="125"/>
    <n v="24574"/>
    <n v="22609"/>
    <n v="33.380000000000003"/>
    <x v="150"/>
    <n v="11018397.976346156"/>
    <x v="1"/>
    <n v="371264.64"/>
  </r>
  <r>
    <d v="2020-05-28T00:00:00"/>
    <x v="5"/>
    <n v="278491.5"/>
    <n v="28151004.75"/>
    <n v="20806418.796"/>
    <n v="591565.35384615383"/>
    <n v="129"/>
    <n v="16453"/>
    <n v="15289"/>
    <n v="35.299999999999997"/>
    <x v="151"/>
    <n v="6753020.6001538457"/>
    <x v="2"/>
    <n v="218224.84302325582"/>
  </r>
  <r>
    <d v="2020-05-25T00:00:00"/>
    <x v="6"/>
    <n v="349734"/>
    <n v="36883428"/>
    <n v="26438356.802999999"/>
    <n v="742420.26923076913"/>
    <n v="124"/>
    <n v="20358"/>
    <n v="18890"/>
    <n v="39.51"/>
    <x v="152"/>
    <n v="9702650.9277692307"/>
    <x v="4"/>
    <n v="297447"/>
  </r>
  <r>
    <d v="2020-04-30T00:00:00"/>
    <x v="6"/>
    <n v="401580"/>
    <n v="43028734.5"/>
    <n v="31156525.939999998"/>
    <n v="343786.08461538458"/>
    <n v="125"/>
    <n v="22368"/>
    <n v="20625"/>
    <n v="38.11"/>
    <x v="153"/>
    <n v="11528422.475384617"/>
    <x v="2"/>
    <n v="344229.87599999999"/>
  </r>
  <r>
    <d v="2020-05-10T00:00:00"/>
    <x v="6"/>
    <n v="368649"/>
    <n v="39010875"/>
    <n v="28090230.958999999"/>
    <n v="532663.16153846146"/>
    <n v="125"/>
    <n v="20368"/>
    <n v="18884"/>
    <n v="38.880000000000003"/>
    <x v="154"/>
    <n v="10387980.87946154"/>
    <x v="0"/>
    <n v="312087"/>
  </r>
  <r>
    <d v="2020-05-08T00:00:00"/>
    <x v="6"/>
    <n v="463530"/>
    <n v="49123180.5"/>
    <n v="36012087.989"/>
    <n v="700442.11537692312"/>
    <n v="125"/>
    <n v="24620"/>
    <n v="22641"/>
    <n v="36.409999999999997"/>
    <x v="155"/>
    <n v="12410650.395623077"/>
    <x v="6"/>
    <n v="392985.44400000002"/>
  </r>
  <r>
    <d v="2020-05-07T00:00:00"/>
    <x v="6"/>
    <n v="319110"/>
    <n v="33763989"/>
    <n v="24610757.489"/>
    <n v="1101833.4472307691"/>
    <n v="125"/>
    <n v="18014"/>
    <n v="16675"/>
    <n v="37.19"/>
    <x v="156"/>
    <n v="8051398.0637692306"/>
    <x v="2"/>
    <n v="270111.91200000001"/>
  </r>
  <r>
    <d v="2020-05-24T00:00:00"/>
    <x v="6"/>
    <n v="375744"/>
    <n v="38191381.5"/>
    <n v="28822960.470999997"/>
    <n v="574198.11538461538"/>
    <n v="125"/>
    <n v="21004"/>
    <n v="19556"/>
    <n v="32.5"/>
    <x v="157"/>
    <n v="8794222.9136153869"/>
    <x v="0"/>
    <n v="305531.05200000003"/>
  </r>
  <r>
    <d v="2020-05-16T00:00:00"/>
    <x v="7"/>
    <n v="81331.5"/>
    <n v="6652179"/>
    <n v="5305378.9040000001"/>
    <n v="156413.8362153846"/>
    <n v="36"/>
    <n v="5286"/>
    <n v="4867"/>
    <n v="25.39"/>
    <x v="158"/>
    <n v="1190386.2597846154"/>
    <x v="1"/>
    <n v="184782.75"/>
  </r>
  <r>
    <d v="2020-05-19T00:00:00"/>
    <x v="7"/>
    <n v="75796.5"/>
    <n v="6173463"/>
    <n v="4915101.7949999999"/>
    <n v="253686.7171923077"/>
    <n v="36"/>
    <n v="5094"/>
    <n v="4716"/>
    <n v="25.6"/>
    <x v="103"/>
    <n v="1004674.4878076924"/>
    <x v="3"/>
    <n v="171485.08333333334"/>
  </r>
  <r>
    <d v="2020-05-17T00:00:00"/>
    <x v="7"/>
    <n v="72861"/>
    <n v="5952802.5"/>
    <n v="4711294.2009999994"/>
    <n v="125880.90000000001"/>
    <n v="36"/>
    <n v="4918"/>
    <n v="4554"/>
    <n v="26.35"/>
    <x v="159"/>
    <n v="1115627.3990000007"/>
    <x v="0"/>
    <n v="165355.625"/>
  </r>
  <r>
    <d v="2020-05-09T00:00:00"/>
    <x v="7"/>
    <n v="83373"/>
    <n v="7253427"/>
    <n v="5531366.3810000001"/>
    <n v="221053.87967692307"/>
    <n v="36"/>
    <n v="5413"/>
    <n v="4959"/>
    <n v="31.13"/>
    <x v="160"/>
    <n v="1501006.7393230768"/>
    <x v="1"/>
    <n v="201484.08333333334"/>
  </r>
  <r>
    <d v="2020-05-04T00:00:00"/>
    <x v="7"/>
    <n v="64108.5"/>
    <n v="5561452.5"/>
    <n v="4257859.3720000004"/>
    <n v="337872.83273076924"/>
    <n v="36"/>
    <n v="4508"/>
    <n v="4149"/>
    <n v="30.62"/>
    <x v="27"/>
    <n v="965720.29526923038"/>
    <x v="4"/>
    <n v="154484.79166666666"/>
  </r>
  <r>
    <d v="2020-04-29T00:00:00"/>
    <x v="7"/>
    <n v="74707.5"/>
    <n v="6454458"/>
    <n v="4968152.9469999997"/>
    <n v="118941.29398461539"/>
    <n v="36"/>
    <n v="4937"/>
    <n v="4561"/>
    <n v="29.92"/>
    <x v="161"/>
    <n v="1367363.7590153848"/>
    <x v="5"/>
    <n v="179290.5"/>
  </r>
  <r>
    <d v="2020-05-02T00:00:00"/>
    <x v="7"/>
    <n v="46216.5"/>
    <n v="4118251.5"/>
    <n v="3133704.9279999998"/>
    <n v="179531.89196153847"/>
    <n v="36"/>
    <n v="3442"/>
    <n v="3147"/>
    <n v="31.42"/>
    <x v="162"/>
    <n v="805014.68003846169"/>
    <x v="1"/>
    <n v="114395.875"/>
  </r>
  <r>
    <d v="2020-05-26T00:00:00"/>
    <x v="7"/>
    <n v="67726.5"/>
    <n v="5864989.5"/>
    <n v="4506085.4840000002"/>
    <n v="167003.69436153845"/>
    <n v="36"/>
    <n v="4770"/>
    <n v="4424"/>
    <n v="30.16"/>
    <x v="163"/>
    <n v="1191900.3216384614"/>
    <x v="3"/>
    <n v="162916.375"/>
  </r>
  <r>
    <d v="2020-05-01T00:00:00"/>
    <x v="7"/>
    <n v="82228.5"/>
    <n v="7032225"/>
    <n v="5546127.1919999998"/>
    <n v="196859.98644615384"/>
    <n v="36"/>
    <n v="5457"/>
    <n v="4916"/>
    <n v="26.8"/>
    <x v="164"/>
    <n v="1289237.8215538464"/>
    <x v="6"/>
    <n v="195339.58333333334"/>
  </r>
  <r>
    <d v="2020-05-12T00:00:00"/>
    <x v="7"/>
    <n v="64390.5"/>
    <n v="5523145.5"/>
    <n v="4230689.2069999995"/>
    <n v="183154.05167692306"/>
    <n v="36"/>
    <n v="4418"/>
    <n v="4088"/>
    <n v="30.55"/>
    <x v="165"/>
    <n v="1109302.2413230776"/>
    <x v="3"/>
    <n v="153420.70833333334"/>
  </r>
  <r>
    <d v="2020-05-21T00:00:00"/>
    <x v="7"/>
    <n v="73126.5"/>
    <n v="5864085"/>
    <n v="4847142.9859999996"/>
    <n v="142998.2095"/>
    <n v="36"/>
    <n v="4816"/>
    <n v="4452"/>
    <n v="20.98"/>
    <x v="166"/>
    <n v="873943.80450000043"/>
    <x v="2"/>
    <n v="162891.25"/>
  </r>
  <r>
    <d v="2020-05-20T00:00:00"/>
    <x v="7"/>
    <n v="99631.5"/>
    <n v="7121946"/>
    <n v="6279205.8499999996"/>
    <n v="279127.27602307691"/>
    <n v="36"/>
    <n v="5914"/>
    <n v="5384"/>
    <n v="13.42"/>
    <x v="167"/>
    <n v="563612.87397692353"/>
    <x v="5"/>
    <n v="197831.83333333334"/>
  </r>
  <r>
    <d v="2020-05-05T00:00:00"/>
    <x v="7"/>
    <n v="66396"/>
    <n v="5770539"/>
    <n v="4433831.2509999992"/>
    <n v="232587.42287692308"/>
    <n v="36"/>
    <n v="4575"/>
    <n v="4206"/>
    <n v="30.15"/>
    <x v="168"/>
    <n v="1104120.3261230777"/>
    <x v="3"/>
    <n v="160292.75"/>
  </r>
  <r>
    <d v="2020-04-28T00:00:00"/>
    <x v="7"/>
    <n v="73147.5"/>
    <n v="6288246"/>
    <n v="4798265.1129999999"/>
    <n v="123081.63515384615"/>
    <n v="36"/>
    <n v="4923"/>
    <n v="4560"/>
    <n v="31.05"/>
    <x v="169"/>
    <n v="1366899.251846154"/>
    <x v="3"/>
    <n v="174673.5"/>
  </r>
  <r>
    <d v="2020-05-13T00:00:00"/>
    <x v="7"/>
    <n v="73062"/>
    <n v="6333828"/>
    <n v="4890619.2620000001"/>
    <n v="181964.68769230769"/>
    <n v="36"/>
    <n v="4967"/>
    <n v="4583"/>
    <n v="29.51"/>
    <x v="170"/>
    <n v="1261244.0503076923"/>
    <x v="5"/>
    <n v="175939.66666666666"/>
  </r>
  <r>
    <d v="2020-05-31T00:00:00"/>
    <x v="6"/>
    <n v="379663.5"/>
    <n v="39380178"/>
    <n v="29726473.223999996"/>
    <n v="305744.98843076918"/>
    <n v="124"/>
    <n v="21392"/>
    <n v="19869"/>
    <n v="32.479999999999997"/>
    <x v="150"/>
    <n v="9347959.787569236"/>
    <x v="0"/>
    <n v="317582.08064516127"/>
  </r>
  <r>
    <d v="2020-05-03T00:00:00"/>
    <x v="7"/>
    <n v="70581"/>
    <n v="6221320.5"/>
    <n v="4762185.0609999998"/>
    <n v="172821.83076923076"/>
    <n v="36"/>
    <n v="4751"/>
    <n v="4370"/>
    <n v="30.64"/>
    <x v="171"/>
    <n v="1286313.6082307694"/>
    <x v="0"/>
    <n v="172814.45833333334"/>
  </r>
  <r>
    <d v="2020-05-30T00:00:00"/>
    <x v="6"/>
    <n v="453123"/>
    <n v="46370904"/>
    <n v="35190775.285000004"/>
    <n v="552625.80000000005"/>
    <n v="124"/>
    <n v="24325"/>
    <n v="22469"/>
    <n v="31.77"/>
    <x v="172"/>
    <n v="10627502.914999995"/>
    <x v="1"/>
    <n v="373958.90322580643"/>
  </r>
  <r>
    <d v="2020-05-06T00:00:00"/>
    <x v="7"/>
    <n v="63012"/>
    <n v="5454121.5"/>
    <n v="4155234.554"/>
    <n v="234787.55649230769"/>
    <n v="36"/>
    <n v="4384"/>
    <n v="4025"/>
    <n v="31.26"/>
    <x v="173"/>
    <n v="1064099.3895076923"/>
    <x v="5"/>
    <n v="151503.375"/>
  </r>
  <r>
    <d v="2020-05-23T00:00:00"/>
    <x v="7"/>
    <n v="89556"/>
    <n v="7173117"/>
    <n v="6068194.523"/>
    <n v="139983.69019999998"/>
    <n v="36"/>
    <n v="5651"/>
    <n v="5212"/>
    <n v="18.21"/>
    <x v="174"/>
    <n v="964938.7868"/>
    <x v="1"/>
    <n v="199253.25"/>
  </r>
  <r>
    <d v="2020-05-28T00:00:00"/>
    <x v="6"/>
    <n v="364638"/>
    <n v="37947688.5"/>
    <n v="27829971.363000002"/>
    <n v="628647.33076923073"/>
    <n v="124"/>
    <n v="20868"/>
    <n v="19342"/>
    <n v="36.36"/>
    <x v="175"/>
    <n v="9489069.8062307667"/>
    <x v="2"/>
    <n v="306029.74596774194"/>
  </r>
  <r>
    <d v="2020-05-25T00:00:00"/>
    <x v="7"/>
    <n v="66316.5"/>
    <n v="5704650"/>
    <n v="4375924.2359999996"/>
    <n v="135246.95929230767"/>
    <n v="36"/>
    <n v="4641"/>
    <n v="4274"/>
    <n v="30.36"/>
    <x v="176"/>
    <n v="1193478.8047076927"/>
    <x v="4"/>
    <n v="158462.5"/>
  </r>
  <r>
    <d v="2020-04-30T00:00:00"/>
    <x v="7"/>
    <n v="78235.5"/>
    <n v="6819594"/>
    <n v="5260171.5349999992"/>
    <n v="70931.816676923074"/>
    <n v="36"/>
    <n v="5143"/>
    <n v="4715"/>
    <n v="29.65"/>
    <x v="177"/>
    <n v="1488490.6483230777"/>
    <x v="2"/>
    <n v="189433.16666666666"/>
  </r>
  <r>
    <d v="2020-05-10T00:00:00"/>
    <x v="7"/>
    <n v="88311"/>
    <n v="7726069.5"/>
    <n v="5922893.7209999999"/>
    <n v="161614.12454615385"/>
    <n v="36"/>
    <n v="5746"/>
    <n v="5277"/>
    <n v="30.44"/>
    <x v="178"/>
    <n v="1641561.6544538462"/>
    <x v="0"/>
    <n v="214613.04166666666"/>
  </r>
  <r>
    <d v="2020-05-08T00:00:00"/>
    <x v="7"/>
    <n v="61804.5"/>
    <n v="5365708.5"/>
    <n v="4091691.3249999997"/>
    <n v="232169.67161538458"/>
    <n v="36"/>
    <n v="4199"/>
    <n v="3867"/>
    <n v="31.14"/>
    <x v="179"/>
    <n v="1041847.5033846158"/>
    <x v="6"/>
    <n v="149047.45833333334"/>
  </r>
  <r>
    <d v="2020-05-07T00:00:00"/>
    <x v="7"/>
    <n v="71067"/>
    <n v="6175837.5"/>
    <n v="4747959.6140000001"/>
    <n v="157793.27424615383"/>
    <n v="36"/>
    <n v="4826"/>
    <n v="4426"/>
    <n v="30.07"/>
    <x v="180"/>
    <n v="1270084.6117538461"/>
    <x v="2"/>
    <n v="171551.04166666666"/>
  </r>
  <r>
    <d v="2020-05-24T00:00:00"/>
    <x v="7"/>
    <n v="74649"/>
    <n v="6098236.5"/>
    <n v="5042435.841"/>
    <n v="156805.83461538461"/>
    <n v="36"/>
    <n v="4915"/>
    <n v="4562"/>
    <n v="20.94"/>
    <x v="181"/>
    <n v="898994.82438461541"/>
    <x v="0"/>
    <n v="169395.45833333334"/>
  </r>
  <r>
    <d v="2020-05-16T00:00:00"/>
    <x v="8"/>
    <n v="44560.5"/>
    <n v="4025148"/>
    <n v="3259483.304"/>
    <n v="145385.33866923075"/>
    <n v="21"/>
    <n v="2427"/>
    <n v="2213"/>
    <n v="23.49"/>
    <x v="182"/>
    <n v="620279.3573307693"/>
    <x v="1"/>
    <n v="191673.71428571429"/>
  </r>
  <r>
    <d v="2020-05-19T00:00:00"/>
    <x v="8"/>
    <n v="38250"/>
    <n v="3552937.5"/>
    <n v="2795344.17"/>
    <n v="245048.26007692309"/>
    <n v="21"/>
    <n v="2245"/>
    <n v="2053"/>
    <n v="27.1"/>
    <x v="183"/>
    <n v="512545.06992307701"/>
    <x v="3"/>
    <n v="169187.5"/>
  </r>
  <r>
    <d v="2020-05-17T00:00:00"/>
    <x v="8"/>
    <n v="34830"/>
    <n v="3191155.5"/>
    <n v="2528990.5839999998"/>
    <n v="292821.22307692311"/>
    <n v="21"/>
    <n v="2054"/>
    <n v="1883"/>
    <n v="26.18"/>
    <x v="184"/>
    <n v="369343.69292307709"/>
    <x v="0"/>
    <n v="151959.78571428571"/>
  </r>
  <r>
    <d v="2020-05-09T00:00:00"/>
    <x v="8"/>
    <n v="32239.5"/>
    <n v="3084892.5"/>
    <n v="2384575.3629999999"/>
    <n v="184346.05176923078"/>
    <n v="21"/>
    <n v="1891"/>
    <n v="1709"/>
    <n v="29.37"/>
    <x v="185"/>
    <n v="515971.08523076936"/>
    <x v="1"/>
    <n v="146899.64285714287"/>
  </r>
  <r>
    <d v="2020-05-04T00:00:00"/>
    <x v="8"/>
    <n v="30780"/>
    <n v="2817853.5"/>
    <n v="2169377.2250000001"/>
    <n v="215836.18461538458"/>
    <n v="20"/>
    <n v="1804"/>
    <n v="1638"/>
    <n v="29.89"/>
    <x v="186"/>
    <n v="432640.09038461535"/>
    <x v="4"/>
    <n v="140892.67499999999"/>
  </r>
  <r>
    <d v="2020-04-29T00:00:00"/>
    <x v="8"/>
    <n v="29142"/>
    <n v="2627595"/>
    <n v="2033299.2799999998"/>
    <n v="202681.39594615382"/>
    <n v="19"/>
    <n v="1676"/>
    <n v="1516"/>
    <n v="29.23"/>
    <x v="166"/>
    <n v="391614.32405384642"/>
    <x v="5"/>
    <n v="138294.47368421053"/>
  </r>
  <r>
    <d v="2020-05-02T00:00:00"/>
    <x v="8"/>
    <n v="26428.5"/>
    <n v="2470465.5"/>
    <n v="1911613.1440000001"/>
    <n v="187667.93086153845"/>
    <n v="20"/>
    <n v="1613"/>
    <n v="1457"/>
    <n v="29.23"/>
    <x v="187"/>
    <n v="371184.42513846146"/>
    <x v="1"/>
    <n v="123523.27499999999"/>
  </r>
  <r>
    <d v="2020-05-26T00:00:00"/>
    <x v="8"/>
    <n v="40744.5"/>
    <n v="3700311"/>
    <n v="2861069.8419999997"/>
    <n v="170303.62015384613"/>
    <n v="21"/>
    <n v="2418"/>
    <n v="2215"/>
    <n v="29.33"/>
    <x v="188"/>
    <n v="668937.53784615418"/>
    <x v="3"/>
    <n v="176205.28571428571"/>
  </r>
  <r>
    <d v="2020-05-01T00:00:00"/>
    <x v="8"/>
    <n v="46620"/>
    <n v="4293241.5"/>
    <n v="3389723.9589999998"/>
    <n v="329717.03827692306"/>
    <n v="20"/>
    <n v="2468"/>
    <n v="2221"/>
    <n v="26.65"/>
    <x v="189"/>
    <n v="573800.50272307708"/>
    <x v="6"/>
    <n v="214662.07500000001"/>
  </r>
  <r>
    <d v="2020-05-12T00:00:00"/>
    <x v="8"/>
    <n v="32419.5"/>
    <n v="3080614.5"/>
    <n v="2363955.7909999997"/>
    <n v="200042.36143846155"/>
    <n v="21"/>
    <n v="1926"/>
    <n v="1745"/>
    <n v="30.32"/>
    <x v="190"/>
    <n v="516616.34756153869"/>
    <x v="3"/>
    <n v="146695.92857142858"/>
  </r>
  <r>
    <d v="2020-05-21T00:00:00"/>
    <x v="8"/>
    <n v="40819.5"/>
    <n v="3810394.5"/>
    <n v="3046897.7940000002"/>
    <n v="144594.40769230769"/>
    <n v="21"/>
    <n v="2335"/>
    <n v="2126"/>
    <n v="25.06"/>
    <x v="191"/>
    <n v="618902.29830769205"/>
    <x v="2"/>
    <n v="181447.35714285713"/>
  </r>
  <r>
    <d v="2020-05-20T00:00:00"/>
    <x v="8"/>
    <n v="41391"/>
    <n v="3918987"/>
    <n v="3141103.9569999999"/>
    <n v="205451.17950769232"/>
    <n v="21"/>
    <n v="2410"/>
    <n v="2202"/>
    <n v="24.76"/>
    <x v="192"/>
    <n v="572431.86349230772"/>
    <x v="5"/>
    <n v="186618.42857142858"/>
  </r>
  <r>
    <d v="2020-05-05T00:00:00"/>
    <x v="8"/>
    <n v="29482.5"/>
    <n v="2648688"/>
    <n v="2021918.12"/>
    <n v="219587.1531846154"/>
    <n v="20"/>
    <n v="1757"/>
    <n v="1596"/>
    <n v="31"/>
    <x v="193"/>
    <n v="407182.72681538446"/>
    <x v="3"/>
    <n v="132434.4"/>
  </r>
  <r>
    <d v="2020-04-28T00:00:00"/>
    <x v="8"/>
    <n v="32181"/>
    <n v="2863600.5"/>
    <n v="2246478.6170000001"/>
    <n v="140503.93076923076"/>
    <n v="19"/>
    <n v="1846"/>
    <n v="1681"/>
    <n v="27.47"/>
    <x v="194"/>
    <n v="476617.95223076915"/>
    <x v="3"/>
    <n v="150715.81578947368"/>
  </r>
  <r>
    <d v="2020-05-13T00:00:00"/>
    <x v="8"/>
    <n v="35535"/>
    <n v="3288069"/>
    <n v="2580984.0299999998"/>
    <n v="208081.82515384615"/>
    <n v="21"/>
    <n v="2061"/>
    <n v="1876"/>
    <n v="27.4"/>
    <x v="195"/>
    <n v="499003.14484615403"/>
    <x v="5"/>
    <n v="156574.71428571429"/>
  </r>
  <r>
    <d v="2020-05-31T00:00:00"/>
    <x v="7"/>
    <n v="76234.5"/>
    <n v="6500848.5"/>
    <n v="5172874.4439999992"/>
    <n v="60556.251538461533"/>
    <n v="37"/>
    <n v="5215"/>
    <n v="4848"/>
    <n v="25.67"/>
    <x v="196"/>
    <n v="1267417.8044615393"/>
    <x v="0"/>
    <n v="175698.60810810811"/>
  </r>
  <r>
    <d v="2020-05-03T00:00:00"/>
    <x v="8"/>
    <n v="29935.5"/>
    <n v="2720002.5"/>
    <n v="2102974.0010000002"/>
    <n v="175338.6411076923"/>
    <n v="20"/>
    <n v="1716"/>
    <n v="1561"/>
    <n v="29.34"/>
    <x v="191"/>
    <n v="441689.85789230757"/>
    <x v="0"/>
    <n v="136000.125"/>
  </r>
  <r>
    <d v="2020-05-30T00:00:00"/>
    <x v="7"/>
    <n v="106926"/>
    <n v="9098386.5"/>
    <n v="7354572.0109999999"/>
    <n v="193869.59292307691"/>
    <n v="37"/>
    <n v="6645"/>
    <n v="6122"/>
    <n v="23.71"/>
    <x v="197"/>
    <n v="1549944.8960769232"/>
    <x v="1"/>
    <n v="245902.33783783784"/>
  </r>
  <r>
    <d v="2020-05-06T00:00:00"/>
    <x v="8"/>
    <n v="30342"/>
    <n v="2738127"/>
    <n v="2094375.01"/>
    <n v="174068.47879999998"/>
    <n v="20"/>
    <n v="1747"/>
    <n v="1570"/>
    <n v="30.74"/>
    <x v="198"/>
    <n v="469683.51120000001"/>
    <x v="5"/>
    <n v="136906.35"/>
  </r>
  <r>
    <d v="2020-05-23T00:00:00"/>
    <x v="8"/>
    <n v="42999"/>
    <n v="3883215"/>
    <n v="3151914.3419999997"/>
    <n v="162279.9956153846"/>
    <n v="21"/>
    <n v="2460"/>
    <n v="2226"/>
    <n v="23.2"/>
    <x v="199"/>
    <n v="569020.66238461575"/>
    <x v="1"/>
    <n v="184915"/>
  </r>
  <r>
    <d v="2020-05-28T00:00:00"/>
    <x v="7"/>
    <n v="69945"/>
    <n v="6101931"/>
    <n v="4743581.9779999992"/>
    <n v="226018.55243846151"/>
    <n v="37"/>
    <n v="4840"/>
    <n v="4475"/>
    <n v="28.64"/>
    <x v="200"/>
    <n v="1132330.4695615394"/>
    <x v="2"/>
    <n v="164917.05405405405"/>
  </r>
  <r>
    <d v="2020-05-25T00:00:00"/>
    <x v="8"/>
    <n v="38740.5"/>
    <n v="3561655.5"/>
    <n v="2769041.2770000002"/>
    <n v="180495.52483076922"/>
    <n v="21"/>
    <n v="2330"/>
    <n v="2142"/>
    <n v="28.62"/>
    <x v="201"/>
    <n v="612118.69816923048"/>
    <x v="4"/>
    <n v="169602.64285714287"/>
  </r>
  <r>
    <d v="2020-04-30T00:00:00"/>
    <x v="8"/>
    <n v="31231.5"/>
    <n v="2853310.5"/>
    <n v="2211817.6569999997"/>
    <n v="63441.684615384613"/>
    <n v="20"/>
    <n v="1756"/>
    <n v="1586"/>
    <n v="29"/>
    <x v="202"/>
    <n v="578051.15838461579"/>
    <x v="2"/>
    <n v="142665.52499999999"/>
  </r>
  <r>
    <d v="2020-05-10T00:00:00"/>
    <x v="8"/>
    <n v="37489.5"/>
    <n v="3549097.5"/>
    <n v="2745646.9479999999"/>
    <n v="258287.05384615384"/>
    <n v="21"/>
    <n v="2120"/>
    <n v="1921"/>
    <n v="29.26"/>
    <x v="203"/>
    <n v="545163.49815384625"/>
    <x v="0"/>
    <n v="169004.64285714287"/>
  </r>
  <r>
    <d v="2020-05-08T00:00:00"/>
    <x v="8"/>
    <n v="34399.5"/>
    <n v="3201358.5"/>
    <n v="2481896.3339999998"/>
    <n v="156377.12456923077"/>
    <n v="21"/>
    <n v="1957"/>
    <n v="1755"/>
    <n v="28.99"/>
    <x v="204"/>
    <n v="563085.04143076949"/>
    <x v="6"/>
    <n v="152445.64285714287"/>
  </r>
  <r>
    <d v="2020-05-07T00:00:00"/>
    <x v="8"/>
    <n v="32851.5"/>
    <n v="2934504"/>
    <n v="2253872.1379999998"/>
    <n v="160756.50769230767"/>
    <n v="21"/>
    <n v="1879"/>
    <n v="1695"/>
    <n v="30.2"/>
    <x v="205"/>
    <n v="519875.3543076925"/>
    <x v="2"/>
    <n v="139738.28571428571"/>
  </r>
  <r>
    <d v="2020-05-24T00:00:00"/>
    <x v="8"/>
    <n v="38194.5"/>
    <n v="3449302.5"/>
    <n v="2798056.2479999997"/>
    <n v="174707.83838461537"/>
    <n v="21"/>
    <n v="2254"/>
    <n v="2061"/>
    <n v="23.27"/>
    <x v="206"/>
    <n v="476538.41361538495"/>
    <x v="0"/>
    <n v="164252.5"/>
  </r>
  <r>
    <d v="2020-05-31T00:00:00"/>
    <x v="8"/>
    <n v="42423"/>
    <n v="3994153.5"/>
    <n v="3105853.9129999997"/>
    <n v="53605.712153846151"/>
    <n v="23"/>
    <n v="2522"/>
    <n v="2295"/>
    <n v="28.6"/>
    <x v="207"/>
    <n v="834693.87484615413"/>
    <x v="0"/>
    <n v="173658.84782608695"/>
  </r>
  <r>
    <d v="2020-05-30T00:00:00"/>
    <x v="8"/>
    <n v="48286.5"/>
    <n v="4456441.5"/>
    <n v="3473157.5449999999"/>
    <n v="205639.55141538463"/>
    <n v="22"/>
    <n v="2793"/>
    <n v="2539"/>
    <n v="28.31"/>
    <x v="208"/>
    <n v="777644.40358461544"/>
    <x v="1"/>
    <n v="202565.52272727274"/>
  </r>
  <r>
    <d v="2020-05-28T00:00:00"/>
    <x v="8"/>
    <n v="41442"/>
    <n v="3893680.5"/>
    <n v="3004872.3489999999"/>
    <n v="190911.88401538462"/>
    <n v="22"/>
    <n v="2454"/>
    <n v="2239"/>
    <n v="29.58"/>
    <x v="209"/>
    <n v="697896.26698461547"/>
    <x v="2"/>
    <n v="176985.47727272726"/>
  </r>
  <r>
    <d v="2020-05-16T00:00:00"/>
    <x v="9"/>
    <n v="18600"/>
    <n v="1601425.5"/>
    <n v="1268422.666"/>
    <n v="189642.93076923076"/>
    <n v="15"/>
    <n v="1111"/>
    <n v="992"/>
    <n v="26.25"/>
    <x v="210"/>
    <n v="143359.90323076927"/>
    <x v="1"/>
    <n v="106761.7"/>
  </r>
  <r>
    <d v="2020-05-19T00:00:00"/>
    <x v="9"/>
    <n v="16638"/>
    <n v="1364847"/>
    <n v="1137103.412"/>
    <n v="258642.5153846154"/>
    <n v="16"/>
    <n v="1012"/>
    <n v="900"/>
    <n v="20.03"/>
    <x v="211"/>
    <n v="-30898.92738461541"/>
    <x v="3"/>
    <n v="85302.9375"/>
  </r>
  <r>
    <d v="2020-05-17T00:00:00"/>
    <x v="9"/>
    <n v="15609"/>
    <n v="1377577.5"/>
    <n v="1086345.0159999998"/>
    <n v="224718.40769230769"/>
    <n v="15"/>
    <n v="971"/>
    <n v="856"/>
    <n v="26.81"/>
    <x v="212"/>
    <n v="66514.076307692478"/>
    <x v="0"/>
    <n v="91838.5"/>
  </r>
  <r>
    <d v="2020-05-09T00:00:00"/>
    <x v="9"/>
    <n v="13948.5"/>
    <n v="1222932"/>
    <n v="974409.1449999999"/>
    <n v="299208.26923076925"/>
    <n v="15"/>
    <n v="849"/>
    <n v="740"/>
    <n v="25.5"/>
    <x v="213"/>
    <n v="-50685.414230769151"/>
    <x v="1"/>
    <n v="81528.800000000003"/>
  </r>
  <r>
    <d v="2020-05-04T00:00:00"/>
    <x v="9"/>
    <n v="12301.5"/>
    <n v="1085211"/>
    <n v="874153.34499999997"/>
    <n v="243709.48269230771"/>
    <n v="15"/>
    <n v="750"/>
    <n v="647"/>
    <n v="24.14"/>
    <x v="214"/>
    <n v="-32651.827692307677"/>
    <x v="4"/>
    <n v="72347.399999999994"/>
  </r>
  <r>
    <d v="2020-04-29T00:00:00"/>
    <x v="9"/>
    <n v="13014"/>
    <n v="1115992.5"/>
    <n v="928035.23599999992"/>
    <n v="185811.06153846154"/>
    <n v="15"/>
    <n v="786"/>
    <n v="695"/>
    <n v="20.25"/>
    <x v="215"/>
    <n v="2146.2024615385453"/>
    <x v="5"/>
    <n v="74399.5"/>
  </r>
  <r>
    <d v="2020-05-02T00:00:00"/>
    <x v="9"/>
    <n v="12313.5"/>
    <n v="1053220.5"/>
    <n v="843395.10900000005"/>
    <n v="137019.67692307691"/>
    <n v="15"/>
    <n v="751"/>
    <n v="651"/>
    <n v="24.88"/>
    <x v="216"/>
    <n v="72805.714076923032"/>
    <x v="1"/>
    <n v="70214.7"/>
  </r>
  <r>
    <d v="2020-05-26T00:00:00"/>
    <x v="9"/>
    <n v="17391"/>
    <n v="1489132.5"/>
    <n v="1209901.0159999998"/>
    <n v="272121.81538461539"/>
    <n v="17"/>
    <n v="1140"/>
    <n v="1016"/>
    <n v="23.08"/>
    <x v="217"/>
    <n v="7109.6686153847841"/>
    <x v="3"/>
    <n v="87596.029411764699"/>
  </r>
  <r>
    <d v="2020-05-01T00:00:00"/>
    <x v="9"/>
    <n v="17113.5"/>
    <n v="1465842"/>
    <n v="1193019.642"/>
    <n v="272484.63076923077"/>
    <n v="15"/>
    <n v="996"/>
    <n v="888"/>
    <n v="22.87"/>
    <x v="218"/>
    <n v="337.72723076923285"/>
    <x v="6"/>
    <n v="97722.8"/>
  </r>
  <r>
    <d v="2020-05-12T00:00:00"/>
    <x v="9"/>
    <n v="12802.5"/>
    <n v="1123830"/>
    <n v="914932.571"/>
    <n v="284287.79007692303"/>
    <n v="15"/>
    <n v="845"/>
    <n v="743"/>
    <n v="22.83"/>
    <x v="219"/>
    <n v="-75390.361076923029"/>
    <x v="3"/>
    <n v="74922"/>
  </r>
  <r>
    <d v="2020-05-21T00:00:00"/>
    <x v="9"/>
    <n v="16554"/>
    <n v="1380751.5"/>
    <n v="1137748.7319999998"/>
    <n v="227139.51416923077"/>
    <n v="17"/>
    <n v="1045"/>
    <n v="930"/>
    <n v="21.36"/>
    <x v="78"/>
    <n v="15863.25383076939"/>
    <x v="2"/>
    <n v="81220.676470588238"/>
  </r>
  <r>
    <d v="2020-05-20T00:00:00"/>
    <x v="9"/>
    <n v="17329.5"/>
    <n v="1430254.5"/>
    <n v="1175778.8370000001"/>
    <n v="286968.87692307692"/>
    <n v="16"/>
    <n v="1050"/>
    <n v="938"/>
    <n v="21.64"/>
    <x v="220"/>
    <n v="-32493.213923076983"/>
    <x v="5"/>
    <n v="89390.90625"/>
  </r>
  <r>
    <d v="2020-05-05T00:00:00"/>
    <x v="9"/>
    <n v="15987"/>
    <n v="1384179"/>
    <n v="1116620.7919999999"/>
    <n v="220298.15353846154"/>
    <n v="15"/>
    <n v="922"/>
    <n v="823"/>
    <n v="23.96"/>
    <x v="221"/>
    <n v="47260.054461538559"/>
    <x v="3"/>
    <n v="92278.6"/>
  </r>
  <r>
    <d v="2020-04-28T00:00:00"/>
    <x v="9"/>
    <n v="13303.5"/>
    <n v="1102887"/>
    <n v="914116.79200000002"/>
    <n v="173095.92049999998"/>
    <n v="15"/>
    <n v="780"/>
    <n v="690"/>
    <n v="20.65"/>
    <x v="222"/>
    <n v="15674.287500000006"/>
    <x v="3"/>
    <n v="73525.8"/>
  </r>
  <r>
    <d v="2020-05-13T00:00:00"/>
    <x v="9"/>
    <n v="14305.5"/>
    <n v="1243507.5"/>
    <n v="987216.74099999992"/>
    <n v="233030.6"/>
    <n v="15"/>
    <n v="898"/>
    <n v="795"/>
    <n v="25.96"/>
    <x v="223"/>
    <n v="23260.159000000072"/>
    <x v="5"/>
    <n v="82900.5"/>
  </r>
  <r>
    <d v="2020-05-03T00:00:00"/>
    <x v="9"/>
    <n v="12924"/>
    <n v="1120009.5"/>
    <n v="902752.71699999995"/>
    <n v="193184.6"/>
    <n v="15"/>
    <n v="784"/>
    <n v="696"/>
    <n v="24.07"/>
    <x v="224"/>
    <n v="24072.183000000048"/>
    <x v="0"/>
    <n v="74667.3"/>
  </r>
  <r>
    <d v="2020-05-06T00:00:00"/>
    <x v="9"/>
    <n v="14061"/>
    <n v="1221057"/>
    <n v="983096.41700000002"/>
    <n v="373408.83343076921"/>
    <n v="15"/>
    <n v="839"/>
    <n v="733"/>
    <n v="24.21"/>
    <x v="225"/>
    <n v="-135448.25043076923"/>
    <x v="5"/>
    <n v="81403.8"/>
  </r>
  <r>
    <d v="2020-05-23T00:00:00"/>
    <x v="9"/>
    <n v="21958.5"/>
    <n v="1854001.5"/>
    <n v="1515956.368"/>
    <n v="206787.93638461537"/>
    <n v="17"/>
    <n v="1294"/>
    <n v="1155"/>
    <n v="22.3"/>
    <x v="226"/>
    <n v="131257.19561538461"/>
    <x v="1"/>
    <n v="109058.91176470589"/>
  </r>
  <r>
    <d v="2020-05-25T00:00:00"/>
    <x v="9"/>
    <n v="17211"/>
    <n v="1507867.5"/>
    <n v="1217527.6069999998"/>
    <n v="246242.8615384615"/>
    <n v="17"/>
    <n v="1142"/>
    <n v="1020"/>
    <n v="23.85"/>
    <x v="227"/>
    <n v="44097.03146153866"/>
    <x v="4"/>
    <n v="88698.088235294112"/>
  </r>
  <r>
    <d v="2020-04-30T00:00:00"/>
    <x v="9"/>
    <n v="12753"/>
    <n v="1103068.5"/>
    <n v="904501.45600000001"/>
    <n v="58978.558669230762"/>
    <n v="15"/>
    <n v="791"/>
    <n v="691"/>
    <n v="21.95"/>
    <x v="228"/>
    <n v="139588.48533076924"/>
    <x v="2"/>
    <n v="73537.899999999994"/>
  </r>
  <r>
    <d v="2020-05-10T00:00:00"/>
    <x v="9"/>
    <n v="16435.5"/>
    <n v="1471537.5"/>
    <n v="1176721.1640000001"/>
    <n v="252262.82307692306"/>
    <n v="15"/>
    <n v="950"/>
    <n v="848"/>
    <n v="25.05"/>
    <x v="229"/>
    <n v="42553.512923076836"/>
    <x v="0"/>
    <n v="98102.5"/>
  </r>
  <r>
    <d v="2020-05-08T00:00:00"/>
    <x v="9"/>
    <n v="14494.5"/>
    <n v="1269786"/>
    <n v="1018857.6680000001"/>
    <n v="197493.53076923077"/>
    <n v="15"/>
    <n v="879"/>
    <n v="768"/>
    <n v="24.63"/>
    <x v="230"/>
    <n v="53434.801230769168"/>
    <x v="6"/>
    <n v="84652.4"/>
  </r>
  <r>
    <d v="2020-05-07T00:00:00"/>
    <x v="9"/>
    <n v="12705"/>
    <n v="1123894.5"/>
    <n v="898508.49699999997"/>
    <n v="273904.81530769228"/>
    <n v="15"/>
    <n v="805"/>
    <n v="703"/>
    <n v="25.08"/>
    <x v="231"/>
    <n v="-48518.812307692249"/>
    <x v="2"/>
    <n v="74926.3"/>
  </r>
  <r>
    <d v="2020-05-24T00:00:00"/>
    <x v="9"/>
    <n v="18075"/>
    <n v="1548099"/>
    <n v="1256993.4810000001"/>
    <n v="213288.93846153846"/>
    <n v="17"/>
    <n v="1128"/>
    <n v="1001"/>
    <n v="23.16"/>
    <x v="232"/>
    <n v="77816.580538461392"/>
    <x v="0"/>
    <n v="91064.647058823524"/>
  </r>
  <r>
    <d v="2020-05-16T00:00:00"/>
    <x v="10"/>
    <n v="13120.5"/>
    <n v="1215033"/>
    <n v="985281.03599999985"/>
    <n v="143418.86295384614"/>
    <n v="15"/>
    <n v="747"/>
    <n v="647"/>
    <n v="23.32"/>
    <x v="233"/>
    <n v="86333.101046154014"/>
    <x v="1"/>
    <n v="81002.2"/>
  </r>
  <r>
    <d v="2020-05-19T00:00:00"/>
    <x v="10"/>
    <n v="16237.5"/>
    <n v="1403047.5"/>
    <n v="1195875.8800000001"/>
    <n v="173178.52204615384"/>
    <n v="15"/>
    <n v="930"/>
    <n v="827"/>
    <n v="17.32"/>
    <x v="234"/>
    <n v="33993.097953846038"/>
    <x v="3"/>
    <n v="93536.5"/>
  </r>
  <r>
    <d v="2020-05-17T00:00:00"/>
    <x v="10"/>
    <n v="11967"/>
    <n v="1060489.5"/>
    <n v="851805.179"/>
    <n v="171981.49101538458"/>
    <n v="15"/>
    <n v="692"/>
    <n v="591"/>
    <n v="24.5"/>
    <x v="235"/>
    <n v="36702.829984615411"/>
    <x v="0"/>
    <n v="70699.3"/>
  </r>
  <r>
    <d v="2020-05-09T00:00:00"/>
    <x v="10"/>
    <n v="12037.5"/>
    <n v="1081216.5"/>
    <n v="910141.15500000003"/>
    <n v="143296.04318461538"/>
    <n v="15"/>
    <n v="623"/>
    <n v="535"/>
    <n v="18.8"/>
    <x v="236"/>
    <n v="27779.301815384591"/>
    <x v="1"/>
    <n v="72081.100000000006"/>
  </r>
  <r>
    <d v="2020-05-04T00:00:00"/>
    <x v="10"/>
    <n v="7087.5"/>
    <n v="610855.5"/>
    <n v="541946.12800000003"/>
    <n v="150795.58461538461"/>
    <n v="15"/>
    <n v="390"/>
    <n v="315"/>
    <n v="12.72"/>
    <x v="237"/>
    <n v="-81886.212615384633"/>
    <x v="4"/>
    <n v="40723.699999999997"/>
  </r>
  <r>
    <d v="2020-04-29T00:00:00"/>
    <x v="11"/>
    <n v="25816.5"/>
    <n v="2360914.5"/>
    <n v="1868643.6719999998"/>
    <n v="137636.84266153845"/>
    <n v="18"/>
    <n v="1599"/>
    <n v="1450"/>
    <n v="26.34"/>
    <x v="187"/>
    <n v="354633.98533846176"/>
    <x v="5"/>
    <n v="131161.91666666666"/>
  </r>
  <r>
    <d v="2020-05-02T00:00:00"/>
    <x v="10"/>
    <n v="4624.5"/>
    <n v="433243.5"/>
    <n v="377401.46199999994"/>
    <n v="65936.343369230759"/>
    <n v="15"/>
    <n v="274"/>
    <n v="203"/>
    <n v="14.8"/>
    <x v="238"/>
    <n v="-10094.3053692307"/>
    <x v="1"/>
    <n v="28882.9"/>
  </r>
  <r>
    <d v="2020-05-26T00:00:00"/>
    <x v="10"/>
    <n v="12259.5"/>
    <n v="1152054"/>
    <n v="906579.62099999993"/>
    <n v="217611.18753846153"/>
    <n v="15"/>
    <n v="812"/>
    <n v="711"/>
    <n v="27.08"/>
    <x v="234"/>
    <n v="27863.191461538547"/>
    <x v="3"/>
    <n v="76803.600000000006"/>
  </r>
  <r>
    <d v="2020-05-01T00:00:00"/>
    <x v="10"/>
    <n v="5446.5"/>
    <n v="505572"/>
    <n v="422390.908"/>
    <n v="42729.218369230766"/>
    <n v="15"/>
    <n v="294"/>
    <n v="225"/>
    <n v="19.690000000000001"/>
    <x v="239"/>
    <n v="40451.873630769238"/>
    <x v="6"/>
    <n v="33704.800000000003"/>
  </r>
  <r>
    <d v="2020-05-12T00:00:00"/>
    <x v="10"/>
    <n v="11296.5"/>
    <n v="989632.5"/>
    <n v="829947.41200000001"/>
    <n v="196319.5046923077"/>
    <n v="15"/>
    <n v="624"/>
    <n v="538"/>
    <n v="19.239999999999998"/>
    <x v="240"/>
    <n v="-36634.416692307714"/>
    <x v="3"/>
    <n v="65975.5"/>
  </r>
  <r>
    <d v="2020-05-21T00:00:00"/>
    <x v="10"/>
    <n v="12135"/>
    <n v="1103623.5"/>
    <n v="899589.3060000001"/>
    <n v="184440.53076923077"/>
    <n v="15"/>
    <n v="749"/>
    <n v="652"/>
    <n v="22.68"/>
    <x v="241"/>
    <n v="19593.663230769132"/>
    <x v="2"/>
    <n v="73574.899999999994"/>
  </r>
  <r>
    <d v="2020-05-20T00:00:00"/>
    <x v="10"/>
    <n v="12630"/>
    <n v="1104858"/>
    <n v="915994.11899999983"/>
    <n v="161654.46923076923"/>
    <n v="15"/>
    <n v="760"/>
    <n v="664"/>
    <n v="20.62"/>
    <x v="242"/>
    <n v="27209.411769230937"/>
    <x v="5"/>
    <n v="73657.2"/>
  </r>
  <r>
    <d v="2020-05-05T00:00:00"/>
    <x v="10"/>
    <n v="8223"/>
    <n v="694593"/>
    <n v="622755.04999999993"/>
    <n v="172368.62218461538"/>
    <n v="15"/>
    <n v="455"/>
    <n v="381"/>
    <n v="11.54"/>
    <x v="243"/>
    <n v="-100530.67218461531"/>
    <x v="3"/>
    <n v="46306.2"/>
  </r>
  <r>
    <d v="2020-04-28T00:00:00"/>
    <x v="11"/>
    <n v="25149"/>
    <n v="2277072"/>
    <n v="1804070.1239999998"/>
    <n v="125553.02143076922"/>
    <n v="18"/>
    <n v="1505"/>
    <n v="1368"/>
    <n v="26.22"/>
    <x v="244"/>
    <n v="347448.85456923093"/>
    <x v="3"/>
    <n v="126504"/>
  </r>
  <r>
    <d v="2020-05-13T00:00:00"/>
    <x v="10"/>
    <n v="10401"/>
    <n v="949912.5"/>
    <n v="785961.28899999999"/>
    <n v="253438.94004615385"/>
    <n v="15"/>
    <n v="599"/>
    <n v="515"/>
    <n v="20.86"/>
    <x v="245"/>
    <n v="-89487.729046153836"/>
    <x v="5"/>
    <n v="63327.5"/>
  </r>
  <r>
    <d v="2020-05-31T00:00:00"/>
    <x v="9"/>
    <n v="17689.5"/>
    <n v="1592119.5"/>
    <n v="1279369.1529999999"/>
    <n v="119890.85384615383"/>
    <n v="17"/>
    <n v="1186"/>
    <n v="1054"/>
    <n v="24.45"/>
    <x v="246"/>
    <n v="192859.49315384624"/>
    <x v="0"/>
    <n v="93654.088235294112"/>
  </r>
  <r>
    <d v="2020-05-03T00:00:00"/>
    <x v="10"/>
    <n v="8127"/>
    <n v="665302.5"/>
    <n v="644221.49399999995"/>
    <n v="95245.727138461531"/>
    <n v="15"/>
    <n v="455"/>
    <n v="384"/>
    <n v="3.27"/>
    <x v="247"/>
    <n v="-74164.721138461478"/>
    <x v="0"/>
    <n v="44353.5"/>
  </r>
  <r>
    <d v="2020-05-30T00:00:00"/>
    <x v="9"/>
    <n v="27250.5"/>
    <n v="2457252"/>
    <n v="1983435.05"/>
    <n v="175066.50692307693"/>
    <n v="17"/>
    <n v="1697"/>
    <n v="1499"/>
    <n v="23.89"/>
    <x v="99"/>
    <n v="298750.44307692302"/>
    <x v="1"/>
    <n v="144544.23529411765"/>
  </r>
  <r>
    <d v="2020-05-06T00:00:00"/>
    <x v="10"/>
    <n v="8464.5"/>
    <n v="739291.5"/>
    <n v="651727.3679999999"/>
    <n v="154318.62433846152"/>
    <n v="15"/>
    <n v="467"/>
    <n v="389"/>
    <n v="13.44"/>
    <x v="248"/>
    <n v="-66754.492338461423"/>
    <x v="5"/>
    <n v="49286.1"/>
  </r>
  <r>
    <d v="2020-05-23T00:00:00"/>
    <x v="10"/>
    <n v="14167.5"/>
    <n v="1315075.5"/>
    <n v="1074904.135"/>
    <n v="269233.34436923079"/>
    <n v="15"/>
    <n v="840"/>
    <n v="725"/>
    <n v="22.34"/>
    <x v="249"/>
    <n v="-29061.979369230801"/>
    <x v="1"/>
    <n v="87671.7"/>
  </r>
  <r>
    <d v="2020-05-28T00:00:00"/>
    <x v="9"/>
    <n v="16500"/>
    <n v="1487928"/>
    <n v="1187884.8939999999"/>
    <n v="279400.0153846154"/>
    <n v="17"/>
    <n v="1097"/>
    <n v="968"/>
    <n v="25.26"/>
    <x v="250"/>
    <n v="20643.090615384746"/>
    <x v="2"/>
    <n v="87525.176470588238"/>
  </r>
  <r>
    <d v="2020-05-25T00:00:00"/>
    <x v="10"/>
    <n v="13260"/>
    <n v="1230687"/>
    <n v="985675.48699999996"/>
    <n v="224353.45695384615"/>
    <n v="15"/>
    <n v="835"/>
    <n v="736"/>
    <n v="24.86"/>
    <x v="251"/>
    <n v="20658.056046153884"/>
    <x v="4"/>
    <n v="82045.8"/>
  </r>
  <r>
    <d v="2020-04-30T00:00:00"/>
    <x v="10"/>
    <n v="4285.5"/>
    <n v="404691"/>
    <n v="333054.54800000001"/>
    <n v="11494.630769230769"/>
    <n v="15"/>
    <n v="262"/>
    <n v="195"/>
    <n v="21.51"/>
    <x v="252"/>
    <n v="60141.821230769223"/>
    <x v="2"/>
    <n v="26979.4"/>
  </r>
  <r>
    <d v="2020-05-10T00:00:00"/>
    <x v="10"/>
    <n v="13440"/>
    <n v="1198285.5"/>
    <n v="1018063.802"/>
    <n v="178012.59307692308"/>
    <n v="15"/>
    <n v="706"/>
    <n v="608"/>
    <n v="17.7"/>
    <x v="253"/>
    <n v="2209.1049230768986"/>
    <x v="0"/>
    <n v="79885.7"/>
  </r>
  <r>
    <d v="2020-05-08T00:00:00"/>
    <x v="10"/>
    <n v="9058.5"/>
    <n v="798759"/>
    <n v="669115.93699999992"/>
    <n v="171987.47030000002"/>
    <n v="15"/>
    <n v="492"/>
    <n v="412"/>
    <n v="19.38"/>
    <x v="254"/>
    <n v="-42344.407299999933"/>
    <x v="6"/>
    <n v="53250.6"/>
  </r>
  <r>
    <d v="2020-05-07T00:00:00"/>
    <x v="10"/>
    <n v="8719.5"/>
    <n v="769276.5"/>
    <n v="654599.97699999996"/>
    <n v="184385.1884923077"/>
    <n v="15"/>
    <n v="480"/>
    <n v="398"/>
    <n v="17.52"/>
    <x v="255"/>
    <n v="-69708.665492307657"/>
    <x v="2"/>
    <n v="51285.1"/>
  </r>
  <r>
    <d v="2020-05-24T00:00:00"/>
    <x v="10"/>
    <n v="12666"/>
    <n v="1184865"/>
    <n v="953822.62099999993"/>
    <n v="340158.78723076923"/>
    <n v="15"/>
    <n v="779"/>
    <n v="673"/>
    <n v="24.22"/>
    <x v="256"/>
    <n v="-109116.40823076916"/>
    <x v="0"/>
    <n v="78991"/>
  </r>
  <r>
    <d v="2020-05-16T00:00:00"/>
    <x v="11"/>
    <n v="34563"/>
    <n v="2922883.5"/>
    <n v="2340316.3049999997"/>
    <n v="109812.45384615385"/>
    <n v="19"/>
    <n v="2039"/>
    <n v="1868"/>
    <n v="24.89"/>
    <x v="257"/>
    <n v="472754.74115384644"/>
    <x v="1"/>
    <n v="153835.97368421053"/>
  </r>
  <r>
    <d v="2020-05-19T00:00:00"/>
    <x v="11"/>
    <n v="28882.5"/>
    <n v="2446530"/>
    <n v="1956748.2629999998"/>
    <n v="108543.03143076923"/>
    <n v="19"/>
    <n v="1831"/>
    <n v="1667"/>
    <n v="25.03"/>
    <x v="258"/>
    <n v="381238.70556923095"/>
    <x v="3"/>
    <n v="128764.73684210527"/>
  </r>
  <r>
    <d v="2020-05-17T00:00:00"/>
    <x v="11"/>
    <n v="28275"/>
    <n v="2435632.5"/>
    <n v="1954139.7149999999"/>
    <n v="79541.984615384616"/>
    <n v="19"/>
    <n v="1790"/>
    <n v="1633"/>
    <n v="24.64"/>
    <x v="259"/>
    <n v="401950.80038461555"/>
    <x v="0"/>
    <n v="128191.18421052632"/>
  </r>
  <r>
    <d v="2020-05-09T00:00:00"/>
    <x v="11"/>
    <n v="26271"/>
    <n v="2384937"/>
    <n v="1880070.5110000002"/>
    <n v="141472.14615384614"/>
    <n v="19"/>
    <n v="1542"/>
    <n v="1412"/>
    <n v="26.85"/>
    <x v="260"/>
    <n v="363394.34284615365"/>
    <x v="1"/>
    <n v="125523"/>
  </r>
  <r>
    <d v="2020-05-04T00:00:00"/>
    <x v="11"/>
    <n v="23587.5"/>
    <n v="2155668"/>
    <n v="1685753.1839999999"/>
    <n v="135489.15811538461"/>
    <n v="19"/>
    <n v="1479"/>
    <n v="1346"/>
    <n v="27.88"/>
    <x v="261"/>
    <n v="334425.65788461547"/>
    <x v="4"/>
    <n v="113456.21052631579"/>
  </r>
  <r>
    <d v="2020-05-02T00:00:00"/>
    <x v="11"/>
    <n v="18427.5"/>
    <n v="1682851.5"/>
    <n v="1337535.2989999999"/>
    <n v="121636.08074615385"/>
    <n v="19"/>
    <n v="1206"/>
    <n v="1080"/>
    <n v="25.82"/>
    <x v="9"/>
    <n v="223680.12025384628"/>
    <x v="1"/>
    <n v="88571.131578947374"/>
  </r>
  <r>
    <d v="2020-05-26T00:00:00"/>
    <x v="11"/>
    <n v="27156"/>
    <n v="2410803"/>
    <n v="1897998.2520000001"/>
    <n v="96303.4"/>
    <n v="20"/>
    <n v="1814"/>
    <n v="1655"/>
    <n v="27.02"/>
    <x v="262"/>
    <n v="416501.34799999988"/>
    <x v="3"/>
    <n v="120540.15"/>
  </r>
  <r>
    <d v="2020-05-01T00:00:00"/>
    <x v="11"/>
    <n v="35190"/>
    <n v="3168510"/>
    <n v="2533138.7200000002"/>
    <n v="102615.49999999999"/>
    <n v="19"/>
    <n v="1987"/>
    <n v="1791"/>
    <n v="25.08"/>
    <x v="263"/>
    <n v="532755.7799999998"/>
    <x v="6"/>
    <n v="166763.68421052632"/>
  </r>
  <r>
    <d v="2020-05-12T00:00:00"/>
    <x v="11"/>
    <n v="25483.5"/>
    <n v="2243160"/>
    <n v="1757185.7729999998"/>
    <n v="114933.59230769231"/>
    <n v="19"/>
    <n v="1598"/>
    <n v="1454"/>
    <n v="27.66"/>
    <x v="264"/>
    <n v="371040.63469230791"/>
    <x v="3"/>
    <n v="118061.05263157895"/>
  </r>
  <r>
    <d v="2020-05-21T00:00:00"/>
    <x v="11"/>
    <n v="25362"/>
    <n v="2198935.5"/>
    <n v="1755958.3049999999"/>
    <n v="102833.37792307691"/>
    <n v="19"/>
    <n v="1650"/>
    <n v="1505"/>
    <n v="25.23"/>
    <x v="265"/>
    <n v="340143.81707692315"/>
    <x v="2"/>
    <n v="115733.44736842105"/>
  </r>
  <r>
    <d v="2020-05-20T00:00:00"/>
    <x v="11"/>
    <n v="28849.5"/>
    <n v="2520759"/>
    <n v="2010739.0729999999"/>
    <n v="106300.0107076923"/>
    <n v="19"/>
    <n v="1823"/>
    <n v="1678"/>
    <n v="25.36"/>
    <x v="266"/>
    <n v="403719.91629230784"/>
    <x v="5"/>
    <n v="132671.52631578947"/>
  </r>
  <r>
    <d v="2020-05-05T00:00:00"/>
    <x v="11"/>
    <n v="26367"/>
    <n v="2380333.5"/>
    <n v="1873451.2719999999"/>
    <n v="149632.49369999999"/>
    <n v="19"/>
    <n v="1622"/>
    <n v="1482"/>
    <n v="27.06"/>
    <x v="267"/>
    <n v="357249.73430000013"/>
    <x v="3"/>
    <n v="125280.71052631579"/>
  </r>
  <r>
    <d v="2020-05-13T00:00:00"/>
    <x v="11"/>
    <n v="25539"/>
    <n v="2263651.5"/>
    <n v="1783039.3049999997"/>
    <n v="139331.31929230769"/>
    <n v="19"/>
    <n v="1605"/>
    <n v="1447"/>
    <n v="26.95"/>
    <x v="268"/>
    <n v="341280.87570769258"/>
    <x v="5"/>
    <n v="119139.55263157895"/>
  </r>
  <r>
    <d v="2020-05-31T00:00:00"/>
    <x v="10"/>
    <n v="14808"/>
    <n v="1336789.5"/>
    <n v="1084824.9949999999"/>
    <n v="167974.06755384614"/>
    <n v="16"/>
    <n v="917"/>
    <n v="802"/>
    <n v="23.23"/>
    <x v="269"/>
    <n v="83990.437446153985"/>
    <x v="0"/>
    <n v="83549.34375"/>
  </r>
  <r>
    <d v="2020-05-03T00:00:00"/>
    <x v="11"/>
    <n v="21343.5"/>
    <n v="1906557"/>
    <n v="1485927.8739999998"/>
    <n v="100092.68052307691"/>
    <n v="19"/>
    <n v="1314"/>
    <n v="1192"/>
    <n v="28.31"/>
    <x v="263"/>
    <n v="320536.44547692325"/>
    <x v="0"/>
    <n v="100345.10526315789"/>
  </r>
  <r>
    <d v="2020-05-30T00:00:00"/>
    <x v="10"/>
    <n v="17946"/>
    <n v="1609090.5"/>
    <n v="1298844.2"/>
    <n v="137945.5276"/>
    <n v="16"/>
    <n v="1048"/>
    <n v="918"/>
    <n v="23.89"/>
    <x v="270"/>
    <n v="172300.77240000005"/>
    <x v="1"/>
    <n v="100568.15625"/>
  </r>
  <r>
    <d v="2020-05-06T00:00:00"/>
    <x v="11"/>
    <n v="24337.5"/>
    <n v="2159350.5"/>
    <n v="1715939.5399999998"/>
    <n v="115138.50836153845"/>
    <n v="19"/>
    <n v="1509"/>
    <n v="1374"/>
    <n v="25.84"/>
    <x v="271"/>
    <n v="328272.45163846173"/>
    <x v="5"/>
    <n v="113650.02631578948"/>
  </r>
  <r>
    <d v="2020-05-23T00:00:00"/>
    <x v="11"/>
    <n v="36997.5"/>
    <n v="3089140.5"/>
    <n v="2533823.1740000001"/>
    <n v="109891.53846153845"/>
    <n v="19"/>
    <n v="2195"/>
    <n v="1999"/>
    <n v="21.92"/>
    <x v="272"/>
    <n v="445425.78753846145"/>
    <x v="1"/>
    <n v="162586.34210526315"/>
  </r>
  <r>
    <d v="2020-05-28T00:00:00"/>
    <x v="10"/>
    <n v="13864.5"/>
    <n v="1239747"/>
    <n v="995597.5199999999"/>
    <n v="216733.44615384613"/>
    <n v="16"/>
    <n v="876"/>
    <n v="762"/>
    <n v="24.52"/>
    <x v="273"/>
    <n v="27416.033846153965"/>
    <x v="2"/>
    <n v="77484.1875"/>
  </r>
  <r>
    <d v="2020-05-25T00:00:00"/>
    <x v="11"/>
    <n v="28494"/>
    <n v="2512803"/>
    <n v="1972327.267"/>
    <n v="174025.3846153846"/>
    <n v="20"/>
    <n v="1899"/>
    <n v="1738"/>
    <n v="27.4"/>
    <x v="274"/>
    <n v="366450.34838461538"/>
    <x v="4"/>
    <n v="125640.15"/>
  </r>
  <r>
    <d v="2020-04-30T00:00:00"/>
    <x v="11"/>
    <n v="27883.5"/>
    <n v="2560080"/>
    <n v="2016381.645"/>
    <n v="41912.707692307689"/>
    <n v="19"/>
    <n v="1662"/>
    <n v="1506"/>
    <n v="26.96"/>
    <x v="40"/>
    <n v="501785.64730769227"/>
    <x v="2"/>
    <n v="134741.05263157896"/>
  </r>
  <r>
    <d v="2020-05-10T00:00:00"/>
    <x v="11"/>
    <n v="31224"/>
    <n v="2767270.5"/>
    <n v="2174380.5969999996"/>
    <n v="80170.980907692297"/>
    <n v="19"/>
    <n v="1836"/>
    <n v="1680"/>
    <n v="27.27"/>
    <x v="275"/>
    <n v="512718.92209230812"/>
    <x v="0"/>
    <n v="145645.81578947368"/>
  </r>
  <r>
    <d v="2020-05-08T00:00:00"/>
    <x v="11"/>
    <n v="25020"/>
    <n v="2235960"/>
    <n v="1780335.608"/>
    <n v="140320.89928461539"/>
    <n v="19"/>
    <n v="1520"/>
    <n v="1380"/>
    <n v="25.59"/>
    <x v="276"/>
    <n v="315303.49271538458"/>
    <x v="6"/>
    <n v="117682.10526315789"/>
  </r>
  <r>
    <d v="2020-05-07T00:00:00"/>
    <x v="11"/>
    <n v="26184"/>
    <n v="2308336.5"/>
    <n v="1837113.1940000001"/>
    <n v="115064.43612307693"/>
    <n v="19"/>
    <n v="1580"/>
    <n v="1435"/>
    <n v="25.65"/>
    <x v="277"/>
    <n v="356158.86987692292"/>
    <x v="2"/>
    <n v="121491.39473684211"/>
  </r>
  <r>
    <d v="2020-05-24T00:00:00"/>
    <x v="11"/>
    <n v="29824.5"/>
    <n v="2526909"/>
    <n v="2092407.26"/>
    <n v="62346.415384615379"/>
    <n v="19"/>
    <n v="1868"/>
    <n v="1706"/>
    <n v="20.77"/>
    <x v="278"/>
    <n v="372155.32461538463"/>
    <x v="0"/>
    <n v="132995.21052631579"/>
  </r>
  <r>
    <d v="2020-04-29T00:00:00"/>
    <x v="12"/>
    <n v="208351.5"/>
    <n v="21615333"/>
    <n v="15729720.814999998"/>
    <n v="273156.71999999997"/>
    <n v="59"/>
    <n v="13186"/>
    <n v="12251"/>
    <n v="37.42"/>
    <x v="279"/>
    <n v="5612455.4650000026"/>
    <x v="5"/>
    <n v="366361.57627118647"/>
  </r>
  <r>
    <d v="2020-04-28T00:00:00"/>
    <x v="12"/>
    <n v="204637.5"/>
    <n v="21114898.5"/>
    <n v="15426373.358999999"/>
    <n v="255889.23846153845"/>
    <n v="59"/>
    <n v="12943"/>
    <n v="12072"/>
    <n v="36.880000000000003"/>
    <x v="280"/>
    <n v="5432635.9025384625"/>
    <x v="3"/>
    <n v="357879.63559322036"/>
  </r>
  <r>
    <d v="2020-05-31T00:00:00"/>
    <x v="11"/>
    <n v="31372.5"/>
    <n v="2794324.5"/>
    <n v="2251714.5490000001"/>
    <n v="37852.04366923077"/>
    <n v="21"/>
    <n v="2056"/>
    <n v="1879"/>
    <n v="24.1"/>
    <x v="281"/>
    <n v="504757.90733076911"/>
    <x v="0"/>
    <n v="133063.07142857142"/>
  </r>
  <r>
    <d v="2020-05-30T00:00:00"/>
    <x v="11"/>
    <n v="34681.5"/>
    <n v="3005334"/>
    <n v="2408136.8190000001"/>
    <n v="113231.09230769232"/>
    <n v="20"/>
    <n v="2174"/>
    <n v="1957"/>
    <n v="24.8"/>
    <x v="282"/>
    <n v="483966.08869230753"/>
    <x v="1"/>
    <n v="150266.70000000001"/>
  </r>
  <r>
    <d v="2020-05-28T00:00:00"/>
    <x v="11"/>
    <n v="28197"/>
    <n v="2559211.5"/>
    <n v="2038847.0090000001"/>
    <n v="74270.530769230769"/>
    <n v="20"/>
    <n v="1875"/>
    <n v="1701"/>
    <n v="25.52"/>
    <x v="283"/>
    <n v="446093.96023076912"/>
    <x v="2"/>
    <n v="127960.575"/>
  </r>
  <r>
    <d v="2020-05-16T00:00:00"/>
    <x v="12"/>
    <n v="236551.5"/>
    <n v="23689383"/>
    <n v="17329462.175999999"/>
    <n v="258177.63846153844"/>
    <n v="60"/>
    <n v="14049"/>
    <n v="13118"/>
    <n v="36.700000000000003"/>
    <x v="284"/>
    <n v="6101743.1855384624"/>
    <x v="1"/>
    <n v="394823.05"/>
  </r>
  <r>
    <d v="2020-05-19T00:00:00"/>
    <x v="12"/>
    <n v="223597.5"/>
    <n v="21945858"/>
    <n v="15975681.728"/>
    <n v="296759.42307692306"/>
    <n v="60"/>
    <n v="13867"/>
    <n v="12987"/>
    <n v="37.369999999999997"/>
    <x v="285"/>
    <n v="5673416.8489230769"/>
    <x v="3"/>
    <n v="365764.3"/>
  </r>
  <r>
    <d v="2020-05-17T00:00:00"/>
    <x v="12"/>
    <n v="193363.5"/>
    <n v="19546386"/>
    <n v="14278298.844000001"/>
    <n v="264289.06153846154"/>
    <n v="60"/>
    <n v="11698"/>
    <n v="10989"/>
    <n v="36.9"/>
    <x v="286"/>
    <n v="5003798.0944615379"/>
    <x v="0"/>
    <n v="325773.09999999998"/>
  </r>
  <r>
    <d v="2020-05-09T00:00:00"/>
    <x v="12"/>
    <n v="188319"/>
    <n v="19218631.5"/>
    <n v="13973128.512"/>
    <n v="403874.8839461538"/>
    <n v="59"/>
    <n v="12016"/>
    <n v="11137"/>
    <n v="37.54"/>
    <x v="287"/>
    <n v="4841628.1040538456"/>
    <x v="1"/>
    <n v="325739.51694915252"/>
  </r>
  <r>
    <d v="2020-05-04T00:00:00"/>
    <x v="12"/>
    <n v="237544.5"/>
    <n v="24292218"/>
    <n v="17650186.028999999"/>
    <n v="347608.63846153842"/>
    <n v="59"/>
    <n v="14423"/>
    <n v="13432"/>
    <n v="37.630000000000003"/>
    <x v="288"/>
    <n v="6294423.3325384622"/>
    <x v="4"/>
    <n v="411732.50847457629"/>
  </r>
  <r>
    <d v="2020-04-29T00:00:00"/>
    <x v="13"/>
    <n v="203209.5"/>
    <n v="20871391.5"/>
    <n v="15206983.089"/>
    <n v="284467.66153846157"/>
    <n v="54"/>
    <n v="12747"/>
    <n v="11884"/>
    <n v="37.25"/>
    <x v="289"/>
    <n v="5379940.7494615391"/>
    <x v="5"/>
    <n v="386507.25"/>
  </r>
  <r>
    <d v="2020-05-02T00:00:00"/>
    <x v="12"/>
    <n v="185979"/>
    <n v="19625364"/>
    <n v="14386025.838000001"/>
    <n v="361439.69230769225"/>
    <n v="59"/>
    <n v="12429"/>
    <n v="11477"/>
    <n v="36.42"/>
    <x v="290"/>
    <n v="4877898.4696923066"/>
    <x v="1"/>
    <n v="332633.28813559323"/>
  </r>
  <r>
    <d v="2020-05-26T00:00:00"/>
    <x v="12"/>
    <n v="244905"/>
    <n v="25163431.5"/>
    <n v="18210825.697000001"/>
    <n v="272401.2"/>
    <n v="59"/>
    <n v="15369"/>
    <n v="14299"/>
    <n v="38.18"/>
    <x v="139"/>
    <n v="6680204.6029999992"/>
    <x v="3"/>
    <n v="426498.83898305084"/>
  </r>
  <r>
    <d v="2020-05-01T00:00:00"/>
    <x v="12"/>
    <n v="239409"/>
    <n v="25413351"/>
    <n v="18463277.771000002"/>
    <n v="369443.39999999997"/>
    <n v="59"/>
    <n v="15222"/>
    <n v="13873"/>
    <n v="37.64"/>
    <x v="291"/>
    <n v="6580629.828999998"/>
    <x v="6"/>
    <n v="430734.76271186443"/>
  </r>
  <r>
    <d v="2020-05-12T00:00:00"/>
    <x v="12"/>
    <n v="192886.5"/>
    <n v="19205179.5"/>
    <n v="13834210.461999999"/>
    <n v="383344.65076923074"/>
    <n v="60"/>
    <n v="12000"/>
    <n v="11194"/>
    <n v="38.82"/>
    <x v="279"/>
    <n v="4987624.3872307697"/>
    <x v="3"/>
    <n v="320086.32500000001"/>
  </r>
  <r>
    <d v="2020-05-21T00:00:00"/>
    <x v="12"/>
    <n v="224233.5"/>
    <n v="22253295"/>
    <n v="16496134.313999999"/>
    <n v="334550.50769230764"/>
    <n v="60"/>
    <n v="14005"/>
    <n v="13002"/>
    <n v="34.9"/>
    <x v="292"/>
    <n v="5422610.1783076935"/>
    <x v="2"/>
    <n v="370888.25"/>
  </r>
  <r>
    <d v="2020-05-20T00:00:00"/>
    <x v="12"/>
    <n v="219622.5"/>
    <n v="21959286"/>
    <n v="15958453.927999999"/>
    <n v="417117.17692307686"/>
    <n v="60"/>
    <n v="13792"/>
    <n v="12834"/>
    <n v="37.6"/>
    <x v="145"/>
    <n v="5583714.895076924"/>
    <x v="5"/>
    <n v="365988.1"/>
  </r>
  <r>
    <d v="2020-05-05T00:00:00"/>
    <x v="12"/>
    <n v="213582"/>
    <n v="21919435.5"/>
    <n v="15790923.194999998"/>
    <n v="365011.08061538462"/>
    <n v="59"/>
    <n v="13469"/>
    <n v="12486"/>
    <n v="38.81"/>
    <x v="293"/>
    <n v="5763501.2243846171"/>
    <x v="3"/>
    <n v="371515.85593220341"/>
  </r>
  <r>
    <d v="2020-04-28T00:00:00"/>
    <x v="13"/>
    <n v="195705"/>
    <n v="20003263.5"/>
    <n v="14633542.982000001"/>
    <n v="268185.43076923076"/>
    <n v="54"/>
    <n v="12306"/>
    <n v="11532"/>
    <n v="36.69"/>
    <x v="294"/>
    <n v="5101535.0872307681"/>
    <x v="3"/>
    <n v="370430.80555555556"/>
  </r>
  <r>
    <d v="2020-05-13T00:00:00"/>
    <x v="12"/>
    <n v="193722"/>
    <n v="19437273"/>
    <n v="13979092.230999999"/>
    <n v="418713.96153846156"/>
    <n v="60"/>
    <n v="12007"/>
    <n v="11245"/>
    <n v="39.049999999999997"/>
    <x v="295"/>
    <n v="5039466.8074615393"/>
    <x v="5"/>
    <n v="323954.55"/>
  </r>
  <r>
    <d v="2020-05-03T00:00:00"/>
    <x v="12"/>
    <n v="257215.5"/>
    <n v="26492278.5"/>
    <n v="19179229.932"/>
    <n v="254778.07384615383"/>
    <n v="59"/>
    <n v="15277"/>
    <n v="14163"/>
    <n v="38.130000000000003"/>
    <x v="296"/>
    <n v="7058270.4941538461"/>
    <x v="0"/>
    <n v="449021.66949152545"/>
  </r>
  <r>
    <d v="2020-05-06T00:00:00"/>
    <x v="12"/>
    <n v="224779.5"/>
    <n v="23032992"/>
    <n v="16792969.817999996"/>
    <n v="443086.25303076918"/>
    <n v="59"/>
    <n v="14103"/>
    <n v="13118"/>
    <n v="37.159999999999997"/>
    <x v="140"/>
    <n v="5796935.9289692342"/>
    <x v="5"/>
    <n v="390389.69491525425"/>
  </r>
  <r>
    <d v="2020-05-23T00:00:00"/>
    <x v="12"/>
    <n v="292018.5"/>
    <n v="28590910.5"/>
    <n v="21740920.338999998"/>
    <n v="206427.73076923075"/>
    <n v="60"/>
    <n v="17295"/>
    <n v="16010"/>
    <n v="31.51"/>
    <x v="297"/>
    <n v="6643562.4302307712"/>
    <x v="1"/>
    <n v="476515.17499999999"/>
  </r>
  <r>
    <d v="2020-05-25T00:00:00"/>
    <x v="12"/>
    <n v="198751.5"/>
    <n v="20582743.5"/>
    <n v="14894008.652000001"/>
    <n v="316452.66153846157"/>
    <n v="59"/>
    <n v="12983"/>
    <n v="12056"/>
    <n v="38.19"/>
    <x v="298"/>
    <n v="5372282.1864615381"/>
    <x v="4"/>
    <n v="348860.05932203389"/>
  </r>
  <r>
    <d v="2020-04-30T00:00:00"/>
    <x v="12"/>
    <n v="214386"/>
    <n v="22530000"/>
    <n v="16370527.077"/>
    <n v="115618.05384615384"/>
    <n v="59"/>
    <n v="13251"/>
    <n v="12255"/>
    <n v="37.630000000000003"/>
    <x v="299"/>
    <n v="6043854.869153847"/>
    <x v="2"/>
    <n v="381864.40677966102"/>
  </r>
  <r>
    <d v="2020-05-10T00:00:00"/>
    <x v="12"/>
    <n v="243825"/>
    <n v="24890404.5"/>
    <n v="18159589.107999999"/>
    <n v="258558.49999999997"/>
    <n v="59"/>
    <n v="14569"/>
    <n v="13566"/>
    <n v="37.06"/>
    <x v="300"/>
    <n v="6472256.8920000009"/>
    <x v="0"/>
    <n v="421871.26271186443"/>
  </r>
  <r>
    <d v="2020-05-08T00:00:00"/>
    <x v="12"/>
    <n v="232701"/>
    <n v="23881948.5"/>
    <n v="17462223.403999999"/>
    <n v="512464.9846153846"/>
    <n v="59"/>
    <n v="14098"/>
    <n v="13106"/>
    <n v="36.76"/>
    <x v="122"/>
    <n v="5907260.1113846162"/>
    <x v="6"/>
    <n v="404778.78813559323"/>
  </r>
  <r>
    <d v="2020-05-07T00:00:00"/>
    <x v="12"/>
    <n v="219411"/>
    <n v="22460130"/>
    <n v="16627687.641000001"/>
    <n v="518998.75384615385"/>
    <n v="59"/>
    <n v="13495"/>
    <n v="12517"/>
    <n v="35.08"/>
    <x v="301"/>
    <n v="5313443.6051538456"/>
    <x v="2"/>
    <n v="380680.16949152545"/>
  </r>
  <r>
    <d v="2020-05-24T00:00:00"/>
    <x v="12"/>
    <n v="200029.5"/>
    <n v="19959801"/>
    <n v="15125624.641999999"/>
    <n v="318671.85465384612"/>
    <n v="60"/>
    <n v="12822"/>
    <n v="11916"/>
    <n v="31.96"/>
    <x v="302"/>
    <n v="4515504.5033461545"/>
    <x v="0"/>
    <n v="332663.34999999998"/>
  </r>
  <r>
    <d v="2020-05-16T00:00:00"/>
    <x v="13"/>
    <n v="225480"/>
    <n v="22355338.5"/>
    <n v="16443448.491999999"/>
    <n v="291468.59999999998"/>
    <n v="54"/>
    <n v="13170"/>
    <n v="12299"/>
    <n v="35.950000000000003"/>
    <x v="303"/>
    <n v="5620421.4080000017"/>
    <x v="1"/>
    <n v="413987.75"/>
  </r>
  <r>
    <d v="2020-05-19T00:00:00"/>
    <x v="13"/>
    <n v="211453.5"/>
    <n v="20590072.5"/>
    <n v="15078027.685000001"/>
    <n v="293452.29237692308"/>
    <n v="54"/>
    <n v="13070"/>
    <n v="12244"/>
    <n v="36.56"/>
    <x v="304"/>
    <n v="5218592.5226230761"/>
    <x v="3"/>
    <n v="381297.63888888888"/>
  </r>
  <r>
    <d v="2020-05-17T00:00:00"/>
    <x v="13"/>
    <n v="184801.5"/>
    <n v="18449091"/>
    <n v="13533023.127999999"/>
    <n v="246229.69714615386"/>
    <n v="54"/>
    <n v="11128"/>
    <n v="10467"/>
    <n v="36.33"/>
    <x v="305"/>
    <n v="4669838.1748538474"/>
    <x v="0"/>
    <n v="341649.83333333331"/>
  </r>
  <r>
    <d v="2020-05-09T00:00:00"/>
    <x v="13"/>
    <n v="177976.5"/>
    <n v="18085798.5"/>
    <n v="13150397.668"/>
    <n v="444057.73347692302"/>
    <n v="54"/>
    <n v="11288"/>
    <n v="10492"/>
    <n v="37.53"/>
    <x v="306"/>
    <n v="4491343.0985230776"/>
    <x v="1"/>
    <n v="334922.19444444444"/>
  </r>
  <r>
    <d v="2020-05-04T00:00:00"/>
    <x v="13"/>
    <n v="223617"/>
    <n v="22796827.5"/>
    <n v="16597666.014999999"/>
    <n v="404297.74615384609"/>
    <n v="54"/>
    <n v="13606"/>
    <n v="12697"/>
    <n v="37.35"/>
    <x v="149"/>
    <n v="5794863.7388461549"/>
    <x v="4"/>
    <n v="422163.47222222225"/>
  </r>
  <r>
    <d v="2020-05-02T00:00:00"/>
    <x v="13"/>
    <n v="176397"/>
    <n v="18625921.5"/>
    <n v="13628439.163999999"/>
    <n v="370802.93846153846"/>
    <n v="54"/>
    <n v="11622"/>
    <n v="10754"/>
    <n v="36.67"/>
    <x v="307"/>
    <n v="4626679.3975384627"/>
    <x v="1"/>
    <n v="344924.47222222225"/>
  </r>
  <r>
    <d v="2020-05-26T00:00:00"/>
    <x v="13"/>
    <n v="232369.5"/>
    <n v="23856345"/>
    <n v="17297352.185000002"/>
    <n v="279472.16153846151"/>
    <n v="54"/>
    <n v="14482"/>
    <n v="13510"/>
    <n v="37.92"/>
    <x v="308"/>
    <n v="6279520.6534615364"/>
    <x v="3"/>
    <n v="441784.16666666669"/>
  </r>
  <r>
    <d v="2020-05-01T00:00:00"/>
    <x v="13"/>
    <n v="226540.5"/>
    <n v="23953536"/>
    <n v="17342946.796999998"/>
    <n v="380499.56092307693"/>
    <n v="54"/>
    <n v="14205"/>
    <n v="13026"/>
    <n v="38.119999999999997"/>
    <x v="309"/>
    <n v="6230089.6420769244"/>
    <x v="6"/>
    <n v="443584"/>
  </r>
  <r>
    <d v="2020-05-12T00:00:00"/>
    <x v="13"/>
    <n v="189679.5"/>
    <n v="18718036.5"/>
    <n v="13500671.991999999"/>
    <n v="344959.87384615385"/>
    <n v="54"/>
    <n v="11614"/>
    <n v="10862"/>
    <n v="38.65"/>
    <x v="310"/>
    <n v="4872404.6341538476"/>
    <x v="3"/>
    <n v="346630.30555555556"/>
  </r>
  <r>
    <d v="2020-05-21T00:00:00"/>
    <x v="13"/>
    <n v="213640.5"/>
    <n v="21042673.5"/>
    <n v="15681371.557000002"/>
    <n v="296732.59615384613"/>
    <n v="54"/>
    <n v="13240"/>
    <n v="12360"/>
    <n v="34.19"/>
    <x v="311"/>
    <n v="5064569.3468461521"/>
    <x v="2"/>
    <n v="389679.13888888888"/>
  </r>
  <r>
    <d v="2020-05-20T00:00:00"/>
    <x v="13"/>
    <n v="214885.5"/>
    <n v="21411349.5"/>
    <n v="15600701.422999999"/>
    <n v="410370.5153846154"/>
    <n v="54"/>
    <n v="13298"/>
    <n v="12428"/>
    <n v="37.25"/>
    <x v="312"/>
    <n v="5400277.561615386"/>
    <x v="5"/>
    <n v="396506.47222222225"/>
  </r>
  <r>
    <d v="2020-05-05T00:00:00"/>
    <x v="13"/>
    <n v="203832"/>
    <n v="20880142.5"/>
    <n v="15015521.489999998"/>
    <n v="398269.43076923076"/>
    <n v="54"/>
    <n v="12775"/>
    <n v="11887"/>
    <n v="39.06"/>
    <x v="313"/>
    <n v="5466351.5792307705"/>
    <x v="3"/>
    <n v="386669.30555555556"/>
  </r>
  <r>
    <d v="2020-05-13T00:00:00"/>
    <x v="13"/>
    <n v="188662.5"/>
    <n v="18784000.5"/>
    <n v="13568684.673999999"/>
    <n v="349844.36153846153"/>
    <n v="54"/>
    <n v="11522"/>
    <n v="10803"/>
    <n v="38.44"/>
    <x v="314"/>
    <n v="4865471.4644615399"/>
    <x v="5"/>
    <n v="347851.86111111112"/>
  </r>
  <r>
    <d v="2020-05-31T00:00:00"/>
    <x v="12"/>
    <n v="215277"/>
    <n v="21585316.5"/>
    <n v="16285354.714"/>
    <n v="183249.26153846155"/>
    <n v="59"/>
    <n v="13684"/>
    <n v="12690"/>
    <n v="32.54"/>
    <x v="315"/>
    <n v="5116712.5244615385"/>
    <x v="0"/>
    <n v="365852.82203389832"/>
  </r>
  <r>
    <d v="2020-05-03T00:00:00"/>
    <x v="13"/>
    <n v="248148"/>
    <n v="25519072.5"/>
    <n v="18491870.614999998"/>
    <n v="270910.05384615384"/>
    <n v="54"/>
    <n v="14823"/>
    <n v="13751"/>
    <n v="38"/>
    <x v="136"/>
    <n v="6756291.8311538482"/>
    <x v="0"/>
    <n v="472575.41666666669"/>
  </r>
  <r>
    <d v="2020-05-30T00:00:00"/>
    <x v="12"/>
    <n v="246414"/>
    <n v="24527245.5"/>
    <n v="18595804.535"/>
    <n v="282204.5230769231"/>
    <n v="59"/>
    <n v="15030"/>
    <n v="13956"/>
    <n v="31.9"/>
    <x v="157"/>
    <n v="5649236.4419230763"/>
    <x v="1"/>
    <n v="415716.0254237288"/>
  </r>
  <r>
    <d v="2020-05-06T00:00:00"/>
    <x v="13"/>
    <n v="216498"/>
    <n v="22126444.5"/>
    <n v="16128268.832"/>
    <n v="389877.53846153844"/>
    <n v="54"/>
    <n v="13406"/>
    <n v="12518"/>
    <n v="37.19"/>
    <x v="304"/>
    <n v="5608298.1295384616"/>
    <x v="5"/>
    <n v="409748.97222222225"/>
  </r>
  <r>
    <d v="2020-05-23T00:00:00"/>
    <x v="13"/>
    <n v="275793"/>
    <n v="26806626"/>
    <n v="20508194.544999998"/>
    <n v="239346.81538461536"/>
    <n v="54"/>
    <n v="16221"/>
    <n v="15065"/>
    <n v="30.71"/>
    <x v="316"/>
    <n v="6059084.6396153867"/>
    <x v="1"/>
    <n v="496419"/>
  </r>
  <r>
    <d v="2020-05-28T00:00:00"/>
    <x v="12"/>
    <n v="199753.5"/>
    <n v="20535733.5"/>
    <n v="15173462.744000001"/>
    <n v="257491.36923076925"/>
    <n v="60"/>
    <n v="12854"/>
    <n v="11954"/>
    <n v="35.340000000000003"/>
    <x v="290"/>
    <n v="5104779.3867692295"/>
    <x v="2"/>
    <n v="342262.22499999998"/>
  </r>
  <r>
    <d v="2020-05-25T00:00:00"/>
    <x v="13"/>
    <n v="192948"/>
    <n v="19806927"/>
    <n v="14358653.389999999"/>
    <n v="319377.7946153846"/>
    <n v="54"/>
    <n v="12336"/>
    <n v="11519"/>
    <n v="37.94"/>
    <x v="291"/>
    <n v="5128895.8153846171"/>
    <x v="4"/>
    <n v="366794.94444444444"/>
  </r>
  <r>
    <d v="2020-04-30T00:00:00"/>
    <x v="13"/>
    <n v="206038.5"/>
    <n v="21740460"/>
    <n v="15789926.042999998"/>
    <n v="115102.03846153845"/>
    <n v="54"/>
    <n v="12817"/>
    <n v="11865"/>
    <n v="37.69"/>
    <x v="317"/>
    <n v="5835431.9185384642"/>
    <x v="2"/>
    <n v="402601.11111111112"/>
  </r>
  <r>
    <d v="2020-05-10T00:00:00"/>
    <x v="13"/>
    <n v="231559.5"/>
    <n v="23443725"/>
    <n v="17121204.866"/>
    <n v="269535.72538461542"/>
    <n v="54"/>
    <n v="13832"/>
    <n v="12864"/>
    <n v="36.93"/>
    <x v="318"/>
    <n v="6052984.4086153843"/>
    <x v="0"/>
    <n v="434143.05555555556"/>
  </r>
  <r>
    <d v="2020-05-08T00:00:00"/>
    <x v="13"/>
    <n v="225076.5"/>
    <n v="22846078.5"/>
    <n v="16722171.227"/>
    <n v="479024.68461538455"/>
    <n v="54"/>
    <n v="13563"/>
    <n v="12604"/>
    <n v="36.619999999999997"/>
    <x v="319"/>
    <n v="5644882.5883846153"/>
    <x v="6"/>
    <n v="423075.52777777775"/>
  </r>
  <r>
    <d v="2020-05-07T00:00:00"/>
    <x v="13"/>
    <n v="209415"/>
    <n v="21463023"/>
    <n v="15847839.739"/>
    <n v="521163.87692307692"/>
    <n v="54"/>
    <n v="12743"/>
    <n v="11858"/>
    <n v="35.43"/>
    <x v="320"/>
    <n v="5094019.3840769231"/>
    <x v="2"/>
    <n v="397463.38888888888"/>
  </r>
  <r>
    <d v="2020-05-24T00:00:00"/>
    <x v="13"/>
    <n v="193719"/>
    <n v="19071117"/>
    <n v="14541424.877999999"/>
    <n v="304806.9854230769"/>
    <n v="54"/>
    <n v="12211"/>
    <n v="11427"/>
    <n v="31.15"/>
    <x v="321"/>
    <n v="4224885.1365769245"/>
    <x v="0"/>
    <n v="353168.83333333331"/>
  </r>
  <r>
    <d v="2020-04-29T00:00:00"/>
    <x v="14"/>
    <n v="12250.5"/>
    <n v="981519"/>
    <n v="867080.68200000003"/>
    <n v="102160.21538461538"/>
    <n v="15"/>
    <n v="659"/>
    <n v="575"/>
    <n v="13.2"/>
    <x v="322"/>
    <n v="12278.102615384589"/>
    <x v="5"/>
    <n v="65434.6"/>
  </r>
  <r>
    <d v="2020-04-28T00:00:00"/>
    <x v="14"/>
    <n v="12541.5"/>
    <n v="992541"/>
    <n v="874678.696"/>
    <n v="83886.676923076913"/>
    <n v="15"/>
    <n v="636"/>
    <n v="547"/>
    <n v="13.47"/>
    <x v="323"/>
    <n v="33975.62707692309"/>
    <x v="3"/>
    <n v="66169.399999999994"/>
  </r>
  <r>
    <d v="2020-05-31T00:00:00"/>
    <x v="13"/>
    <n v="206758.5"/>
    <n v="20717248.5"/>
    <n v="15667372.685999999"/>
    <n v="180007.08753846152"/>
    <n v="54"/>
    <n v="13106"/>
    <n v="12164"/>
    <n v="32.229999999999997"/>
    <x v="324"/>
    <n v="4869868.72646154"/>
    <x v="0"/>
    <n v="383652.75"/>
  </r>
  <r>
    <d v="2020-05-30T00:00:00"/>
    <x v="13"/>
    <n v="244734"/>
    <n v="24151980"/>
    <n v="18429449.488000002"/>
    <n v="303444.36538461538"/>
    <n v="54"/>
    <n v="14590"/>
    <n v="13551"/>
    <n v="31.05"/>
    <x v="325"/>
    <n v="5419086.1466153832"/>
    <x v="1"/>
    <n v="447258.88888888888"/>
  </r>
  <r>
    <d v="2020-05-28T00:00:00"/>
    <x v="13"/>
    <n v="191641.5"/>
    <n v="19549036.5"/>
    <n v="14481164.23"/>
    <n v="266079.27846153843"/>
    <n v="54"/>
    <n v="12409"/>
    <n v="11582"/>
    <n v="35"/>
    <x v="130"/>
    <n v="4801792.9915384613"/>
    <x v="2"/>
    <n v="362019.19444444444"/>
  </r>
  <r>
    <d v="2020-05-16T00:00:00"/>
    <x v="14"/>
    <n v="16368"/>
    <n v="1316350.5"/>
    <n v="1092945.2830000001"/>
    <n v="175846.6446153846"/>
    <n v="16"/>
    <n v="920"/>
    <n v="818"/>
    <n v="20.440000000000001"/>
    <x v="326"/>
    <n v="47558.572384615341"/>
    <x v="1"/>
    <n v="82271.90625"/>
  </r>
  <r>
    <d v="2020-05-19T00:00:00"/>
    <x v="14"/>
    <n v="14427"/>
    <n v="1126810.5"/>
    <n v="963035.41399999999"/>
    <n v="202056.34519230769"/>
    <n v="17"/>
    <n v="857"/>
    <n v="757"/>
    <n v="17.010000000000002"/>
    <x v="327"/>
    <n v="-38281.259192307683"/>
    <x v="3"/>
    <n v="66282.970588235301"/>
  </r>
  <r>
    <d v="2020-05-17T00:00:00"/>
    <x v="14"/>
    <n v="13440"/>
    <n v="1157529"/>
    <n v="935379.42299999984"/>
    <n v="111375.6648"/>
    <n v="16"/>
    <n v="859"/>
    <n v="746"/>
    <n v="23.75"/>
    <x v="328"/>
    <n v="110773.91220000017"/>
    <x v="0"/>
    <n v="72345.5625"/>
  </r>
  <r>
    <d v="2020-05-09T00:00:00"/>
    <x v="14"/>
    <n v="11745"/>
    <n v="955801.5"/>
    <n v="795942.652"/>
    <n v="165952.05877692305"/>
    <n v="15"/>
    <n v="654"/>
    <n v="570"/>
    <n v="20.079999999999998"/>
    <x v="329"/>
    <n v="-6093.2107769230497"/>
    <x v="1"/>
    <n v="63720.1"/>
  </r>
  <r>
    <d v="2020-05-04T00:00:00"/>
    <x v="14"/>
    <n v="11062.5"/>
    <n v="906343.5"/>
    <n v="762082.74899999995"/>
    <n v="125305.56399230768"/>
    <n v="15"/>
    <n v="622"/>
    <n v="538"/>
    <n v="18.93"/>
    <x v="330"/>
    <n v="18955.187007692366"/>
    <x v="4"/>
    <n v="60422.9"/>
  </r>
  <r>
    <d v="2020-05-02T00:00:00"/>
    <x v="14"/>
    <n v="10018.5"/>
    <n v="816859.5"/>
    <n v="697541.2969999999"/>
    <n v="106508.82307692307"/>
    <n v="15"/>
    <n v="567"/>
    <n v="493"/>
    <n v="17.11"/>
    <x v="331"/>
    <n v="12809.379923077024"/>
    <x v="1"/>
    <n v="54457.3"/>
  </r>
  <r>
    <d v="2020-05-26T00:00:00"/>
    <x v="15"/>
    <n v="10437"/>
    <n v="833815.5"/>
    <n v="737888.36599999992"/>
    <n v="39424.853846153841"/>
    <n v="7"/>
    <n v="577"/>
    <n v="389"/>
    <n v="13"/>
    <x v="332"/>
    <n v="56502.280153846237"/>
    <x v="3"/>
    <n v="119116.5"/>
  </r>
  <r>
    <d v="2020-05-01T00:00:00"/>
    <x v="14"/>
    <n v="13644"/>
    <n v="1134444"/>
    <n v="971710.87099999993"/>
    <n v="291527.8831384615"/>
    <n v="15"/>
    <n v="721"/>
    <n v="625"/>
    <n v="16.75"/>
    <x v="333"/>
    <n v="-128794.75413846143"/>
    <x v="6"/>
    <n v="75629.600000000006"/>
  </r>
  <r>
    <d v="2020-05-12T00:00:00"/>
    <x v="14"/>
    <n v="13443"/>
    <n v="1092277.5"/>
    <n v="921493.48300000001"/>
    <n v="218151.6"/>
    <n v="15"/>
    <n v="750"/>
    <n v="659"/>
    <n v="18.53"/>
    <x v="334"/>
    <n v="-47367.583000000013"/>
    <x v="3"/>
    <n v="72818.5"/>
  </r>
  <r>
    <d v="2020-05-21T00:00:00"/>
    <x v="14"/>
    <n v="14182.5"/>
    <n v="1172574"/>
    <n v="968784.86499999987"/>
    <n v="94547"/>
    <n v="18"/>
    <n v="888"/>
    <n v="786"/>
    <n v="21.04"/>
    <x v="335"/>
    <n v="109242.13500000013"/>
    <x v="2"/>
    <n v="65143"/>
  </r>
  <r>
    <d v="2020-05-20T00:00:00"/>
    <x v="14"/>
    <n v="14928"/>
    <n v="1217749.5"/>
    <n v="1025585.5199999999"/>
    <n v="84618.754369230766"/>
    <n v="17"/>
    <n v="890"/>
    <n v="794"/>
    <n v="18.739999999999998"/>
    <x v="336"/>
    <n v="107545.22563076933"/>
    <x v="5"/>
    <n v="71632.323529411762"/>
  </r>
  <r>
    <d v="2020-05-05T00:00:00"/>
    <x v="14"/>
    <n v="13941"/>
    <n v="1145575.5"/>
    <n v="974448.12600000005"/>
    <n v="152152.96544615386"/>
    <n v="15"/>
    <n v="750"/>
    <n v="658"/>
    <n v="17.559999999999999"/>
    <x v="337"/>
    <n v="18974.408553846093"/>
    <x v="3"/>
    <n v="76371.7"/>
  </r>
  <r>
    <d v="2020-05-13T00:00:00"/>
    <x v="14"/>
    <n v="14643"/>
    <n v="1172691"/>
    <n v="971555.08299999998"/>
    <n v="124018.33614615384"/>
    <n v="15"/>
    <n v="854"/>
    <n v="756"/>
    <n v="20.7"/>
    <x v="338"/>
    <n v="77117.580853846172"/>
    <x v="5"/>
    <n v="78179.399999999994"/>
  </r>
  <r>
    <d v="2020-05-03T00:00:00"/>
    <x v="14"/>
    <n v="10032"/>
    <n v="816150"/>
    <n v="698626.03299999994"/>
    <n v="97812.892307692295"/>
    <n v="15"/>
    <n v="585"/>
    <n v="502"/>
    <n v="16.82"/>
    <x v="234"/>
    <n v="19711.074692307768"/>
    <x v="0"/>
    <n v="54410"/>
  </r>
  <r>
    <d v="2020-05-06T00:00:00"/>
    <x v="14"/>
    <n v="12468"/>
    <n v="1016566.5"/>
    <n v="858367.60399999993"/>
    <n v="88833.638169230762"/>
    <n v="15"/>
    <n v="701"/>
    <n v="611"/>
    <n v="18.43"/>
    <x v="339"/>
    <n v="69365.257830769304"/>
    <x v="5"/>
    <n v="67771.100000000006"/>
  </r>
  <r>
    <d v="2020-05-23T00:00:00"/>
    <x v="14"/>
    <n v="17943"/>
    <n v="1457391"/>
    <n v="1194154.7659999998"/>
    <n v="124621.03076923077"/>
    <n v="18"/>
    <n v="1031"/>
    <n v="918"/>
    <n v="22.04"/>
    <x v="340"/>
    <n v="138615.2032307694"/>
    <x v="1"/>
    <n v="80966.166666666672"/>
  </r>
  <r>
    <d v="2020-05-25T00:00:00"/>
    <x v="14"/>
    <n v="15807"/>
    <n v="1326705"/>
    <n v="1070563.6439999999"/>
    <n v="123343.24153846155"/>
    <n v="18"/>
    <n v="989"/>
    <n v="887"/>
    <n v="23.93"/>
    <x v="341"/>
    <n v="132798.11446153861"/>
    <x v="4"/>
    <n v="73705.833333333328"/>
  </r>
  <r>
    <d v="2020-04-30T00:00:00"/>
    <x v="14"/>
    <n v="11976"/>
    <n v="1004511"/>
    <n v="861334.61399999994"/>
    <n v="20847.353846153845"/>
    <n v="15"/>
    <n v="644"/>
    <n v="550"/>
    <n v="16.62"/>
    <x v="342"/>
    <n v="122329.03215384622"/>
    <x v="2"/>
    <n v="66967.399999999994"/>
  </r>
  <r>
    <d v="2020-05-10T00:00:00"/>
    <x v="14"/>
    <n v="14566.5"/>
    <n v="1216557"/>
    <n v="1013050.3829999999"/>
    <n v="102510.40189230769"/>
    <n v="15"/>
    <n v="792"/>
    <n v="695"/>
    <n v="20.09"/>
    <x v="343"/>
    <n v="100996.21510769239"/>
    <x v="0"/>
    <n v="81103.8"/>
  </r>
  <r>
    <d v="2020-05-08T00:00:00"/>
    <x v="14"/>
    <n v="12976.5"/>
    <n v="1046848.5"/>
    <n v="892743.74599999993"/>
    <n v="396844.24095384614"/>
    <n v="15"/>
    <n v="703"/>
    <n v="609"/>
    <n v="17.260000000000002"/>
    <x v="344"/>
    <n v="-242739.48695384606"/>
    <x v="6"/>
    <n v="69789.899999999994"/>
  </r>
  <r>
    <d v="2020-05-07T00:00:00"/>
    <x v="14"/>
    <n v="11719.5"/>
    <n v="965880"/>
    <n v="809986.38600000006"/>
    <n v="106745.03623846154"/>
    <n v="15"/>
    <n v="676"/>
    <n v="591"/>
    <n v="19.25"/>
    <x v="345"/>
    <n v="49148.577761538399"/>
    <x v="2"/>
    <n v="64392"/>
  </r>
  <r>
    <d v="2020-05-24T00:00:00"/>
    <x v="14"/>
    <n v="17197.5"/>
    <n v="1386262.5"/>
    <n v="1130117.3810000001"/>
    <n v="121581.84923076924"/>
    <n v="18"/>
    <n v="1006"/>
    <n v="904"/>
    <n v="22.67"/>
    <x v="346"/>
    <n v="134563.26976923071"/>
    <x v="0"/>
    <n v="77014.583333333328"/>
  </r>
  <r>
    <d v="2020-05-26T00:00:00"/>
    <x v="14"/>
    <n v="14419.5"/>
    <n v="1210456.5"/>
    <n v="970917.12399999995"/>
    <n v="88147.13846153846"/>
    <n v="18"/>
    <n v="914"/>
    <n v="804"/>
    <n v="24.67"/>
    <x v="347"/>
    <n v="151392.23753846157"/>
    <x v="3"/>
    <n v="67247.583333333328"/>
  </r>
  <r>
    <d v="2020-06-01T00:00:00"/>
    <x v="0"/>
    <n v="7816.5"/>
    <n v="636345"/>
    <n v="550528.66300000006"/>
    <n v="190344.3008"/>
    <n v="15"/>
    <n v="453"/>
    <n v="370"/>
    <n v="15.59"/>
    <x v="348"/>
    <n v="-104527.96380000006"/>
    <x v="4"/>
    <n v="42423"/>
  </r>
  <r>
    <d v="2020-05-31T00:00:00"/>
    <x v="16"/>
    <n v="6409.5"/>
    <n v="493893"/>
    <n v="459762.61999999994"/>
    <n v="28040.97692307692"/>
    <n v="9"/>
    <n v="345"/>
    <n v="255"/>
    <n v="7.42"/>
    <x v="349"/>
    <n v="6089.4030769231431"/>
    <x v="0"/>
    <n v="54877"/>
  </r>
  <r>
    <d v="2020-05-30T00:00:00"/>
    <x v="15"/>
    <n v="11220"/>
    <n v="928675.5"/>
    <n v="802403.80799999996"/>
    <n v="136423.60523076923"/>
    <n v="7"/>
    <n v="532"/>
    <n v="449"/>
    <n v="15.74"/>
    <x v="350"/>
    <n v="-10151.913230769191"/>
    <x v="1"/>
    <n v="132667.92857142858"/>
  </r>
  <r>
    <d v="2020-05-29T00:00:00"/>
    <x v="0"/>
    <n v="8350.5"/>
    <n v="651237"/>
    <n v="601485.12600000005"/>
    <n v="83014.635053846156"/>
    <n v="15"/>
    <n v="400"/>
    <n v="329"/>
    <n v="8.27"/>
    <x v="351"/>
    <n v="-33262.761053846203"/>
    <x v="6"/>
    <n v="43415.8"/>
  </r>
  <r>
    <d v="2020-05-28T00:00:00"/>
    <x v="15"/>
    <n v="8428.5"/>
    <n v="694669.5"/>
    <n v="594994.696"/>
    <n v="42699.38461538461"/>
    <n v="7"/>
    <n v="420"/>
    <n v="347"/>
    <n v="16.75"/>
    <x v="352"/>
    <n v="56975.419384615394"/>
    <x v="2"/>
    <n v="99238.5"/>
  </r>
  <r>
    <d v="2020-05-27T00:00:00"/>
    <x v="1"/>
    <n v="32817"/>
    <n v="3015751.5"/>
    <n v="2415980.7719999999"/>
    <n v="346048.63569230767"/>
    <n v="20"/>
    <n v="2079"/>
    <n v="1893"/>
    <n v="24.83"/>
    <x v="353"/>
    <n v="253722.09230769245"/>
    <x v="5"/>
    <n v="150787.57500000001"/>
  </r>
  <r>
    <d v="2020-05-22T00:00:00"/>
    <x v="1"/>
    <n v="36031.5"/>
    <n v="3091069.5"/>
    <n v="2549333.4129999997"/>
    <n v="289900.09384615382"/>
    <n v="21"/>
    <n v="2046"/>
    <n v="1853"/>
    <n v="21.25"/>
    <x v="354"/>
    <n v="251835.99315384647"/>
    <x v="6"/>
    <n v="147193.78571428571"/>
  </r>
  <r>
    <d v="2020-05-31T00:00:00"/>
    <x v="17"/>
    <n v="5127"/>
    <n v="468835.5"/>
    <n v="412625.88699999999"/>
    <n v="8642.376923076923"/>
    <n v="6"/>
    <n v="261"/>
    <n v="188"/>
    <n v="13.62"/>
    <x v="355"/>
    <n v="47567.236076923087"/>
    <x v="0"/>
    <n v="78139.25"/>
  </r>
  <r>
    <d v="2020-05-11T00:00:00"/>
    <x v="1"/>
    <n v="27187.5"/>
    <n v="2479396.5"/>
    <n v="1950422.9030000002"/>
    <n v="381635.95355384616"/>
    <n v="21"/>
    <n v="1597"/>
    <n v="1457"/>
    <n v="27.12"/>
    <x v="356"/>
    <n v="147337.64344615367"/>
    <x v="4"/>
    <n v="118066.5"/>
  </r>
  <r>
    <d v="2020-05-30T00:00:00"/>
    <x v="14"/>
    <n v="20688"/>
    <n v="1773154.5"/>
    <n v="1458979.4909999999"/>
    <n v="98432.213407692296"/>
    <n v="18"/>
    <n v="1216"/>
    <n v="1101"/>
    <n v="21.53"/>
    <x v="357"/>
    <n v="215742.79559230778"/>
    <x v="1"/>
    <n v="98508.583333333328"/>
  </r>
  <r>
    <d v="2020-05-28T00:00:00"/>
    <x v="14"/>
    <n v="15678"/>
    <n v="1387443"/>
    <n v="1121336.507"/>
    <n v="101620.2923076923"/>
    <n v="18"/>
    <n v="1020"/>
    <n v="911"/>
    <n v="23.73"/>
    <x v="358"/>
    <n v="164486.20069230773"/>
    <x v="2"/>
    <n v="77080.166666666672"/>
  </r>
  <r>
    <d v="2020-05-18T00:00:00"/>
    <x v="1"/>
    <n v="31329"/>
    <n v="2826379.5"/>
    <n v="2229453.5079999999"/>
    <n v="331756.18072307692"/>
    <n v="21"/>
    <n v="1834"/>
    <n v="1660"/>
    <n v="26.77"/>
    <x v="359"/>
    <n v="265169.81127692317"/>
    <x v="4"/>
    <n v="134589.5"/>
  </r>
  <r>
    <d v="2020-05-14T00:00:00"/>
    <x v="1"/>
    <n v="29658"/>
    <n v="2703132"/>
    <n v="2160539.9959999998"/>
    <n v="312856.16153846151"/>
    <n v="21"/>
    <n v="1706"/>
    <n v="1548"/>
    <n v="25.11"/>
    <x v="360"/>
    <n v="229735.84246153868"/>
    <x v="2"/>
    <n v="128720.57142857143"/>
  </r>
  <r>
    <d v="2020-05-15T00:00:00"/>
    <x v="1"/>
    <n v="34150.5"/>
    <n v="3038293.5"/>
    <n v="2442084.5610000002"/>
    <n v="277257.14947692305"/>
    <n v="21"/>
    <n v="1926"/>
    <n v="1742"/>
    <n v="24.41"/>
    <x v="361"/>
    <n v="318951.78952307673"/>
    <x v="6"/>
    <n v="144680.64285714287"/>
  </r>
  <r>
    <d v="2020-06-01T00:00:00"/>
    <x v="1"/>
    <n v="31947"/>
    <n v="2945035.5"/>
    <n v="2320195.4450000003"/>
    <n v="383761.6669230769"/>
    <n v="21"/>
    <n v="2025"/>
    <n v="1849"/>
    <n v="26.93"/>
    <x v="362"/>
    <n v="241078.3880769228"/>
    <x v="4"/>
    <n v="140239.78571428571"/>
  </r>
  <r>
    <d v="2020-05-31T00:00:00"/>
    <x v="15"/>
    <n v="10416"/>
    <n v="866023.5"/>
    <n v="744833.00199999998"/>
    <n v="19998.63846153846"/>
    <n v="7"/>
    <n v="530"/>
    <n v="447"/>
    <n v="16.27"/>
    <x v="363"/>
    <n v="101191.85953846156"/>
    <x v="0"/>
    <n v="123717.64285714286"/>
  </r>
  <r>
    <d v="2020-05-29T00:00:00"/>
    <x v="1"/>
    <n v="35431.5"/>
    <n v="3193167"/>
    <n v="2545757.0549999997"/>
    <n v="202281.06923076924"/>
    <n v="20"/>
    <n v="2111"/>
    <n v="1917"/>
    <n v="25.43"/>
    <x v="364"/>
    <n v="445128.87576923106"/>
    <x v="6"/>
    <n v="159658.35"/>
  </r>
  <r>
    <d v="2020-05-27T00:00:00"/>
    <x v="2"/>
    <n v="78544.5"/>
    <n v="6701083.5"/>
    <n v="5109499.6169999996"/>
    <n v="76226.26923076922"/>
    <n v="31"/>
    <n v="5330"/>
    <n v="4977"/>
    <n v="31.15"/>
    <x v="365"/>
    <n v="1515357.6137692311"/>
    <x v="5"/>
    <n v="216163.98387096773"/>
  </r>
  <r>
    <d v="2020-05-22T00:00:00"/>
    <x v="2"/>
    <n v="97963.5"/>
    <n v="7728465"/>
    <n v="6415904.9240000006"/>
    <n v="150138.82307692309"/>
    <n v="31"/>
    <n v="5965"/>
    <n v="5533"/>
    <n v="20.46"/>
    <x v="366"/>
    <n v="1162421.2529230763"/>
    <x v="6"/>
    <n v="249305.32258064515"/>
  </r>
  <r>
    <d v="2020-06-01T00:00:00"/>
    <x v="2"/>
    <n v="77269.5"/>
    <n v="6829921.5"/>
    <n v="5152925.182"/>
    <n v="219200.11557692307"/>
    <n v="31"/>
    <n v="5468"/>
    <n v="5081"/>
    <n v="32.54"/>
    <x v="52"/>
    <n v="1457796.2024230768"/>
    <x v="4"/>
    <n v="220320.04838709679"/>
  </r>
  <r>
    <d v="2020-05-31T00:00:00"/>
    <x v="14"/>
    <n v="16143"/>
    <n v="1423410"/>
    <n v="1183524.9380000001"/>
    <n v="41938.950392307692"/>
    <n v="18"/>
    <n v="1029"/>
    <n v="925"/>
    <n v="20.27"/>
    <x v="367"/>
    <n v="197946.11160769223"/>
    <x v="0"/>
    <n v="79078.333333333328"/>
  </r>
  <r>
    <d v="2020-05-11T00:00:00"/>
    <x v="2"/>
    <n v="72220.5"/>
    <n v="6398719.5"/>
    <n v="4782829.6060000006"/>
    <n v="186502.14615384614"/>
    <n v="31"/>
    <n v="4826"/>
    <n v="4483"/>
    <n v="33.79"/>
    <x v="146"/>
    <n v="1429387.7478461533"/>
    <x v="4"/>
    <n v="206410.30645161291"/>
  </r>
  <r>
    <d v="2020-05-18T00:00:00"/>
    <x v="2"/>
    <n v="78058.5"/>
    <n v="6609714"/>
    <n v="5024858.7929999996"/>
    <n v="140406.07692307691"/>
    <n v="31"/>
    <n v="5165"/>
    <n v="4813"/>
    <n v="31.54"/>
    <x v="368"/>
    <n v="1444449.1300769234"/>
    <x v="4"/>
    <n v="213216.5806451613"/>
  </r>
  <r>
    <d v="2020-05-14T00:00:00"/>
    <x v="2"/>
    <n v="70498.5"/>
    <n v="6053649"/>
    <n v="4580254.1549999993"/>
    <n v="131801.93944615382"/>
    <n v="31"/>
    <n v="4695"/>
    <n v="4372"/>
    <n v="32.17"/>
    <x v="369"/>
    <n v="1341592.9055538469"/>
    <x v="2"/>
    <n v="195279"/>
  </r>
  <r>
    <d v="2020-05-15T00:00:00"/>
    <x v="2"/>
    <n v="78961.5"/>
    <n v="6876454.5"/>
    <n v="5258162.2879999997"/>
    <n v="162133.18461538461"/>
    <n v="31"/>
    <n v="5184"/>
    <n v="4778"/>
    <n v="30.78"/>
    <x v="161"/>
    <n v="1456159.0273846157"/>
    <x v="6"/>
    <n v="221821.11290322582"/>
  </r>
  <r>
    <d v="2020-05-27T00:00:00"/>
    <x v="3"/>
    <n v="12490.5"/>
    <n v="1054798.5"/>
    <n v="878389.06499999994"/>
    <n v="67454.765369230765"/>
    <n v="10"/>
    <n v="757"/>
    <n v="660"/>
    <n v="20.079999999999998"/>
    <x v="370"/>
    <n v="108954.66963076929"/>
    <x v="5"/>
    <n v="105479.85"/>
  </r>
  <r>
    <d v="2020-05-22T00:00:00"/>
    <x v="3"/>
    <n v="18036"/>
    <n v="1455049.5"/>
    <n v="1301439.284"/>
    <n v="69189.123076923075"/>
    <n v="10"/>
    <n v="965"/>
    <n v="861"/>
    <n v="11.8"/>
    <x v="371"/>
    <n v="84421.09292307694"/>
    <x v="6"/>
    <n v="145504.95000000001"/>
  </r>
  <r>
    <d v="2020-06-01T00:00:00"/>
    <x v="3"/>
    <n v="11416.5"/>
    <n v="1007742"/>
    <n v="815296.88"/>
    <n v="145147.84546153847"/>
    <n v="10"/>
    <n v="719"/>
    <n v="627"/>
    <n v="23.6"/>
    <x v="372"/>
    <n v="47297.274538461526"/>
    <x v="4"/>
    <n v="100774.2"/>
  </r>
  <r>
    <d v="2020-05-11T00:00:00"/>
    <x v="3"/>
    <n v="9007.5"/>
    <n v="734335.5"/>
    <n v="622482.40399999998"/>
    <n v="113093.66153846154"/>
    <n v="10"/>
    <n v="494"/>
    <n v="421"/>
    <n v="17.97"/>
    <x v="373"/>
    <n v="-1240.5655384615238"/>
    <x v="4"/>
    <n v="73433.55"/>
  </r>
  <r>
    <d v="2020-05-29T00:00:00"/>
    <x v="2"/>
    <n v="87552"/>
    <n v="7387116"/>
    <n v="5815890.3319999995"/>
    <n v="161811.89230769229"/>
    <n v="31"/>
    <n v="5751"/>
    <n v="5319"/>
    <n v="27.02"/>
    <x v="374"/>
    <n v="1409413.7756923083"/>
    <x v="6"/>
    <n v="238294.06451612903"/>
  </r>
  <r>
    <d v="2020-05-18T00:00:00"/>
    <x v="3"/>
    <n v="11680.5"/>
    <n v="936427.5"/>
    <n v="813406.68400000001"/>
    <n v="117272.7846153846"/>
    <n v="10"/>
    <n v="645"/>
    <n v="565"/>
    <n v="15.12"/>
    <x v="375"/>
    <n v="5748.0313846153877"/>
    <x v="4"/>
    <n v="93642.75"/>
  </r>
  <r>
    <d v="2020-05-14T00:00:00"/>
    <x v="3"/>
    <n v="12037.5"/>
    <n v="981564"/>
    <n v="877726.201"/>
    <n v="69249.011815384612"/>
    <n v="10"/>
    <n v="627"/>
    <n v="545"/>
    <n v="11.83"/>
    <x v="376"/>
    <n v="34588.787184615387"/>
    <x v="2"/>
    <n v="98156.4"/>
  </r>
  <r>
    <d v="2020-05-15T00:00:00"/>
    <x v="3"/>
    <n v="14421"/>
    <n v="1150579.5"/>
    <n v="1038033.7869999999"/>
    <n v="68487.358569230768"/>
    <n v="10"/>
    <n v="743"/>
    <n v="652"/>
    <n v="10.84"/>
    <x v="377"/>
    <n v="44058.354430769337"/>
    <x v="6"/>
    <n v="115057.95"/>
  </r>
  <r>
    <d v="2020-05-29T00:00:00"/>
    <x v="3"/>
    <n v="14823"/>
    <n v="1273464"/>
    <n v="1068326.9369999999"/>
    <n v="76299.023384615386"/>
    <n v="10"/>
    <n v="873"/>
    <n v="770"/>
    <n v="19.2"/>
    <x v="378"/>
    <n v="128838.0396153847"/>
    <x v="6"/>
    <n v="127346.4"/>
  </r>
  <r>
    <d v="2020-05-27T00:00:00"/>
    <x v="4"/>
    <n v="31257"/>
    <n v="2924133"/>
    <n v="2311405.017"/>
    <n v="148582.33846153846"/>
    <n v="20"/>
    <n v="2079"/>
    <n v="1856"/>
    <n v="26.51"/>
    <x v="379"/>
    <n v="464145.64453846158"/>
    <x v="5"/>
    <n v="146206.65"/>
  </r>
  <r>
    <d v="2020-05-22T00:00:00"/>
    <x v="4"/>
    <n v="38074.5"/>
    <n v="3414180"/>
    <n v="2805831.5209999997"/>
    <n v="124540.74078461538"/>
    <n v="20"/>
    <n v="2306"/>
    <n v="2054"/>
    <n v="21.68"/>
    <x v="380"/>
    <n v="483807.73821538489"/>
    <x v="6"/>
    <n v="170709"/>
  </r>
  <r>
    <d v="2020-06-01T00:00:00"/>
    <x v="4"/>
    <n v="32170.5"/>
    <n v="3013512"/>
    <n v="2355616.679"/>
    <n v="219429.2774153846"/>
    <n v="20"/>
    <n v="2136"/>
    <n v="1899"/>
    <n v="27.93"/>
    <x v="381"/>
    <n v="438466.0435846154"/>
    <x v="4"/>
    <n v="150675.6"/>
  </r>
  <r>
    <d v="2020-05-11T00:00:00"/>
    <x v="4"/>
    <n v="42397.5"/>
    <n v="3911979"/>
    <n v="3086459.8370000003"/>
    <n v="164514.63076923075"/>
    <n v="19"/>
    <n v="2530"/>
    <n v="2270"/>
    <n v="26.75"/>
    <x v="382"/>
    <n v="661004.53223076893"/>
    <x v="4"/>
    <n v="205893.63157894736"/>
  </r>
  <r>
    <d v="2020-05-18T00:00:00"/>
    <x v="4"/>
    <n v="28668"/>
    <n v="2588148"/>
    <n v="2042294.1669999999"/>
    <n v="160977.42935384615"/>
    <n v="19"/>
    <n v="1858"/>
    <n v="1648"/>
    <n v="26.73"/>
    <x v="383"/>
    <n v="384876.40364615398"/>
    <x v="4"/>
    <n v="136218.31578947368"/>
  </r>
  <r>
    <d v="2020-05-14T00:00:00"/>
    <x v="4"/>
    <n v="27411"/>
    <n v="2441520"/>
    <n v="1933378.3459999997"/>
    <n v="141658.27661538462"/>
    <n v="19"/>
    <n v="1675"/>
    <n v="1475"/>
    <n v="26.28"/>
    <x v="267"/>
    <n v="366483.37738461571"/>
    <x v="2"/>
    <n v="128501.05263157895"/>
  </r>
  <r>
    <d v="2020-05-15T00:00:00"/>
    <x v="4"/>
    <n v="32854.5"/>
    <n v="2949078"/>
    <n v="2391958.463"/>
    <n v="129383.86666153846"/>
    <n v="19"/>
    <n v="1940"/>
    <n v="1715"/>
    <n v="23.29"/>
    <x v="384"/>
    <n v="427735.67033846152"/>
    <x v="6"/>
    <n v="155214.63157894736"/>
  </r>
  <r>
    <d v="2020-05-29T00:00:00"/>
    <x v="4"/>
    <n v="35346"/>
    <n v="3258054"/>
    <n v="2595610.66"/>
    <n v="195198.78461538462"/>
    <n v="20"/>
    <n v="2249"/>
    <n v="2000"/>
    <n v="25.52"/>
    <x v="385"/>
    <n v="467244.5553846152"/>
    <x v="6"/>
    <n v="162902.70000000001"/>
  </r>
  <r>
    <d v="2020-05-27T00:00:00"/>
    <x v="5"/>
    <n v="286558.5"/>
    <n v="29256993"/>
    <n v="21169527.457000002"/>
    <n v="646741.28130000003"/>
    <n v="129"/>
    <n v="17115"/>
    <n v="15962"/>
    <n v="38.200000000000003"/>
    <x v="145"/>
    <n v="7440724.2616999978"/>
    <x v="5"/>
    <n v="226798.39534883722"/>
  </r>
  <r>
    <d v="2020-05-22T00:00:00"/>
    <x v="5"/>
    <n v="304092"/>
    <n v="29465769"/>
    <n v="22276452.264999997"/>
    <n v="570447.6369538462"/>
    <n v="129"/>
    <n v="17088"/>
    <n v="15804"/>
    <n v="32.270000000000003"/>
    <x v="386"/>
    <n v="6618869.0980461566"/>
    <x v="6"/>
    <n v="228416.81395348837"/>
  </r>
  <r>
    <d v="2020-06-01T00:00:00"/>
    <x v="5"/>
    <n v="272926.5"/>
    <n v="27770092.5"/>
    <n v="20952913.508000001"/>
    <n v="872904.40428461542"/>
    <n v="128"/>
    <n v="16285"/>
    <n v="15130"/>
    <n v="32.54"/>
    <x v="148"/>
    <n v="5944274.5877153836"/>
    <x v="4"/>
    <n v="216953.84765625"/>
  </r>
  <r>
    <d v="2020-05-11T00:00:00"/>
    <x v="5"/>
    <n v="237099"/>
    <n v="24628233.223949999"/>
    <n v="17679930.469999999"/>
    <n v="622499.33031538466"/>
    <n v="129"/>
    <n v="14043"/>
    <n v="13167"/>
    <n v="39.299999999999997"/>
    <x v="387"/>
    <n v="6325803.4236346148"/>
    <x v="4"/>
    <n v="190916.53661976743"/>
  </r>
  <r>
    <d v="2020-05-18T00:00:00"/>
    <x v="5"/>
    <n v="273900"/>
    <n v="27535284.147600003"/>
    <n v="19680985.969000001"/>
    <n v="764540.58792307694"/>
    <n v="129"/>
    <n v="16110"/>
    <n v="14992"/>
    <n v="39.909999999999997"/>
    <x v="388"/>
    <n v="7089757.5906769251"/>
    <x v="4"/>
    <n v="213451.81509767444"/>
  </r>
  <r>
    <d v="2020-05-14T00:00:00"/>
    <x v="5"/>
    <n v="274059"/>
    <n v="28181292"/>
    <n v="20493717.226"/>
    <n v="806120.19333076919"/>
    <n v="129"/>
    <n v="15804"/>
    <n v="14738"/>
    <n v="37.51"/>
    <x v="389"/>
    <n v="6881454.5806692308"/>
    <x v="2"/>
    <n v="218459.62790697673"/>
  </r>
  <r>
    <d v="2020-05-15T00:00:00"/>
    <x v="5"/>
    <n v="318816"/>
    <n v="32354331"/>
    <n v="23895072.432"/>
    <n v="616932.92353846144"/>
    <n v="129"/>
    <n v="17808"/>
    <n v="16486"/>
    <n v="35.4"/>
    <x v="390"/>
    <n v="7842325.6444615386"/>
    <x v="6"/>
    <n v="250808.76744186046"/>
  </r>
  <r>
    <d v="2020-05-27T00:00:00"/>
    <x v="6"/>
    <n v="370012.5"/>
    <n v="39034861.5"/>
    <n v="28040467.216000002"/>
    <n v="681486.56664615381"/>
    <n v="124"/>
    <n v="21384"/>
    <n v="19897"/>
    <n v="39.21"/>
    <x v="391"/>
    <n v="10312907.717353845"/>
    <x v="5"/>
    <n v="314797.2701612903"/>
  </r>
  <r>
    <d v="2020-05-22T00:00:00"/>
    <x v="6"/>
    <n v="393018"/>
    <n v="39498373.5"/>
    <n v="29683782.432999995"/>
    <n v="636230.32011538453"/>
    <n v="125"/>
    <n v="21427"/>
    <n v="19799"/>
    <n v="33.06"/>
    <x v="297"/>
    <n v="9178360.7468846217"/>
    <x v="6"/>
    <n v="315986.98800000001"/>
  </r>
  <r>
    <d v="2020-06-01T00:00:00"/>
    <x v="6"/>
    <n v="349699.5"/>
    <n v="37257840.18135"/>
    <n v="27640203.134"/>
    <n v="744856.58547692304"/>
    <n v="123"/>
    <n v="20325"/>
    <n v="18935"/>
    <n v="34.799999999999997"/>
    <x v="392"/>
    <n v="8872780.4618730769"/>
    <x v="4"/>
    <n v="302909.26976707316"/>
  </r>
  <r>
    <d v="2020-05-11T00:00:00"/>
    <x v="6"/>
    <n v="318565.5"/>
    <n v="33781581"/>
    <n v="24232690.171"/>
    <n v="605833.76570769225"/>
    <n v="125"/>
    <n v="18066"/>
    <n v="16883"/>
    <n v="39.4"/>
    <x v="393"/>
    <n v="8943057.0632923078"/>
    <x v="4"/>
    <n v="270252.64799999999"/>
  </r>
  <r>
    <d v="2020-05-29T00:00:00"/>
    <x v="5"/>
    <n v="422965.5"/>
    <n v="41767140.105000004"/>
    <n v="32361318.846999999"/>
    <n v="525087.91538461542"/>
    <n v="129"/>
    <n v="22403"/>
    <n v="20676"/>
    <n v="29.07"/>
    <x v="394"/>
    <n v="8880733.3426153902"/>
    <x v="6"/>
    <n v="323776.27988372097"/>
  </r>
  <r>
    <d v="2020-05-18T00:00:00"/>
    <x v="6"/>
    <n v="355081.5"/>
    <n v="36876888"/>
    <n v="26228948.559"/>
    <n v="898617.75030769221"/>
    <n v="125"/>
    <n v="20449"/>
    <n v="19060"/>
    <n v="40.6"/>
    <x v="395"/>
    <n v="9749321.6906923074"/>
    <x v="4"/>
    <n v="295015.10399999999"/>
  </r>
  <r>
    <d v="2020-05-14T00:00:00"/>
    <x v="6"/>
    <n v="358387.5"/>
    <n v="37963150.5"/>
    <n v="27483828.208999999"/>
    <n v="506964.83088461537"/>
    <n v="125"/>
    <n v="20247"/>
    <n v="18812"/>
    <n v="38.130000000000003"/>
    <x v="396"/>
    <n v="9972357.4601153862"/>
    <x v="2"/>
    <n v="303705.20400000003"/>
  </r>
  <r>
    <d v="2020-05-15T00:00:00"/>
    <x v="6"/>
    <n v="403261.5"/>
    <n v="42271377"/>
    <n v="31105053.390999999"/>
    <n v="571050.76427692303"/>
    <n v="125"/>
    <n v="21862"/>
    <n v="20235"/>
    <n v="35.9"/>
    <x v="127"/>
    <n v="10595272.844723077"/>
    <x v="6"/>
    <n v="338171.016"/>
  </r>
  <r>
    <d v="2020-05-27T00:00:00"/>
    <x v="7"/>
    <n v="69010.5"/>
    <n v="5985894"/>
    <n v="4624968.49"/>
    <n v="168769.33384615384"/>
    <n v="36"/>
    <n v="4951"/>
    <n v="4584"/>
    <n v="29.43"/>
    <x v="397"/>
    <n v="1192156.1761538459"/>
    <x v="5"/>
    <n v="166274.83333333334"/>
  </r>
  <r>
    <d v="2020-05-22T00:00:00"/>
    <x v="7"/>
    <n v="75820.5"/>
    <n v="5943489"/>
    <n v="5046963.6720000003"/>
    <n v="196334.07284615384"/>
    <n v="36"/>
    <n v="4857"/>
    <n v="4456"/>
    <n v="17.760000000000002"/>
    <x v="398"/>
    <n v="700191.25515384588"/>
    <x v="6"/>
    <n v="165096.91666666666"/>
  </r>
  <r>
    <d v="2020-06-01T00:00:00"/>
    <x v="7"/>
    <n v="64740"/>
    <n v="5800290"/>
    <n v="4332158.4330000002"/>
    <n v="205428.24997692305"/>
    <n v="37"/>
    <n v="4722"/>
    <n v="4352"/>
    <n v="33.89"/>
    <x v="399"/>
    <n v="1262703.3170230768"/>
    <x v="4"/>
    <n v="156764.59459459459"/>
  </r>
  <r>
    <d v="2020-05-11T00:00:00"/>
    <x v="7"/>
    <n v="59574"/>
    <n v="5178169.5"/>
    <n v="3929032.2650000001"/>
    <n v="208822.33076923079"/>
    <n v="36"/>
    <n v="4150"/>
    <n v="3838"/>
    <n v="31.79"/>
    <x v="400"/>
    <n v="1040314.904230769"/>
    <x v="4"/>
    <n v="143838.04166666666"/>
  </r>
  <r>
    <d v="2020-05-29T00:00:00"/>
    <x v="6"/>
    <n v="524481"/>
    <n v="54172029"/>
    <n v="41382275.210999995"/>
    <n v="512623.0388076923"/>
    <n v="124"/>
    <n v="25828"/>
    <n v="23974"/>
    <n v="30.91"/>
    <x v="401"/>
    <n v="12277130.750192313"/>
    <x v="6"/>
    <n v="436871.20161290321"/>
  </r>
  <r>
    <d v="2020-05-18T00:00:00"/>
    <x v="7"/>
    <n v="70278"/>
    <n v="5798476.5"/>
    <n v="4485664.5060000001"/>
    <n v="182019.63597692308"/>
    <n v="36"/>
    <n v="4885"/>
    <n v="4502"/>
    <n v="29.27"/>
    <x v="196"/>
    <n v="1130792.3580230768"/>
    <x v="4"/>
    <n v="161068.79166666666"/>
  </r>
  <r>
    <d v="2020-05-14T00:00:00"/>
    <x v="7"/>
    <n v="63645"/>
    <n v="5366602.5"/>
    <n v="4245727.3389999997"/>
    <n v="137701.4149"/>
    <n v="36"/>
    <n v="4285"/>
    <n v="3950"/>
    <n v="26.4"/>
    <x v="402"/>
    <n v="983173.74610000034"/>
    <x v="2"/>
    <n v="149072.29166666666"/>
  </r>
  <r>
    <d v="2020-05-15T00:00:00"/>
    <x v="7"/>
    <n v="75642"/>
    <n v="6293952"/>
    <n v="5100877.9309999999"/>
    <n v="159537.61835384613"/>
    <n v="36"/>
    <n v="4862"/>
    <n v="4476"/>
    <n v="23.39"/>
    <x v="403"/>
    <n v="1033536.450646154"/>
    <x v="6"/>
    <n v="174832"/>
  </r>
  <r>
    <d v="2020-05-27T00:00:00"/>
    <x v="8"/>
    <n v="40420.5"/>
    <n v="3780852"/>
    <n v="2893288.4459999995"/>
    <n v="291528.45785384614"/>
    <n v="21"/>
    <n v="2430"/>
    <n v="2216"/>
    <n v="30.68"/>
    <x v="404"/>
    <n v="596035.09614615433"/>
    <x v="5"/>
    <n v="180040.57142857142"/>
  </r>
  <r>
    <d v="2020-05-22T00:00:00"/>
    <x v="8"/>
    <n v="53838"/>
    <n v="4840833"/>
    <n v="4017247.747"/>
    <n v="147709.19777692307"/>
    <n v="21"/>
    <n v="2861"/>
    <n v="2612"/>
    <n v="20.5"/>
    <x v="405"/>
    <n v="675876.05522307695"/>
    <x v="6"/>
    <n v="230515.85714285713"/>
  </r>
  <r>
    <d v="2020-06-01T00:00:00"/>
    <x v="8"/>
    <n v="40528.5"/>
    <n v="3865251"/>
    <n v="2972895.4169999999"/>
    <n v="336001.08039230772"/>
    <n v="23"/>
    <n v="2531"/>
    <n v="2296"/>
    <n v="30.02"/>
    <x v="406"/>
    <n v="556354.50260769238"/>
    <x v="4"/>
    <n v="168054.39130434784"/>
  </r>
  <r>
    <d v="2020-05-11T00:00:00"/>
    <x v="8"/>
    <n v="32733"/>
    <n v="3079630.5"/>
    <n v="2364369.4010000001"/>
    <n v="281373.57021538459"/>
    <n v="21"/>
    <n v="1916"/>
    <n v="1733"/>
    <n v="30.25"/>
    <x v="407"/>
    <n v="433887.52878461534"/>
    <x v="4"/>
    <n v="146649.07142857142"/>
  </r>
  <r>
    <d v="2020-05-29T00:00:00"/>
    <x v="7"/>
    <n v="84433.5"/>
    <n v="7228395"/>
    <n v="5795765.9359999998"/>
    <n v="264121.66047692305"/>
    <n v="37"/>
    <n v="5672"/>
    <n v="5198"/>
    <n v="24.72"/>
    <x v="257"/>
    <n v="1168507.4035230773"/>
    <x v="6"/>
    <n v="195362.02702702704"/>
  </r>
  <r>
    <d v="2020-05-18T00:00:00"/>
    <x v="8"/>
    <n v="36655.5"/>
    <n v="3360135"/>
    <n v="2596293.8219999997"/>
    <n v="202175.53846153847"/>
    <n v="21"/>
    <n v="2136"/>
    <n v="1947"/>
    <n v="29.42"/>
    <x v="408"/>
    <n v="561665.63953846181"/>
    <x v="4"/>
    <n v="160006.42857142858"/>
  </r>
  <r>
    <d v="2020-05-14T00:00:00"/>
    <x v="8"/>
    <n v="33886.5"/>
    <n v="3166479"/>
    <n v="2522496.074"/>
    <n v="156584.58769230769"/>
    <n v="21"/>
    <n v="1993"/>
    <n v="1796"/>
    <n v="25.53"/>
    <x v="409"/>
    <n v="487398.33830769232"/>
    <x v="2"/>
    <n v="150784.71428571429"/>
  </r>
  <r>
    <d v="2020-05-15T00:00:00"/>
    <x v="8"/>
    <n v="41697"/>
    <n v="3772258.5"/>
    <n v="3092823.6680000001"/>
    <n v="167669.98904615385"/>
    <n v="21"/>
    <n v="2255"/>
    <n v="2045"/>
    <n v="21.97"/>
    <x v="410"/>
    <n v="511764.84295384609"/>
    <x v="6"/>
    <n v="179631.35714285713"/>
  </r>
  <r>
    <d v="2020-05-29T00:00:00"/>
    <x v="8"/>
    <n v="44569.5"/>
    <n v="4108596"/>
    <n v="3229427.0830000001"/>
    <n v="121448.35925384614"/>
    <n v="22"/>
    <n v="2597"/>
    <n v="2379"/>
    <n v="27.22"/>
    <x v="411"/>
    <n v="757720.55774615379"/>
    <x v="6"/>
    <n v="186754.36363636365"/>
  </r>
  <r>
    <d v="2020-05-27T00:00:00"/>
    <x v="9"/>
    <n v="18069"/>
    <n v="1603084.5"/>
    <n v="1312709.0090000001"/>
    <n v="241760.20769230771"/>
    <n v="17"/>
    <n v="1203"/>
    <n v="1077"/>
    <n v="22.12"/>
    <x v="412"/>
    <n v="48615.283307692211"/>
    <x v="5"/>
    <n v="94299.088235294112"/>
  </r>
  <r>
    <d v="2020-05-22T00:00:00"/>
    <x v="9"/>
    <n v="21483"/>
    <n v="1774329"/>
    <n v="1460215.51"/>
    <n v="181509.9923076923"/>
    <n v="17"/>
    <n v="1268"/>
    <n v="1129"/>
    <n v="21.51"/>
    <x v="413"/>
    <n v="132603.49769230769"/>
    <x v="6"/>
    <n v="104372.29411764706"/>
  </r>
  <r>
    <d v="2020-06-01T00:00:00"/>
    <x v="9"/>
    <n v="16687.5"/>
    <n v="1526608.5"/>
    <n v="1202670.0489999999"/>
    <n v="340349.53369230771"/>
    <n v="17"/>
    <n v="1185"/>
    <n v="1042"/>
    <n v="26.93"/>
    <x v="414"/>
    <n v="-16411.082692307595"/>
    <x v="4"/>
    <n v="89800.5"/>
  </r>
  <r>
    <d v="2020-05-11T00:00:00"/>
    <x v="9"/>
    <n v="12238.5"/>
    <n v="1096002"/>
    <n v="872395.08600000001"/>
    <n v="218895.40769230769"/>
    <n v="15"/>
    <n v="812"/>
    <n v="714"/>
    <n v="25.63"/>
    <x v="415"/>
    <n v="4711.5063076922961"/>
    <x v="4"/>
    <n v="73066.8"/>
  </r>
  <r>
    <d v="2020-05-18T00:00:00"/>
    <x v="9"/>
    <n v="14290.5"/>
    <n v="1246162.5"/>
    <n v="983143.48999999987"/>
    <n v="263823.34615384613"/>
    <n v="16"/>
    <n v="925"/>
    <n v="816"/>
    <n v="26.75"/>
    <x v="416"/>
    <n v="-804.33615384600125"/>
    <x v="4"/>
    <n v="77885.15625"/>
  </r>
  <r>
    <d v="2020-05-14T00:00:00"/>
    <x v="9"/>
    <n v="14385"/>
    <n v="1223491.5"/>
    <n v="977925.73100000003"/>
    <n v="285708.40769230766"/>
    <n v="15"/>
    <n v="890"/>
    <n v="777"/>
    <n v="25.11"/>
    <x v="417"/>
    <n v="-40142.638692307693"/>
    <x v="2"/>
    <n v="81566.100000000006"/>
  </r>
  <r>
    <d v="2020-05-15T00:00:00"/>
    <x v="9"/>
    <n v="16498.5"/>
    <n v="1370482.5"/>
    <n v="1095453.1229999999"/>
    <n v="250663.81538461539"/>
    <n v="15"/>
    <n v="980"/>
    <n v="867"/>
    <n v="25.11"/>
    <x v="241"/>
    <n v="24365.561615384708"/>
    <x v="6"/>
    <n v="91365.5"/>
  </r>
  <r>
    <d v="2020-05-27T00:00:00"/>
    <x v="10"/>
    <n v="13203"/>
    <n v="1211457"/>
    <n v="964554.21099999989"/>
    <n v="156117.80846153846"/>
    <n v="15"/>
    <n v="809"/>
    <n v="702"/>
    <n v="25.6"/>
    <x v="17"/>
    <n v="90784.980538461648"/>
    <x v="5"/>
    <n v="80763.8"/>
  </r>
  <r>
    <d v="2020-05-22T00:00:00"/>
    <x v="10"/>
    <n v="15802.5"/>
    <n v="1411909.5"/>
    <n v="1158841.584"/>
    <n v="186035.59738461539"/>
    <n v="15"/>
    <n v="903"/>
    <n v="792"/>
    <n v="21.84"/>
    <x v="418"/>
    <n v="67032.318615384575"/>
    <x v="6"/>
    <n v="94127.3"/>
  </r>
  <r>
    <d v="2020-06-01T00:00:00"/>
    <x v="10"/>
    <n v="16476"/>
    <n v="1565632.5"/>
    <n v="1234060.9909999999"/>
    <n v="194827.87672307692"/>
    <n v="16"/>
    <n v="1019"/>
    <n v="895"/>
    <n v="26.87"/>
    <x v="419"/>
    <n v="136743.63227692316"/>
    <x v="4"/>
    <n v="97852.03125"/>
  </r>
  <r>
    <d v="2020-05-11T00:00:00"/>
    <x v="10"/>
    <n v="12654"/>
    <n v="1081158"/>
    <n v="927698.82299999986"/>
    <n v="197299.08136923076"/>
    <n v="15"/>
    <n v="684"/>
    <n v="585"/>
    <n v="16.54"/>
    <x v="420"/>
    <n v="-43839.904369230615"/>
    <x v="4"/>
    <n v="72077.2"/>
  </r>
  <r>
    <d v="2020-05-29T00:00:00"/>
    <x v="9"/>
    <n v="19647"/>
    <n v="1764669"/>
    <n v="1409485.402"/>
    <n v="182377.32307692306"/>
    <n v="17"/>
    <n v="1296"/>
    <n v="1153"/>
    <n v="25.2"/>
    <x v="421"/>
    <n v="172806.27492307694"/>
    <x v="6"/>
    <n v="103804.05882352941"/>
  </r>
  <r>
    <d v="2020-05-18T00:00:00"/>
    <x v="10"/>
    <n v="12450"/>
    <n v="1115146.5"/>
    <n v="897555.51099999994"/>
    <n v="150809.61403846153"/>
    <n v="15"/>
    <n v="729"/>
    <n v="636"/>
    <n v="24.24"/>
    <x v="422"/>
    <n v="66781.374961538531"/>
    <x v="4"/>
    <n v="74343.100000000006"/>
  </r>
  <r>
    <d v="2020-05-14T00:00:00"/>
    <x v="10"/>
    <n v="11161.5"/>
    <n v="963502.5"/>
    <n v="812962.67800000007"/>
    <n v="193118.32307692309"/>
    <n v="15"/>
    <n v="638"/>
    <n v="548"/>
    <n v="18.52"/>
    <x v="423"/>
    <n v="-42578.501076923159"/>
    <x v="2"/>
    <n v="64233.5"/>
  </r>
  <r>
    <d v="2020-05-15T00:00:00"/>
    <x v="10"/>
    <n v="12229.5"/>
    <n v="1122730.5"/>
    <n v="921566.44700000004"/>
    <n v="147588"/>
    <n v="15"/>
    <n v="688"/>
    <n v="598"/>
    <n v="21.83"/>
    <x v="424"/>
    <n v="53576.052999999956"/>
    <x v="6"/>
    <n v="74848.7"/>
  </r>
  <r>
    <d v="2020-05-27T00:00:00"/>
    <x v="11"/>
    <n v="28050"/>
    <n v="2458555.5"/>
    <n v="1979227.4479999999"/>
    <n v="122940.53466153846"/>
    <n v="20"/>
    <n v="1873"/>
    <n v="1715"/>
    <n v="24.22"/>
    <x v="384"/>
    <n v="356387.51733846171"/>
    <x v="5"/>
    <n v="122927.77499999999"/>
  </r>
  <r>
    <d v="2020-05-22T00:00:00"/>
    <x v="11"/>
    <n v="30781.5"/>
    <n v="2540715"/>
    <n v="2108065.5690000001"/>
    <n v="90381.169230769228"/>
    <n v="19"/>
    <n v="1859"/>
    <n v="1697"/>
    <n v="20.52"/>
    <x v="425"/>
    <n v="342268.26176923065"/>
    <x v="6"/>
    <n v="133721.84210526315"/>
  </r>
  <r>
    <d v="2020-06-01T00:00:00"/>
    <x v="11"/>
    <n v="27960"/>
    <n v="2538967.5"/>
    <n v="1983277.5959999997"/>
    <n v="134168.53587692307"/>
    <n v="21"/>
    <n v="1879"/>
    <n v="1720"/>
    <n v="28.02"/>
    <x v="426"/>
    <n v="421521.36812307726"/>
    <x v="4"/>
    <n v="120903.21428571429"/>
  </r>
  <r>
    <d v="2020-05-11T00:00:00"/>
    <x v="11"/>
    <n v="23629.5"/>
    <n v="2164365"/>
    <n v="1678039.8589999999"/>
    <n v="151098.71538461538"/>
    <n v="19"/>
    <n v="1527"/>
    <n v="1389"/>
    <n v="28.98"/>
    <x v="427"/>
    <n v="335226.42561538471"/>
    <x v="4"/>
    <n v="113913.94736842105"/>
  </r>
  <r>
    <d v="2020-05-29T00:00:00"/>
    <x v="10"/>
    <n v="17052"/>
    <n v="1549020"/>
    <n v="1246591.997"/>
    <n v="104864.4846153846"/>
    <n v="16"/>
    <n v="981"/>
    <n v="859"/>
    <n v="24.26"/>
    <x v="428"/>
    <n v="197563.51838461543"/>
    <x v="6"/>
    <n v="96813.75"/>
  </r>
  <r>
    <d v="2020-05-18T00:00:00"/>
    <x v="11"/>
    <n v="27181.5"/>
    <n v="2324490"/>
    <n v="1796459.4790000001"/>
    <n v="129793.76153846155"/>
    <n v="19"/>
    <n v="1741"/>
    <n v="1597"/>
    <n v="29.39"/>
    <x v="429"/>
    <n v="398236.7594615384"/>
    <x v="4"/>
    <n v="122341.57894736843"/>
  </r>
  <r>
    <d v="2020-05-14T00:00:00"/>
    <x v="11"/>
    <n v="25656"/>
    <n v="2225341.5"/>
    <n v="1766450.28"/>
    <n v="91828.489107692309"/>
    <n v="19"/>
    <n v="1635"/>
    <n v="1487"/>
    <n v="25.98"/>
    <x v="430"/>
    <n v="367062.73089230765"/>
    <x v="2"/>
    <n v="117123.23684210527"/>
  </r>
  <r>
    <d v="2020-05-15T00:00:00"/>
    <x v="11"/>
    <n v="29283"/>
    <n v="2477487"/>
    <n v="2005719.3469999998"/>
    <n v="77264.32873846154"/>
    <n v="19"/>
    <n v="1780"/>
    <n v="1615"/>
    <n v="23.52"/>
    <x v="431"/>
    <n v="394503.32426153863"/>
    <x v="6"/>
    <n v="130394.05263157895"/>
  </r>
  <r>
    <d v="2020-05-29T00:00:00"/>
    <x v="11"/>
    <n v="32782.5"/>
    <n v="2854741.5"/>
    <n v="2293738.9569999999"/>
    <n v="58400.799200000001"/>
    <n v="20"/>
    <n v="2064"/>
    <n v="1896"/>
    <n v="24.46"/>
    <x v="432"/>
    <n v="502601.74380000005"/>
    <x v="6"/>
    <n v="142737.07500000001"/>
  </r>
  <r>
    <d v="2020-05-27T00:00:00"/>
    <x v="12"/>
    <n v="215592"/>
    <n v="22342300.5"/>
    <n v="16240834.603999998"/>
    <n v="285591.72307692305"/>
    <n v="59"/>
    <n v="13942"/>
    <n v="12986"/>
    <n v="37.57"/>
    <x v="310"/>
    <n v="5815874.1729230788"/>
    <x v="5"/>
    <n v="378683.05932203389"/>
  </r>
  <r>
    <d v="2020-05-22T00:00:00"/>
    <x v="12"/>
    <n v="228334.5"/>
    <n v="22380772.5"/>
    <n v="17031004.072999999"/>
    <n v="275436.23846153845"/>
    <n v="60"/>
    <n v="14050"/>
    <n v="13027"/>
    <n v="31.41"/>
    <x v="433"/>
    <n v="5074332.1885384629"/>
    <x v="6"/>
    <n v="373012.875"/>
  </r>
  <r>
    <d v="2020-06-01T00:00:00"/>
    <x v="12"/>
    <n v="188776.5"/>
    <n v="19465372.5"/>
    <n v="14354207.141999999"/>
    <n v="467483.70729230763"/>
    <n v="59"/>
    <n v="12299"/>
    <n v="11448"/>
    <n v="35.61"/>
    <x v="434"/>
    <n v="4643681.6507076938"/>
    <x v="4"/>
    <n v="329921.56779661018"/>
  </r>
  <r>
    <d v="2020-05-11T00:00:00"/>
    <x v="12"/>
    <n v="175293"/>
    <n v="17919144"/>
    <n v="12903628.608999999"/>
    <n v="355401.60769230768"/>
    <n v="60"/>
    <n v="11100"/>
    <n v="10407"/>
    <n v="38.869999999999997"/>
    <x v="309"/>
    <n v="4660113.783307693"/>
    <x v="4"/>
    <n v="298652.40000000002"/>
  </r>
  <r>
    <d v="2020-05-18T00:00:00"/>
    <x v="12"/>
    <n v="201999"/>
    <n v="20422435.5"/>
    <n v="14541626.939999998"/>
    <n v="279597.86153846153"/>
    <n v="60"/>
    <n v="12460"/>
    <n v="11665"/>
    <n v="40.44"/>
    <x v="435"/>
    <n v="5601210.698461541"/>
    <x v="4"/>
    <n v="340373.92499999999"/>
  </r>
  <r>
    <d v="2020-05-14T00:00:00"/>
    <x v="12"/>
    <n v="197946"/>
    <n v="19942435.5"/>
    <n v="14561721.772999998"/>
    <n v="363750.55692307692"/>
    <n v="60"/>
    <n v="11935"/>
    <n v="11178"/>
    <n v="36.950000000000003"/>
    <x v="436"/>
    <n v="5016963.1700769253"/>
    <x v="2"/>
    <n v="332373.92499999999"/>
  </r>
  <r>
    <d v="2020-05-15T00:00:00"/>
    <x v="12"/>
    <n v="230896.5"/>
    <n v="23085222"/>
    <n v="17099721.813000001"/>
    <n v="329754.63076923077"/>
    <n v="60"/>
    <n v="13544"/>
    <n v="12643"/>
    <n v="35"/>
    <x v="437"/>
    <n v="5655745.5562307686"/>
    <x v="6"/>
    <n v="384753.7"/>
  </r>
  <r>
    <d v="2020-05-27T00:00:00"/>
    <x v="13"/>
    <n v="203532"/>
    <n v="20953324.5"/>
    <n v="15301120.521000002"/>
    <n v="356339.00384615385"/>
    <n v="54"/>
    <n v="13091"/>
    <n v="12216"/>
    <n v="36.94"/>
    <x v="438"/>
    <n v="5295864.9751538448"/>
    <x v="5"/>
    <n v="388024.52777777775"/>
  </r>
  <r>
    <d v="2020-05-22T00:00:00"/>
    <x v="13"/>
    <n v="214428"/>
    <n v="20812585.5"/>
    <n v="15857489.721000001"/>
    <n v="256649.16153846151"/>
    <n v="54"/>
    <n v="13014"/>
    <n v="12095"/>
    <n v="31.25"/>
    <x v="439"/>
    <n v="4698446.6174615379"/>
    <x v="6"/>
    <n v="385418.25"/>
  </r>
  <r>
    <d v="2020-06-01T00:00:00"/>
    <x v="13"/>
    <n v="183228"/>
    <n v="18914194.5"/>
    <n v="13959979.012"/>
    <n v="464232.54846153839"/>
    <n v="54"/>
    <n v="11864"/>
    <n v="11071"/>
    <n v="35.49"/>
    <x v="150"/>
    <n v="4489982.9395384612"/>
    <x v="4"/>
    <n v="350262.86111111112"/>
  </r>
  <r>
    <d v="2020-05-11T00:00:00"/>
    <x v="13"/>
    <n v="166948.5"/>
    <n v="16971231"/>
    <n v="12200989.641000001"/>
    <n v="416475.07692307688"/>
    <n v="54"/>
    <n v="10570"/>
    <n v="9926"/>
    <n v="39.1"/>
    <x v="440"/>
    <n v="4353766.2820769222"/>
    <x v="4"/>
    <n v="314282.05555555556"/>
  </r>
  <r>
    <d v="2020-05-29T00:00:00"/>
    <x v="12"/>
    <n v="232102.5"/>
    <n v="23120443.5"/>
    <n v="17632080.519000001"/>
    <n v="331721.66923076921"/>
    <n v="59"/>
    <n v="14507"/>
    <n v="13386"/>
    <n v="31.13"/>
    <x v="441"/>
    <n v="5156641.3117692294"/>
    <x v="6"/>
    <n v="391871.92372881353"/>
  </r>
  <r>
    <d v="2020-05-18T00:00:00"/>
    <x v="13"/>
    <n v="196560"/>
    <n v="19855122"/>
    <n v="14172342.450999999"/>
    <n v="269626.30769230769"/>
    <n v="54"/>
    <n v="12012"/>
    <n v="11308"/>
    <n v="40.1"/>
    <x v="442"/>
    <n v="5413153.2413076926"/>
    <x v="4"/>
    <n v="367687.44444444444"/>
  </r>
  <r>
    <d v="2020-05-14T00:00:00"/>
    <x v="13"/>
    <n v="186496.5"/>
    <n v="18640998"/>
    <n v="13641908.620999999"/>
    <n v="364896.93846153846"/>
    <n v="54"/>
    <n v="11194"/>
    <n v="10554"/>
    <n v="36.65"/>
    <x v="290"/>
    <n v="4634192.4405384623"/>
    <x v="2"/>
    <n v="345203.66666666669"/>
  </r>
  <r>
    <d v="2020-05-15T00:00:00"/>
    <x v="13"/>
    <n v="219772.5"/>
    <n v="21895294.5"/>
    <n v="16241999.308"/>
    <n v="317179.04615384614"/>
    <n v="54"/>
    <n v="12791"/>
    <n v="11950"/>
    <n v="34.81"/>
    <x v="292"/>
    <n v="5336116.1458461536"/>
    <x v="6"/>
    <n v="405468.41666666669"/>
  </r>
  <r>
    <d v="2020-05-29T00:00:00"/>
    <x v="13"/>
    <n v="226476"/>
    <n v="22416151.5"/>
    <n v="17175270.221000001"/>
    <n v="306548.18846153846"/>
    <n v="54"/>
    <n v="14031"/>
    <n v="12943"/>
    <n v="30.51"/>
    <x v="443"/>
    <n v="4934333.0905384608"/>
    <x v="6"/>
    <n v="415113.91666666669"/>
  </r>
  <r>
    <d v="2020-05-27T00:00:00"/>
    <x v="15"/>
    <n v="8362.5"/>
    <n v="687684"/>
    <n v="597300.38899999997"/>
    <n v="48380.499253846152"/>
    <n v="7"/>
    <n v="409"/>
    <n v="329"/>
    <n v="15.13"/>
    <x v="444"/>
    <n v="42003.111746153882"/>
    <x v="5"/>
    <n v="98240.571428571435"/>
  </r>
  <r>
    <d v="2020-05-22T00:00:00"/>
    <x v="14"/>
    <n v="17008.5"/>
    <n v="1398771"/>
    <n v="1144986.3970000001"/>
    <n v="158820.4117"/>
    <n v="18"/>
    <n v="985"/>
    <n v="861"/>
    <n v="22.16"/>
    <x v="445"/>
    <n v="94964.191299999889"/>
    <x v="6"/>
    <n v="77709.5"/>
  </r>
  <r>
    <d v="2020-06-01T00:00:00"/>
    <x v="16"/>
    <n v="5166"/>
    <n v="389013"/>
    <n v="357353.07299999997"/>
    <n v="141592.70844615385"/>
    <n v="9"/>
    <n v="294"/>
    <n v="224"/>
    <n v="8.86"/>
    <x v="446"/>
    <n v="-109932.78144615382"/>
    <x v="4"/>
    <n v="43223.666666666664"/>
  </r>
  <r>
    <d v="2020-05-11T00:00:00"/>
    <x v="14"/>
    <n v="10941"/>
    <n v="880356"/>
    <n v="723289.05500000005"/>
    <n v="166333.57363076921"/>
    <n v="15"/>
    <n v="654"/>
    <n v="564"/>
    <n v="21.72"/>
    <x v="447"/>
    <n v="-9266.6286307692644"/>
    <x v="4"/>
    <n v="58690.400000000001"/>
  </r>
  <r>
    <d v="2020-05-18T00:00:00"/>
    <x v="14"/>
    <n v="14497.5"/>
    <n v="1230711"/>
    <n v="1005560.455"/>
    <n v="171097.83406153845"/>
    <n v="16"/>
    <n v="864"/>
    <n v="765"/>
    <n v="22.39"/>
    <x v="448"/>
    <n v="54052.710938461591"/>
    <x v="4"/>
    <n v="76919.4375"/>
  </r>
  <r>
    <d v="2020-05-14T00:00:00"/>
    <x v="14"/>
    <n v="13810.5"/>
    <n v="1131676.5"/>
    <n v="966968.63599999994"/>
    <n v="195740.02307692307"/>
    <n v="16"/>
    <n v="834"/>
    <n v="735"/>
    <n v="17.03"/>
    <x v="449"/>
    <n v="-31032.15907692301"/>
    <x v="2"/>
    <n v="70729.78125"/>
  </r>
  <r>
    <d v="2020-05-15T00:00:00"/>
    <x v="14"/>
    <n v="13752"/>
    <n v="1091040"/>
    <n v="898790.64599999995"/>
    <n v="149313.46028461537"/>
    <n v="16"/>
    <n v="817"/>
    <n v="718"/>
    <n v="21.39"/>
    <x v="450"/>
    <n v="42935.893715384678"/>
    <x v="6"/>
    <n v="68190"/>
  </r>
  <r>
    <d v="2020-05-27T00:00:00"/>
    <x v="14"/>
    <n v="15276"/>
    <n v="1350199.5"/>
    <n v="1100106.21"/>
    <n v="107692.85196923077"/>
    <n v="18"/>
    <n v="962"/>
    <n v="859"/>
    <n v="22.73"/>
    <x v="451"/>
    <n v="142400.43803076926"/>
    <x v="5"/>
    <n v="75011.083333333328"/>
  </r>
  <r>
    <d v="2020-06-01T00:00:00"/>
    <x v="17"/>
    <n v="4408.5"/>
    <n v="410892"/>
    <n v="346029.05"/>
    <n v="36168.753846153842"/>
    <n v="6"/>
    <n v="237"/>
    <n v="175"/>
    <n v="18.739999999999998"/>
    <x v="452"/>
    <n v="28694.196153846169"/>
    <x v="4"/>
    <n v="68482"/>
  </r>
  <r>
    <d v="2020-05-29T00:00:00"/>
    <x v="15"/>
    <n v="9927"/>
    <n v="850840.5"/>
    <n v="733232.38899999997"/>
    <n v="51066.353846153841"/>
    <n v="7"/>
    <n v="491"/>
    <n v="411"/>
    <n v="16.04"/>
    <x v="453"/>
    <n v="66541.757153846193"/>
    <x v="6"/>
    <n v="121548.64285714286"/>
  </r>
  <r>
    <d v="2020-06-01T00:00:00"/>
    <x v="15"/>
    <n v="9474"/>
    <n v="802447.5"/>
    <n v="682814.14599999995"/>
    <n v="81560.983369230773"/>
    <n v="7"/>
    <n v="500"/>
    <n v="418"/>
    <n v="17.52"/>
    <x v="454"/>
    <n v="38072.370630769277"/>
    <x v="4"/>
    <n v="114635.35714285714"/>
  </r>
  <r>
    <d v="2020-05-29T00:00:00"/>
    <x v="14"/>
    <n v="16878"/>
    <n v="1438255.5"/>
    <n v="1180692.7039999999"/>
    <n v="102040.10621538461"/>
    <n v="18"/>
    <n v="1014"/>
    <n v="893"/>
    <n v="21.81"/>
    <x v="455"/>
    <n v="155522.68978461548"/>
    <x v="6"/>
    <n v="79903.083333333328"/>
  </r>
  <r>
    <d v="2020-06-01T00:00:00"/>
    <x v="14"/>
    <n v="14238"/>
    <n v="1293219"/>
    <n v="1006008.1159999999"/>
    <n v="129348.2923076923"/>
    <n v="18"/>
    <n v="923"/>
    <n v="824"/>
    <n v="28.55"/>
    <x v="456"/>
    <n v="157862.59169230779"/>
    <x v="4"/>
    <n v="71845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765A8-4C10-4DD7-A70E-2D78CC09C657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23" firstHeaderRow="1" firstDataRow="2" firstDataCol="1"/>
  <pivotFields count="2"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Col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Лист1!$B$1:$N$50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4357EA-24C1-447C-9A8D-195B42C5564C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C11" firstHeaderRow="0" firstDataRow="1" firstDataCol="1"/>
  <pivotFields count="14">
    <pivotField numFmtId="164" showAll="0"/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>
      <items count="458">
        <item x="446"/>
        <item x="344"/>
        <item x="348"/>
        <item x="243"/>
        <item x="237"/>
        <item x="60"/>
        <item x="333"/>
        <item x="247"/>
        <item x="225"/>
        <item x="245"/>
        <item x="256"/>
        <item x="2"/>
        <item x="255"/>
        <item x="248"/>
        <item x="67"/>
        <item x="62"/>
        <item x="219"/>
        <item x="59"/>
        <item x="254"/>
        <item x="68"/>
        <item x="63"/>
        <item x="351"/>
        <item x="423"/>
        <item x="334"/>
        <item x="231"/>
        <item x="1"/>
        <item x="213"/>
        <item x="420"/>
        <item x="240"/>
        <item x="327"/>
        <item x="417"/>
        <item x="56"/>
        <item x="214"/>
        <item x="72"/>
        <item x="449"/>
        <item x="238"/>
        <item x="220"/>
        <item x="211"/>
        <item x="249"/>
        <item x="66"/>
        <item x="70"/>
        <item x="58"/>
        <item x="350"/>
        <item x="414"/>
        <item x="447"/>
        <item x="0"/>
        <item x="329"/>
        <item x="373"/>
        <item x="416"/>
        <item x="218"/>
        <item x="253"/>
        <item x="215"/>
        <item x="415"/>
        <item x="217"/>
        <item x="375"/>
        <item x="77"/>
        <item x="78"/>
        <item x="349"/>
        <item x="322"/>
        <item x="250"/>
        <item x="222"/>
        <item x="331"/>
        <item x="337"/>
        <item x="251"/>
        <item x="241"/>
        <item x="223"/>
        <item x="330"/>
        <item x="224"/>
        <item x="79"/>
        <item x="273"/>
        <item x="234"/>
        <item x="242"/>
        <item x="236"/>
        <item x="14"/>
        <item x="229"/>
        <item x="227"/>
        <item x="54"/>
        <item x="412"/>
        <item x="221"/>
        <item x="323"/>
        <item x="235"/>
        <item x="64"/>
        <item x="376"/>
        <item x="326"/>
        <item x="377"/>
        <item x="450"/>
        <item x="76"/>
        <item x="100"/>
        <item x="230"/>
        <item x="55"/>
        <item x="448"/>
        <item x="57"/>
        <item x="372"/>
        <item x="454"/>
        <item x="418"/>
        <item x="424"/>
        <item x="212"/>
        <item x="61"/>
        <item x="232"/>
        <item x="345"/>
        <item x="80"/>
        <item x="371"/>
        <item x="24"/>
        <item x="356"/>
        <item x="422"/>
        <item x="65"/>
        <item x="444"/>
        <item x="4"/>
        <item x="269"/>
        <item x="338"/>
        <item x="13"/>
        <item x="332"/>
        <item x="445"/>
        <item x="339"/>
        <item x="216"/>
        <item x="452"/>
        <item x="226"/>
        <item x="233"/>
        <item x="75"/>
        <item x="413"/>
        <item x="17"/>
        <item x="25"/>
        <item x="92"/>
        <item x="19"/>
        <item x="453"/>
        <item x="73"/>
        <item x="167"/>
        <item x="239"/>
        <item x="354"/>
        <item x="362"/>
        <item x="352"/>
        <item x="343"/>
        <item x="26"/>
        <item x="353"/>
        <item x="41"/>
        <item x="360"/>
        <item x="419"/>
        <item x="90"/>
        <item x="336"/>
        <item x="23"/>
        <item x="29"/>
        <item x="210"/>
        <item x="21"/>
        <item x="83"/>
        <item x="12"/>
        <item x="7"/>
        <item x="335"/>
        <item x="359"/>
        <item x="85"/>
        <item x="340"/>
        <item x="81"/>
        <item x="328"/>
        <item x="20"/>
        <item x="346"/>
        <item x="421"/>
        <item x="82"/>
        <item x="341"/>
        <item x="378"/>
        <item x="355"/>
        <item x="15"/>
        <item x="370"/>
        <item x="361"/>
        <item x="451"/>
        <item x="10"/>
        <item x="3"/>
        <item x="270"/>
        <item x="18"/>
        <item x="106"/>
        <item x="455"/>
        <item x="95"/>
        <item x="94"/>
        <item x="107"/>
        <item x="88"/>
        <item x="184"/>
        <item x="363"/>
        <item x="96"/>
        <item x="398"/>
        <item x="98"/>
        <item x="358"/>
        <item x="5"/>
        <item x="101"/>
        <item x="246"/>
        <item x="6"/>
        <item x="99"/>
        <item x="357"/>
        <item x="342"/>
        <item x="456"/>
        <item x="347"/>
        <item x="89"/>
        <item x="228"/>
        <item x="428"/>
        <item x="22"/>
        <item x="11"/>
        <item x="86"/>
        <item x="9"/>
        <item x="87"/>
        <item x="189"/>
        <item x="174"/>
        <item x="425"/>
        <item x="410"/>
        <item x="105"/>
        <item x="84"/>
        <item x="97"/>
        <item x="16"/>
        <item x="206"/>
        <item x="367"/>
        <item x="28"/>
        <item x="364"/>
        <item x="405"/>
        <item x="8"/>
        <item x="407"/>
        <item x="276"/>
        <item x="380"/>
        <item x="102"/>
        <item x="385"/>
        <item x="406"/>
        <item x="272"/>
        <item x="183"/>
        <item x="384"/>
        <item x="381"/>
        <item x="274"/>
        <item x="192"/>
        <item x="91"/>
        <item x="199"/>
        <item x="278"/>
        <item x="181"/>
        <item x="104"/>
        <item x="252"/>
        <item x="383"/>
        <item x="166"/>
        <item x="267"/>
        <item x="187"/>
        <item x="366"/>
        <item x="268"/>
        <item x="109"/>
        <item x="195"/>
        <item x="271"/>
        <item x="260"/>
        <item x="244"/>
        <item x="186"/>
        <item x="203"/>
        <item x="193"/>
        <item x="409"/>
        <item x="182"/>
        <item x="277"/>
        <item x="265"/>
        <item x="427"/>
        <item x="261"/>
        <item x="258"/>
        <item x="404"/>
        <item x="379"/>
        <item x="431"/>
        <item x="47"/>
        <item x="266"/>
        <item x="93"/>
        <item x="282"/>
        <item x="257"/>
        <item x="191"/>
        <item x="103"/>
        <item x="403"/>
        <item x="430"/>
        <item x="259"/>
        <item x="264"/>
        <item x="426"/>
        <item x="194"/>
        <item x="408"/>
        <item x="185"/>
        <item x="190"/>
        <item x="263"/>
        <item x="382"/>
        <item x="197"/>
        <item x="108"/>
        <item x="429"/>
        <item x="198"/>
        <item x="201"/>
        <item x="262"/>
        <item x="27"/>
        <item x="283"/>
        <item x="208"/>
        <item x="31"/>
        <item x="204"/>
        <item x="432"/>
        <item x="205"/>
        <item x="158"/>
        <item x="209"/>
        <item x="42"/>
        <item x="281"/>
        <item x="188"/>
        <item x="402"/>
        <item x="164"/>
        <item x="411"/>
        <item x="71"/>
        <item x="275"/>
        <item x="200"/>
        <item x="159"/>
        <item x="374"/>
        <item x="168"/>
        <item x="179"/>
        <item x="196"/>
        <item x="173"/>
        <item x="162"/>
        <item x="40"/>
        <item x="36"/>
        <item x="69"/>
        <item x="33"/>
        <item x="170"/>
        <item x="397"/>
        <item x="165"/>
        <item x="400"/>
        <item x="202"/>
        <item x="53"/>
        <item x="163"/>
        <item x="180"/>
        <item x="171"/>
        <item x="160"/>
        <item x="38"/>
        <item x="207"/>
        <item x="176"/>
        <item x="51"/>
        <item x="44"/>
        <item x="161"/>
        <item x="178"/>
        <item x="394"/>
        <item x="74"/>
        <item x="46"/>
        <item x="52"/>
        <item x="148"/>
        <item x="34"/>
        <item x="37"/>
        <item x="169"/>
        <item x="399"/>
        <item x="30"/>
        <item x="177"/>
        <item x="368"/>
        <item x="35"/>
        <item x="443"/>
        <item x="132"/>
        <item x="321"/>
        <item x="369"/>
        <item x="39"/>
        <item x="120"/>
        <item x="441"/>
        <item x="146"/>
        <item x="45"/>
        <item x="325"/>
        <item x="386"/>
        <item x="439"/>
        <item x="316"/>
        <item x="365"/>
        <item x="302"/>
        <item x="401"/>
        <item x="433"/>
        <item x="48"/>
        <item x="172"/>
        <item x="50"/>
        <item x="157"/>
        <item x="121"/>
        <item x="43"/>
        <item x="126"/>
        <item x="131"/>
        <item x="297"/>
        <item x="49"/>
        <item x="324"/>
        <item x="32"/>
        <item x="301"/>
        <item x="315"/>
        <item x="320"/>
        <item x="150"/>
        <item x="392"/>
        <item x="156"/>
        <item x="434"/>
        <item x="118"/>
        <item x="151"/>
        <item x="142"/>
        <item x="311"/>
        <item x="111"/>
        <item x="390"/>
        <item x="115"/>
        <item x="123"/>
        <item x="116"/>
        <item x="292"/>
        <item x="389"/>
        <item x="437"/>
        <item x="114"/>
        <item x="130"/>
        <item x="110"/>
        <item x="319"/>
        <item x="112"/>
        <item x="122"/>
        <item x="306"/>
        <item x="307"/>
        <item x="290"/>
        <item x="125"/>
        <item x="143"/>
        <item x="175"/>
        <item x="127"/>
        <item x="119"/>
        <item x="138"/>
        <item x="117"/>
        <item x="303"/>
        <item x="436"/>
        <item x="140"/>
        <item x="287"/>
        <item x="312"/>
        <item x="124"/>
        <item x="155"/>
        <item x="438"/>
        <item x="305"/>
        <item x="133"/>
        <item x="304"/>
        <item x="137"/>
        <item x="135"/>
        <item x="149"/>
        <item x="145"/>
        <item x="294"/>
        <item x="144"/>
        <item x="286"/>
        <item x="440"/>
        <item x="147"/>
        <item x="387"/>
        <item x="280"/>
        <item x="388"/>
        <item x="284"/>
        <item x="289"/>
        <item x="318"/>
        <item x="285"/>
        <item x="291"/>
        <item x="314"/>
        <item x="288"/>
        <item x="295"/>
        <item x="134"/>
        <item x="279"/>
        <item x="113"/>
        <item x="300"/>
        <item x="309"/>
        <item x="310"/>
        <item x="298"/>
        <item x="129"/>
        <item x="313"/>
        <item x="396"/>
        <item x="293"/>
        <item x="152"/>
        <item x="308"/>
        <item x="128"/>
        <item x="391"/>
        <item x="395"/>
        <item x="393"/>
        <item x="136"/>
        <item x="139"/>
        <item x="154"/>
        <item x="296"/>
        <item x="141"/>
        <item x="153"/>
        <item x="299"/>
        <item x="317"/>
        <item x="442"/>
        <item x="435"/>
        <item t="default"/>
      </items>
    </pivotField>
    <pivotField showAll="0"/>
    <pivotField axis="axisRow" showAll="0">
      <items count="8">
        <item sd="0" x="4"/>
        <item sd="0" x="3"/>
        <item sd="0" x="5"/>
        <item sd="0" x="2"/>
        <item sd="0" x="6"/>
        <item sd="0" x="1"/>
        <item sd="0" x="0"/>
        <item t="default"/>
      </items>
    </pivotField>
    <pivotField showAll="0"/>
  </pivotFields>
  <rowFields count="2">
    <field x="12"/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Товарооборот, руб" fld="3" baseField="0" baseItem="0"/>
    <dataField name="Sum of Доходность, %" fld="10" baseField="0" baseItem="0"/>
  </dataFields>
  <chartFormats count="80">
    <chartFormat chart="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3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4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5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6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0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1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2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3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4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5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6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0"/>
          </reference>
        </references>
      </pivotArea>
    </chartFormat>
    <chartFormat chart="6" format="34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1"/>
          </reference>
        </references>
      </pivotArea>
    </chartFormat>
    <chartFormat chart="6" format="35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2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3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4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5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6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0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1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2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0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1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2"/>
          </reference>
        </references>
      </pivotArea>
    </chartFormat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3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4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16" format="11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5"/>
          </reference>
        </references>
      </pivotArea>
    </chartFormat>
    <chartFormat chart="16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16" format="13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6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0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1"/>
          </reference>
        </references>
      </pivotArea>
    </chartFormat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8" format="5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2"/>
          </reference>
        </references>
      </pivotArea>
    </chartFormat>
    <chartFormat chart="18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3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4"/>
          </reference>
        </references>
      </pivotArea>
    </chartFormat>
    <chartFormat chart="18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18" format="11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5"/>
          </reference>
        </references>
      </pivotArea>
    </chartFormat>
    <chartFormat chart="18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18" format="13" series="1">
      <pivotArea type="data" outline="0" fieldPosition="0">
        <references count="2">
          <reference field="4294967294" count="1" selected="0">
            <x v="1"/>
          </reference>
          <reference field="12" count="1" selected="0">
            <x v="6"/>
          </reference>
        </references>
      </pivotArea>
    </chartFormat>
    <chartFormat chart="18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1A7505-177F-4AF1-9B36-EABBC091049A}" name="Table1" displayName="Table1" ref="A3:M8" totalsRowShown="0">
  <autoFilter ref="A3:M8" xr:uid="{761A7505-177F-4AF1-9B36-EABBC091049A}"/>
  <sortState xmlns:xlrd2="http://schemas.microsoft.com/office/spreadsheetml/2017/richdata2" ref="A4:M8">
    <sortCondition ref="D3:D8"/>
  </sortState>
  <tableColumns count="13">
    <tableColumn id="1" xr3:uid="{B9FC3E98-622A-4453-BE2C-0DD23AA17E2E}" name="Дата" dataDxfId="2"/>
    <tableColumn id="2" xr3:uid="{49EBF917-6921-47C8-ABA5-C52E03295EF3}" name="Территория"/>
    <tableColumn id="3" xr3:uid="{2190564A-84D7-4D6A-91D6-BAFB5D24E570}" name="Товарооборот, шт"/>
    <tableColumn id="4" xr3:uid="{D1D083B0-5046-481A-8305-87E77ECD4EA8}" name="Товарооборот, руб"/>
    <tableColumn id="5" xr3:uid="{2F5BC859-1262-4F1C-BA08-06B120D317CF}" name="Товарооборот в себестоимости"/>
    <tableColumn id="6" xr3:uid="{DCFAED37-ECD3-4646-8B05-2335BA33633D}" name="Потери, руб"/>
    <tableColumn id="7" xr3:uid="{4C84E561-E0AB-47D3-9290-8C69025EA56F}" name="Количество складов"/>
    <tableColumn id="8" xr3:uid="{BD908650-038B-4649-939B-DE612FCFD82C}" name="Количество заказов"/>
    <tableColumn id="9" xr3:uid="{CF5D9621-B3AB-4538-9533-29A3B4DEE5BD}" name="Количество клиентов"/>
    <tableColumn id="10" xr3:uid="{A0226E65-36F4-40F2-9E26-BAA645A5B4AE}" name="Наценка, %"/>
    <tableColumn id="11" xr3:uid="{44622CB5-C088-4A87-9AB1-642CB87A5748}" name="Доходность, %"/>
    <tableColumn id="12" xr3:uid="{1861C597-6769-482A-9C91-62B5D014406C}" name="Прибыль"/>
    <tableColumn id="13" xr3:uid="{7F9089D1-8E85-4C57-9036-895B613E2BDC}" name="Неделя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EBA244-C6FA-4F13-926A-CF496483B4EF}" name="Table2" displayName="Table2" ref="A3:M8" totalsRowShown="0">
  <autoFilter ref="A3:M8" xr:uid="{02EBA244-C6FA-4F13-926A-CF496483B4EF}"/>
  <sortState xmlns:xlrd2="http://schemas.microsoft.com/office/spreadsheetml/2017/richdata2" ref="A4:M8">
    <sortCondition ref="D3:D8"/>
  </sortState>
  <tableColumns count="13">
    <tableColumn id="1" xr3:uid="{267C5446-8024-4054-8E12-A60F9FB7AAF9}" name="Дата" dataDxfId="1"/>
    <tableColumn id="2" xr3:uid="{0D96B12D-1F3E-4529-B63F-73440E7E8F92}" name="Территория"/>
    <tableColumn id="3" xr3:uid="{0EC337BA-8784-4CE6-B8D1-E98D38C360AB}" name="Товарооборот, шт"/>
    <tableColumn id="4" xr3:uid="{C8F8F72A-9D88-4C8A-BEAF-CE712CB318A8}" name="Товарооборот, руб"/>
    <tableColumn id="5" xr3:uid="{86762E4F-50E4-4EC6-AFAC-99088FBBEB85}" name="Товарооборот в себестоимости"/>
    <tableColumn id="6" xr3:uid="{0AEA8B07-39D0-48E7-A31C-D52334A9291D}" name="Потери, руб"/>
    <tableColumn id="7" xr3:uid="{E8212F51-99D6-405B-9AAB-9BDA64C79667}" name="Количество складов"/>
    <tableColumn id="8" xr3:uid="{0065317B-C579-4D43-BA1A-73D91856B369}" name="Количество заказов"/>
    <tableColumn id="9" xr3:uid="{274310A8-3F6A-42FD-9C5C-72886BD5CA6D}" name="Количество клиентов"/>
    <tableColumn id="10" xr3:uid="{E1A3D07C-4C9F-4406-A468-E5DCFBBE7C99}" name="Наценка, %"/>
    <tableColumn id="11" xr3:uid="{4C00491A-C020-40FC-A716-823A05137181}" name="Доходность, %"/>
    <tableColumn id="12" xr3:uid="{E838D2A3-E53D-4572-9B40-91576DD32753}" name="Прибыль"/>
    <tableColumn id="13" xr3:uid="{AB78950C-173A-43E3-952C-92C38DE45285}" name="Неделя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1E0235-3661-40FB-B33A-9C0C5D34B098}" name="Table3" displayName="Table3" ref="A3:M36" totalsRowShown="0">
  <autoFilter ref="A3:M36" xr:uid="{E61E0235-3661-40FB-B33A-9C0C5D34B098}"/>
  <sortState xmlns:xlrd2="http://schemas.microsoft.com/office/spreadsheetml/2017/richdata2" ref="A4:M36">
    <sortCondition ref="D3:D36"/>
  </sortState>
  <tableColumns count="13">
    <tableColumn id="1" xr3:uid="{13534F9C-D05E-47B3-ABB4-05A655233F7A}" name="Дата" dataDxfId="0"/>
    <tableColumn id="2" xr3:uid="{2F0A3D10-F674-4A7D-BAD1-A54281005016}" name="Территория"/>
    <tableColumn id="3" xr3:uid="{7B891F1D-9DB7-4B84-AF85-8EA81F2D3D42}" name="Товарооборот, шт"/>
    <tableColumn id="4" xr3:uid="{969F54A6-A853-4B69-8A38-111D492323BC}" name="Товарооборот, руб"/>
    <tableColumn id="5" xr3:uid="{20458022-D192-40FE-80CE-184AEC530710}" name="Товарооборот в себестоимости"/>
    <tableColumn id="6" xr3:uid="{AA15CDD2-AEBF-4A3C-8301-E78E1B41A509}" name="Потери, руб"/>
    <tableColumn id="7" xr3:uid="{02B8AD29-5667-4DFC-B1BF-65C9B8CF5116}" name="Количество складов"/>
    <tableColumn id="8" xr3:uid="{6901940F-8410-4012-90C8-F4D5AF871AB8}" name="Количество заказов"/>
    <tableColumn id="9" xr3:uid="{74F19438-93C7-4267-95BB-B0368D39DDA3}" name="Количество клиентов"/>
    <tableColumn id="10" xr3:uid="{48BB9035-E75A-4ACA-9E4C-82DB974AE991}" name="Наценка, %"/>
    <tableColumn id="11" xr3:uid="{BFFF7C95-FCC8-47FF-9FD5-9E34166F45C3}" name="Доходность, %"/>
    <tableColumn id="12" xr3:uid="{ADCBCA87-AA05-47CF-80D9-25C7761812EE}" name="Прибыль"/>
    <tableColumn id="13" xr3:uid="{A2196A88-1060-4B68-82B9-BFF9D17AAADC}" name="Недел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45155-BC92-4245-A806-CC72E74BB765}">
  <dimension ref="A1:M8"/>
  <sheetViews>
    <sheetView workbookViewId="0">
      <selection activeCell="C5" sqref="C5"/>
    </sheetView>
  </sheetViews>
  <sheetFormatPr defaultRowHeight="14.4" x14ac:dyDescent="0.3"/>
  <cols>
    <col min="1" max="1" width="10.109375" bestFit="1" customWidth="1"/>
    <col min="2" max="2" width="13.6640625" bestFit="1" customWidth="1"/>
    <col min="3" max="3" width="19.44140625" bestFit="1" customWidth="1"/>
    <col min="4" max="4" width="20.33203125" bestFit="1" customWidth="1"/>
    <col min="5" max="5" width="31.44140625" bestFit="1" customWidth="1"/>
    <col min="6" max="6" width="13.77734375" bestFit="1" customWidth="1"/>
    <col min="7" max="7" width="21.109375" bestFit="1" customWidth="1"/>
    <col min="8" max="8" width="20.88671875" bestFit="1" customWidth="1"/>
    <col min="9" max="9" width="22.109375" bestFit="1" customWidth="1"/>
    <col min="10" max="10" width="13.109375" bestFit="1" customWidth="1"/>
    <col min="11" max="11" width="16.21875" bestFit="1" customWidth="1"/>
    <col min="12" max="12" width="11.21875" bestFit="1" customWidth="1"/>
    <col min="13" max="13" width="9.5546875" bestFit="1" customWidth="1"/>
  </cols>
  <sheetData>
    <row r="1" spans="1:13" x14ac:dyDescent="0.3">
      <c r="A1" s="25" t="s">
        <v>39</v>
      </c>
    </row>
    <row r="3" spans="1:1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3">
      <c r="A4" s="19">
        <v>43957</v>
      </c>
      <c r="B4" t="s">
        <v>20</v>
      </c>
      <c r="C4">
        <v>24337.5</v>
      </c>
      <c r="D4">
        <v>2159350.5</v>
      </c>
      <c r="E4">
        <v>1715939.5399999998</v>
      </c>
      <c r="F4">
        <v>115138.50836153845</v>
      </c>
      <c r="G4">
        <v>19</v>
      </c>
      <c r="H4">
        <v>1509</v>
      </c>
      <c r="I4">
        <v>1374</v>
      </c>
      <c r="J4">
        <v>25.84</v>
      </c>
      <c r="K4">
        <v>15.2</v>
      </c>
      <c r="L4">
        <v>328272.45163846173</v>
      </c>
      <c r="M4">
        <v>3</v>
      </c>
    </row>
    <row r="5" spans="1:13" x14ac:dyDescent="0.3">
      <c r="A5" s="19">
        <v>43964</v>
      </c>
      <c r="B5" t="s">
        <v>20</v>
      </c>
      <c r="C5">
        <v>25539</v>
      </c>
      <c r="D5">
        <v>2263651.5</v>
      </c>
      <c r="E5">
        <v>1783039.3049999997</v>
      </c>
      <c r="F5">
        <v>139331.31929230769</v>
      </c>
      <c r="G5">
        <v>19</v>
      </c>
      <c r="H5">
        <v>1605</v>
      </c>
      <c r="I5">
        <v>1447</v>
      </c>
      <c r="J5">
        <v>26.95</v>
      </c>
      <c r="K5">
        <v>15.08</v>
      </c>
      <c r="L5">
        <v>341280.87570769258</v>
      </c>
      <c r="M5">
        <v>3</v>
      </c>
    </row>
    <row r="6" spans="1:13" x14ac:dyDescent="0.3">
      <c r="A6" s="19">
        <v>43950</v>
      </c>
      <c r="B6" t="s">
        <v>20</v>
      </c>
      <c r="C6">
        <v>25816.5</v>
      </c>
      <c r="D6">
        <v>2360914.5</v>
      </c>
      <c r="E6">
        <v>1868643.6719999998</v>
      </c>
      <c r="F6">
        <v>137636.84266153845</v>
      </c>
      <c r="G6">
        <v>18</v>
      </c>
      <c r="H6">
        <v>1599</v>
      </c>
      <c r="I6">
        <v>1450</v>
      </c>
      <c r="J6">
        <v>26.34</v>
      </c>
      <c r="K6">
        <v>15.02</v>
      </c>
      <c r="L6">
        <v>354633.98533846176</v>
      </c>
      <c r="M6">
        <v>3</v>
      </c>
    </row>
    <row r="7" spans="1:13" x14ac:dyDescent="0.3">
      <c r="A7" s="19">
        <v>43978</v>
      </c>
      <c r="B7" t="s">
        <v>20</v>
      </c>
      <c r="C7">
        <v>28050</v>
      </c>
      <c r="D7">
        <v>2458555.5</v>
      </c>
      <c r="E7">
        <v>1979227.4479999999</v>
      </c>
      <c r="F7">
        <v>122940.53466153846</v>
      </c>
      <c r="G7">
        <v>20</v>
      </c>
      <c r="H7">
        <v>1873</v>
      </c>
      <c r="I7">
        <v>1715</v>
      </c>
      <c r="J7">
        <v>24.22</v>
      </c>
      <c r="K7">
        <v>14.5</v>
      </c>
      <c r="L7">
        <v>356387.51733846171</v>
      </c>
      <c r="M7">
        <v>3</v>
      </c>
    </row>
    <row r="8" spans="1:13" x14ac:dyDescent="0.3">
      <c r="A8" s="19">
        <v>43971</v>
      </c>
      <c r="B8" t="s">
        <v>20</v>
      </c>
      <c r="C8">
        <v>28849.5</v>
      </c>
      <c r="D8">
        <v>2520759</v>
      </c>
      <c r="E8">
        <v>2010739.0729999999</v>
      </c>
      <c r="F8">
        <v>106300.0107076923</v>
      </c>
      <c r="G8">
        <v>19</v>
      </c>
      <c r="H8">
        <v>1823</v>
      </c>
      <c r="I8">
        <v>1678</v>
      </c>
      <c r="J8">
        <v>25.36</v>
      </c>
      <c r="K8">
        <v>16.02</v>
      </c>
      <c r="L8">
        <v>403719.91629230784</v>
      </c>
      <c r="M8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DCBD-5593-453E-B70A-293872F38EEE}">
  <dimension ref="A1:M8"/>
  <sheetViews>
    <sheetView workbookViewId="0">
      <selection activeCell="A3" sqref="A3:M8"/>
    </sheetView>
  </sheetViews>
  <sheetFormatPr defaultRowHeight="14.4" x14ac:dyDescent="0.3"/>
  <cols>
    <col min="1" max="1" width="10.109375" bestFit="1" customWidth="1"/>
    <col min="2" max="2" width="13.6640625" bestFit="1" customWidth="1"/>
    <col min="3" max="3" width="19.44140625" bestFit="1" customWidth="1"/>
    <col min="4" max="4" width="20.33203125" bestFit="1" customWidth="1"/>
    <col min="5" max="5" width="31.44140625" bestFit="1" customWidth="1"/>
    <col min="6" max="6" width="13.77734375" bestFit="1" customWidth="1"/>
    <col min="7" max="7" width="21.109375" bestFit="1" customWidth="1"/>
    <col min="8" max="8" width="20.88671875" bestFit="1" customWidth="1"/>
    <col min="9" max="9" width="22.109375" bestFit="1" customWidth="1"/>
    <col min="10" max="10" width="13.109375" bestFit="1" customWidth="1"/>
    <col min="11" max="11" width="16.21875" bestFit="1" customWidth="1"/>
    <col min="12" max="12" width="11.21875" bestFit="1" customWidth="1"/>
    <col min="13" max="13" width="9.5546875" bestFit="1" customWidth="1"/>
  </cols>
  <sheetData>
    <row r="1" spans="1:13" x14ac:dyDescent="0.3">
      <c r="A1" s="25" t="s">
        <v>40</v>
      </c>
    </row>
    <row r="3" spans="1:1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3">
      <c r="A4" s="19">
        <v>43954</v>
      </c>
      <c r="B4" t="s">
        <v>20</v>
      </c>
      <c r="C4">
        <v>21343.5</v>
      </c>
      <c r="D4">
        <v>1906557</v>
      </c>
      <c r="E4">
        <v>1485927.8739999998</v>
      </c>
      <c r="F4">
        <v>100092.68052307691</v>
      </c>
      <c r="G4">
        <v>19</v>
      </c>
      <c r="H4">
        <v>1314</v>
      </c>
      <c r="I4">
        <v>1192</v>
      </c>
      <c r="J4">
        <v>28.31</v>
      </c>
      <c r="K4">
        <v>16.809999999999999</v>
      </c>
      <c r="L4">
        <v>320536.44547692325</v>
      </c>
      <c r="M4">
        <v>7</v>
      </c>
    </row>
    <row r="5" spans="1:13" x14ac:dyDescent="0.3">
      <c r="A5" s="19">
        <v>43968</v>
      </c>
      <c r="B5" t="s">
        <v>20</v>
      </c>
      <c r="C5">
        <v>28275</v>
      </c>
      <c r="D5">
        <v>2435632.5</v>
      </c>
      <c r="E5">
        <v>1954139.7149999999</v>
      </c>
      <c r="F5">
        <v>79541.984615384616</v>
      </c>
      <c r="G5">
        <v>19</v>
      </c>
      <c r="H5">
        <v>1790</v>
      </c>
      <c r="I5">
        <v>1633</v>
      </c>
      <c r="J5">
        <v>24.64</v>
      </c>
      <c r="K5">
        <v>16.5</v>
      </c>
      <c r="L5">
        <v>401950.80038461555</v>
      </c>
      <c r="M5">
        <v>7</v>
      </c>
    </row>
    <row r="6" spans="1:13" x14ac:dyDescent="0.3">
      <c r="A6" s="19">
        <v>43975</v>
      </c>
      <c r="B6" t="s">
        <v>20</v>
      </c>
      <c r="C6">
        <v>29824.5</v>
      </c>
      <c r="D6">
        <v>2526909</v>
      </c>
      <c r="E6">
        <v>2092407.26</v>
      </c>
      <c r="F6">
        <v>62346.415384615379</v>
      </c>
      <c r="G6">
        <v>19</v>
      </c>
      <c r="H6">
        <v>1868</v>
      </c>
      <c r="I6">
        <v>1706</v>
      </c>
      <c r="J6">
        <v>20.77</v>
      </c>
      <c r="K6">
        <v>14.73</v>
      </c>
      <c r="L6">
        <v>372155.32461538463</v>
      </c>
      <c r="M6">
        <v>7</v>
      </c>
    </row>
    <row r="7" spans="1:13" x14ac:dyDescent="0.3">
      <c r="A7" s="19">
        <v>43961</v>
      </c>
      <c r="B7" t="s">
        <v>20</v>
      </c>
      <c r="C7">
        <v>31224</v>
      </c>
      <c r="D7">
        <v>2767270.5</v>
      </c>
      <c r="E7">
        <v>2174380.5969999996</v>
      </c>
      <c r="F7">
        <v>80170.980907692297</v>
      </c>
      <c r="G7">
        <v>19</v>
      </c>
      <c r="H7">
        <v>1836</v>
      </c>
      <c r="I7">
        <v>1680</v>
      </c>
      <c r="J7">
        <v>27.27</v>
      </c>
      <c r="K7">
        <v>18.53</v>
      </c>
      <c r="L7">
        <v>512718.92209230812</v>
      </c>
      <c r="M7">
        <v>7</v>
      </c>
    </row>
    <row r="8" spans="1:13" x14ac:dyDescent="0.3">
      <c r="A8" s="19">
        <v>43982</v>
      </c>
      <c r="B8" t="s">
        <v>20</v>
      </c>
      <c r="C8">
        <v>31372.5</v>
      </c>
      <c r="D8">
        <v>2794324.5</v>
      </c>
      <c r="E8">
        <v>2251714.5490000001</v>
      </c>
      <c r="F8">
        <v>37852.04366923077</v>
      </c>
      <c r="G8">
        <v>21</v>
      </c>
      <c r="H8">
        <v>2056</v>
      </c>
      <c r="I8">
        <v>1879</v>
      </c>
      <c r="J8">
        <v>24.1</v>
      </c>
      <c r="K8">
        <v>18.059999999999999</v>
      </c>
      <c r="L8">
        <v>504757.90733076911</v>
      </c>
      <c r="M8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95A1-4D87-44E5-9A18-081D9969A5F8}">
  <dimension ref="A1:M36"/>
  <sheetViews>
    <sheetView workbookViewId="0">
      <selection activeCell="A3" sqref="A3:M36"/>
    </sheetView>
  </sheetViews>
  <sheetFormatPr defaultRowHeight="14.4" x14ac:dyDescent="0.3"/>
  <cols>
    <col min="1" max="1" width="10.109375" bestFit="1" customWidth="1"/>
    <col min="2" max="2" width="14.88671875" bestFit="1" customWidth="1"/>
    <col min="3" max="3" width="19.44140625" bestFit="1" customWidth="1"/>
    <col min="4" max="4" width="20.33203125" bestFit="1" customWidth="1"/>
    <col min="5" max="5" width="31.44140625" bestFit="1" customWidth="1"/>
    <col min="6" max="6" width="13.77734375" bestFit="1" customWidth="1"/>
    <col min="7" max="7" width="21.109375" bestFit="1" customWidth="1"/>
    <col min="8" max="8" width="20.88671875" bestFit="1" customWidth="1"/>
    <col min="9" max="9" width="22.109375" bestFit="1" customWidth="1"/>
    <col min="10" max="10" width="13.109375" bestFit="1" customWidth="1"/>
    <col min="11" max="11" width="16.21875" bestFit="1" customWidth="1"/>
    <col min="12" max="12" width="11.21875" bestFit="1" customWidth="1"/>
    <col min="13" max="13" width="9.5546875" bestFit="1" customWidth="1"/>
  </cols>
  <sheetData>
    <row r="1" spans="1:13" x14ac:dyDescent="0.3">
      <c r="A1" s="25" t="s">
        <v>41</v>
      </c>
    </row>
    <row r="3" spans="1:1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3">
      <c r="A4" s="19">
        <v>43951</v>
      </c>
      <c r="B4" t="s">
        <v>19</v>
      </c>
      <c r="C4">
        <v>4285.5</v>
      </c>
      <c r="D4">
        <v>404691</v>
      </c>
      <c r="E4">
        <v>333054.54800000001</v>
      </c>
      <c r="F4">
        <v>11494.630769230769</v>
      </c>
      <c r="G4">
        <v>15</v>
      </c>
      <c r="H4">
        <v>262</v>
      </c>
      <c r="I4">
        <v>195</v>
      </c>
      <c r="J4">
        <v>21.51</v>
      </c>
      <c r="K4">
        <v>14.86</v>
      </c>
      <c r="L4">
        <v>60141.821230769223</v>
      </c>
      <c r="M4">
        <v>4</v>
      </c>
    </row>
    <row r="5" spans="1:13" x14ac:dyDescent="0.3">
      <c r="A5" s="19">
        <v>43953</v>
      </c>
      <c r="B5" t="s">
        <v>19</v>
      </c>
      <c r="C5">
        <v>4624.5</v>
      </c>
      <c r="D5">
        <v>433243.5</v>
      </c>
      <c r="E5">
        <v>377401.46199999994</v>
      </c>
      <c r="F5">
        <v>65936.343369230759</v>
      </c>
      <c r="G5">
        <v>15</v>
      </c>
      <c r="H5">
        <v>274</v>
      </c>
      <c r="I5">
        <v>203</v>
      </c>
      <c r="J5">
        <v>14.8</v>
      </c>
      <c r="K5">
        <v>-2.33</v>
      </c>
      <c r="L5">
        <v>-10094.3053692307</v>
      </c>
      <c r="M5">
        <v>6</v>
      </c>
    </row>
    <row r="6" spans="1:13" x14ac:dyDescent="0.3">
      <c r="A6" s="19">
        <v>43952</v>
      </c>
      <c r="B6" t="s">
        <v>19</v>
      </c>
      <c r="C6">
        <v>5446.5</v>
      </c>
      <c r="D6">
        <v>505572</v>
      </c>
      <c r="E6">
        <v>422390.908</v>
      </c>
      <c r="F6">
        <v>42729.218369230766</v>
      </c>
      <c r="G6">
        <v>15</v>
      </c>
      <c r="H6">
        <v>294</v>
      </c>
      <c r="I6">
        <v>225</v>
      </c>
      <c r="J6">
        <v>19.690000000000001</v>
      </c>
      <c r="K6">
        <v>8</v>
      </c>
      <c r="L6">
        <v>40451.873630769238</v>
      </c>
      <c r="M6">
        <v>5</v>
      </c>
    </row>
    <row r="7" spans="1:13" x14ac:dyDescent="0.3">
      <c r="A7" s="19">
        <v>43955</v>
      </c>
      <c r="B7" t="s">
        <v>19</v>
      </c>
      <c r="C7">
        <v>7087.5</v>
      </c>
      <c r="D7">
        <v>610855.5</v>
      </c>
      <c r="E7">
        <v>541946.12800000003</v>
      </c>
      <c r="F7">
        <v>150795.58461538461</v>
      </c>
      <c r="G7">
        <v>15</v>
      </c>
      <c r="H7">
        <v>390</v>
      </c>
      <c r="I7">
        <v>315</v>
      </c>
      <c r="J7">
        <v>12.72</v>
      </c>
      <c r="K7">
        <v>-13.41</v>
      </c>
      <c r="L7">
        <v>-81886.212615384633</v>
      </c>
      <c r="M7">
        <v>1</v>
      </c>
    </row>
    <row r="8" spans="1:13" x14ac:dyDescent="0.3">
      <c r="A8" s="19">
        <v>43954</v>
      </c>
      <c r="B8" t="s">
        <v>19</v>
      </c>
      <c r="C8">
        <v>8127</v>
      </c>
      <c r="D8">
        <v>665302.5</v>
      </c>
      <c r="E8">
        <v>644221.49399999995</v>
      </c>
      <c r="F8">
        <v>95245.727138461531</v>
      </c>
      <c r="G8">
        <v>15</v>
      </c>
      <c r="H8">
        <v>455</v>
      </c>
      <c r="I8">
        <v>384</v>
      </c>
      <c r="J8">
        <v>3.27</v>
      </c>
      <c r="K8">
        <v>-11.15</v>
      </c>
      <c r="L8">
        <v>-74164.721138461478</v>
      </c>
      <c r="M8">
        <v>7</v>
      </c>
    </row>
    <row r="9" spans="1:13" x14ac:dyDescent="0.3">
      <c r="A9" s="19">
        <v>43956</v>
      </c>
      <c r="B9" t="s">
        <v>19</v>
      </c>
      <c r="C9">
        <v>8223</v>
      </c>
      <c r="D9">
        <v>694593</v>
      </c>
      <c r="E9">
        <v>622755.04999999993</v>
      </c>
      <c r="F9">
        <v>172368.62218461538</v>
      </c>
      <c r="G9">
        <v>15</v>
      </c>
      <c r="H9">
        <v>455</v>
      </c>
      <c r="I9">
        <v>381</v>
      </c>
      <c r="J9">
        <v>11.54</v>
      </c>
      <c r="K9">
        <v>-14.47</v>
      </c>
      <c r="L9">
        <v>-100530.67218461531</v>
      </c>
      <c r="M9">
        <v>2</v>
      </c>
    </row>
    <row r="10" spans="1:13" x14ac:dyDescent="0.3">
      <c r="A10" s="19">
        <v>43957</v>
      </c>
      <c r="B10" t="s">
        <v>19</v>
      </c>
      <c r="C10">
        <v>8464.5</v>
      </c>
      <c r="D10">
        <v>739291.5</v>
      </c>
      <c r="E10">
        <v>651727.3679999999</v>
      </c>
      <c r="F10">
        <v>154318.62433846152</v>
      </c>
      <c r="G10">
        <v>15</v>
      </c>
      <c r="H10">
        <v>467</v>
      </c>
      <c r="I10">
        <v>389</v>
      </c>
      <c r="J10">
        <v>13.44</v>
      </c>
      <c r="K10">
        <v>-9.0299999999999994</v>
      </c>
      <c r="L10">
        <v>-66754.492338461423</v>
      </c>
      <c r="M10">
        <v>3</v>
      </c>
    </row>
    <row r="11" spans="1:13" x14ac:dyDescent="0.3">
      <c r="A11" s="19">
        <v>43958</v>
      </c>
      <c r="B11" t="s">
        <v>19</v>
      </c>
      <c r="C11">
        <v>8719.5</v>
      </c>
      <c r="D11">
        <v>769276.5</v>
      </c>
      <c r="E11">
        <v>654599.97699999996</v>
      </c>
      <c r="F11">
        <v>184385.1884923077</v>
      </c>
      <c r="G11">
        <v>15</v>
      </c>
      <c r="H11">
        <v>480</v>
      </c>
      <c r="I11">
        <v>398</v>
      </c>
      <c r="J11">
        <v>17.52</v>
      </c>
      <c r="K11">
        <v>-9.06</v>
      </c>
      <c r="L11">
        <v>-69708.665492307657</v>
      </c>
      <c r="M11">
        <v>4</v>
      </c>
    </row>
    <row r="12" spans="1:13" x14ac:dyDescent="0.3">
      <c r="A12" s="19">
        <v>43959</v>
      </c>
      <c r="B12" t="s">
        <v>19</v>
      </c>
      <c r="C12">
        <v>9058.5</v>
      </c>
      <c r="D12">
        <v>798759</v>
      </c>
      <c r="E12">
        <v>669115.93699999992</v>
      </c>
      <c r="F12">
        <v>171987.47030000002</v>
      </c>
      <c r="G12">
        <v>15</v>
      </c>
      <c r="H12">
        <v>492</v>
      </c>
      <c r="I12">
        <v>412</v>
      </c>
      <c r="J12">
        <v>19.38</v>
      </c>
      <c r="K12">
        <v>-5.3</v>
      </c>
      <c r="L12">
        <v>-42344.407299999933</v>
      </c>
      <c r="M12">
        <v>5</v>
      </c>
    </row>
    <row r="13" spans="1:13" x14ac:dyDescent="0.3">
      <c r="A13" s="19">
        <v>43964</v>
      </c>
      <c r="B13" t="s">
        <v>19</v>
      </c>
      <c r="C13">
        <v>10401</v>
      </c>
      <c r="D13">
        <v>949912.5</v>
      </c>
      <c r="E13">
        <v>785961.28899999999</v>
      </c>
      <c r="F13">
        <v>253438.94004615385</v>
      </c>
      <c r="G13">
        <v>15</v>
      </c>
      <c r="H13">
        <v>599</v>
      </c>
      <c r="I13">
        <v>515</v>
      </c>
      <c r="J13">
        <v>20.86</v>
      </c>
      <c r="K13">
        <v>-9.42</v>
      </c>
      <c r="L13">
        <v>-89487.729046153836</v>
      </c>
      <c r="M13">
        <v>3</v>
      </c>
    </row>
    <row r="14" spans="1:13" x14ac:dyDescent="0.3">
      <c r="A14" s="19">
        <v>43965</v>
      </c>
      <c r="B14" t="s">
        <v>19</v>
      </c>
      <c r="C14">
        <v>11161.5</v>
      </c>
      <c r="D14">
        <v>963502.5</v>
      </c>
      <c r="E14">
        <v>812962.67800000007</v>
      </c>
      <c r="F14">
        <v>193118.32307692309</v>
      </c>
      <c r="G14">
        <v>15</v>
      </c>
      <c r="H14">
        <v>638</v>
      </c>
      <c r="I14">
        <v>548</v>
      </c>
      <c r="J14">
        <v>18.52</v>
      </c>
      <c r="K14">
        <v>-4.42</v>
      </c>
      <c r="L14">
        <v>-42578.501076923159</v>
      </c>
      <c r="M14">
        <v>4</v>
      </c>
    </row>
    <row r="15" spans="1:13" x14ac:dyDescent="0.3">
      <c r="A15" s="19">
        <v>43963</v>
      </c>
      <c r="B15" t="s">
        <v>19</v>
      </c>
      <c r="C15">
        <v>11296.5</v>
      </c>
      <c r="D15">
        <v>989632.5</v>
      </c>
      <c r="E15">
        <v>829947.41200000001</v>
      </c>
      <c r="F15">
        <v>196319.5046923077</v>
      </c>
      <c r="G15">
        <v>15</v>
      </c>
      <c r="H15">
        <v>624</v>
      </c>
      <c r="I15">
        <v>538</v>
      </c>
      <c r="J15">
        <v>19.239999999999998</v>
      </c>
      <c r="K15">
        <v>-3.7</v>
      </c>
      <c r="L15">
        <v>-36634.416692307714</v>
      </c>
      <c r="M15">
        <v>2</v>
      </c>
    </row>
    <row r="16" spans="1:13" x14ac:dyDescent="0.3">
      <c r="A16" s="19">
        <v>43968</v>
      </c>
      <c r="B16" t="s">
        <v>19</v>
      </c>
      <c r="C16">
        <v>11967</v>
      </c>
      <c r="D16">
        <v>1060489.5</v>
      </c>
      <c r="E16">
        <v>851805.179</v>
      </c>
      <c r="F16">
        <v>171981.49101538458</v>
      </c>
      <c r="G16">
        <v>15</v>
      </c>
      <c r="H16">
        <v>692</v>
      </c>
      <c r="I16">
        <v>591</v>
      </c>
      <c r="J16">
        <v>24.5</v>
      </c>
      <c r="K16">
        <v>3.46</v>
      </c>
      <c r="L16">
        <v>36702.829984615411</v>
      </c>
      <c r="M16">
        <v>7</v>
      </c>
    </row>
    <row r="17" spans="1:13" x14ac:dyDescent="0.3">
      <c r="A17" s="19">
        <v>43962</v>
      </c>
      <c r="B17" t="s">
        <v>19</v>
      </c>
      <c r="C17">
        <v>12654</v>
      </c>
      <c r="D17">
        <v>1081158</v>
      </c>
      <c r="E17">
        <v>927698.82299999986</v>
      </c>
      <c r="F17">
        <v>197299.08136923076</v>
      </c>
      <c r="G17">
        <v>15</v>
      </c>
      <c r="H17">
        <v>684</v>
      </c>
      <c r="I17">
        <v>585</v>
      </c>
      <c r="J17">
        <v>16.54</v>
      </c>
      <c r="K17">
        <v>-4.05</v>
      </c>
      <c r="L17">
        <v>-43839.904369230615</v>
      </c>
      <c r="M17">
        <v>1</v>
      </c>
    </row>
    <row r="18" spans="1:13" x14ac:dyDescent="0.3">
      <c r="A18" s="19">
        <v>43960</v>
      </c>
      <c r="B18" t="s">
        <v>19</v>
      </c>
      <c r="C18">
        <v>12037.5</v>
      </c>
      <c r="D18">
        <v>1081216.5</v>
      </c>
      <c r="E18">
        <v>910141.15500000003</v>
      </c>
      <c r="F18">
        <v>143296.04318461538</v>
      </c>
      <c r="G18">
        <v>15</v>
      </c>
      <c r="H18">
        <v>623</v>
      </c>
      <c r="I18">
        <v>535</v>
      </c>
      <c r="J18">
        <v>18.8</v>
      </c>
      <c r="K18">
        <v>2.57</v>
      </c>
      <c r="L18">
        <v>27779.301815384591</v>
      </c>
      <c r="M18">
        <v>6</v>
      </c>
    </row>
    <row r="19" spans="1:13" x14ac:dyDescent="0.3">
      <c r="A19" s="19">
        <v>43972</v>
      </c>
      <c r="B19" t="s">
        <v>19</v>
      </c>
      <c r="C19">
        <v>12135</v>
      </c>
      <c r="D19">
        <v>1103623.5</v>
      </c>
      <c r="E19">
        <v>899589.3060000001</v>
      </c>
      <c r="F19">
        <v>184440.53076923077</v>
      </c>
      <c r="G19">
        <v>15</v>
      </c>
      <c r="H19">
        <v>749</v>
      </c>
      <c r="I19">
        <v>652</v>
      </c>
      <c r="J19">
        <v>22.68</v>
      </c>
      <c r="K19">
        <v>1.78</v>
      </c>
      <c r="L19">
        <v>19593.663230769132</v>
      </c>
      <c r="M19">
        <v>4</v>
      </c>
    </row>
    <row r="20" spans="1:13" x14ac:dyDescent="0.3">
      <c r="A20" s="19">
        <v>43971</v>
      </c>
      <c r="B20" t="s">
        <v>19</v>
      </c>
      <c r="C20">
        <v>12630</v>
      </c>
      <c r="D20">
        <v>1104858</v>
      </c>
      <c r="E20">
        <v>915994.11899999983</v>
      </c>
      <c r="F20">
        <v>161654.46923076923</v>
      </c>
      <c r="G20">
        <v>15</v>
      </c>
      <c r="H20">
        <v>760</v>
      </c>
      <c r="I20">
        <v>664</v>
      </c>
      <c r="J20">
        <v>20.62</v>
      </c>
      <c r="K20">
        <v>2.46</v>
      </c>
      <c r="L20">
        <v>27209.411769230937</v>
      </c>
      <c r="M20">
        <v>3</v>
      </c>
    </row>
    <row r="21" spans="1:13" x14ac:dyDescent="0.3">
      <c r="A21" s="19">
        <v>43969</v>
      </c>
      <c r="B21" t="s">
        <v>19</v>
      </c>
      <c r="C21">
        <v>12450</v>
      </c>
      <c r="D21">
        <v>1115146.5</v>
      </c>
      <c r="E21">
        <v>897555.51099999994</v>
      </c>
      <c r="F21">
        <v>150809.61403846153</v>
      </c>
      <c r="G21">
        <v>15</v>
      </c>
      <c r="H21">
        <v>729</v>
      </c>
      <c r="I21">
        <v>636</v>
      </c>
      <c r="J21">
        <v>24.24</v>
      </c>
      <c r="K21">
        <v>5.99</v>
      </c>
      <c r="L21">
        <v>66781.374961538531</v>
      </c>
      <c r="M21">
        <v>1</v>
      </c>
    </row>
    <row r="22" spans="1:13" x14ac:dyDescent="0.3">
      <c r="A22" s="19">
        <v>43966</v>
      </c>
      <c r="B22" t="s">
        <v>19</v>
      </c>
      <c r="C22">
        <v>12229.5</v>
      </c>
      <c r="D22">
        <v>1122730.5</v>
      </c>
      <c r="E22">
        <v>921566.44700000004</v>
      </c>
      <c r="F22">
        <v>147588</v>
      </c>
      <c r="G22">
        <v>15</v>
      </c>
      <c r="H22">
        <v>688</v>
      </c>
      <c r="I22">
        <v>598</v>
      </c>
      <c r="J22">
        <v>21.83</v>
      </c>
      <c r="K22">
        <v>4.7699999999999996</v>
      </c>
      <c r="L22">
        <v>53576.052999999956</v>
      </c>
      <c r="M22">
        <v>5</v>
      </c>
    </row>
    <row r="23" spans="1:13" x14ac:dyDescent="0.3">
      <c r="A23" s="19">
        <v>43977</v>
      </c>
      <c r="B23" t="s">
        <v>19</v>
      </c>
      <c r="C23">
        <v>12259.5</v>
      </c>
      <c r="D23">
        <v>1152054</v>
      </c>
      <c r="E23">
        <v>906579.62099999993</v>
      </c>
      <c r="F23">
        <v>217611.18753846153</v>
      </c>
      <c r="G23">
        <v>15</v>
      </c>
      <c r="H23">
        <v>812</v>
      </c>
      <c r="I23">
        <v>711</v>
      </c>
      <c r="J23">
        <v>27.08</v>
      </c>
      <c r="K23">
        <v>2.42</v>
      </c>
      <c r="L23">
        <v>27863.191461538547</v>
      </c>
      <c r="M23">
        <v>2</v>
      </c>
    </row>
    <row r="24" spans="1:13" x14ac:dyDescent="0.3">
      <c r="A24" s="19">
        <v>43975</v>
      </c>
      <c r="B24" t="s">
        <v>19</v>
      </c>
      <c r="C24">
        <v>12666</v>
      </c>
      <c r="D24">
        <v>1184865</v>
      </c>
      <c r="E24">
        <v>953822.62099999993</v>
      </c>
      <c r="F24">
        <v>340158.78723076923</v>
      </c>
      <c r="G24">
        <v>15</v>
      </c>
      <c r="H24">
        <v>779</v>
      </c>
      <c r="I24">
        <v>673</v>
      </c>
      <c r="J24">
        <v>24.22</v>
      </c>
      <c r="K24">
        <v>-9.2100000000000009</v>
      </c>
      <c r="L24">
        <v>-109116.40823076916</v>
      </c>
      <c r="M24">
        <v>7</v>
      </c>
    </row>
    <row r="25" spans="1:13" x14ac:dyDescent="0.3">
      <c r="A25" s="19">
        <v>43961</v>
      </c>
      <c r="B25" t="s">
        <v>19</v>
      </c>
      <c r="C25">
        <v>13440</v>
      </c>
      <c r="D25">
        <v>1198285.5</v>
      </c>
      <c r="E25">
        <v>1018063.802</v>
      </c>
      <c r="F25">
        <v>178012.59307692308</v>
      </c>
      <c r="G25">
        <v>15</v>
      </c>
      <c r="H25">
        <v>706</v>
      </c>
      <c r="I25">
        <v>608</v>
      </c>
      <c r="J25">
        <v>17.7</v>
      </c>
      <c r="K25">
        <v>0.18</v>
      </c>
      <c r="L25">
        <v>2209.1049230768986</v>
      </c>
      <c r="M25">
        <v>7</v>
      </c>
    </row>
    <row r="26" spans="1:13" x14ac:dyDescent="0.3">
      <c r="A26" s="19">
        <v>43978</v>
      </c>
      <c r="B26" t="s">
        <v>19</v>
      </c>
      <c r="C26">
        <v>13203</v>
      </c>
      <c r="D26">
        <v>1211457</v>
      </c>
      <c r="E26">
        <v>964554.21099999989</v>
      </c>
      <c r="F26">
        <v>156117.80846153846</v>
      </c>
      <c r="G26">
        <v>15</v>
      </c>
      <c r="H26">
        <v>809</v>
      </c>
      <c r="I26">
        <v>702</v>
      </c>
      <c r="J26">
        <v>25.6</v>
      </c>
      <c r="K26">
        <v>7.49</v>
      </c>
      <c r="L26">
        <v>90784.980538461648</v>
      </c>
      <c r="M26">
        <v>3</v>
      </c>
    </row>
    <row r="27" spans="1:13" x14ac:dyDescent="0.3">
      <c r="A27" s="19">
        <v>43967</v>
      </c>
      <c r="B27" t="s">
        <v>19</v>
      </c>
      <c r="C27">
        <v>13120.5</v>
      </c>
      <c r="D27">
        <v>1215033</v>
      </c>
      <c r="E27">
        <v>985281.03599999985</v>
      </c>
      <c r="F27">
        <v>143418.86295384614</v>
      </c>
      <c r="G27">
        <v>15</v>
      </c>
      <c r="H27">
        <v>747</v>
      </c>
      <c r="I27">
        <v>647</v>
      </c>
      <c r="J27">
        <v>23.32</v>
      </c>
      <c r="K27">
        <v>7.11</v>
      </c>
      <c r="L27">
        <v>86333.101046154014</v>
      </c>
      <c r="M27">
        <v>6</v>
      </c>
    </row>
    <row r="28" spans="1:13" x14ac:dyDescent="0.3">
      <c r="A28" s="19">
        <v>43976</v>
      </c>
      <c r="B28" t="s">
        <v>19</v>
      </c>
      <c r="C28">
        <v>13260</v>
      </c>
      <c r="D28">
        <v>1230687</v>
      </c>
      <c r="E28">
        <v>985675.48699999996</v>
      </c>
      <c r="F28">
        <v>224353.45695384615</v>
      </c>
      <c r="G28">
        <v>15</v>
      </c>
      <c r="H28">
        <v>835</v>
      </c>
      <c r="I28">
        <v>736</v>
      </c>
      <c r="J28">
        <v>24.86</v>
      </c>
      <c r="K28">
        <v>1.68</v>
      </c>
      <c r="L28">
        <v>20658.056046153884</v>
      </c>
      <c r="M28">
        <v>1</v>
      </c>
    </row>
    <row r="29" spans="1:13" x14ac:dyDescent="0.3">
      <c r="A29" s="19">
        <v>43979</v>
      </c>
      <c r="B29" t="s">
        <v>19</v>
      </c>
      <c r="C29">
        <v>13864.5</v>
      </c>
      <c r="D29">
        <v>1239747</v>
      </c>
      <c r="E29">
        <v>995597.5199999999</v>
      </c>
      <c r="F29">
        <v>216733.44615384613</v>
      </c>
      <c r="G29">
        <v>16</v>
      </c>
      <c r="H29">
        <v>876</v>
      </c>
      <c r="I29">
        <v>762</v>
      </c>
      <c r="J29">
        <v>24.52</v>
      </c>
      <c r="K29">
        <v>2.21</v>
      </c>
      <c r="L29">
        <v>27416.033846153965</v>
      </c>
      <c r="M29">
        <v>4</v>
      </c>
    </row>
    <row r="30" spans="1:13" x14ac:dyDescent="0.3">
      <c r="A30" s="19">
        <v>43974</v>
      </c>
      <c r="B30" t="s">
        <v>19</v>
      </c>
      <c r="C30">
        <v>14167.5</v>
      </c>
      <c r="D30">
        <v>1315075.5</v>
      </c>
      <c r="E30">
        <v>1074904.135</v>
      </c>
      <c r="F30">
        <v>269233.34436923079</v>
      </c>
      <c r="G30">
        <v>15</v>
      </c>
      <c r="H30">
        <v>840</v>
      </c>
      <c r="I30">
        <v>725</v>
      </c>
      <c r="J30">
        <v>22.34</v>
      </c>
      <c r="K30">
        <v>-2.21</v>
      </c>
      <c r="L30">
        <v>-29061.979369230801</v>
      </c>
      <c r="M30">
        <v>6</v>
      </c>
    </row>
    <row r="31" spans="1:13" x14ac:dyDescent="0.3">
      <c r="A31" s="19">
        <v>43982</v>
      </c>
      <c r="B31" t="s">
        <v>19</v>
      </c>
      <c r="C31">
        <v>14808</v>
      </c>
      <c r="D31">
        <v>1336789.5</v>
      </c>
      <c r="E31">
        <v>1084824.9949999999</v>
      </c>
      <c r="F31">
        <v>167974.06755384614</v>
      </c>
      <c r="G31">
        <v>16</v>
      </c>
      <c r="H31">
        <v>917</v>
      </c>
      <c r="I31">
        <v>802</v>
      </c>
      <c r="J31">
        <v>23.23</v>
      </c>
      <c r="K31">
        <v>6.28</v>
      </c>
      <c r="L31">
        <v>83990.437446153985</v>
      </c>
      <c r="M31">
        <v>7</v>
      </c>
    </row>
    <row r="32" spans="1:13" x14ac:dyDescent="0.3">
      <c r="A32" s="19">
        <v>43970</v>
      </c>
      <c r="B32" t="s">
        <v>19</v>
      </c>
      <c r="C32">
        <v>16237.5</v>
      </c>
      <c r="D32">
        <v>1403047.5</v>
      </c>
      <c r="E32">
        <v>1195875.8800000001</v>
      </c>
      <c r="F32">
        <v>173178.52204615384</v>
      </c>
      <c r="G32">
        <v>15</v>
      </c>
      <c r="H32">
        <v>930</v>
      </c>
      <c r="I32">
        <v>827</v>
      </c>
      <c r="J32">
        <v>17.32</v>
      </c>
      <c r="K32">
        <v>2.42</v>
      </c>
      <c r="L32">
        <v>33993.097953846038</v>
      </c>
      <c r="M32">
        <v>2</v>
      </c>
    </row>
    <row r="33" spans="1:13" x14ac:dyDescent="0.3">
      <c r="A33" s="19">
        <v>43973</v>
      </c>
      <c r="B33" t="s">
        <v>19</v>
      </c>
      <c r="C33">
        <v>15802.5</v>
      </c>
      <c r="D33">
        <v>1411909.5</v>
      </c>
      <c r="E33">
        <v>1158841.584</v>
      </c>
      <c r="F33">
        <v>186035.59738461539</v>
      </c>
      <c r="G33">
        <v>15</v>
      </c>
      <c r="H33">
        <v>903</v>
      </c>
      <c r="I33">
        <v>792</v>
      </c>
      <c r="J33">
        <v>21.84</v>
      </c>
      <c r="K33">
        <v>4.75</v>
      </c>
      <c r="L33">
        <v>67032.318615384575</v>
      </c>
      <c r="M33">
        <v>5</v>
      </c>
    </row>
    <row r="34" spans="1:13" x14ac:dyDescent="0.3">
      <c r="A34" s="19">
        <v>43980</v>
      </c>
      <c r="B34" t="s">
        <v>19</v>
      </c>
      <c r="C34">
        <v>17052</v>
      </c>
      <c r="D34">
        <v>1549020</v>
      </c>
      <c r="E34">
        <v>1246591.997</v>
      </c>
      <c r="F34">
        <v>104864.4846153846</v>
      </c>
      <c r="G34">
        <v>16</v>
      </c>
      <c r="H34">
        <v>981</v>
      </c>
      <c r="I34">
        <v>859</v>
      </c>
      <c r="J34">
        <v>24.26</v>
      </c>
      <c r="K34">
        <v>12.75</v>
      </c>
      <c r="L34">
        <v>197563.51838461543</v>
      </c>
      <c r="M34">
        <v>5</v>
      </c>
    </row>
    <row r="35" spans="1:13" x14ac:dyDescent="0.3">
      <c r="A35" s="19">
        <v>43983</v>
      </c>
      <c r="B35" t="s">
        <v>19</v>
      </c>
      <c r="C35">
        <v>16476</v>
      </c>
      <c r="D35">
        <v>1565632.5</v>
      </c>
      <c r="E35">
        <v>1234060.9909999999</v>
      </c>
      <c r="F35">
        <v>194827.87672307692</v>
      </c>
      <c r="G35">
        <v>16</v>
      </c>
      <c r="H35">
        <v>1019</v>
      </c>
      <c r="I35">
        <v>895</v>
      </c>
      <c r="J35">
        <v>26.87</v>
      </c>
      <c r="K35">
        <v>8.73</v>
      </c>
      <c r="L35">
        <v>136743.63227692316</v>
      </c>
      <c r="M35">
        <v>1</v>
      </c>
    </row>
    <row r="36" spans="1:13" x14ac:dyDescent="0.3">
      <c r="A36" s="19">
        <v>43981</v>
      </c>
      <c r="B36" t="s">
        <v>19</v>
      </c>
      <c r="C36">
        <v>17946</v>
      </c>
      <c r="D36">
        <v>1609090.5</v>
      </c>
      <c r="E36">
        <v>1298844.2</v>
      </c>
      <c r="F36">
        <v>137945.5276</v>
      </c>
      <c r="G36">
        <v>16</v>
      </c>
      <c r="H36">
        <v>1048</v>
      </c>
      <c r="I36">
        <v>918</v>
      </c>
      <c r="J36">
        <v>23.89</v>
      </c>
      <c r="K36">
        <v>10.71</v>
      </c>
      <c r="L36">
        <v>172300.77240000005</v>
      </c>
      <c r="M36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3629D-AC5D-4373-AB2A-CDAB0C78A224}">
  <dimension ref="A3:I23"/>
  <sheetViews>
    <sheetView workbookViewId="0">
      <selection activeCell="A3" sqref="A3"/>
    </sheetView>
  </sheetViews>
  <sheetFormatPr defaultRowHeight="14.4" x14ac:dyDescent="0.3"/>
  <cols>
    <col min="1" max="1" width="21" bestFit="1" customWidth="1"/>
    <col min="2" max="2" width="15.5546875" bestFit="1" customWidth="1"/>
    <col min="3" max="8" width="2" bestFit="1" customWidth="1"/>
    <col min="9" max="9" width="10.77734375" bestFit="1" customWidth="1"/>
  </cols>
  <sheetData>
    <row r="3" spans="1:9" x14ac:dyDescent="0.3">
      <c r="B3" s="17" t="s">
        <v>29</v>
      </c>
    </row>
    <row r="4" spans="1:9" x14ac:dyDescent="0.3">
      <c r="A4" s="17" t="s">
        <v>27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28</v>
      </c>
    </row>
    <row r="5" spans="1:9" x14ac:dyDescent="0.3">
      <c r="A5" s="18" t="s">
        <v>16</v>
      </c>
    </row>
    <row r="6" spans="1:9" x14ac:dyDescent="0.3">
      <c r="A6" s="18" t="s">
        <v>11</v>
      </c>
    </row>
    <row r="7" spans="1:9" x14ac:dyDescent="0.3">
      <c r="A7" s="18" t="s">
        <v>17</v>
      </c>
    </row>
    <row r="8" spans="1:9" x14ac:dyDescent="0.3">
      <c r="A8" s="18" t="s">
        <v>10</v>
      </c>
    </row>
    <row r="9" spans="1:9" x14ac:dyDescent="0.3">
      <c r="A9" s="18" t="s">
        <v>20</v>
      </c>
    </row>
    <row r="10" spans="1:9" x14ac:dyDescent="0.3">
      <c r="A10" s="18" t="s">
        <v>22</v>
      </c>
    </row>
    <row r="11" spans="1:9" x14ac:dyDescent="0.3">
      <c r="A11" s="18" t="s">
        <v>21</v>
      </c>
    </row>
    <row r="12" spans="1:9" x14ac:dyDescent="0.3">
      <c r="A12" s="18" t="s">
        <v>13</v>
      </c>
    </row>
    <row r="13" spans="1:9" x14ac:dyDescent="0.3">
      <c r="A13" s="18" t="s">
        <v>23</v>
      </c>
    </row>
    <row r="14" spans="1:9" x14ac:dyDescent="0.3">
      <c r="A14" s="18" t="s">
        <v>18</v>
      </c>
    </row>
    <row r="15" spans="1:9" x14ac:dyDescent="0.3">
      <c r="A15" s="18" t="s">
        <v>19</v>
      </c>
    </row>
    <row r="16" spans="1:9" x14ac:dyDescent="0.3">
      <c r="A16" s="18" t="s">
        <v>9</v>
      </c>
    </row>
    <row r="17" spans="1:1" x14ac:dyDescent="0.3">
      <c r="A17" s="18" t="s">
        <v>15</v>
      </c>
    </row>
    <row r="18" spans="1:1" x14ac:dyDescent="0.3">
      <c r="A18" s="18" t="s">
        <v>14</v>
      </c>
    </row>
    <row r="19" spans="1:1" x14ac:dyDescent="0.3">
      <c r="A19" s="18" t="s">
        <v>12</v>
      </c>
    </row>
    <row r="20" spans="1:1" x14ac:dyDescent="0.3">
      <c r="A20" s="18" t="s">
        <v>25</v>
      </c>
    </row>
    <row r="21" spans="1:1" x14ac:dyDescent="0.3">
      <c r="A21" s="18" t="s">
        <v>24</v>
      </c>
    </row>
    <row r="22" spans="1:1" x14ac:dyDescent="0.3">
      <c r="A22" s="18" t="s">
        <v>26</v>
      </c>
    </row>
    <row r="23" spans="1:1" x14ac:dyDescent="0.3">
      <c r="A23" s="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73A6-B975-433C-81FB-1B5A8AB7B814}">
  <dimension ref="A3:C11"/>
  <sheetViews>
    <sheetView tabSelected="1" zoomScaleNormal="100" workbookViewId="0">
      <selection activeCell="C21" sqref="C21"/>
    </sheetView>
  </sheetViews>
  <sheetFormatPr defaultRowHeight="14.4" x14ac:dyDescent="0.3"/>
  <cols>
    <col min="1" max="1" width="12.5546875" bestFit="1" customWidth="1"/>
    <col min="2" max="2" width="24.6640625" bestFit="1" customWidth="1"/>
    <col min="3" max="3" width="20.5546875" bestFit="1" customWidth="1"/>
    <col min="4" max="4" width="24.6640625" bestFit="1" customWidth="1"/>
    <col min="5" max="5" width="20.5546875" bestFit="1" customWidth="1"/>
    <col min="6" max="6" width="24.6640625" bestFit="1" customWidth="1"/>
    <col min="7" max="7" width="20.5546875" bestFit="1" customWidth="1"/>
    <col min="8" max="8" width="24.6640625" bestFit="1" customWidth="1"/>
    <col min="9" max="9" width="20.5546875" bestFit="1" customWidth="1"/>
    <col min="10" max="10" width="24.6640625" bestFit="1" customWidth="1"/>
    <col min="11" max="11" width="20.5546875" bestFit="1" customWidth="1"/>
    <col min="12" max="12" width="24.6640625" bestFit="1" customWidth="1"/>
    <col min="13" max="13" width="20.5546875" bestFit="1" customWidth="1"/>
    <col min="14" max="14" width="24.6640625" bestFit="1" customWidth="1"/>
    <col min="15" max="15" width="20.5546875" bestFit="1" customWidth="1"/>
    <col min="16" max="16" width="29.5546875" bestFit="1" customWidth="1"/>
    <col min="17" max="17" width="25.44140625" bestFit="1" customWidth="1"/>
  </cols>
  <sheetData>
    <row r="3" spans="1:3" x14ac:dyDescent="0.3">
      <c r="A3" s="17" t="s">
        <v>27</v>
      </c>
      <c r="B3" t="s">
        <v>34</v>
      </c>
      <c r="C3" t="s">
        <v>45</v>
      </c>
    </row>
    <row r="4" spans="1:3" x14ac:dyDescent="0.3">
      <c r="A4" s="18">
        <v>1</v>
      </c>
      <c r="B4" s="27">
        <v>663249669.55290008</v>
      </c>
      <c r="C4" s="27">
        <v>991.68000000000018</v>
      </c>
    </row>
    <row r="5" spans="1:3" x14ac:dyDescent="0.3">
      <c r="A5" s="18">
        <v>2</v>
      </c>
      <c r="B5" s="27">
        <v>683039461.04384995</v>
      </c>
      <c r="C5" s="27">
        <v>982.65999999999951</v>
      </c>
    </row>
    <row r="6" spans="1:3" x14ac:dyDescent="0.3">
      <c r="A6" s="18">
        <v>3</v>
      </c>
      <c r="B6" s="27">
        <v>694804011.22305</v>
      </c>
      <c r="C6" s="27">
        <v>966.27999999999975</v>
      </c>
    </row>
    <row r="7" spans="1:3" x14ac:dyDescent="0.3">
      <c r="A7" s="18">
        <v>4</v>
      </c>
      <c r="B7" s="27">
        <v>683370061.31999993</v>
      </c>
      <c r="C7" s="27">
        <v>1051.76</v>
      </c>
    </row>
    <row r="8" spans="1:3" x14ac:dyDescent="0.3">
      <c r="A8" s="18">
        <v>5</v>
      </c>
      <c r="B8" s="27">
        <v>785856495.10500002</v>
      </c>
      <c r="C8" s="27">
        <v>979.67999999999984</v>
      </c>
    </row>
    <row r="9" spans="1:3" x14ac:dyDescent="0.3">
      <c r="A9" s="18">
        <v>6</v>
      </c>
      <c r="B9" s="27">
        <v>749075483.71155</v>
      </c>
      <c r="C9" s="27">
        <v>1027.2200000000003</v>
      </c>
    </row>
    <row r="10" spans="1:3" x14ac:dyDescent="0.3">
      <c r="A10" s="18">
        <v>7</v>
      </c>
      <c r="B10" s="27">
        <v>702964035.10605001</v>
      </c>
      <c r="C10" s="27">
        <v>1078.0800000000002</v>
      </c>
    </row>
    <row r="11" spans="1:3" x14ac:dyDescent="0.3">
      <c r="A11" s="18" t="s">
        <v>28</v>
      </c>
      <c r="B11" s="27">
        <v>4962359217.0624008</v>
      </c>
      <c r="C11" s="27">
        <v>7077.36</v>
      </c>
    </row>
  </sheetData>
  <pageMargins left="0.7" right="0.7" top="0.75" bottom="0.75" header="0.3" footer="0.3"/>
  <pageSetup paperSize="9" orientation="portrait" horizontalDpi="360" verticalDpi="36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opLeftCell="D1" workbookViewId="0">
      <selection activeCell="F21" sqref="F21"/>
    </sheetView>
  </sheetViews>
  <sheetFormatPr defaultColWidth="14.44140625" defaultRowHeight="15" customHeight="1" x14ac:dyDescent="0.3"/>
  <cols>
    <col min="1" max="1" width="31.109375" bestFit="1" customWidth="1"/>
    <col min="2" max="2" width="10.44140625" customWidth="1"/>
    <col min="3" max="3" width="21" bestFit="1" customWidth="1"/>
    <col min="4" max="4" width="18.44140625" customWidth="1"/>
    <col min="5" max="5" width="22" customWidth="1"/>
    <col min="6" max="6" width="29.44140625" customWidth="1"/>
    <col min="7" max="7" width="13.77734375" customWidth="1"/>
    <col min="8" max="8" width="18.88671875" bestFit="1" customWidth="1"/>
    <col min="9" max="10" width="22" customWidth="1"/>
    <col min="11" max="11" width="12" bestFit="1" customWidth="1"/>
    <col min="12" max="12" width="13.5546875" customWidth="1"/>
    <col min="13" max="13" width="8.6640625" customWidth="1"/>
    <col min="14" max="14" width="14.33203125" customWidth="1"/>
    <col min="15" max="15" width="23.109375" customWidth="1"/>
    <col min="17" max="27" width="8.6640625" customWidth="1"/>
  </cols>
  <sheetData>
    <row r="1" spans="1:27" ht="14.25" customHeight="1" x14ac:dyDescent="0.3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28" t="s">
        <v>30</v>
      </c>
      <c r="L1" s="28" t="s">
        <v>31</v>
      </c>
      <c r="M1" s="28" t="s">
        <v>32</v>
      </c>
      <c r="N1" s="28" t="s">
        <v>33</v>
      </c>
      <c r="O1" s="28" t="s">
        <v>42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3">
      <c r="A2" t="str">
        <f>_xlfn.CONCAT(TEXT(B2,"ГГГГ-ММ-ДД")," ",C2)</f>
        <v>2020-05-31 Самара</v>
      </c>
      <c r="B2" s="6">
        <v>43982</v>
      </c>
      <c r="C2" s="7" t="s">
        <v>9</v>
      </c>
      <c r="D2" s="7">
        <v>7944</v>
      </c>
      <c r="E2" s="7">
        <v>623971.5</v>
      </c>
      <c r="F2" s="7">
        <v>565363.01599999995</v>
      </c>
      <c r="G2" s="8">
        <v>64235.456923076919</v>
      </c>
      <c r="H2">
        <f>VLOOKUP($A2,Лист2!$A$2:'Лист2'!$F$505,4,FALSE)</f>
        <v>15</v>
      </c>
      <c r="I2">
        <f>VLOOKUP($A2,Лист2!$A$2:'Лист2'!$F$505,5,FALSE)</f>
        <v>441</v>
      </c>
      <c r="J2">
        <f>VLOOKUP($A2,Лист2!$A$2:'Лист2'!$F$505,6,FALSE)</f>
        <v>368</v>
      </c>
      <c r="K2">
        <f>ROUND((($E2-$F2)/$F2)*100,2)</f>
        <v>10.37</v>
      </c>
      <c r="L2">
        <f>ROUND(($M2/$E2)*100,2)</f>
        <v>-0.9</v>
      </c>
      <c r="M2">
        <f>$E2-$F2-$G2</f>
        <v>-5626.9729230768644</v>
      </c>
      <c r="N2">
        <f>WEEKDAY($B2,2)</f>
        <v>7</v>
      </c>
      <c r="O2" s="27">
        <f>$E2/$H2</f>
        <v>41598.1</v>
      </c>
    </row>
    <row r="3" spans="1:27" ht="14.25" customHeight="1" x14ac:dyDescent="0.3">
      <c r="A3" t="str">
        <f t="shared" ref="A3:A66" si="0">_xlfn.CONCAT(TEXT(B3,"ГГГГ-ММ-ДД")," ",C3)</f>
        <v>2020-05-30 Самара</v>
      </c>
      <c r="B3" s="9">
        <v>43981</v>
      </c>
      <c r="C3" s="10" t="s">
        <v>9</v>
      </c>
      <c r="D3" s="10">
        <v>10029</v>
      </c>
      <c r="E3" s="10">
        <v>787101</v>
      </c>
      <c r="F3" s="10">
        <v>707654.63099999994</v>
      </c>
      <c r="G3" s="11">
        <v>112379.26539999999</v>
      </c>
      <c r="H3">
        <f>VLOOKUP($A3,Лист2!$A$2:'Лист2'!$F$505,4,FALSE)</f>
        <v>15</v>
      </c>
      <c r="I3">
        <f>VLOOKUP($A3,Лист2!$A$2:'Лист2'!$F$505,5,FALSE)</f>
        <v>490</v>
      </c>
      <c r="J3">
        <f>VLOOKUP($A3,Лист2!$A$2:'Лист2'!$F$505,6,FALSE)</f>
        <v>409</v>
      </c>
      <c r="K3">
        <f t="shared" ref="K3:K66" si="1">ROUND((($E3-$F3)/$F3)*100,2)</f>
        <v>11.23</v>
      </c>
      <c r="L3">
        <f t="shared" ref="L3:L66" si="2">ROUND(($M3/$E3)*100,2)</f>
        <v>-4.18</v>
      </c>
      <c r="M3">
        <f t="shared" ref="M3:M66" si="3">$E3-$F3-$G3</f>
        <v>-32932.896399999925</v>
      </c>
      <c r="N3">
        <f t="shared" ref="N3:N66" si="4">WEEKDAY($B3,2)</f>
        <v>6</v>
      </c>
      <c r="O3" s="27">
        <f t="shared" ref="O3:O66" si="5">$E3/$H3</f>
        <v>52473.4</v>
      </c>
    </row>
    <row r="4" spans="1:27" ht="14.25" customHeight="1" x14ac:dyDescent="0.3">
      <c r="A4" t="str">
        <f t="shared" si="0"/>
        <v>2020-05-28 Самара</v>
      </c>
      <c r="B4" s="6">
        <v>43979</v>
      </c>
      <c r="C4" s="7" t="s">
        <v>9</v>
      </c>
      <c r="D4" s="7">
        <v>8536.5</v>
      </c>
      <c r="E4" s="7">
        <v>643944</v>
      </c>
      <c r="F4" s="7">
        <v>640961.69299999997</v>
      </c>
      <c r="G4" s="8">
        <v>61475.592307692306</v>
      </c>
      <c r="H4">
        <f>VLOOKUP($A4,Лист2!$A$2:'Лист2'!$F$505,4,FALSE)</f>
        <v>15</v>
      </c>
      <c r="I4">
        <f>VLOOKUP($A4,Лист2!$A$2:'Лист2'!$F$505,5,FALSE)</f>
        <v>464</v>
      </c>
      <c r="J4">
        <f>VLOOKUP($A4,Лист2!$A$2:'Лист2'!$F$505,6,FALSE)</f>
        <v>390</v>
      </c>
      <c r="K4">
        <f t="shared" si="1"/>
        <v>0.47</v>
      </c>
      <c r="L4">
        <f t="shared" si="2"/>
        <v>-9.08</v>
      </c>
      <c r="M4">
        <f t="shared" si="3"/>
        <v>-58493.285307692277</v>
      </c>
      <c r="N4">
        <f t="shared" si="4"/>
        <v>4</v>
      </c>
      <c r="O4" s="27">
        <f t="shared" si="5"/>
        <v>42929.599999999999</v>
      </c>
    </row>
    <row r="5" spans="1:27" ht="14.25" customHeight="1" x14ac:dyDescent="0.3">
      <c r="A5" t="str">
        <f t="shared" si="0"/>
        <v>2020-05-16 Кемерово</v>
      </c>
      <c r="B5" s="9">
        <v>43967</v>
      </c>
      <c r="C5" s="10" t="s">
        <v>10</v>
      </c>
      <c r="D5" s="10">
        <v>38947.5</v>
      </c>
      <c r="E5" s="10">
        <v>3395892</v>
      </c>
      <c r="F5" s="10">
        <v>2740255.2110000001</v>
      </c>
      <c r="G5" s="11">
        <v>294361.0811230769</v>
      </c>
      <c r="H5">
        <f>VLOOKUP($A5,Лист2!$A$2:'Лист2'!$F$505,4,FALSE)</f>
        <v>21</v>
      </c>
      <c r="I5">
        <f>VLOOKUP($A5,Лист2!$A$2:'Лист2'!$F$505,5,FALSE)</f>
        <v>2145</v>
      </c>
      <c r="J5">
        <f>VLOOKUP($A5,Лист2!$A$2:'Лист2'!$F$505,6,FALSE)</f>
        <v>1947</v>
      </c>
      <c r="K5">
        <f t="shared" si="1"/>
        <v>23.93</v>
      </c>
      <c r="L5">
        <f t="shared" si="2"/>
        <v>10.64</v>
      </c>
      <c r="M5">
        <f t="shared" si="3"/>
        <v>361275.70787692297</v>
      </c>
      <c r="N5">
        <f t="shared" si="4"/>
        <v>6</v>
      </c>
      <c r="O5" s="27">
        <f t="shared" si="5"/>
        <v>161709.14285714287</v>
      </c>
    </row>
    <row r="6" spans="1:27" ht="14.25" customHeight="1" x14ac:dyDescent="0.3">
      <c r="A6" t="str">
        <f t="shared" si="0"/>
        <v>2020-05-19 Кемерово</v>
      </c>
      <c r="B6" s="6">
        <v>43970</v>
      </c>
      <c r="C6" s="7" t="s">
        <v>10</v>
      </c>
      <c r="D6" s="7">
        <v>31842</v>
      </c>
      <c r="E6" s="7">
        <v>2771116.5</v>
      </c>
      <c r="F6" s="7">
        <v>2269371.4459999995</v>
      </c>
      <c r="G6" s="8">
        <v>328803.84615384613</v>
      </c>
      <c r="H6">
        <f>VLOOKUP($A6,Лист2!$A$2:'Лист2'!$F$505,4,FALSE)</f>
        <v>21</v>
      </c>
      <c r="I6">
        <f>VLOOKUP($A6,Лист2!$A$2:'Лист2'!$F$505,5,FALSE)</f>
        <v>1860</v>
      </c>
      <c r="J6">
        <f>VLOOKUP($A6,Лист2!$A$2:'Лист2'!$F$505,6,FALSE)</f>
        <v>1704</v>
      </c>
      <c r="K6">
        <f t="shared" si="1"/>
        <v>22.11</v>
      </c>
      <c r="L6">
        <f t="shared" si="2"/>
        <v>6.24</v>
      </c>
      <c r="M6">
        <f t="shared" si="3"/>
        <v>172941.20784615434</v>
      </c>
      <c r="N6">
        <f t="shared" si="4"/>
        <v>2</v>
      </c>
      <c r="O6" s="27">
        <f t="shared" si="5"/>
        <v>131957.92857142858</v>
      </c>
    </row>
    <row r="7" spans="1:27" ht="14.25" customHeight="1" x14ac:dyDescent="0.3">
      <c r="A7" t="str">
        <f t="shared" si="0"/>
        <v>2020-05-17 Кемерово</v>
      </c>
      <c r="B7" s="9">
        <v>43968</v>
      </c>
      <c r="C7" s="10" t="s">
        <v>10</v>
      </c>
      <c r="D7" s="10">
        <v>32023.5</v>
      </c>
      <c r="E7" s="10">
        <v>2882458.5</v>
      </c>
      <c r="F7" s="10">
        <v>2290967.0389999999</v>
      </c>
      <c r="G7" s="11">
        <v>246817.75113846152</v>
      </c>
      <c r="H7">
        <f>VLOOKUP($A7,Лист2!$A$2:'Лист2'!$F$505,4,FALSE)</f>
        <v>21</v>
      </c>
      <c r="I7">
        <f>VLOOKUP($A7,Лист2!$A$2:'Лист2'!$F$505,5,FALSE)</f>
        <v>1874</v>
      </c>
      <c r="J7">
        <f>VLOOKUP($A7,Лист2!$A$2:'Лист2'!$F$505,6,FALSE)</f>
        <v>1705</v>
      </c>
      <c r="K7">
        <f t="shared" si="1"/>
        <v>25.82</v>
      </c>
      <c r="L7">
        <f t="shared" si="2"/>
        <v>11.96</v>
      </c>
      <c r="M7">
        <f t="shared" si="3"/>
        <v>344673.70986153861</v>
      </c>
      <c r="N7">
        <f t="shared" si="4"/>
        <v>7</v>
      </c>
      <c r="O7" s="27">
        <f t="shared" si="5"/>
        <v>137259.92857142858</v>
      </c>
    </row>
    <row r="8" spans="1:27" ht="14.25" customHeight="1" x14ac:dyDescent="0.3">
      <c r="A8" t="str">
        <f t="shared" si="0"/>
        <v>2020-05-09 Кемерово</v>
      </c>
      <c r="B8" s="6">
        <v>43960</v>
      </c>
      <c r="C8" s="7" t="s">
        <v>10</v>
      </c>
      <c r="D8" s="7">
        <v>31147.5</v>
      </c>
      <c r="E8" s="7">
        <v>2831019</v>
      </c>
      <c r="F8" s="7">
        <v>2261296.2760000001</v>
      </c>
      <c r="G8" s="8">
        <v>225845</v>
      </c>
      <c r="H8">
        <f>VLOOKUP($A8,Лист2!$A$2:'Лист2'!$F$505,4,FALSE)</f>
        <v>21</v>
      </c>
      <c r="I8">
        <f>VLOOKUP($A8,Лист2!$A$2:'Лист2'!$F$505,5,FALSE)</f>
        <v>1735</v>
      </c>
      <c r="J8">
        <f>VLOOKUP($A8,Лист2!$A$2:'Лист2'!$F$505,6,FALSE)</f>
        <v>1568</v>
      </c>
      <c r="K8">
        <f t="shared" si="1"/>
        <v>25.19</v>
      </c>
      <c r="L8">
        <f t="shared" si="2"/>
        <v>12.15</v>
      </c>
      <c r="M8">
        <f t="shared" si="3"/>
        <v>343877.72399999993</v>
      </c>
      <c r="N8">
        <f t="shared" si="4"/>
        <v>6</v>
      </c>
      <c r="O8" s="27">
        <f t="shared" si="5"/>
        <v>134810.42857142858</v>
      </c>
    </row>
    <row r="9" spans="1:27" ht="14.25" customHeight="1" x14ac:dyDescent="0.3">
      <c r="A9" t="str">
        <f t="shared" si="0"/>
        <v>2020-05-04 Кемерово</v>
      </c>
      <c r="B9" s="9">
        <v>43955</v>
      </c>
      <c r="C9" s="10" t="s">
        <v>10</v>
      </c>
      <c r="D9" s="10">
        <v>25566</v>
      </c>
      <c r="E9" s="10">
        <v>2372310</v>
      </c>
      <c r="F9" s="10">
        <v>1875929.923</v>
      </c>
      <c r="G9" s="11">
        <v>280340.16570000001</v>
      </c>
      <c r="H9">
        <f>VLOOKUP($A9,Лист2!$A$2:'Лист2'!$F$505,4,FALSE)</f>
        <v>20</v>
      </c>
      <c r="I9">
        <f>VLOOKUP($A9,Лист2!$A$2:'Лист2'!$F$505,5,FALSE)</f>
        <v>1519</v>
      </c>
      <c r="J9">
        <f>VLOOKUP($A9,Лист2!$A$2:'Лист2'!$F$505,6,FALSE)</f>
        <v>1372</v>
      </c>
      <c r="K9">
        <f t="shared" si="1"/>
        <v>26.46</v>
      </c>
      <c r="L9">
        <f t="shared" si="2"/>
        <v>9.11</v>
      </c>
      <c r="M9">
        <f t="shared" si="3"/>
        <v>216039.91130000004</v>
      </c>
      <c r="N9">
        <f t="shared" si="4"/>
        <v>1</v>
      </c>
      <c r="O9" s="27">
        <f t="shared" si="5"/>
        <v>118615.5</v>
      </c>
    </row>
    <row r="10" spans="1:27" ht="14.25" customHeight="1" x14ac:dyDescent="0.3">
      <c r="A10" t="str">
        <f t="shared" si="0"/>
        <v>2020-04-29 Кемерово</v>
      </c>
      <c r="B10" s="6">
        <v>43950</v>
      </c>
      <c r="C10" s="7" t="s">
        <v>10</v>
      </c>
      <c r="D10" s="7">
        <v>29319</v>
      </c>
      <c r="E10" s="7">
        <v>2623480.5</v>
      </c>
      <c r="F10" s="7">
        <v>2115481.9889999996</v>
      </c>
      <c r="G10" s="8">
        <v>139204.6</v>
      </c>
      <c r="H10">
        <f>VLOOKUP($A10,Лист2!$A$2:'Лист2'!$F$505,4,FALSE)</f>
        <v>18</v>
      </c>
      <c r="I10">
        <f>VLOOKUP($A10,Лист2!$A$2:'Лист2'!$F$505,5,FALSE)</f>
        <v>1684</v>
      </c>
      <c r="J10">
        <f>VLOOKUP($A10,Лист2!$A$2:'Лист2'!$F$505,6,FALSE)</f>
        <v>1528</v>
      </c>
      <c r="K10">
        <f t="shared" si="1"/>
        <v>24.01</v>
      </c>
      <c r="L10">
        <f t="shared" si="2"/>
        <v>14.06</v>
      </c>
      <c r="M10">
        <f t="shared" si="3"/>
        <v>368793.91100000043</v>
      </c>
      <c r="N10">
        <f t="shared" si="4"/>
        <v>3</v>
      </c>
      <c r="O10" s="27">
        <f t="shared" si="5"/>
        <v>145748.91666666666</v>
      </c>
    </row>
    <row r="11" spans="1:27" ht="14.25" customHeight="1" x14ac:dyDescent="0.3">
      <c r="A11" t="str">
        <f t="shared" si="0"/>
        <v>2020-05-02 Кемерово</v>
      </c>
      <c r="B11" s="9">
        <v>43953</v>
      </c>
      <c r="C11" s="10" t="s">
        <v>10</v>
      </c>
      <c r="D11" s="10">
        <v>29031</v>
      </c>
      <c r="E11" s="10">
        <v>2711247</v>
      </c>
      <c r="F11" s="10">
        <v>2165434.9249999998</v>
      </c>
      <c r="G11" s="11">
        <v>185484.16923076924</v>
      </c>
      <c r="H11">
        <f>VLOOKUP($A11,Лист2!$A$2:'Лист2'!$F$505,4,FALSE)</f>
        <v>18</v>
      </c>
      <c r="I11">
        <f>VLOOKUP($A11,Лист2!$A$2:'Лист2'!$F$505,5,FALSE)</f>
        <v>1708</v>
      </c>
      <c r="J11">
        <f>VLOOKUP($A11,Лист2!$A$2:'Лист2'!$F$505,6,FALSE)</f>
        <v>1534</v>
      </c>
      <c r="K11">
        <f t="shared" si="1"/>
        <v>25.21</v>
      </c>
      <c r="L11">
        <f t="shared" si="2"/>
        <v>13.29</v>
      </c>
      <c r="M11">
        <f t="shared" si="3"/>
        <v>360327.90576923091</v>
      </c>
      <c r="N11">
        <f t="shared" si="4"/>
        <v>6</v>
      </c>
      <c r="O11" s="27">
        <f t="shared" si="5"/>
        <v>150624.83333333334</v>
      </c>
    </row>
    <row r="12" spans="1:27" ht="14.25" customHeight="1" x14ac:dyDescent="0.3">
      <c r="A12" t="str">
        <f t="shared" si="0"/>
        <v>2020-05-26 Кемерово</v>
      </c>
      <c r="B12" s="6">
        <v>43977</v>
      </c>
      <c r="C12" s="7" t="s">
        <v>10</v>
      </c>
      <c r="D12" s="7">
        <v>33423</v>
      </c>
      <c r="E12" s="7">
        <v>2970330</v>
      </c>
      <c r="F12" s="7">
        <v>2395998.3769999999</v>
      </c>
      <c r="G12" s="8">
        <v>259067.63954615386</v>
      </c>
      <c r="H12">
        <f>VLOOKUP($A12,Лист2!$A$2:'Лист2'!$F$505,4,FALSE)</f>
        <v>20</v>
      </c>
      <c r="I12">
        <f>VLOOKUP($A12,Лист2!$A$2:'Лист2'!$F$505,5,FALSE)</f>
        <v>2044</v>
      </c>
      <c r="J12">
        <f>VLOOKUP($A12,Лист2!$A$2:'Лист2'!$F$505,6,FALSE)</f>
        <v>1863</v>
      </c>
      <c r="K12">
        <f t="shared" si="1"/>
        <v>23.97</v>
      </c>
      <c r="L12">
        <f t="shared" si="2"/>
        <v>10.61</v>
      </c>
      <c r="M12">
        <f t="shared" si="3"/>
        <v>315263.9834538463</v>
      </c>
      <c r="N12">
        <f t="shared" si="4"/>
        <v>2</v>
      </c>
      <c r="O12" s="27">
        <f t="shared" si="5"/>
        <v>148516.5</v>
      </c>
    </row>
    <row r="13" spans="1:27" ht="14.25" customHeight="1" x14ac:dyDescent="0.3">
      <c r="A13" t="str">
        <f t="shared" si="0"/>
        <v>2020-05-01 Кемерово</v>
      </c>
      <c r="B13" s="9">
        <v>43952</v>
      </c>
      <c r="C13" s="10" t="s">
        <v>10</v>
      </c>
      <c r="D13" s="10">
        <v>32487</v>
      </c>
      <c r="E13" s="10">
        <v>3031254</v>
      </c>
      <c r="F13" s="10">
        <v>2397503.37</v>
      </c>
      <c r="G13" s="11">
        <v>232079.84750769229</v>
      </c>
      <c r="H13">
        <f>VLOOKUP($A13,Лист2!$A$2:'Лист2'!$F$505,4,FALSE)</f>
        <v>18</v>
      </c>
      <c r="I13">
        <f>VLOOKUP($A13,Лист2!$A$2:'Лист2'!$F$505,5,FALSE)</f>
        <v>1826</v>
      </c>
      <c r="J13">
        <f>VLOOKUP($A13,Лист2!$A$2:'Лист2'!$F$505,6,FALSE)</f>
        <v>1633</v>
      </c>
      <c r="K13">
        <f t="shared" si="1"/>
        <v>26.43</v>
      </c>
      <c r="L13">
        <f t="shared" si="2"/>
        <v>13.25</v>
      </c>
      <c r="M13">
        <f t="shared" si="3"/>
        <v>401670.7824923076</v>
      </c>
      <c r="N13">
        <f t="shared" si="4"/>
        <v>5</v>
      </c>
      <c r="O13" s="27">
        <f t="shared" si="5"/>
        <v>168403</v>
      </c>
    </row>
    <row r="14" spans="1:27" ht="14.25" customHeight="1" x14ac:dyDescent="0.3">
      <c r="A14" t="str">
        <f t="shared" si="0"/>
        <v>2020-05-12 Кемерово</v>
      </c>
      <c r="B14" s="6">
        <v>43963</v>
      </c>
      <c r="C14" s="7" t="s">
        <v>10</v>
      </c>
      <c r="D14" s="7">
        <v>28219.5</v>
      </c>
      <c r="E14" s="7">
        <v>2595778.5</v>
      </c>
      <c r="F14" s="7">
        <v>2050101.9780000001</v>
      </c>
      <c r="G14" s="8">
        <v>309760.33573076921</v>
      </c>
      <c r="H14">
        <f>VLOOKUP($A14,Лист2!$A$2:'Лист2'!$F$505,4,FALSE)</f>
        <v>21</v>
      </c>
      <c r="I14">
        <f>VLOOKUP($A14,Лист2!$A$2:'Лист2'!$F$505,5,FALSE)</f>
        <v>1656</v>
      </c>
      <c r="J14">
        <f>VLOOKUP($A14,Лист2!$A$2:'Лист2'!$F$505,6,FALSE)</f>
        <v>1516</v>
      </c>
      <c r="K14">
        <f t="shared" si="1"/>
        <v>26.62</v>
      </c>
      <c r="L14">
        <f t="shared" si="2"/>
        <v>9.09</v>
      </c>
      <c r="M14">
        <f t="shared" si="3"/>
        <v>235916.18626923067</v>
      </c>
      <c r="N14">
        <f t="shared" si="4"/>
        <v>2</v>
      </c>
      <c r="O14" s="27">
        <f t="shared" si="5"/>
        <v>123608.5</v>
      </c>
    </row>
    <row r="15" spans="1:27" ht="14.25" customHeight="1" x14ac:dyDescent="0.3">
      <c r="A15" t="str">
        <f t="shared" si="0"/>
        <v>2020-05-21 Кемерово</v>
      </c>
      <c r="B15" s="9">
        <v>43972</v>
      </c>
      <c r="C15" s="10" t="s">
        <v>10</v>
      </c>
      <c r="D15" s="10">
        <v>31272</v>
      </c>
      <c r="E15" s="10">
        <v>2744382</v>
      </c>
      <c r="F15" s="10">
        <v>2257728.2139999997</v>
      </c>
      <c r="G15" s="11">
        <v>301623.79230769229</v>
      </c>
      <c r="H15">
        <f>VLOOKUP($A15,Лист2!$A$2:'Лист2'!$F$505,4,FALSE)</f>
        <v>21</v>
      </c>
      <c r="I15">
        <f>VLOOKUP($A15,Лист2!$A$2:'Лист2'!$F$505,5,FALSE)</f>
        <v>1787</v>
      </c>
      <c r="J15">
        <f>VLOOKUP($A15,Лист2!$A$2:'Лист2'!$F$505,6,FALSE)</f>
        <v>1626</v>
      </c>
      <c r="K15">
        <f t="shared" si="1"/>
        <v>21.56</v>
      </c>
      <c r="L15">
        <f t="shared" si="2"/>
        <v>6.74</v>
      </c>
      <c r="M15">
        <f t="shared" si="3"/>
        <v>185029.99369230802</v>
      </c>
      <c r="N15">
        <f t="shared" si="4"/>
        <v>4</v>
      </c>
      <c r="O15" s="27">
        <f t="shared" si="5"/>
        <v>130684.85714285714</v>
      </c>
    </row>
    <row r="16" spans="1:27" ht="14.25" customHeight="1" x14ac:dyDescent="0.3">
      <c r="A16" t="str">
        <f t="shared" si="0"/>
        <v>2020-05-20 Кемерово</v>
      </c>
      <c r="B16" s="6">
        <v>43971</v>
      </c>
      <c r="C16" s="7" t="s">
        <v>10</v>
      </c>
      <c r="D16" s="7">
        <v>34077</v>
      </c>
      <c r="E16" s="7">
        <v>2929330.5</v>
      </c>
      <c r="F16" s="7">
        <v>2389543.5279999999</v>
      </c>
      <c r="G16" s="8">
        <v>459604.90796153841</v>
      </c>
      <c r="H16">
        <f>VLOOKUP($A16,Лист2!$A$2:'Лист2'!$F$505,4,FALSE)</f>
        <v>21</v>
      </c>
      <c r="I16">
        <f>VLOOKUP($A16,Лист2!$A$2:'Лист2'!$F$505,5,FALSE)</f>
        <v>1921</v>
      </c>
      <c r="J16">
        <f>VLOOKUP($A16,Лист2!$A$2:'Лист2'!$F$505,6,FALSE)</f>
        <v>1767</v>
      </c>
      <c r="K16">
        <f t="shared" si="1"/>
        <v>22.59</v>
      </c>
      <c r="L16">
        <f t="shared" si="2"/>
        <v>2.74</v>
      </c>
      <c r="M16">
        <f t="shared" si="3"/>
        <v>80182.064038461656</v>
      </c>
      <c r="N16">
        <f t="shared" si="4"/>
        <v>3</v>
      </c>
      <c r="O16" s="27">
        <f t="shared" si="5"/>
        <v>139491.92857142858</v>
      </c>
    </row>
    <row r="17" spans="1:15" ht="14.25" customHeight="1" x14ac:dyDescent="0.3">
      <c r="A17" t="str">
        <f t="shared" si="0"/>
        <v>2020-05-05 Кемерово</v>
      </c>
      <c r="B17" s="9">
        <v>43956</v>
      </c>
      <c r="C17" s="10" t="s">
        <v>10</v>
      </c>
      <c r="D17" s="10">
        <v>31566</v>
      </c>
      <c r="E17" s="10">
        <v>2906763</v>
      </c>
      <c r="F17" s="10">
        <v>2323003.267</v>
      </c>
      <c r="G17" s="11">
        <v>287619.52953846153</v>
      </c>
      <c r="H17">
        <f>VLOOKUP($A17,Лист2!$A$2:'Лист2'!$F$505,4,FALSE)</f>
        <v>20</v>
      </c>
      <c r="I17">
        <f>VLOOKUP($A17,Лист2!$A$2:'Лист2'!$F$505,5,FALSE)</f>
        <v>1773</v>
      </c>
      <c r="J17">
        <f>VLOOKUP($A17,Лист2!$A$2:'Лист2'!$F$505,6,FALSE)</f>
        <v>1604</v>
      </c>
      <c r="K17">
        <f t="shared" si="1"/>
        <v>25.13</v>
      </c>
      <c r="L17">
        <f t="shared" si="2"/>
        <v>10.19</v>
      </c>
      <c r="M17">
        <f t="shared" si="3"/>
        <v>296140.20346153848</v>
      </c>
      <c r="N17">
        <f t="shared" si="4"/>
        <v>2</v>
      </c>
      <c r="O17" s="27">
        <f t="shared" si="5"/>
        <v>145338.15</v>
      </c>
    </row>
    <row r="18" spans="1:15" ht="14.25" customHeight="1" x14ac:dyDescent="0.3">
      <c r="A18" t="str">
        <f t="shared" si="0"/>
        <v>2020-04-28 Кемерово</v>
      </c>
      <c r="B18" s="6">
        <v>43949</v>
      </c>
      <c r="C18" s="7" t="s">
        <v>10</v>
      </c>
      <c r="D18" s="7">
        <v>26940</v>
      </c>
      <c r="E18" s="7">
        <v>2411587.5</v>
      </c>
      <c r="F18" s="7">
        <v>1931011.4870000002</v>
      </c>
      <c r="G18" s="8">
        <v>149032.79178461537</v>
      </c>
      <c r="H18">
        <f>VLOOKUP($A18,Лист2!$A$2:'Лист2'!$F$505,4,FALSE)</f>
        <v>18</v>
      </c>
      <c r="I18">
        <f>VLOOKUP($A18,Лист2!$A$2:'Лист2'!$F$505,5,FALSE)</f>
        <v>1539</v>
      </c>
      <c r="J18">
        <f>VLOOKUP($A18,Лист2!$A$2:'Лист2'!$F$505,6,FALSE)</f>
        <v>1404</v>
      </c>
      <c r="K18">
        <f t="shared" si="1"/>
        <v>24.89</v>
      </c>
      <c r="L18">
        <f t="shared" si="2"/>
        <v>13.75</v>
      </c>
      <c r="M18">
        <f t="shared" si="3"/>
        <v>331543.22121538443</v>
      </c>
      <c r="N18">
        <f t="shared" si="4"/>
        <v>2</v>
      </c>
      <c r="O18" s="27">
        <f t="shared" si="5"/>
        <v>133977.08333333334</v>
      </c>
    </row>
    <row r="19" spans="1:15" ht="14.25" customHeight="1" x14ac:dyDescent="0.3">
      <c r="A19" t="str">
        <f t="shared" si="0"/>
        <v>2020-05-13 Кемерово</v>
      </c>
      <c r="B19" s="9">
        <v>43964</v>
      </c>
      <c r="C19" s="10" t="s">
        <v>10</v>
      </c>
      <c r="D19" s="10">
        <v>29241</v>
      </c>
      <c r="E19" s="10">
        <v>2629782</v>
      </c>
      <c r="F19" s="10">
        <v>2071714.7239999999</v>
      </c>
      <c r="G19" s="11">
        <v>361201.8010384615</v>
      </c>
      <c r="H19">
        <f>VLOOKUP($A19,Лист2!$A$2:'Лист2'!$F$505,4,FALSE)</f>
        <v>21</v>
      </c>
      <c r="I19">
        <f>VLOOKUP($A19,Лист2!$A$2:'Лист2'!$F$505,5,FALSE)</f>
        <v>1698</v>
      </c>
      <c r="J19">
        <f>VLOOKUP($A19,Лист2!$A$2:'Лист2'!$F$505,6,FALSE)</f>
        <v>1554</v>
      </c>
      <c r="K19">
        <f t="shared" si="1"/>
        <v>26.94</v>
      </c>
      <c r="L19">
        <f t="shared" si="2"/>
        <v>7.49</v>
      </c>
      <c r="M19">
        <f t="shared" si="3"/>
        <v>196865.47496153857</v>
      </c>
      <c r="N19">
        <f t="shared" si="4"/>
        <v>3</v>
      </c>
      <c r="O19" s="27">
        <f t="shared" si="5"/>
        <v>125227.71428571429</v>
      </c>
    </row>
    <row r="20" spans="1:15" ht="14.25" customHeight="1" x14ac:dyDescent="0.3">
      <c r="A20" t="str">
        <f t="shared" si="0"/>
        <v>2020-05-03 Кемерово</v>
      </c>
      <c r="B20" s="6">
        <v>43954</v>
      </c>
      <c r="C20" s="7" t="s">
        <v>10</v>
      </c>
      <c r="D20" s="7">
        <v>26082</v>
      </c>
      <c r="E20" s="7">
        <v>2434914</v>
      </c>
      <c r="F20" s="7">
        <v>1925475.1139999998</v>
      </c>
      <c r="G20" s="8">
        <v>247646.60936153846</v>
      </c>
      <c r="H20">
        <f>VLOOKUP($A20,Лист2!$A$2:'Лист2'!$F$505,4,FALSE)</f>
        <v>20</v>
      </c>
      <c r="I20">
        <f>VLOOKUP($A20,Лист2!$A$2:'Лист2'!$F$505,5,FALSE)</f>
        <v>1520</v>
      </c>
      <c r="J20">
        <f>VLOOKUP($A20,Лист2!$A$2:'Лист2'!$F$505,6,FALSE)</f>
        <v>1373</v>
      </c>
      <c r="K20">
        <f t="shared" si="1"/>
        <v>26.46</v>
      </c>
      <c r="L20">
        <f t="shared" si="2"/>
        <v>10.75</v>
      </c>
      <c r="M20">
        <f t="shared" si="3"/>
        <v>261792.27663846171</v>
      </c>
      <c r="N20">
        <f t="shared" si="4"/>
        <v>7</v>
      </c>
      <c r="O20" s="27">
        <f t="shared" si="5"/>
        <v>121745.7</v>
      </c>
    </row>
    <row r="21" spans="1:15" ht="14.25" customHeight="1" x14ac:dyDescent="0.3">
      <c r="A21" t="str">
        <f t="shared" si="0"/>
        <v>2020-05-06 Кемерово</v>
      </c>
      <c r="B21" s="9">
        <v>43957</v>
      </c>
      <c r="C21" s="10" t="s">
        <v>10</v>
      </c>
      <c r="D21" s="10">
        <v>32511</v>
      </c>
      <c r="E21" s="10">
        <v>2938623</v>
      </c>
      <c r="F21" s="10">
        <v>2406562.0579999997</v>
      </c>
      <c r="G21" s="11">
        <v>306098.4769230769</v>
      </c>
      <c r="H21">
        <f>VLOOKUP($A21,Лист2!$A$2:'Лист2'!$F$505,4,FALSE)</f>
        <v>20</v>
      </c>
      <c r="I21">
        <f>VLOOKUP($A21,Лист2!$A$2:'Лист2'!$F$505,5,FALSE)</f>
        <v>1784</v>
      </c>
      <c r="J21">
        <f>VLOOKUP($A21,Лист2!$A$2:'Лист2'!$F$505,6,FALSE)</f>
        <v>1632</v>
      </c>
      <c r="K21">
        <f t="shared" si="1"/>
        <v>22.11</v>
      </c>
      <c r="L21">
        <f t="shared" si="2"/>
        <v>7.69</v>
      </c>
      <c r="M21">
        <f t="shared" si="3"/>
        <v>225962.46507692337</v>
      </c>
      <c r="N21">
        <f t="shared" si="4"/>
        <v>3</v>
      </c>
      <c r="O21" s="27">
        <f t="shared" si="5"/>
        <v>146931.15</v>
      </c>
    </row>
    <row r="22" spans="1:15" ht="14.25" customHeight="1" x14ac:dyDescent="0.3">
      <c r="A22" t="str">
        <f t="shared" si="0"/>
        <v>2020-05-23 Кемерово</v>
      </c>
      <c r="B22" s="6">
        <v>43974</v>
      </c>
      <c r="C22" s="7" t="s">
        <v>10</v>
      </c>
      <c r="D22" s="7">
        <v>42703.5</v>
      </c>
      <c r="E22" s="7">
        <v>3628726.5</v>
      </c>
      <c r="F22" s="7">
        <v>3056063.7349999999</v>
      </c>
      <c r="G22" s="8">
        <v>223670.01693846151</v>
      </c>
      <c r="H22">
        <f>VLOOKUP($A22,Лист2!$A$2:'Лист2'!$F$505,4,FALSE)</f>
        <v>21</v>
      </c>
      <c r="I22">
        <f>VLOOKUP($A22,Лист2!$A$2:'Лист2'!$F$505,5,FALSE)</f>
        <v>2340</v>
      </c>
      <c r="J22">
        <f>VLOOKUP($A22,Лист2!$A$2:'Лист2'!$F$505,6,FALSE)</f>
        <v>2146</v>
      </c>
      <c r="K22">
        <f t="shared" si="1"/>
        <v>18.739999999999998</v>
      </c>
      <c r="L22">
        <f t="shared" si="2"/>
        <v>9.6199999999999992</v>
      </c>
      <c r="M22">
        <f t="shared" si="3"/>
        <v>348992.74806153862</v>
      </c>
      <c r="N22">
        <f t="shared" si="4"/>
        <v>6</v>
      </c>
      <c r="O22" s="27">
        <f t="shared" si="5"/>
        <v>172796.5</v>
      </c>
    </row>
    <row r="23" spans="1:15" ht="14.25" customHeight="1" x14ac:dyDescent="0.3">
      <c r="A23" t="str">
        <f t="shared" si="0"/>
        <v>2020-05-25 Кемерово</v>
      </c>
      <c r="B23" s="9">
        <v>43976</v>
      </c>
      <c r="C23" s="10" t="s">
        <v>10</v>
      </c>
      <c r="D23" s="10">
        <v>35592</v>
      </c>
      <c r="E23" s="10">
        <v>3176580</v>
      </c>
      <c r="F23" s="10">
        <v>2540760.0409999997</v>
      </c>
      <c r="G23" s="11">
        <v>351098.05384615384</v>
      </c>
      <c r="H23">
        <f>VLOOKUP($A23,Лист2!$A$2:'Лист2'!$F$505,4,FALSE)</f>
        <v>20</v>
      </c>
      <c r="I23">
        <f>VLOOKUP($A23,Лист2!$A$2:'Лист2'!$F$505,5,FALSE)</f>
        <v>2087</v>
      </c>
      <c r="J23">
        <f>VLOOKUP($A23,Лист2!$A$2:'Лист2'!$F$505,6,FALSE)</f>
        <v>1914</v>
      </c>
      <c r="K23">
        <f t="shared" si="1"/>
        <v>25.02</v>
      </c>
      <c r="L23">
        <f t="shared" si="2"/>
        <v>8.9600000000000009</v>
      </c>
      <c r="M23">
        <f t="shared" si="3"/>
        <v>284721.90515384643</v>
      </c>
      <c r="N23">
        <f t="shared" si="4"/>
        <v>1</v>
      </c>
      <c r="O23" s="27">
        <f t="shared" si="5"/>
        <v>158829</v>
      </c>
    </row>
    <row r="24" spans="1:15" ht="14.25" customHeight="1" x14ac:dyDescent="0.3">
      <c r="A24" t="str">
        <f t="shared" si="0"/>
        <v>2020-04-30 Кемерово</v>
      </c>
      <c r="B24" s="6">
        <v>43951</v>
      </c>
      <c r="C24" s="7" t="s">
        <v>10</v>
      </c>
      <c r="D24" s="7">
        <v>30445.5</v>
      </c>
      <c r="E24" s="7">
        <v>2817196.5</v>
      </c>
      <c r="F24" s="7">
        <v>2244503.1999999997</v>
      </c>
      <c r="G24" s="8">
        <v>203231.46096923074</v>
      </c>
      <c r="H24">
        <f>VLOOKUP($A24,Лист2!$A$2:'Лист2'!$F$505,4,FALSE)</f>
        <v>19</v>
      </c>
      <c r="I24">
        <f>VLOOKUP($A24,Лист2!$A$2:'Лист2'!$F$505,5,FALSE)</f>
        <v>1712</v>
      </c>
      <c r="J24">
        <f>VLOOKUP($A24,Лист2!$A$2:'Лист2'!$F$505,6,FALSE)</f>
        <v>1552</v>
      </c>
      <c r="K24">
        <f t="shared" si="1"/>
        <v>25.52</v>
      </c>
      <c r="L24">
        <f t="shared" si="2"/>
        <v>13.11</v>
      </c>
      <c r="M24">
        <f t="shared" si="3"/>
        <v>369461.83903076954</v>
      </c>
      <c r="N24">
        <f t="shared" si="4"/>
        <v>4</v>
      </c>
      <c r="O24" s="27">
        <f t="shared" si="5"/>
        <v>148273.5</v>
      </c>
    </row>
    <row r="25" spans="1:15" ht="14.25" customHeight="1" x14ac:dyDescent="0.3">
      <c r="A25" t="str">
        <f t="shared" si="0"/>
        <v>2020-05-10 Кемерово</v>
      </c>
      <c r="B25" s="9">
        <v>43961</v>
      </c>
      <c r="C25" s="10" t="s">
        <v>10</v>
      </c>
      <c r="D25" s="10">
        <v>36619.5</v>
      </c>
      <c r="E25" s="10">
        <v>3312967.5</v>
      </c>
      <c r="F25" s="10">
        <v>2647972.3429999999</v>
      </c>
      <c r="G25" s="11">
        <v>371661.65384615387</v>
      </c>
      <c r="H25">
        <f>VLOOKUP($A25,Лист2!$A$2:'Лист2'!$F$505,4,FALSE)</f>
        <v>21</v>
      </c>
      <c r="I25">
        <f>VLOOKUP($A25,Лист2!$A$2:'Лист2'!$F$505,5,FALSE)</f>
        <v>2016</v>
      </c>
      <c r="J25">
        <f>VLOOKUP($A25,Лист2!$A$2:'Лист2'!$F$505,6,FALSE)</f>
        <v>1846</v>
      </c>
      <c r="K25">
        <f t="shared" si="1"/>
        <v>25.11</v>
      </c>
      <c r="L25">
        <f t="shared" si="2"/>
        <v>8.85</v>
      </c>
      <c r="M25">
        <f t="shared" si="3"/>
        <v>293333.50315384625</v>
      </c>
      <c r="N25">
        <f t="shared" si="4"/>
        <v>7</v>
      </c>
      <c r="O25" s="27">
        <f t="shared" si="5"/>
        <v>157760.35714285713</v>
      </c>
    </row>
    <row r="26" spans="1:15" ht="14.25" customHeight="1" x14ac:dyDescent="0.3">
      <c r="A26" t="str">
        <f t="shared" si="0"/>
        <v>2020-05-08 Кемерово</v>
      </c>
      <c r="B26" s="6">
        <v>43959</v>
      </c>
      <c r="C26" s="7" t="s">
        <v>10</v>
      </c>
      <c r="D26" s="7">
        <v>29409</v>
      </c>
      <c r="E26" s="7">
        <v>2645160</v>
      </c>
      <c r="F26" s="7">
        <v>2133443.3049999997</v>
      </c>
      <c r="G26" s="8">
        <v>355537.44449230767</v>
      </c>
      <c r="H26">
        <f>VLOOKUP($A26,Лист2!$A$2:'Лист2'!$F$505,4,FALSE)</f>
        <v>21</v>
      </c>
      <c r="I26">
        <f>VLOOKUP($A26,Лист2!$A$2:'Лист2'!$F$505,5,FALSE)</f>
        <v>1646</v>
      </c>
      <c r="J26">
        <f>VLOOKUP($A26,Лист2!$A$2:'Лист2'!$F$505,6,FALSE)</f>
        <v>1492</v>
      </c>
      <c r="K26">
        <f t="shared" si="1"/>
        <v>23.99</v>
      </c>
      <c r="L26">
        <f t="shared" si="2"/>
        <v>5.9</v>
      </c>
      <c r="M26">
        <f t="shared" si="3"/>
        <v>156179.25050769263</v>
      </c>
      <c r="N26">
        <f t="shared" si="4"/>
        <v>5</v>
      </c>
      <c r="O26" s="27">
        <f t="shared" si="5"/>
        <v>125960</v>
      </c>
    </row>
    <row r="27" spans="1:15" ht="14.25" customHeight="1" x14ac:dyDescent="0.3">
      <c r="A27" t="str">
        <f t="shared" si="0"/>
        <v>2020-05-07 Кемерово</v>
      </c>
      <c r="B27" s="9">
        <v>43958</v>
      </c>
      <c r="C27" s="10" t="s">
        <v>10</v>
      </c>
      <c r="D27" s="10">
        <v>27018</v>
      </c>
      <c r="E27" s="10">
        <v>2472213</v>
      </c>
      <c r="F27" s="10">
        <v>2000889.9870000002</v>
      </c>
      <c r="G27" s="11">
        <v>283287.86923076923</v>
      </c>
      <c r="H27">
        <f>VLOOKUP($A27,Лист2!$A$2:'Лист2'!$F$505,4,FALSE)</f>
        <v>21</v>
      </c>
      <c r="I27">
        <f>VLOOKUP($A27,Лист2!$A$2:'Лист2'!$F$505,5,FALSE)</f>
        <v>1542</v>
      </c>
      <c r="J27">
        <f>VLOOKUP($A27,Лист2!$A$2:'Лист2'!$F$505,6,FALSE)</f>
        <v>1405</v>
      </c>
      <c r="K27">
        <f t="shared" si="1"/>
        <v>23.56</v>
      </c>
      <c r="L27">
        <f t="shared" si="2"/>
        <v>7.61</v>
      </c>
      <c r="M27">
        <f t="shared" si="3"/>
        <v>188035.14376923058</v>
      </c>
      <c r="N27">
        <f t="shared" si="4"/>
        <v>4</v>
      </c>
      <c r="O27" s="27">
        <f t="shared" si="5"/>
        <v>117724.42857142857</v>
      </c>
    </row>
    <row r="28" spans="1:15" ht="14.25" customHeight="1" x14ac:dyDescent="0.3">
      <c r="A28" t="str">
        <f t="shared" si="0"/>
        <v>2020-05-24 Кемерово</v>
      </c>
      <c r="B28" s="6">
        <v>43975</v>
      </c>
      <c r="C28" s="7" t="s">
        <v>10</v>
      </c>
      <c r="D28" s="7">
        <v>34303.5</v>
      </c>
      <c r="E28" s="7">
        <v>2924746.5</v>
      </c>
      <c r="F28" s="7">
        <v>2399312.9350000001</v>
      </c>
      <c r="G28" s="8">
        <v>282325.24615384615</v>
      </c>
      <c r="H28">
        <f>VLOOKUP($A28,Лист2!$A$2:'Лист2'!$F$505,4,FALSE)</f>
        <v>20</v>
      </c>
      <c r="I28">
        <f>VLOOKUP($A28,Лист2!$A$2:'Лист2'!$F$505,5,FALSE)</f>
        <v>1999</v>
      </c>
      <c r="J28">
        <f>VLOOKUP($A28,Лист2!$A$2:'Лист2'!$F$505,6,FALSE)</f>
        <v>1829</v>
      </c>
      <c r="K28">
        <f t="shared" si="1"/>
        <v>21.9</v>
      </c>
      <c r="L28">
        <f t="shared" si="2"/>
        <v>8.31</v>
      </c>
      <c r="M28">
        <f t="shared" si="3"/>
        <v>243108.31884615379</v>
      </c>
      <c r="N28">
        <f t="shared" si="4"/>
        <v>7</v>
      </c>
      <c r="O28" s="27">
        <f t="shared" si="5"/>
        <v>146237.32500000001</v>
      </c>
    </row>
    <row r="29" spans="1:15" ht="14.25" customHeight="1" x14ac:dyDescent="0.3">
      <c r="A29" t="str">
        <f t="shared" si="0"/>
        <v>2020-05-31 Кемерово</v>
      </c>
      <c r="B29" s="9">
        <v>43982</v>
      </c>
      <c r="C29" s="10" t="s">
        <v>10</v>
      </c>
      <c r="D29" s="10">
        <v>36999</v>
      </c>
      <c r="E29" s="10">
        <v>3473895</v>
      </c>
      <c r="F29" s="10">
        <v>2757933.63</v>
      </c>
      <c r="G29" s="11">
        <v>112971.77692307692</v>
      </c>
      <c r="H29">
        <f>VLOOKUP($A29,Лист2!$A$2:'Лист2'!$F$505,4,FALSE)</f>
        <v>21</v>
      </c>
      <c r="I29">
        <f>VLOOKUP($A29,Лист2!$A$2:'Лист2'!$F$505,5,FALSE)</f>
        <v>2271</v>
      </c>
      <c r="J29">
        <f>VLOOKUP($A29,Лист2!$A$2:'Лист2'!$F$505,6,FALSE)</f>
        <v>2085</v>
      </c>
      <c r="K29">
        <f t="shared" si="1"/>
        <v>25.96</v>
      </c>
      <c r="L29">
        <f t="shared" si="2"/>
        <v>17.36</v>
      </c>
      <c r="M29">
        <f t="shared" si="3"/>
        <v>602989.59307692316</v>
      </c>
      <c r="N29">
        <f t="shared" si="4"/>
        <v>7</v>
      </c>
      <c r="O29" s="27">
        <f t="shared" si="5"/>
        <v>165423.57142857142</v>
      </c>
    </row>
    <row r="30" spans="1:15" ht="14.25" customHeight="1" x14ac:dyDescent="0.3">
      <c r="A30" t="str">
        <f t="shared" si="0"/>
        <v>2020-05-30 Кемерово</v>
      </c>
      <c r="B30" s="6">
        <v>43981</v>
      </c>
      <c r="C30" s="7" t="s">
        <v>10</v>
      </c>
      <c r="D30" s="7">
        <v>44001</v>
      </c>
      <c r="E30" s="7">
        <v>3921784.5</v>
      </c>
      <c r="F30" s="7">
        <v>3132604.841</v>
      </c>
      <c r="G30" s="8">
        <v>242715.26253846151</v>
      </c>
      <c r="H30">
        <f>VLOOKUP($A30,Лист2!$A$2:'Лист2'!$F$505,4,FALSE)</f>
        <v>20</v>
      </c>
      <c r="I30">
        <f>VLOOKUP($A30,Лист2!$A$2:'Лист2'!$F$505,5,FALSE)</f>
        <v>2597</v>
      </c>
      <c r="J30">
        <f>VLOOKUP($A30,Лист2!$A$2:'Лист2'!$F$505,6,FALSE)</f>
        <v>2376</v>
      </c>
      <c r="K30">
        <f t="shared" si="1"/>
        <v>25.19</v>
      </c>
      <c r="L30">
        <f t="shared" si="2"/>
        <v>13.93</v>
      </c>
      <c r="M30">
        <f t="shared" si="3"/>
        <v>546464.3964615385</v>
      </c>
      <c r="N30">
        <f t="shared" si="4"/>
        <v>6</v>
      </c>
      <c r="O30" s="27">
        <f t="shared" si="5"/>
        <v>196089.22500000001</v>
      </c>
    </row>
    <row r="31" spans="1:15" ht="14.25" customHeight="1" x14ac:dyDescent="0.3">
      <c r="A31" t="str">
        <f t="shared" si="0"/>
        <v>2020-05-28 Кемерово</v>
      </c>
      <c r="B31" s="9">
        <v>43979</v>
      </c>
      <c r="C31" s="10" t="s">
        <v>10</v>
      </c>
      <c r="D31" s="10">
        <v>30982.5</v>
      </c>
      <c r="E31" s="10">
        <v>2827773</v>
      </c>
      <c r="F31" s="10">
        <v>2232253.034</v>
      </c>
      <c r="G31" s="11">
        <v>343211.54262307688</v>
      </c>
      <c r="H31">
        <f>VLOOKUP($A31,Лист2!$A$2:'Лист2'!$F$505,4,FALSE)</f>
        <v>20</v>
      </c>
      <c r="I31">
        <f>VLOOKUP($A31,Лист2!$A$2:'Лист2'!$F$505,5,FALSE)</f>
        <v>1886</v>
      </c>
      <c r="J31">
        <f>VLOOKUP($A31,Лист2!$A$2:'Лист2'!$F$505,6,FALSE)</f>
        <v>1736</v>
      </c>
      <c r="K31">
        <f t="shared" si="1"/>
        <v>26.68</v>
      </c>
      <c r="L31">
        <f t="shared" si="2"/>
        <v>8.92</v>
      </c>
      <c r="M31">
        <f t="shared" si="3"/>
        <v>252308.42337692314</v>
      </c>
      <c r="N31">
        <f t="shared" si="4"/>
        <v>4</v>
      </c>
      <c r="O31" s="27">
        <f t="shared" si="5"/>
        <v>141388.65</v>
      </c>
    </row>
    <row r="32" spans="1:15" ht="14.25" customHeight="1" x14ac:dyDescent="0.3">
      <c r="A32" t="str">
        <f t="shared" si="0"/>
        <v>2020-05-16 Екатеринбург</v>
      </c>
      <c r="B32" s="6">
        <v>43967</v>
      </c>
      <c r="C32" s="7" t="s">
        <v>11</v>
      </c>
      <c r="D32" s="7">
        <v>88063.5</v>
      </c>
      <c r="E32" s="7">
        <v>7583758.5</v>
      </c>
      <c r="F32" s="7">
        <v>5779076.7979999995</v>
      </c>
      <c r="G32" s="8">
        <v>152384.93586153846</v>
      </c>
      <c r="H32">
        <f>VLOOKUP($A32,Лист2!$A$2:'Лист2'!$F$505,4,FALSE)</f>
        <v>31</v>
      </c>
      <c r="I32">
        <f>VLOOKUP($A32,Лист2!$A$2:'Лист2'!$F$505,5,FALSE)</f>
        <v>5593</v>
      </c>
      <c r="J32">
        <f>VLOOKUP($A32,Лист2!$A$2:'Лист2'!$F$505,6,FALSE)</f>
        <v>5177</v>
      </c>
      <c r="K32">
        <f t="shared" si="1"/>
        <v>31.23</v>
      </c>
      <c r="L32">
        <f t="shared" si="2"/>
        <v>21.79</v>
      </c>
      <c r="M32">
        <f t="shared" si="3"/>
        <v>1652296.7661384621</v>
      </c>
      <c r="N32">
        <f t="shared" si="4"/>
        <v>6</v>
      </c>
      <c r="O32" s="27">
        <f t="shared" si="5"/>
        <v>244637.37096774194</v>
      </c>
    </row>
    <row r="33" spans="1:15" ht="14.25" customHeight="1" x14ac:dyDescent="0.3">
      <c r="A33" t="str">
        <f t="shared" si="0"/>
        <v>2020-05-19 Екатеринбург</v>
      </c>
      <c r="B33" s="9">
        <v>43970</v>
      </c>
      <c r="C33" s="10" t="s">
        <v>11</v>
      </c>
      <c r="D33" s="10">
        <v>84024</v>
      </c>
      <c r="E33" s="10">
        <v>6815511</v>
      </c>
      <c r="F33" s="10">
        <v>5426339.5819999995</v>
      </c>
      <c r="G33" s="11">
        <v>195070.25003076921</v>
      </c>
      <c r="H33">
        <f>VLOOKUP($A33,Лист2!$A$2:'Лист2'!$F$505,4,FALSE)</f>
        <v>31</v>
      </c>
      <c r="I33">
        <f>VLOOKUP($A33,Лист2!$A$2:'Лист2'!$F$505,5,FALSE)</f>
        <v>5389</v>
      </c>
      <c r="J33">
        <f>VLOOKUP($A33,Лист2!$A$2:'Лист2'!$F$505,6,FALSE)</f>
        <v>5024</v>
      </c>
      <c r="K33">
        <f t="shared" si="1"/>
        <v>25.6</v>
      </c>
      <c r="L33">
        <f t="shared" si="2"/>
        <v>17.52</v>
      </c>
      <c r="M33">
        <f t="shared" si="3"/>
        <v>1194101.1679692313</v>
      </c>
      <c r="N33">
        <f t="shared" si="4"/>
        <v>2</v>
      </c>
      <c r="O33" s="27">
        <f t="shared" si="5"/>
        <v>219855.19354838709</v>
      </c>
    </row>
    <row r="34" spans="1:15" ht="14.25" customHeight="1" x14ac:dyDescent="0.3">
      <c r="A34" t="str">
        <f t="shared" si="0"/>
        <v>2020-05-17 Екатеринбург</v>
      </c>
      <c r="B34" s="6">
        <v>43968</v>
      </c>
      <c r="C34" s="7" t="s">
        <v>11</v>
      </c>
      <c r="D34" s="7">
        <v>78057</v>
      </c>
      <c r="E34" s="7">
        <v>6774946.5</v>
      </c>
      <c r="F34" s="7">
        <v>5115462.4009999996</v>
      </c>
      <c r="G34" s="8">
        <v>61149.515384615377</v>
      </c>
      <c r="H34">
        <f>VLOOKUP($A34,Лист2!$A$2:'Лист2'!$F$505,4,FALSE)</f>
        <v>31</v>
      </c>
      <c r="I34">
        <f>VLOOKUP($A34,Лист2!$A$2:'Лист2'!$F$505,5,FALSE)</f>
        <v>5206</v>
      </c>
      <c r="J34">
        <f>VLOOKUP($A34,Лист2!$A$2:'Лист2'!$F$505,6,FALSE)</f>
        <v>4843</v>
      </c>
      <c r="K34">
        <f t="shared" si="1"/>
        <v>32.44</v>
      </c>
      <c r="L34">
        <f t="shared" si="2"/>
        <v>23.59</v>
      </c>
      <c r="M34">
        <f t="shared" si="3"/>
        <v>1598334.583615385</v>
      </c>
      <c r="N34">
        <f t="shared" si="4"/>
        <v>7</v>
      </c>
      <c r="O34" s="27">
        <f t="shared" si="5"/>
        <v>218546.66129032258</v>
      </c>
    </row>
    <row r="35" spans="1:15" ht="14.25" customHeight="1" x14ac:dyDescent="0.3">
      <c r="A35" t="str">
        <f t="shared" si="0"/>
        <v>2020-05-09 Екатеринбург</v>
      </c>
      <c r="B35" s="9">
        <v>43960</v>
      </c>
      <c r="C35" s="10" t="s">
        <v>11</v>
      </c>
      <c r="D35" s="10">
        <v>69720</v>
      </c>
      <c r="E35" s="10">
        <v>6264933</v>
      </c>
      <c r="F35" s="10">
        <v>4726931.9569999995</v>
      </c>
      <c r="G35" s="11">
        <v>294634.35530769231</v>
      </c>
      <c r="H35">
        <f>VLOOKUP($A35,Лист2!$A$2:'Лист2'!$F$505,4,FALSE)</f>
        <v>31</v>
      </c>
      <c r="I35">
        <f>VLOOKUP($A35,Лист2!$A$2:'Лист2'!$F$505,5,FALSE)</f>
        <v>4556</v>
      </c>
      <c r="J35">
        <f>VLOOKUP($A35,Лист2!$A$2:'Лист2'!$F$505,6,FALSE)</f>
        <v>4220</v>
      </c>
      <c r="K35">
        <f t="shared" si="1"/>
        <v>32.54</v>
      </c>
      <c r="L35">
        <f t="shared" si="2"/>
        <v>19.850000000000001</v>
      </c>
      <c r="M35">
        <f t="shared" si="3"/>
        <v>1243366.6876923083</v>
      </c>
      <c r="N35">
        <f t="shared" si="4"/>
        <v>6</v>
      </c>
      <c r="O35" s="27">
        <f t="shared" si="5"/>
        <v>202094.61290322582</v>
      </c>
    </row>
    <row r="36" spans="1:15" ht="14.25" customHeight="1" x14ac:dyDescent="0.3">
      <c r="A36" t="str">
        <f t="shared" si="0"/>
        <v>2020-05-04 Екатеринбург</v>
      </c>
      <c r="B36" s="6">
        <v>43955</v>
      </c>
      <c r="C36" s="7" t="s">
        <v>11</v>
      </c>
      <c r="D36" s="7">
        <v>72928.5</v>
      </c>
      <c r="E36" s="7">
        <v>6642249</v>
      </c>
      <c r="F36" s="7">
        <v>4993791.9560000002</v>
      </c>
      <c r="G36" s="8">
        <v>215294.37692307692</v>
      </c>
      <c r="H36">
        <f>VLOOKUP($A36,Лист2!$A$2:'Лист2'!$F$505,4,FALSE)</f>
        <v>31</v>
      </c>
      <c r="I36">
        <f>VLOOKUP($A36,Лист2!$A$2:'Лист2'!$F$505,5,FALSE)</f>
        <v>4968</v>
      </c>
      <c r="J36">
        <f>VLOOKUP($A36,Лист2!$A$2:'Лист2'!$F$505,6,FALSE)</f>
        <v>4596</v>
      </c>
      <c r="K36">
        <f t="shared" si="1"/>
        <v>33.01</v>
      </c>
      <c r="L36">
        <f t="shared" si="2"/>
        <v>21.58</v>
      </c>
      <c r="M36">
        <f t="shared" si="3"/>
        <v>1433162.667076923</v>
      </c>
      <c r="N36">
        <f t="shared" si="4"/>
        <v>1</v>
      </c>
      <c r="O36" s="27">
        <f t="shared" si="5"/>
        <v>214266.09677419355</v>
      </c>
    </row>
    <row r="37" spans="1:15" ht="14.25" customHeight="1" x14ac:dyDescent="0.3">
      <c r="A37" t="str">
        <f t="shared" si="0"/>
        <v>2020-04-29 Екатеринбург</v>
      </c>
      <c r="B37" s="9">
        <v>43950</v>
      </c>
      <c r="C37" s="10" t="s">
        <v>11</v>
      </c>
      <c r="D37" s="10">
        <v>79527</v>
      </c>
      <c r="E37" s="10">
        <v>7180498.5</v>
      </c>
      <c r="F37" s="10">
        <v>5432087.9790000003</v>
      </c>
      <c r="G37" s="11">
        <v>172769.19230769231</v>
      </c>
      <c r="H37">
        <f>VLOOKUP($A37,Лист2!$A$2:'Лист2'!$F$505,4,FALSE)</f>
        <v>31</v>
      </c>
      <c r="I37">
        <f>VLOOKUP($A37,Лист2!$A$2:'Лист2'!$F$505,5,FALSE)</f>
        <v>5378</v>
      </c>
      <c r="J37">
        <f>VLOOKUP($A37,Лист2!$A$2:'Лист2'!$F$505,6,FALSE)</f>
        <v>4985</v>
      </c>
      <c r="K37">
        <f t="shared" si="1"/>
        <v>32.19</v>
      </c>
      <c r="L37">
        <f t="shared" si="2"/>
        <v>21.94</v>
      </c>
      <c r="M37">
        <f t="shared" si="3"/>
        <v>1575641.3286923075</v>
      </c>
      <c r="N37">
        <f t="shared" si="4"/>
        <v>3</v>
      </c>
      <c r="O37" s="27">
        <f t="shared" si="5"/>
        <v>231628.98387096773</v>
      </c>
    </row>
    <row r="38" spans="1:15" ht="14.25" customHeight="1" x14ac:dyDescent="0.3">
      <c r="A38" t="str">
        <f t="shared" si="0"/>
        <v>2020-05-02 Екатеринбург</v>
      </c>
      <c r="B38" s="6">
        <v>43953</v>
      </c>
      <c r="C38" s="7" t="s">
        <v>11</v>
      </c>
      <c r="D38" s="7">
        <v>60463.5</v>
      </c>
      <c r="E38" s="7">
        <v>5554192.5</v>
      </c>
      <c r="F38" s="7">
        <v>4218316.0290000001</v>
      </c>
      <c r="G38" s="8">
        <v>244262.12107692307</v>
      </c>
      <c r="H38">
        <f>VLOOKUP($A38,Лист2!$A$2:'Лист2'!$F$505,4,FALSE)</f>
        <v>31</v>
      </c>
      <c r="I38">
        <f>VLOOKUP($A38,Лист2!$A$2:'Лист2'!$F$505,5,FALSE)</f>
        <v>4157</v>
      </c>
      <c r="J38">
        <f>VLOOKUP($A38,Лист2!$A$2:'Лист2'!$F$505,6,FALSE)</f>
        <v>3823</v>
      </c>
      <c r="K38">
        <f t="shared" si="1"/>
        <v>31.67</v>
      </c>
      <c r="L38">
        <f t="shared" si="2"/>
        <v>19.649999999999999</v>
      </c>
      <c r="M38">
        <f t="shared" si="3"/>
        <v>1091614.3499230768</v>
      </c>
      <c r="N38">
        <f t="shared" si="4"/>
        <v>6</v>
      </c>
      <c r="O38" s="27">
        <f t="shared" si="5"/>
        <v>179167.5</v>
      </c>
    </row>
    <row r="39" spans="1:15" ht="14.25" customHeight="1" x14ac:dyDescent="0.3">
      <c r="A39" t="str">
        <f t="shared" si="0"/>
        <v>2020-05-26 Екатеринбург</v>
      </c>
      <c r="B39" s="9">
        <v>43977</v>
      </c>
      <c r="C39" s="10" t="s">
        <v>11</v>
      </c>
      <c r="D39" s="10">
        <v>79975.5</v>
      </c>
      <c r="E39" s="10">
        <v>6676459.5</v>
      </c>
      <c r="F39" s="10">
        <v>5083946.1689999998</v>
      </c>
      <c r="G39" s="11">
        <v>141931.13193076922</v>
      </c>
      <c r="H39">
        <f>VLOOKUP($A39,Лист2!$A$2:'Лист2'!$F$505,4,FALSE)</f>
        <v>31</v>
      </c>
      <c r="I39">
        <f>VLOOKUP($A39,Лист2!$A$2:'Лист2'!$F$505,5,FALSE)</f>
        <v>5493</v>
      </c>
      <c r="J39">
        <f>VLOOKUP($A39,Лист2!$A$2:'Лист2'!$F$505,6,FALSE)</f>
        <v>5119</v>
      </c>
      <c r="K39">
        <f t="shared" si="1"/>
        <v>31.32</v>
      </c>
      <c r="L39">
        <f t="shared" si="2"/>
        <v>21.73</v>
      </c>
      <c r="M39">
        <f t="shared" si="3"/>
        <v>1450582.1990692311</v>
      </c>
      <c r="N39">
        <f t="shared" si="4"/>
        <v>2</v>
      </c>
      <c r="O39" s="27">
        <f t="shared" si="5"/>
        <v>215369.66129032258</v>
      </c>
    </row>
    <row r="40" spans="1:15" ht="14.25" customHeight="1" x14ac:dyDescent="0.3">
      <c r="A40" t="str">
        <f t="shared" si="0"/>
        <v>2020-05-01 Екатеринбург</v>
      </c>
      <c r="B40" s="6">
        <v>43952</v>
      </c>
      <c r="C40" s="7" t="s">
        <v>11</v>
      </c>
      <c r="D40" s="7">
        <v>97534.5</v>
      </c>
      <c r="E40" s="7">
        <v>8893024.5</v>
      </c>
      <c r="F40" s="7">
        <v>6855177.2400000002</v>
      </c>
      <c r="G40" s="8">
        <v>185180.38007692309</v>
      </c>
      <c r="H40">
        <f>VLOOKUP($A40,Лист2!$A$2:'Лист2'!$F$505,4,FALSE)</f>
        <v>31</v>
      </c>
      <c r="I40">
        <f>VLOOKUP($A40,Лист2!$A$2:'Лист2'!$F$505,5,FALSE)</f>
        <v>6118</v>
      </c>
      <c r="J40">
        <f>VLOOKUP($A40,Лист2!$A$2:'Лист2'!$F$505,6,FALSE)</f>
        <v>5564</v>
      </c>
      <c r="K40">
        <f t="shared" si="1"/>
        <v>29.73</v>
      </c>
      <c r="L40">
        <f t="shared" si="2"/>
        <v>20.83</v>
      </c>
      <c r="M40">
        <f t="shared" si="3"/>
        <v>1852666.8799230766</v>
      </c>
      <c r="N40">
        <f t="shared" si="4"/>
        <v>5</v>
      </c>
      <c r="O40" s="27">
        <f t="shared" si="5"/>
        <v>286871.75806451612</v>
      </c>
    </row>
    <row r="41" spans="1:15" ht="14.25" customHeight="1" x14ac:dyDescent="0.3">
      <c r="A41" t="str">
        <f t="shared" si="0"/>
        <v>2020-05-12 Екатеринбург</v>
      </c>
      <c r="B41" s="9">
        <v>43963</v>
      </c>
      <c r="C41" s="10" t="s">
        <v>11</v>
      </c>
      <c r="D41" s="10">
        <v>71520</v>
      </c>
      <c r="E41" s="10">
        <v>6398361</v>
      </c>
      <c r="F41" s="10">
        <v>4793096.1439999994</v>
      </c>
      <c r="G41" s="11">
        <v>181432.06769230767</v>
      </c>
      <c r="H41">
        <f>VLOOKUP($A41,Лист2!$A$2:'Лист2'!$F$505,4,FALSE)</f>
        <v>31</v>
      </c>
      <c r="I41">
        <f>VLOOKUP($A41,Лист2!$A$2:'Лист2'!$F$505,5,FALSE)</f>
        <v>4800</v>
      </c>
      <c r="J41">
        <f>VLOOKUP($A41,Лист2!$A$2:'Лист2'!$F$505,6,FALSE)</f>
        <v>4470</v>
      </c>
      <c r="K41">
        <f t="shared" si="1"/>
        <v>33.49</v>
      </c>
      <c r="L41">
        <f t="shared" si="2"/>
        <v>22.25</v>
      </c>
      <c r="M41">
        <f t="shared" si="3"/>
        <v>1423832.7883076929</v>
      </c>
      <c r="N41">
        <f t="shared" si="4"/>
        <v>2</v>
      </c>
      <c r="O41" s="27">
        <f t="shared" si="5"/>
        <v>206398.74193548388</v>
      </c>
    </row>
    <row r="42" spans="1:15" ht="14.25" customHeight="1" x14ac:dyDescent="0.3">
      <c r="A42" t="str">
        <f t="shared" si="0"/>
        <v>2020-05-21 Екатеринбург</v>
      </c>
      <c r="B42" s="6">
        <v>43972</v>
      </c>
      <c r="C42" s="7" t="s">
        <v>11</v>
      </c>
      <c r="D42" s="7">
        <v>79485</v>
      </c>
      <c r="E42" s="7">
        <v>6633847.5</v>
      </c>
      <c r="F42" s="7">
        <v>5212858.58</v>
      </c>
      <c r="G42" s="8">
        <v>120955.33846153846</v>
      </c>
      <c r="H42">
        <f>VLOOKUP($A42,Лист2!$A$2:'Лист2'!$F$505,4,FALSE)</f>
        <v>31</v>
      </c>
      <c r="I42">
        <f>VLOOKUP($A42,Лист2!$A$2:'Лист2'!$F$505,5,FALSE)</f>
        <v>5207</v>
      </c>
      <c r="J42">
        <f>VLOOKUP($A42,Лист2!$A$2:'Лист2'!$F$505,6,FALSE)</f>
        <v>4868</v>
      </c>
      <c r="K42">
        <f t="shared" si="1"/>
        <v>27.26</v>
      </c>
      <c r="L42">
        <f t="shared" si="2"/>
        <v>19.600000000000001</v>
      </c>
      <c r="M42">
        <f t="shared" si="3"/>
        <v>1300033.5815384614</v>
      </c>
      <c r="N42">
        <f t="shared" si="4"/>
        <v>4</v>
      </c>
      <c r="O42" s="27">
        <f t="shared" si="5"/>
        <v>213995.0806451613</v>
      </c>
    </row>
    <row r="43" spans="1:15" ht="14.25" customHeight="1" x14ac:dyDescent="0.3">
      <c r="A43" t="str">
        <f t="shared" si="0"/>
        <v>2020-05-20 Екатеринбург</v>
      </c>
      <c r="B43" s="9">
        <v>43971</v>
      </c>
      <c r="C43" s="10" t="s">
        <v>11</v>
      </c>
      <c r="D43" s="10">
        <v>93313.5</v>
      </c>
      <c r="E43" s="10">
        <v>7247575.5</v>
      </c>
      <c r="F43" s="10">
        <v>5922822.6779999994</v>
      </c>
      <c r="G43" s="11">
        <v>714758.2</v>
      </c>
      <c r="H43">
        <f>VLOOKUP($A43,Лист2!$A$2:'Лист2'!$F$505,4,FALSE)</f>
        <v>31</v>
      </c>
      <c r="I43">
        <f>VLOOKUP($A43,Лист2!$A$2:'Лист2'!$F$505,5,FALSE)</f>
        <v>5698</v>
      </c>
      <c r="J43">
        <f>VLOOKUP($A43,Лист2!$A$2:'Лист2'!$F$505,6,FALSE)</f>
        <v>5258</v>
      </c>
      <c r="K43">
        <f t="shared" si="1"/>
        <v>22.37</v>
      </c>
      <c r="L43">
        <f t="shared" si="2"/>
        <v>8.42</v>
      </c>
      <c r="M43">
        <f t="shared" si="3"/>
        <v>609994.62200000067</v>
      </c>
      <c r="N43">
        <f t="shared" si="4"/>
        <v>3</v>
      </c>
      <c r="O43" s="27">
        <f t="shared" si="5"/>
        <v>233792.75806451612</v>
      </c>
    </row>
    <row r="44" spans="1:15" ht="14.25" customHeight="1" x14ac:dyDescent="0.3">
      <c r="A44" t="str">
        <f t="shared" si="0"/>
        <v>2020-05-05 Екатеринбург</v>
      </c>
      <c r="B44" s="6">
        <v>43956</v>
      </c>
      <c r="C44" s="7" t="s">
        <v>11</v>
      </c>
      <c r="D44" s="7">
        <v>76585.5</v>
      </c>
      <c r="E44" s="7">
        <v>6921316.5</v>
      </c>
      <c r="F44" s="7">
        <v>5290094.2719999999</v>
      </c>
      <c r="G44" s="8">
        <v>386033.17544615385</v>
      </c>
      <c r="H44">
        <f>VLOOKUP($A44,Лист2!$A$2:'Лист2'!$F$505,4,FALSE)</f>
        <v>31</v>
      </c>
      <c r="I44">
        <f>VLOOKUP($A44,Лист2!$A$2:'Лист2'!$F$505,5,FALSE)</f>
        <v>5188</v>
      </c>
      <c r="J44">
        <f>VLOOKUP($A44,Лист2!$A$2:'Лист2'!$F$505,6,FALSE)</f>
        <v>4800</v>
      </c>
      <c r="K44">
        <f t="shared" si="1"/>
        <v>30.84</v>
      </c>
      <c r="L44">
        <f t="shared" si="2"/>
        <v>17.989999999999998</v>
      </c>
      <c r="M44">
        <f t="shared" si="3"/>
        <v>1245189.0525538463</v>
      </c>
      <c r="N44">
        <f t="shared" si="4"/>
        <v>2</v>
      </c>
      <c r="O44" s="27">
        <f t="shared" si="5"/>
        <v>223268.27419354839</v>
      </c>
    </row>
    <row r="45" spans="1:15" ht="14.25" customHeight="1" x14ac:dyDescent="0.3">
      <c r="A45" t="str">
        <f t="shared" si="0"/>
        <v>2020-04-28 Екатеринбург</v>
      </c>
      <c r="B45" s="9">
        <v>43949</v>
      </c>
      <c r="C45" s="10" t="s">
        <v>11</v>
      </c>
      <c r="D45" s="10">
        <v>81826.5</v>
      </c>
      <c r="E45" s="10">
        <v>7163644.5</v>
      </c>
      <c r="F45" s="10">
        <v>5366333.7130000005</v>
      </c>
      <c r="G45" s="11">
        <v>145122.77781538462</v>
      </c>
      <c r="H45">
        <f>VLOOKUP($A45,Лист2!$A$2:'Лист2'!$F$505,4,FALSE)</f>
        <v>31</v>
      </c>
      <c r="I45">
        <f>VLOOKUP($A45,Лист2!$A$2:'Лист2'!$F$505,5,FALSE)</f>
        <v>5465</v>
      </c>
      <c r="J45">
        <f>VLOOKUP($A45,Лист2!$A$2:'Лист2'!$F$505,6,FALSE)</f>
        <v>5096</v>
      </c>
      <c r="K45">
        <f t="shared" si="1"/>
        <v>33.49</v>
      </c>
      <c r="L45">
        <f t="shared" si="2"/>
        <v>23.06</v>
      </c>
      <c r="M45">
        <f t="shared" si="3"/>
        <v>1652188.009184615</v>
      </c>
      <c r="N45">
        <f t="shared" si="4"/>
        <v>2</v>
      </c>
      <c r="O45" s="27">
        <f t="shared" si="5"/>
        <v>231085.30645161291</v>
      </c>
    </row>
    <row r="46" spans="1:15" ht="14.25" customHeight="1" x14ac:dyDescent="0.3">
      <c r="A46" t="str">
        <f t="shared" si="0"/>
        <v>2020-05-13 Екатеринбург</v>
      </c>
      <c r="B46" s="6">
        <v>43964</v>
      </c>
      <c r="C46" s="7" t="s">
        <v>11</v>
      </c>
      <c r="D46" s="7">
        <v>78846</v>
      </c>
      <c r="E46" s="7">
        <v>6993952.5</v>
      </c>
      <c r="F46" s="7">
        <v>5288518.7799999993</v>
      </c>
      <c r="G46" s="8">
        <v>227969.01538461537</v>
      </c>
      <c r="H46">
        <f>VLOOKUP($A46,Лист2!$A$2:'Лист2'!$F$505,4,FALSE)</f>
        <v>31</v>
      </c>
      <c r="I46">
        <f>VLOOKUP($A46,Лист2!$A$2:'Лист2'!$F$505,5,FALSE)</f>
        <v>5251</v>
      </c>
      <c r="J46">
        <f>VLOOKUP($A46,Лист2!$A$2:'Лист2'!$F$505,6,FALSE)</f>
        <v>4853</v>
      </c>
      <c r="K46">
        <f t="shared" si="1"/>
        <v>32.25</v>
      </c>
      <c r="L46">
        <f t="shared" si="2"/>
        <v>21.12</v>
      </c>
      <c r="M46">
        <f t="shared" si="3"/>
        <v>1477464.7046153853</v>
      </c>
      <c r="N46">
        <f t="shared" si="4"/>
        <v>3</v>
      </c>
      <c r="O46" s="27">
        <f t="shared" si="5"/>
        <v>225611.37096774194</v>
      </c>
    </row>
    <row r="47" spans="1:15" ht="14.25" customHeight="1" x14ac:dyDescent="0.3">
      <c r="A47" t="str">
        <f t="shared" si="0"/>
        <v>2020-05-03 Екатеринбург</v>
      </c>
      <c r="B47" s="9">
        <v>43954</v>
      </c>
      <c r="C47" s="10" t="s">
        <v>11</v>
      </c>
      <c r="D47" s="10">
        <v>77263.5</v>
      </c>
      <c r="E47" s="10">
        <v>7013670</v>
      </c>
      <c r="F47" s="10">
        <v>5282661.8549999995</v>
      </c>
      <c r="G47" s="11">
        <v>161473.07692307691</v>
      </c>
      <c r="H47">
        <f>VLOOKUP($A47,Лист2!$A$2:'Лист2'!$F$505,4,FALSE)</f>
        <v>31</v>
      </c>
      <c r="I47">
        <f>VLOOKUP($A47,Лист2!$A$2:'Лист2'!$F$505,5,FALSE)</f>
        <v>5155</v>
      </c>
      <c r="J47">
        <f>VLOOKUP($A47,Лист2!$A$2:'Лист2'!$F$505,6,FALSE)</f>
        <v>4762</v>
      </c>
      <c r="K47">
        <f t="shared" si="1"/>
        <v>32.770000000000003</v>
      </c>
      <c r="L47">
        <f t="shared" si="2"/>
        <v>22.38</v>
      </c>
      <c r="M47">
        <f t="shared" si="3"/>
        <v>1569535.0680769235</v>
      </c>
      <c r="N47">
        <f t="shared" si="4"/>
        <v>7</v>
      </c>
      <c r="O47" s="27">
        <f t="shared" si="5"/>
        <v>226247.4193548387</v>
      </c>
    </row>
    <row r="48" spans="1:15" ht="14.25" customHeight="1" x14ac:dyDescent="0.3">
      <c r="A48" t="str">
        <f t="shared" si="0"/>
        <v>2020-05-06 Екатеринбург</v>
      </c>
      <c r="B48" s="6">
        <v>43957</v>
      </c>
      <c r="C48" s="7" t="s">
        <v>11</v>
      </c>
      <c r="D48" s="7">
        <v>68994</v>
      </c>
      <c r="E48" s="7">
        <v>6168657</v>
      </c>
      <c r="F48" s="7">
        <v>4695811.3490000004</v>
      </c>
      <c r="G48" s="8">
        <v>157384.1788307692</v>
      </c>
      <c r="H48">
        <f>VLOOKUP($A48,Лист2!$A$2:'Лист2'!$F$505,4,FALSE)</f>
        <v>31</v>
      </c>
      <c r="I48">
        <f>VLOOKUP($A48,Лист2!$A$2:'Лист2'!$F$505,5,FALSE)</f>
        <v>4709</v>
      </c>
      <c r="J48">
        <f>VLOOKUP($A48,Лист2!$A$2:'Лист2'!$F$505,6,FALSE)</f>
        <v>4348</v>
      </c>
      <c r="K48">
        <f t="shared" si="1"/>
        <v>31.37</v>
      </c>
      <c r="L48">
        <f t="shared" si="2"/>
        <v>21.32</v>
      </c>
      <c r="M48">
        <f t="shared" si="3"/>
        <v>1315461.4721692305</v>
      </c>
      <c r="N48">
        <f t="shared" si="4"/>
        <v>3</v>
      </c>
      <c r="O48" s="27">
        <f t="shared" si="5"/>
        <v>198988.93548387097</v>
      </c>
    </row>
    <row r="49" spans="1:15" ht="14.25" customHeight="1" x14ac:dyDescent="0.3">
      <c r="A49" t="str">
        <f t="shared" si="0"/>
        <v>2020-05-23 Екатеринбург</v>
      </c>
      <c r="B49" s="9">
        <v>43974</v>
      </c>
      <c r="C49" s="10" t="s">
        <v>11</v>
      </c>
      <c r="D49" s="10">
        <v>102889.5</v>
      </c>
      <c r="E49" s="10">
        <v>8089143</v>
      </c>
      <c r="F49" s="10">
        <v>6673236.3720000004</v>
      </c>
      <c r="G49" s="11">
        <v>127223.84583076923</v>
      </c>
      <c r="H49">
        <f>VLOOKUP($A49,Лист2!$A$2:'Лист2'!$F$505,4,FALSE)</f>
        <v>31</v>
      </c>
      <c r="I49">
        <f>VLOOKUP($A49,Лист2!$A$2:'Лист2'!$F$505,5,FALSE)</f>
        <v>6276</v>
      </c>
      <c r="J49">
        <f>VLOOKUP($A49,Лист2!$A$2:'Лист2'!$F$505,6,FALSE)</f>
        <v>5801</v>
      </c>
      <c r="K49">
        <f t="shared" si="1"/>
        <v>21.22</v>
      </c>
      <c r="L49">
        <f t="shared" si="2"/>
        <v>15.93</v>
      </c>
      <c r="M49">
        <f t="shared" si="3"/>
        <v>1288682.7821692303</v>
      </c>
      <c r="N49">
        <f t="shared" si="4"/>
        <v>6</v>
      </c>
      <c r="O49" s="27">
        <f t="shared" si="5"/>
        <v>260940.09677419355</v>
      </c>
    </row>
    <row r="50" spans="1:15" ht="14.25" customHeight="1" x14ac:dyDescent="0.3">
      <c r="A50" t="str">
        <f t="shared" si="0"/>
        <v>2020-05-25 Екатеринбург</v>
      </c>
      <c r="B50" s="6">
        <v>43976</v>
      </c>
      <c r="C50" s="7" t="s">
        <v>11</v>
      </c>
      <c r="D50" s="7">
        <v>76999.5</v>
      </c>
      <c r="E50" s="7">
        <v>6645603</v>
      </c>
      <c r="F50" s="7">
        <v>5032216.1889999993</v>
      </c>
      <c r="G50" s="8">
        <v>100883.95384615385</v>
      </c>
      <c r="H50">
        <f>VLOOKUP($A50,Лист2!$A$2:'Лист2'!$F$505,4,FALSE)</f>
        <v>31</v>
      </c>
      <c r="I50">
        <f>VLOOKUP($A50,Лист2!$A$2:'Лист2'!$F$505,5,FALSE)</f>
        <v>5210</v>
      </c>
      <c r="J50">
        <f>VLOOKUP($A50,Лист2!$A$2:'Лист2'!$F$505,6,FALSE)</f>
        <v>4841</v>
      </c>
      <c r="K50">
        <f t="shared" si="1"/>
        <v>32.06</v>
      </c>
      <c r="L50">
        <f t="shared" si="2"/>
        <v>22.76</v>
      </c>
      <c r="M50">
        <f t="shared" si="3"/>
        <v>1512502.8571538469</v>
      </c>
      <c r="N50">
        <f t="shared" si="4"/>
        <v>1</v>
      </c>
      <c r="O50" s="27">
        <f t="shared" si="5"/>
        <v>214374.29032258064</v>
      </c>
    </row>
    <row r="51" spans="1:15" ht="14.25" customHeight="1" x14ac:dyDescent="0.3">
      <c r="A51" t="str">
        <f t="shared" si="0"/>
        <v>2020-04-30 Екатеринбург</v>
      </c>
      <c r="B51" s="9">
        <v>43951</v>
      </c>
      <c r="C51" s="10" t="s">
        <v>11</v>
      </c>
      <c r="D51" s="10">
        <v>77565</v>
      </c>
      <c r="E51" s="10">
        <v>7023727.5</v>
      </c>
      <c r="F51" s="10">
        <v>5349682.4849999994</v>
      </c>
      <c r="G51" s="11">
        <v>31578.207692307689</v>
      </c>
      <c r="H51">
        <f>VLOOKUP($A51,Лист2!$A$2:'Лист2'!$F$505,4,FALSE)</f>
        <v>31</v>
      </c>
      <c r="I51">
        <f>VLOOKUP($A51,Лист2!$A$2:'Лист2'!$F$505,5,FALSE)</f>
        <v>5120</v>
      </c>
      <c r="J51">
        <f>VLOOKUP($A51,Лист2!$A$2:'Лист2'!$F$505,6,FALSE)</f>
        <v>4737</v>
      </c>
      <c r="K51">
        <f t="shared" si="1"/>
        <v>31.29</v>
      </c>
      <c r="L51">
        <f t="shared" si="2"/>
        <v>23.38</v>
      </c>
      <c r="M51">
        <f t="shared" si="3"/>
        <v>1642466.8073076929</v>
      </c>
      <c r="N51">
        <f t="shared" si="4"/>
        <v>4</v>
      </c>
      <c r="O51" s="27">
        <f t="shared" si="5"/>
        <v>226571.85483870967</v>
      </c>
    </row>
    <row r="52" spans="1:15" ht="14.25" customHeight="1" x14ac:dyDescent="0.3">
      <c r="A52" t="str">
        <f t="shared" si="0"/>
        <v>2020-05-10 Екатеринбург</v>
      </c>
      <c r="B52" s="6">
        <v>43961</v>
      </c>
      <c r="C52" s="7" t="s">
        <v>11</v>
      </c>
      <c r="D52" s="7">
        <v>84132</v>
      </c>
      <c r="E52" s="7">
        <v>7483194</v>
      </c>
      <c r="F52" s="7">
        <v>5637882.125</v>
      </c>
      <c r="G52" s="8">
        <v>126673.26923076922</v>
      </c>
      <c r="H52">
        <f>VLOOKUP($A52,Лист2!$A$2:'Лист2'!$F$505,4,FALSE)</f>
        <v>31</v>
      </c>
      <c r="I52">
        <f>VLOOKUP($A52,Лист2!$A$2:'Лист2'!$F$505,5,FALSE)</f>
        <v>5495</v>
      </c>
      <c r="J52">
        <f>VLOOKUP($A52,Лист2!$A$2:'Лист2'!$F$505,6,FALSE)</f>
        <v>5093</v>
      </c>
      <c r="K52">
        <f t="shared" si="1"/>
        <v>32.729999999999997</v>
      </c>
      <c r="L52">
        <f t="shared" si="2"/>
        <v>22.97</v>
      </c>
      <c r="M52">
        <f t="shared" si="3"/>
        <v>1718638.6057692308</v>
      </c>
      <c r="N52">
        <f t="shared" si="4"/>
        <v>7</v>
      </c>
      <c r="O52" s="27">
        <f t="shared" si="5"/>
        <v>241393.35483870967</v>
      </c>
    </row>
    <row r="53" spans="1:15" ht="14.25" customHeight="1" x14ac:dyDescent="0.3">
      <c r="A53" t="str">
        <f t="shared" si="0"/>
        <v>2020-05-08 Екатеринбург</v>
      </c>
      <c r="B53" s="9">
        <v>43959</v>
      </c>
      <c r="C53" s="10" t="s">
        <v>11</v>
      </c>
      <c r="D53" s="10">
        <v>69544.5</v>
      </c>
      <c r="E53" s="10">
        <v>6293776.5</v>
      </c>
      <c r="F53" s="10">
        <v>4773839.9380000001</v>
      </c>
      <c r="G53" s="11">
        <v>201777.4038153846</v>
      </c>
      <c r="H53">
        <f>VLOOKUP($A53,Лист2!$A$2:'Лист2'!$F$505,4,FALSE)</f>
        <v>31</v>
      </c>
      <c r="I53">
        <f>VLOOKUP($A53,Лист2!$A$2:'Лист2'!$F$505,5,FALSE)</f>
        <v>4635</v>
      </c>
      <c r="J53">
        <f>VLOOKUP($A53,Лист2!$A$2:'Лист2'!$F$505,6,FALSE)</f>
        <v>4266</v>
      </c>
      <c r="K53">
        <f t="shared" si="1"/>
        <v>31.84</v>
      </c>
      <c r="L53">
        <f t="shared" si="2"/>
        <v>20.94</v>
      </c>
      <c r="M53">
        <f t="shared" si="3"/>
        <v>1318159.1581846154</v>
      </c>
      <c r="N53">
        <f t="shared" si="4"/>
        <v>5</v>
      </c>
      <c r="O53" s="27">
        <f t="shared" si="5"/>
        <v>203025.04838709679</v>
      </c>
    </row>
    <row r="54" spans="1:15" ht="14.25" customHeight="1" x14ac:dyDescent="0.3">
      <c r="A54" t="str">
        <f t="shared" si="0"/>
        <v>2020-05-07 Екатеринбург</v>
      </c>
      <c r="B54" s="6">
        <v>43958</v>
      </c>
      <c r="C54" s="7" t="s">
        <v>11</v>
      </c>
      <c r="D54" s="7">
        <v>73204.5</v>
      </c>
      <c r="E54" s="7">
        <v>6591883.5</v>
      </c>
      <c r="F54" s="7">
        <v>5001227.6710000001</v>
      </c>
      <c r="G54" s="8">
        <v>184167.76355384616</v>
      </c>
      <c r="H54">
        <f>VLOOKUP($A54,Лист2!$A$2:'Лист2'!$F$505,4,FALSE)</f>
        <v>31</v>
      </c>
      <c r="I54">
        <f>VLOOKUP($A54,Лист2!$A$2:'Лист2'!$F$505,5,FALSE)</f>
        <v>4903</v>
      </c>
      <c r="J54">
        <f>VLOOKUP($A54,Лист2!$A$2:'Лист2'!$F$505,6,FALSE)</f>
        <v>4527</v>
      </c>
      <c r="K54">
        <f t="shared" si="1"/>
        <v>31.81</v>
      </c>
      <c r="L54">
        <f t="shared" si="2"/>
        <v>21.34</v>
      </c>
      <c r="M54">
        <f t="shared" si="3"/>
        <v>1406488.0654461537</v>
      </c>
      <c r="N54">
        <f t="shared" si="4"/>
        <v>4</v>
      </c>
      <c r="O54" s="27">
        <f t="shared" si="5"/>
        <v>212641.40322580645</v>
      </c>
    </row>
    <row r="55" spans="1:15" ht="14.25" customHeight="1" x14ac:dyDescent="0.3">
      <c r="A55" t="str">
        <f t="shared" si="0"/>
        <v>2020-05-24 Екатеринбург</v>
      </c>
      <c r="B55" s="9">
        <v>43975</v>
      </c>
      <c r="C55" s="10" t="s">
        <v>11</v>
      </c>
      <c r="D55" s="10">
        <v>76663.5</v>
      </c>
      <c r="E55" s="10">
        <v>6451032</v>
      </c>
      <c r="F55" s="10">
        <v>5048965.7960000001</v>
      </c>
      <c r="G55" s="11">
        <v>94608.146153846144</v>
      </c>
      <c r="H55">
        <f>VLOOKUP($A55,Лист2!$A$2:'Лист2'!$F$505,4,FALSE)</f>
        <v>31</v>
      </c>
      <c r="I55">
        <f>VLOOKUP($A55,Лист2!$A$2:'Лист2'!$F$505,5,FALSE)</f>
        <v>5035</v>
      </c>
      <c r="J55">
        <f>VLOOKUP($A55,Лист2!$A$2:'Лист2'!$F$505,6,FALSE)</f>
        <v>4683</v>
      </c>
      <c r="K55">
        <f t="shared" si="1"/>
        <v>27.77</v>
      </c>
      <c r="L55">
        <f t="shared" si="2"/>
        <v>20.27</v>
      </c>
      <c r="M55">
        <f t="shared" si="3"/>
        <v>1307458.0578461539</v>
      </c>
      <c r="N55">
        <f t="shared" si="4"/>
        <v>7</v>
      </c>
      <c r="O55" s="27">
        <f t="shared" si="5"/>
        <v>208097.80645161291</v>
      </c>
    </row>
    <row r="56" spans="1:15" ht="14.25" customHeight="1" x14ac:dyDescent="0.3">
      <c r="A56" t="str">
        <f t="shared" si="0"/>
        <v>2020-05-16 Тольятти</v>
      </c>
      <c r="B56" s="6">
        <v>43967</v>
      </c>
      <c r="C56" s="7" t="s">
        <v>12</v>
      </c>
      <c r="D56" s="7">
        <v>14265</v>
      </c>
      <c r="E56" s="7">
        <v>1130506.5</v>
      </c>
      <c r="F56" s="7">
        <v>1024403.9859999999</v>
      </c>
      <c r="G56" s="8">
        <v>72626.813907692311</v>
      </c>
      <c r="H56">
        <f>VLOOKUP($A56,Лист2!$A$2:'Лист2'!$F$505,4,FALSE)</f>
        <v>10</v>
      </c>
      <c r="I56">
        <f>VLOOKUP($A56,Лист2!$A$2:'Лист2'!$F$505,5,FALSE)</f>
        <v>760</v>
      </c>
      <c r="J56">
        <f>VLOOKUP($A56,Лист2!$A$2:'Лист2'!$F$505,6,FALSE)</f>
        <v>672</v>
      </c>
      <c r="K56">
        <f t="shared" si="1"/>
        <v>10.36</v>
      </c>
      <c r="L56">
        <f t="shared" si="2"/>
        <v>2.96</v>
      </c>
      <c r="M56">
        <f t="shared" si="3"/>
        <v>33475.700092307772</v>
      </c>
      <c r="N56">
        <f t="shared" si="4"/>
        <v>6</v>
      </c>
      <c r="O56" s="27">
        <f t="shared" si="5"/>
        <v>113050.65</v>
      </c>
    </row>
    <row r="57" spans="1:15" ht="14.25" customHeight="1" x14ac:dyDescent="0.3">
      <c r="A57" t="str">
        <f t="shared" si="0"/>
        <v>2020-05-19 Тольятти</v>
      </c>
      <c r="B57" s="9">
        <v>43970</v>
      </c>
      <c r="C57" s="10" t="s">
        <v>12</v>
      </c>
      <c r="D57" s="10">
        <v>11526</v>
      </c>
      <c r="E57" s="10">
        <v>938764.5</v>
      </c>
      <c r="F57" s="10">
        <v>820018.375</v>
      </c>
      <c r="G57" s="11">
        <v>77816.215384615381</v>
      </c>
      <c r="H57">
        <f>VLOOKUP($A57,Лист2!$A$2:'Лист2'!$F$505,4,FALSE)</f>
        <v>10</v>
      </c>
      <c r="I57">
        <f>VLOOKUP($A57,Лист2!$A$2:'Лист2'!$F$505,5,FALSE)</f>
        <v>649</v>
      </c>
      <c r="J57">
        <f>VLOOKUP($A57,Лист2!$A$2:'Лист2'!$F$505,6,FALSE)</f>
        <v>568</v>
      </c>
      <c r="K57">
        <f t="shared" si="1"/>
        <v>14.48</v>
      </c>
      <c r="L57">
        <f t="shared" si="2"/>
        <v>4.3600000000000003</v>
      </c>
      <c r="M57">
        <f t="shared" si="3"/>
        <v>40929.909615384619</v>
      </c>
      <c r="N57">
        <f t="shared" si="4"/>
        <v>2</v>
      </c>
      <c r="O57" s="27">
        <f t="shared" si="5"/>
        <v>93876.45</v>
      </c>
    </row>
    <row r="58" spans="1:15" ht="14.25" customHeight="1" x14ac:dyDescent="0.3">
      <c r="A58" t="str">
        <f t="shared" si="0"/>
        <v>2020-05-17 Тольятти</v>
      </c>
      <c r="B58" s="6">
        <v>43968</v>
      </c>
      <c r="C58" s="7" t="s">
        <v>12</v>
      </c>
      <c r="D58" s="7">
        <v>10402.5</v>
      </c>
      <c r="E58" s="7">
        <v>843727.5</v>
      </c>
      <c r="F58" s="7">
        <v>729677.51899999997</v>
      </c>
      <c r="G58" s="8">
        <v>140731.96461538461</v>
      </c>
      <c r="H58">
        <f>VLOOKUP($A58,Лист2!$A$2:'Лист2'!$F$505,4,FALSE)</f>
        <v>10</v>
      </c>
      <c r="I58">
        <f>VLOOKUP($A58,Лист2!$A$2:'Лист2'!$F$505,5,FALSE)</f>
        <v>591</v>
      </c>
      <c r="J58">
        <f>VLOOKUP($A58,Лист2!$A$2:'Лист2'!$F$505,6,FALSE)</f>
        <v>513</v>
      </c>
      <c r="K58">
        <f t="shared" si="1"/>
        <v>15.63</v>
      </c>
      <c r="L58">
        <f t="shared" si="2"/>
        <v>-3.16</v>
      </c>
      <c r="M58">
        <f t="shared" si="3"/>
        <v>-26681.983615384583</v>
      </c>
      <c r="N58">
        <f t="shared" si="4"/>
        <v>7</v>
      </c>
      <c r="O58" s="27">
        <f t="shared" si="5"/>
        <v>84372.75</v>
      </c>
    </row>
    <row r="59" spans="1:15" ht="14.25" customHeight="1" x14ac:dyDescent="0.3">
      <c r="A59" t="str">
        <f t="shared" si="0"/>
        <v>2020-05-09 Тольятти</v>
      </c>
      <c r="B59" s="9">
        <v>43960</v>
      </c>
      <c r="C59" s="10" t="s">
        <v>12</v>
      </c>
      <c r="D59" s="10">
        <v>13216.5</v>
      </c>
      <c r="E59" s="10">
        <v>1046400</v>
      </c>
      <c r="F59" s="10">
        <v>937716.15799999994</v>
      </c>
      <c r="G59" s="11">
        <v>61387.776923076919</v>
      </c>
      <c r="H59">
        <f>VLOOKUP($A59,Лист2!$A$2:'Лист2'!$F$505,4,FALSE)</f>
        <v>10</v>
      </c>
      <c r="I59">
        <f>VLOOKUP($A59,Лист2!$A$2:'Лист2'!$F$505,5,FALSE)</f>
        <v>644</v>
      </c>
      <c r="J59">
        <f>VLOOKUP($A59,Лист2!$A$2:'Лист2'!$F$505,6,FALSE)</f>
        <v>559</v>
      </c>
      <c r="K59">
        <f t="shared" si="1"/>
        <v>11.59</v>
      </c>
      <c r="L59">
        <f t="shared" si="2"/>
        <v>4.5199999999999996</v>
      </c>
      <c r="M59">
        <f t="shared" si="3"/>
        <v>47296.065076923143</v>
      </c>
      <c r="N59">
        <f t="shared" si="4"/>
        <v>6</v>
      </c>
      <c r="O59" s="27">
        <f t="shared" si="5"/>
        <v>104640</v>
      </c>
    </row>
    <row r="60" spans="1:15" ht="14.25" customHeight="1" x14ac:dyDescent="0.3">
      <c r="A60" t="str">
        <f t="shared" si="0"/>
        <v>2020-05-04 Тольятти</v>
      </c>
      <c r="B60" s="6">
        <v>43955</v>
      </c>
      <c r="C60" s="7" t="s">
        <v>12</v>
      </c>
      <c r="D60" s="7">
        <v>9130.5</v>
      </c>
      <c r="E60" s="7">
        <v>728890.5</v>
      </c>
      <c r="F60" s="7">
        <v>644150.51899999997</v>
      </c>
      <c r="G60" s="8">
        <v>98026.490369230756</v>
      </c>
      <c r="H60">
        <f>VLOOKUP($A60,Лист2!$A$2:'Лист2'!$F$505,4,FALSE)</f>
        <v>10</v>
      </c>
      <c r="I60">
        <f>VLOOKUP($A60,Лист2!$A$2:'Лист2'!$F$505,5,FALSE)</f>
        <v>462</v>
      </c>
      <c r="J60">
        <f>VLOOKUP($A60,Лист2!$A$2:'Лист2'!$F$505,6,FALSE)</f>
        <v>396</v>
      </c>
      <c r="K60">
        <f t="shared" si="1"/>
        <v>13.16</v>
      </c>
      <c r="L60">
        <f t="shared" si="2"/>
        <v>-1.82</v>
      </c>
      <c r="M60">
        <f t="shared" si="3"/>
        <v>-13286.509369230727</v>
      </c>
      <c r="N60">
        <f t="shared" si="4"/>
        <v>1</v>
      </c>
      <c r="O60" s="27">
        <f t="shared" si="5"/>
        <v>72889.05</v>
      </c>
    </row>
    <row r="61" spans="1:15" ht="14.25" customHeight="1" x14ac:dyDescent="0.3">
      <c r="A61" t="str">
        <f t="shared" si="0"/>
        <v>2020-04-29 Тольятти</v>
      </c>
      <c r="B61" s="9">
        <v>43950</v>
      </c>
      <c r="C61" s="10" t="s">
        <v>12</v>
      </c>
      <c r="D61" s="10">
        <v>10840.5</v>
      </c>
      <c r="E61" s="10">
        <v>797919</v>
      </c>
      <c r="F61" s="10">
        <v>783753.29499999993</v>
      </c>
      <c r="G61" s="11">
        <v>58214.93076923077</v>
      </c>
      <c r="H61">
        <f>VLOOKUP($A61,Лист2!$A$2:'Лист2'!$F$505,4,FALSE)</f>
        <v>10</v>
      </c>
      <c r="I61">
        <f>VLOOKUP($A61,Лист2!$A$2:'Лист2'!$F$505,5,FALSE)</f>
        <v>502</v>
      </c>
      <c r="J61">
        <f>VLOOKUP($A61,Лист2!$A$2:'Лист2'!$F$505,6,FALSE)</f>
        <v>433</v>
      </c>
      <c r="K61">
        <f t="shared" si="1"/>
        <v>1.81</v>
      </c>
      <c r="L61">
        <f t="shared" si="2"/>
        <v>-5.52</v>
      </c>
      <c r="M61">
        <f t="shared" si="3"/>
        <v>-44049.225769230696</v>
      </c>
      <c r="N61">
        <f t="shared" si="4"/>
        <v>3</v>
      </c>
      <c r="O61" s="27">
        <f t="shared" si="5"/>
        <v>79791.899999999994</v>
      </c>
    </row>
    <row r="62" spans="1:15" ht="14.25" customHeight="1" x14ac:dyDescent="0.3">
      <c r="A62" t="str">
        <f t="shared" si="0"/>
        <v>2020-05-02 Тольятти</v>
      </c>
      <c r="B62" s="6">
        <v>43953</v>
      </c>
      <c r="C62" s="7" t="s">
        <v>12</v>
      </c>
      <c r="D62" s="7">
        <v>7866</v>
      </c>
      <c r="E62" s="7">
        <v>617881.5</v>
      </c>
      <c r="F62" s="7">
        <v>575518.06799999997</v>
      </c>
      <c r="G62" s="8">
        <v>119723.42363076922</v>
      </c>
      <c r="H62">
        <f>VLOOKUP($A62,Лист2!$A$2:'Лист2'!$F$505,4,FALSE)</f>
        <v>10</v>
      </c>
      <c r="I62">
        <f>VLOOKUP($A62,Лист2!$A$2:'Лист2'!$F$505,5,FALSE)</f>
        <v>416</v>
      </c>
      <c r="J62">
        <f>VLOOKUP($A62,Лист2!$A$2:'Лист2'!$F$505,6,FALSE)</f>
        <v>341</v>
      </c>
      <c r="K62">
        <f t="shared" si="1"/>
        <v>7.36</v>
      </c>
      <c r="L62">
        <f t="shared" si="2"/>
        <v>-12.52</v>
      </c>
      <c r="M62">
        <f t="shared" si="3"/>
        <v>-77359.991630769189</v>
      </c>
      <c r="N62">
        <f t="shared" si="4"/>
        <v>6</v>
      </c>
      <c r="O62" s="27">
        <f t="shared" si="5"/>
        <v>61788.15</v>
      </c>
    </row>
    <row r="63" spans="1:15" ht="14.25" customHeight="1" x14ac:dyDescent="0.3">
      <c r="A63" t="str">
        <f t="shared" si="0"/>
        <v>2020-05-26 Тольятти</v>
      </c>
      <c r="B63" s="9">
        <v>43977</v>
      </c>
      <c r="C63" s="10" t="s">
        <v>12</v>
      </c>
      <c r="D63" s="10">
        <v>11835</v>
      </c>
      <c r="E63" s="10">
        <v>983109</v>
      </c>
      <c r="F63" s="10">
        <v>825345.05300000007</v>
      </c>
      <c r="G63" s="11">
        <v>109486.33076923077</v>
      </c>
      <c r="H63">
        <f>VLOOKUP($A63,Лист2!$A$2:'Лист2'!$F$505,4,FALSE)</f>
        <v>10</v>
      </c>
      <c r="I63">
        <f>VLOOKUP($A63,Лист2!$A$2:'Лист2'!$F$505,5,FALSE)</f>
        <v>692</v>
      </c>
      <c r="J63">
        <f>VLOOKUP($A63,Лист2!$A$2:'Лист2'!$F$505,6,FALSE)</f>
        <v>601</v>
      </c>
      <c r="K63">
        <f t="shared" si="1"/>
        <v>19.11</v>
      </c>
      <c r="L63">
        <f t="shared" si="2"/>
        <v>4.91</v>
      </c>
      <c r="M63">
        <f t="shared" si="3"/>
        <v>48277.616230769156</v>
      </c>
      <c r="N63">
        <f t="shared" si="4"/>
        <v>2</v>
      </c>
      <c r="O63" s="27">
        <f t="shared" si="5"/>
        <v>98310.9</v>
      </c>
    </row>
    <row r="64" spans="1:15" ht="14.25" customHeight="1" x14ac:dyDescent="0.3">
      <c r="A64" t="str">
        <f t="shared" si="0"/>
        <v>2020-05-01 Тольятти</v>
      </c>
      <c r="B64" s="6">
        <v>43952</v>
      </c>
      <c r="C64" s="7" t="s">
        <v>12</v>
      </c>
      <c r="D64" s="7">
        <v>11619</v>
      </c>
      <c r="E64" s="7">
        <v>891139.5</v>
      </c>
      <c r="F64" s="7">
        <v>829782.37600000005</v>
      </c>
      <c r="G64" s="8">
        <v>121759.66210769229</v>
      </c>
      <c r="H64">
        <f>VLOOKUP($A64,Лист2!$A$2:'Лист2'!$F$505,4,FALSE)</f>
        <v>10</v>
      </c>
      <c r="I64">
        <f>VLOOKUP($A64,Лист2!$A$2:'Лист2'!$F$505,5,FALSE)</f>
        <v>554</v>
      </c>
      <c r="J64">
        <f>VLOOKUP($A64,Лист2!$A$2:'Лист2'!$F$505,6,FALSE)</f>
        <v>472</v>
      </c>
      <c r="K64">
        <f t="shared" si="1"/>
        <v>7.39</v>
      </c>
      <c r="L64">
        <f t="shared" si="2"/>
        <v>-6.78</v>
      </c>
      <c r="M64">
        <f t="shared" si="3"/>
        <v>-60402.538107692337</v>
      </c>
      <c r="N64">
        <f t="shared" si="4"/>
        <v>5</v>
      </c>
      <c r="O64" s="27">
        <f t="shared" si="5"/>
        <v>89113.95</v>
      </c>
    </row>
    <row r="65" spans="1:15" ht="14.25" customHeight="1" x14ac:dyDescent="0.3">
      <c r="A65" t="str">
        <f t="shared" si="0"/>
        <v>2020-05-12 Тольятти</v>
      </c>
      <c r="B65" s="9">
        <v>43963</v>
      </c>
      <c r="C65" s="10" t="s">
        <v>12</v>
      </c>
      <c r="D65" s="10">
        <v>9328.5</v>
      </c>
      <c r="E65" s="10">
        <v>732964.5</v>
      </c>
      <c r="F65" s="10">
        <v>634517.67299999995</v>
      </c>
      <c r="G65" s="11">
        <v>136157.98361538461</v>
      </c>
      <c r="H65">
        <f>VLOOKUP($A65,Лист2!$A$2:'Лист2'!$F$505,4,FALSE)</f>
        <v>10</v>
      </c>
      <c r="I65">
        <f>VLOOKUP($A65,Лист2!$A$2:'Лист2'!$F$505,5,FALSE)</f>
        <v>526</v>
      </c>
      <c r="J65">
        <f>VLOOKUP($A65,Лист2!$A$2:'Лист2'!$F$505,6,FALSE)</f>
        <v>448</v>
      </c>
      <c r="K65">
        <f t="shared" si="1"/>
        <v>15.52</v>
      </c>
      <c r="L65">
        <f t="shared" si="2"/>
        <v>-5.15</v>
      </c>
      <c r="M65">
        <f t="shared" si="3"/>
        <v>-37711.156615384563</v>
      </c>
      <c r="N65">
        <f t="shared" si="4"/>
        <v>2</v>
      </c>
      <c r="O65" s="27">
        <f t="shared" si="5"/>
        <v>73296.45</v>
      </c>
    </row>
    <row r="66" spans="1:15" ht="14.25" customHeight="1" x14ac:dyDescent="0.3">
      <c r="A66" t="str">
        <f t="shared" si="0"/>
        <v>2020-05-21 Тольятти</v>
      </c>
      <c r="B66" s="6">
        <v>43972</v>
      </c>
      <c r="C66" s="7" t="s">
        <v>12</v>
      </c>
      <c r="D66" s="7">
        <v>11250</v>
      </c>
      <c r="E66" s="7">
        <v>935523</v>
      </c>
      <c r="F66" s="7">
        <v>808524.505</v>
      </c>
      <c r="G66" s="8">
        <v>94344.953846153847</v>
      </c>
      <c r="H66">
        <f>VLOOKUP($A66,Лист2!$A$2:'Лист2'!$F$505,4,FALSE)</f>
        <v>10</v>
      </c>
      <c r="I66">
        <f>VLOOKUP($A66,Лист2!$A$2:'Лист2'!$F$505,5,FALSE)</f>
        <v>677</v>
      </c>
      <c r="J66">
        <f>VLOOKUP($A66,Лист2!$A$2:'Лист2'!$F$505,6,FALSE)</f>
        <v>591</v>
      </c>
      <c r="K66">
        <f t="shared" si="1"/>
        <v>15.71</v>
      </c>
      <c r="L66">
        <f t="shared" si="2"/>
        <v>3.49</v>
      </c>
      <c r="M66">
        <f t="shared" si="3"/>
        <v>32653.541153846149</v>
      </c>
      <c r="N66">
        <f t="shared" si="4"/>
        <v>4</v>
      </c>
      <c r="O66" s="27">
        <f t="shared" si="5"/>
        <v>93552.3</v>
      </c>
    </row>
    <row r="67" spans="1:15" ht="14.25" customHeight="1" x14ac:dyDescent="0.3">
      <c r="A67" t="str">
        <f t="shared" ref="A67:A130" si="6">_xlfn.CONCAT(TEXT(B67,"ГГГГ-ММ-ДД")," ",C67)</f>
        <v>2020-05-20 Тольятти</v>
      </c>
      <c r="B67" s="9">
        <v>43971</v>
      </c>
      <c r="C67" s="10" t="s">
        <v>12</v>
      </c>
      <c r="D67" s="10">
        <v>13063.5</v>
      </c>
      <c r="E67" s="10">
        <v>1037247</v>
      </c>
      <c r="F67" s="10">
        <v>910480.6449999999</v>
      </c>
      <c r="G67" s="11">
        <v>64430.964123076919</v>
      </c>
      <c r="H67">
        <f>VLOOKUP($A67,Лист2!$A$2:'Лист2'!$F$505,4,FALSE)</f>
        <v>10</v>
      </c>
      <c r="I67">
        <f>VLOOKUP($A67,Лист2!$A$2:'Лист2'!$F$505,5,FALSE)</f>
        <v>745</v>
      </c>
      <c r="J67">
        <f>VLOOKUP($A67,Лист2!$A$2:'Лист2'!$F$505,6,FALSE)</f>
        <v>654</v>
      </c>
      <c r="K67">
        <f t="shared" ref="K67:K130" si="7">ROUND((($E67-$F67)/$F67)*100,2)</f>
        <v>13.92</v>
      </c>
      <c r="L67">
        <f t="shared" ref="L67:L130" si="8">ROUND(($M67/$E67)*100,2)</f>
        <v>6.01</v>
      </c>
      <c r="M67">
        <f t="shared" ref="M67:M130" si="9">$E67-$F67-$G67</f>
        <v>62335.390876923178</v>
      </c>
      <c r="N67">
        <f t="shared" ref="N67:N130" si="10">WEEKDAY($B67,2)</f>
        <v>3</v>
      </c>
      <c r="O67" s="27">
        <f t="shared" ref="O67:O130" si="11">$E67/$H67</f>
        <v>103724.7</v>
      </c>
    </row>
    <row r="68" spans="1:15" ht="14.25" customHeight="1" x14ac:dyDescent="0.3">
      <c r="A68" t="str">
        <f t="shared" si="6"/>
        <v>2020-05-05 Тольятти</v>
      </c>
      <c r="B68" s="6">
        <v>43956</v>
      </c>
      <c r="C68" s="7" t="s">
        <v>12</v>
      </c>
      <c r="D68" s="7">
        <v>10147.5</v>
      </c>
      <c r="E68" s="7">
        <v>793320</v>
      </c>
      <c r="F68" s="7">
        <v>718019.27600000007</v>
      </c>
      <c r="G68" s="8">
        <v>92027.36809230769</v>
      </c>
      <c r="H68">
        <f>VLOOKUP($A68,Лист2!$A$2:'Лист2'!$F$505,4,FALSE)</f>
        <v>10</v>
      </c>
      <c r="I68">
        <f>VLOOKUP($A68,Лист2!$A$2:'Лист2'!$F$505,5,FALSE)</f>
        <v>511</v>
      </c>
      <c r="J68">
        <f>VLOOKUP($A68,Лист2!$A$2:'Лист2'!$F$505,6,FALSE)</f>
        <v>437</v>
      </c>
      <c r="K68">
        <f t="shared" si="7"/>
        <v>10.49</v>
      </c>
      <c r="L68">
        <f t="shared" si="8"/>
        <v>-2.11</v>
      </c>
      <c r="M68">
        <f t="shared" si="9"/>
        <v>-16726.644092307761</v>
      </c>
      <c r="N68">
        <f t="shared" si="10"/>
        <v>2</v>
      </c>
      <c r="O68" s="27">
        <f t="shared" si="11"/>
        <v>79332</v>
      </c>
    </row>
    <row r="69" spans="1:15" ht="14.25" customHeight="1" x14ac:dyDescent="0.3">
      <c r="A69" t="str">
        <f t="shared" si="6"/>
        <v>2020-04-28 Тольятти</v>
      </c>
      <c r="B69" s="9">
        <v>43949</v>
      </c>
      <c r="C69" s="10" t="s">
        <v>12</v>
      </c>
      <c r="D69" s="10">
        <v>12331.5</v>
      </c>
      <c r="E69" s="10">
        <v>869983.5</v>
      </c>
      <c r="F69" s="10">
        <v>896773.32399999991</v>
      </c>
      <c r="G69" s="11">
        <v>51681.038461538461</v>
      </c>
      <c r="H69">
        <f>VLOOKUP($A69,Лист2!$A$2:'Лист2'!$F$505,4,FALSE)</f>
        <v>10</v>
      </c>
      <c r="I69">
        <f>VLOOKUP($A69,Лист2!$A$2:'Лист2'!$F$505,5,FALSE)</f>
        <v>580</v>
      </c>
      <c r="J69">
        <f>VLOOKUP($A69,Лист2!$A$2:'Лист2'!$F$505,6,FALSE)</f>
        <v>506</v>
      </c>
      <c r="K69">
        <f t="shared" si="7"/>
        <v>-2.99</v>
      </c>
      <c r="L69">
        <f t="shared" si="8"/>
        <v>-9.02</v>
      </c>
      <c r="M69">
        <f t="shared" si="9"/>
        <v>-78470.862461538374</v>
      </c>
      <c r="N69">
        <f t="shared" si="10"/>
        <v>2</v>
      </c>
      <c r="O69" s="27">
        <f t="shared" si="11"/>
        <v>86998.35</v>
      </c>
    </row>
    <row r="70" spans="1:15" ht="14.25" customHeight="1" x14ac:dyDescent="0.3">
      <c r="A70" t="str">
        <f t="shared" si="6"/>
        <v>2020-05-13 Тольятти</v>
      </c>
      <c r="B70" s="6">
        <v>43964</v>
      </c>
      <c r="C70" s="7" t="s">
        <v>12</v>
      </c>
      <c r="D70" s="7">
        <v>11202</v>
      </c>
      <c r="E70" s="7">
        <v>865714.5</v>
      </c>
      <c r="F70" s="7">
        <v>799644.75899999996</v>
      </c>
      <c r="G70" s="8">
        <v>111860.49372307691</v>
      </c>
      <c r="H70">
        <f>VLOOKUP($A70,Лист2!$A$2:'Лист2'!$F$505,4,FALSE)</f>
        <v>10</v>
      </c>
      <c r="I70">
        <f>VLOOKUP($A70,Лист2!$A$2:'Лист2'!$F$505,5,FALSE)</f>
        <v>612</v>
      </c>
      <c r="J70">
        <f>VLOOKUP($A70,Лист2!$A$2:'Лист2'!$F$505,6,FALSE)</f>
        <v>530</v>
      </c>
      <c r="K70">
        <f t="shared" si="7"/>
        <v>8.26</v>
      </c>
      <c r="L70">
        <f t="shared" si="8"/>
        <v>-5.29</v>
      </c>
      <c r="M70">
        <f t="shared" si="9"/>
        <v>-45790.752723076876</v>
      </c>
      <c r="N70">
        <f t="shared" si="10"/>
        <v>3</v>
      </c>
      <c r="O70" s="27">
        <f t="shared" si="11"/>
        <v>86571.45</v>
      </c>
    </row>
    <row r="71" spans="1:15" ht="14.25" customHeight="1" x14ac:dyDescent="0.3">
      <c r="A71" t="str">
        <f t="shared" si="6"/>
        <v>2020-05-31 Екатеринбург</v>
      </c>
      <c r="B71" s="9">
        <v>43982</v>
      </c>
      <c r="C71" s="10" t="s">
        <v>11</v>
      </c>
      <c r="D71" s="10">
        <v>89149.5</v>
      </c>
      <c r="E71" s="10">
        <v>7512646.5</v>
      </c>
      <c r="F71" s="10">
        <v>5979210.0970000001</v>
      </c>
      <c r="G71" s="11">
        <v>47580.146153846152</v>
      </c>
      <c r="H71">
        <f>VLOOKUP($A71,Лист2!$A$2:'Лист2'!$F$505,4,FALSE)</f>
        <v>31</v>
      </c>
      <c r="I71">
        <f>VLOOKUP($A71,Лист2!$A$2:'Лист2'!$F$505,5,FALSE)</f>
        <v>5760</v>
      </c>
      <c r="J71">
        <f>VLOOKUP($A71,Лист2!$A$2:'Лист2'!$F$505,6,FALSE)</f>
        <v>5367</v>
      </c>
      <c r="K71">
        <f t="shared" si="7"/>
        <v>25.65</v>
      </c>
      <c r="L71">
        <f t="shared" si="8"/>
        <v>19.78</v>
      </c>
      <c r="M71">
        <f t="shared" si="9"/>
        <v>1485856.2568461539</v>
      </c>
      <c r="N71">
        <f t="shared" si="10"/>
        <v>7</v>
      </c>
      <c r="O71" s="27">
        <f t="shared" si="11"/>
        <v>242343.43548387097</v>
      </c>
    </row>
    <row r="72" spans="1:15" ht="14.25" customHeight="1" x14ac:dyDescent="0.3">
      <c r="A72" t="str">
        <f t="shared" si="6"/>
        <v>2020-05-03 Тольятти</v>
      </c>
      <c r="B72" s="6">
        <v>43954</v>
      </c>
      <c r="C72" s="7" t="s">
        <v>12</v>
      </c>
      <c r="D72" s="7">
        <v>8185.5</v>
      </c>
      <c r="E72" s="7">
        <v>637881</v>
      </c>
      <c r="F72" s="7">
        <v>575840.67700000003</v>
      </c>
      <c r="G72" s="8">
        <v>73920.584615384607</v>
      </c>
      <c r="H72">
        <f>VLOOKUP($A72,Лист2!$A$2:'Лист2'!$F$505,4,FALSE)</f>
        <v>10</v>
      </c>
      <c r="I72">
        <f>VLOOKUP($A72,Лист2!$A$2:'Лист2'!$F$505,5,FALSE)</f>
        <v>402</v>
      </c>
      <c r="J72">
        <f>VLOOKUP($A72,Лист2!$A$2:'Лист2'!$F$505,6,FALSE)</f>
        <v>333</v>
      </c>
      <c r="K72">
        <f t="shared" si="7"/>
        <v>10.77</v>
      </c>
      <c r="L72">
        <f t="shared" si="8"/>
        <v>-1.86</v>
      </c>
      <c r="M72">
        <f t="shared" si="9"/>
        <v>-11880.261615384632</v>
      </c>
      <c r="N72">
        <f t="shared" si="10"/>
        <v>7</v>
      </c>
      <c r="O72" s="27">
        <f t="shared" si="11"/>
        <v>63788.1</v>
      </c>
    </row>
    <row r="73" spans="1:15" ht="14.25" customHeight="1" x14ac:dyDescent="0.3">
      <c r="A73" t="str">
        <f t="shared" si="6"/>
        <v>2020-05-30 Екатеринбург</v>
      </c>
      <c r="B73" s="9">
        <v>43981</v>
      </c>
      <c r="C73" s="10" t="s">
        <v>11</v>
      </c>
      <c r="D73" s="10">
        <v>108123</v>
      </c>
      <c r="E73" s="10">
        <v>9164707.5</v>
      </c>
      <c r="F73" s="10">
        <v>7329868.665</v>
      </c>
      <c r="G73" s="11">
        <v>137418.15930769229</v>
      </c>
      <c r="H73">
        <f>VLOOKUP($A73,Лист2!$A$2:'Лист2'!$F$505,4,FALSE)</f>
        <v>31</v>
      </c>
      <c r="I73">
        <f>VLOOKUP($A73,Лист2!$A$2:'Лист2'!$F$505,5,FALSE)</f>
        <v>6735</v>
      </c>
      <c r="J73">
        <f>VLOOKUP($A73,Лист2!$A$2:'Лист2'!$F$505,6,FALSE)</f>
        <v>6264</v>
      </c>
      <c r="K73">
        <f t="shared" si="7"/>
        <v>25.03</v>
      </c>
      <c r="L73">
        <f t="shared" si="8"/>
        <v>18.52</v>
      </c>
      <c r="M73">
        <f t="shared" si="9"/>
        <v>1697420.6756923078</v>
      </c>
      <c r="N73">
        <f t="shared" si="10"/>
        <v>6</v>
      </c>
      <c r="O73" s="27">
        <f t="shared" si="11"/>
        <v>295635.72580645164</v>
      </c>
    </row>
    <row r="74" spans="1:15" ht="14.25" customHeight="1" x14ac:dyDescent="0.3">
      <c r="A74" t="str">
        <f t="shared" si="6"/>
        <v>2020-05-06 Тольятти</v>
      </c>
      <c r="B74" s="6">
        <v>43957</v>
      </c>
      <c r="C74" s="7" t="s">
        <v>12</v>
      </c>
      <c r="D74" s="7">
        <v>9210</v>
      </c>
      <c r="E74" s="7">
        <v>696832.5</v>
      </c>
      <c r="F74" s="7">
        <v>616683.38099999994</v>
      </c>
      <c r="G74" s="8">
        <v>99623.130769230775</v>
      </c>
      <c r="H74">
        <f>VLOOKUP($A74,Лист2!$A$2:'Лист2'!$F$505,4,FALSE)</f>
        <v>10</v>
      </c>
      <c r="I74">
        <f>VLOOKUP($A74,Лист2!$A$2:'Лист2'!$F$505,5,FALSE)</f>
        <v>465</v>
      </c>
      <c r="J74">
        <f>VLOOKUP($A74,Лист2!$A$2:'Лист2'!$F$505,6,FALSE)</f>
        <v>390</v>
      </c>
      <c r="K74">
        <f t="shared" si="7"/>
        <v>13</v>
      </c>
      <c r="L74">
        <f t="shared" si="8"/>
        <v>-2.79</v>
      </c>
      <c r="M74">
        <f t="shared" si="9"/>
        <v>-19474.01176923071</v>
      </c>
      <c r="N74">
        <f t="shared" si="10"/>
        <v>3</v>
      </c>
      <c r="O74" s="27">
        <f t="shared" si="11"/>
        <v>69683.25</v>
      </c>
    </row>
    <row r="75" spans="1:15" ht="14.25" customHeight="1" x14ac:dyDescent="0.3">
      <c r="A75" t="str">
        <f t="shared" si="6"/>
        <v>2020-05-23 Тольятти</v>
      </c>
      <c r="B75" s="9">
        <v>43974</v>
      </c>
      <c r="C75" s="10" t="s">
        <v>12</v>
      </c>
      <c r="D75" s="10">
        <v>14773.5</v>
      </c>
      <c r="E75" s="10">
        <v>1241383.5</v>
      </c>
      <c r="F75" s="10">
        <v>1069622.507</v>
      </c>
      <c r="G75" s="11">
        <v>74049.523076923084</v>
      </c>
      <c r="H75">
        <f>VLOOKUP($A75,Лист2!$A$2:'Лист2'!$F$505,4,FALSE)</f>
        <v>10</v>
      </c>
      <c r="I75">
        <f>VLOOKUP($A75,Лист2!$A$2:'Лист2'!$F$505,5,FALSE)</f>
        <v>828</v>
      </c>
      <c r="J75">
        <f>VLOOKUP($A75,Лист2!$A$2:'Лист2'!$F$505,6,FALSE)</f>
        <v>734</v>
      </c>
      <c r="K75">
        <f t="shared" si="7"/>
        <v>16.059999999999999</v>
      </c>
      <c r="L75">
        <f t="shared" si="8"/>
        <v>7.87</v>
      </c>
      <c r="M75">
        <f t="shared" si="9"/>
        <v>97711.469923076933</v>
      </c>
      <c r="N75">
        <f t="shared" si="10"/>
        <v>6</v>
      </c>
      <c r="O75" s="27">
        <f t="shared" si="11"/>
        <v>124138.35</v>
      </c>
    </row>
    <row r="76" spans="1:15" ht="14.25" customHeight="1" x14ac:dyDescent="0.3">
      <c r="A76" t="str">
        <f t="shared" si="6"/>
        <v>2020-05-28 Екатеринбург</v>
      </c>
      <c r="B76" s="6">
        <v>43979</v>
      </c>
      <c r="C76" s="7" t="s">
        <v>11</v>
      </c>
      <c r="D76" s="7">
        <v>78141</v>
      </c>
      <c r="E76" s="7">
        <v>6641569.5</v>
      </c>
      <c r="F76" s="7">
        <v>5084073.5159999998</v>
      </c>
      <c r="G76" s="8">
        <v>142499.01538461537</v>
      </c>
      <c r="H76">
        <f>VLOOKUP($A76,Лист2!$A$2:'Лист2'!$F$505,4,FALSE)</f>
        <v>31</v>
      </c>
      <c r="I76">
        <f>VLOOKUP($A76,Лист2!$A$2:'Лист2'!$F$505,5,FALSE)</f>
        <v>5355</v>
      </c>
      <c r="J76">
        <f>VLOOKUP($A76,Лист2!$A$2:'Лист2'!$F$505,6,FALSE)</f>
        <v>4969</v>
      </c>
      <c r="K76">
        <f t="shared" si="7"/>
        <v>30.63</v>
      </c>
      <c r="L76">
        <f t="shared" si="8"/>
        <v>21.31</v>
      </c>
      <c r="M76">
        <f t="shared" si="9"/>
        <v>1414996.9686153848</v>
      </c>
      <c r="N76">
        <f t="shared" si="10"/>
        <v>4</v>
      </c>
      <c r="O76" s="27">
        <f t="shared" si="11"/>
        <v>214244.17741935485</v>
      </c>
    </row>
    <row r="77" spans="1:15" ht="14.25" customHeight="1" x14ac:dyDescent="0.3">
      <c r="A77" t="str">
        <f t="shared" si="6"/>
        <v>2020-05-25 Тольятти</v>
      </c>
      <c r="B77" s="9">
        <v>43976</v>
      </c>
      <c r="C77" s="10" t="s">
        <v>12</v>
      </c>
      <c r="D77" s="10">
        <v>12280.5</v>
      </c>
      <c r="E77" s="10">
        <v>1030440</v>
      </c>
      <c r="F77" s="10">
        <v>871047.598</v>
      </c>
      <c r="G77" s="11">
        <v>85172.084615384621</v>
      </c>
      <c r="H77">
        <f>VLOOKUP($A77,Лист2!$A$2:'Лист2'!$F$505,4,FALSE)</f>
        <v>10</v>
      </c>
      <c r="I77">
        <f>VLOOKUP($A77,Лист2!$A$2:'Лист2'!$F$505,5,FALSE)</f>
        <v>739</v>
      </c>
      <c r="J77">
        <f>VLOOKUP($A77,Лист2!$A$2:'Лист2'!$F$505,6,FALSE)</f>
        <v>642</v>
      </c>
      <c r="K77">
        <f t="shared" si="7"/>
        <v>18.3</v>
      </c>
      <c r="L77">
        <f t="shared" si="8"/>
        <v>7.2</v>
      </c>
      <c r="M77">
        <f t="shared" si="9"/>
        <v>74220.31738461538</v>
      </c>
      <c r="N77">
        <f t="shared" si="10"/>
        <v>1</v>
      </c>
      <c r="O77" s="27">
        <f t="shared" si="11"/>
        <v>103044</v>
      </c>
    </row>
    <row r="78" spans="1:15" ht="14.25" customHeight="1" x14ac:dyDescent="0.3">
      <c r="A78" t="str">
        <f t="shared" si="6"/>
        <v>2020-04-30 Тольятти</v>
      </c>
      <c r="B78" s="6">
        <v>43951</v>
      </c>
      <c r="C78" s="7" t="s">
        <v>12</v>
      </c>
      <c r="D78" s="7">
        <v>8934</v>
      </c>
      <c r="E78" s="7">
        <v>716196</v>
      </c>
      <c r="F78" s="7">
        <v>663415.49699999997</v>
      </c>
      <c r="G78" s="8">
        <v>24274.438461538462</v>
      </c>
      <c r="H78">
        <f>VLOOKUP($A78,Лист2!$A$2:'Лист2'!$F$505,4,FALSE)</f>
        <v>10</v>
      </c>
      <c r="I78">
        <f>VLOOKUP($A78,Лист2!$A$2:'Лист2'!$F$505,5,FALSE)</f>
        <v>448</v>
      </c>
      <c r="J78">
        <f>VLOOKUP($A78,Лист2!$A$2:'Лист2'!$F$505,6,FALSE)</f>
        <v>376</v>
      </c>
      <c r="K78">
        <f t="shared" si="7"/>
        <v>7.96</v>
      </c>
      <c r="L78">
        <f t="shared" si="8"/>
        <v>3.98</v>
      </c>
      <c r="M78">
        <f t="shared" si="9"/>
        <v>28506.064538461564</v>
      </c>
      <c r="N78">
        <f t="shared" si="10"/>
        <v>4</v>
      </c>
      <c r="O78" s="27">
        <f t="shared" si="11"/>
        <v>71619.600000000006</v>
      </c>
    </row>
    <row r="79" spans="1:15" ht="14.25" customHeight="1" x14ac:dyDescent="0.3">
      <c r="A79" t="str">
        <f t="shared" si="6"/>
        <v>2020-05-10 Тольятти</v>
      </c>
      <c r="B79" s="9">
        <v>43961</v>
      </c>
      <c r="C79" s="10" t="s">
        <v>12</v>
      </c>
      <c r="D79" s="10">
        <v>12918</v>
      </c>
      <c r="E79" s="10">
        <v>1004788.5</v>
      </c>
      <c r="F79" s="10">
        <v>896111.80299999996</v>
      </c>
      <c r="G79" s="11">
        <v>99729.923076923063</v>
      </c>
      <c r="H79">
        <f>VLOOKUP($A79,Лист2!$A$2:'Лист2'!$F$505,4,FALSE)</f>
        <v>10</v>
      </c>
      <c r="I79">
        <f>VLOOKUP($A79,Лист2!$A$2:'Лист2'!$F$505,5,FALSE)</f>
        <v>642</v>
      </c>
      <c r="J79">
        <f>VLOOKUP($A79,Лист2!$A$2:'Лист2'!$F$505,6,FALSE)</f>
        <v>556</v>
      </c>
      <c r="K79">
        <f t="shared" si="7"/>
        <v>12.13</v>
      </c>
      <c r="L79">
        <f t="shared" si="8"/>
        <v>0.89</v>
      </c>
      <c r="M79">
        <f t="shared" si="9"/>
        <v>8946.7739230769803</v>
      </c>
      <c r="N79">
        <f t="shared" si="10"/>
        <v>7</v>
      </c>
      <c r="O79" s="27">
        <f t="shared" si="11"/>
        <v>100478.85</v>
      </c>
    </row>
    <row r="80" spans="1:15" ht="14.25" customHeight="1" x14ac:dyDescent="0.3">
      <c r="A80" t="str">
        <f t="shared" si="6"/>
        <v>2020-05-08 Тольятти</v>
      </c>
      <c r="B80" s="6">
        <v>43959</v>
      </c>
      <c r="C80" s="7" t="s">
        <v>12</v>
      </c>
      <c r="D80" s="7">
        <v>12528</v>
      </c>
      <c r="E80" s="7">
        <v>959703</v>
      </c>
      <c r="F80" s="7">
        <v>861486.47499999998</v>
      </c>
      <c r="G80" s="8">
        <v>87212.130769230775</v>
      </c>
      <c r="H80">
        <f>VLOOKUP($A80,Лист2!$A$2:'Лист2'!$F$505,4,FALSE)</f>
        <v>10</v>
      </c>
      <c r="I80">
        <f>VLOOKUP($A80,Лист2!$A$2:'Лист2'!$F$505,5,FALSE)</f>
        <v>638</v>
      </c>
      <c r="J80">
        <f>VLOOKUP($A80,Лист2!$A$2:'Лист2'!$F$505,6,FALSE)</f>
        <v>547</v>
      </c>
      <c r="K80">
        <f t="shared" si="7"/>
        <v>11.4</v>
      </c>
      <c r="L80">
        <f t="shared" si="8"/>
        <v>1.1499999999999999</v>
      </c>
      <c r="M80">
        <f t="shared" si="9"/>
        <v>11004.394230769249</v>
      </c>
      <c r="N80">
        <f t="shared" si="10"/>
        <v>5</v>
      </c>
      <c r="O80" s="27">
        <f t="shared" si="11"/>
        <v>95970.3</v>
      </c>
    </row>
    <row r="81" spans="1:15" ht="14.25" customHeight="1" x14ac:dyDescent="0.3">
      <c r="A81" t="str">
        <f t="shared" si="6"/>
        <v>2020-05-07 Тольятти</v>
      </c>
      <c r="B81" s="9">
        <v>43958</v>
      </c>
      <c r="C81" s="10" t="s">
        <v>12</v>
      </c>
      <c r="D81" s="10">
        <v>11029.5</v>
      </c>
      <c r="E81" s="10">
        <v>863754</v>
      </c>
      <c r="F81" s="10">
        <v>758428.73499999999</v>
      </c>
      <c r="G81" s="11">
        <v>86710.804507692301</v>
      </c>
      <c r="H81">
        <f>VLOOKUP($A81,Лист2!$A$2:'Лист2'!$F$505,4,FALSE)</f>
        <v>10</v>
      </c>
      <c r="I81">
        <f>VLOOKUP($A81,Лист2!$A$2:'Лист2'!$F$505,5,FALSE)</f>
        <v>563</v>
      </c>
      <c r="J81">
        <f>VLOOKUP($A81,Лист2!$A$2:'Лист2'!$F$505,6,FALSE)</f>
        <v>486</v>
      </c>
      <c r="K81">
        <f t="shared" si="7"/>
        <v>13.89</v>
      </c>
      <c r="L81">
        <f t="shared" si="8"/>
        <v>2.16</v>
      </c>
      <c r="M81">
        <f t="shared" si="9"/>
        <v>18614.460492307713</v>
      </c>
      <c r="N81">
        <f t="shared" si="10"/>
        <v>4</v>
      </c>
      <c r="O81" s="27">
        <f t="shared" si="11"/>
        <v>86375.4</v>
      </c>
    </row>
    <row r="82" spans="1:15" ht="14.25" customHeight="1" x14ac:dyDescent="0.3">
      <c r="A82" t="str">
        <f t="shared" si="6"/>
        <v>2020-05-24 Тольятти</v>
      </c>
      <c r="B82" s="6">
        <v>43975</v>
      </c>
      <c r="C82" s="7" t="s">
        <v>12</v>
      </c>
      <c r="D82" s="7">
        <v>9994.5</v>
      </c>
      <c r="E82" s="7">
        <v>828984</v>
      </c>
      <c r="F82" s="7">
        <v>702631.81099999999</v>
      </c>
      <c r="G82" s="8">
        <v>82264.567169230766</v>
      </c>
      <c r="H82">
        <f>VLOOKUP($A82,Лист2!$A$2:'Лист2'!$F$505,4,FALSE)</f>
        <v>10</v>
      </c>
      <c r="I82">
        <f>VLOOKUP($A82,Лист2!$A$2:'Лист2'!$F$505,5,FALSE)</f>
        <v>639</v>
      </c>
      <c r="J82">
        <f>VLOOKUP($A82,Лист2!$A$2:'Лист2'!$F$505,6,FALSE)</f>
        <v>557</v>
      </c>
      <c r="K82">
        <f t="shared" si="7"/>
        <v>17.98</v>
      </c>
      <c r="L82">
        <f t="shared" si="8"/>
        <v>5.32</v>
      </c>
      <c r="M82">
        <f t="shared" si="9"/>
        <v>44087.621830769247</v>
      </c>
      <c r="N82">
        <f t="shared" si="10"/>
        <v>7</v>
      </c>
      <c r="O82" s="27">
        <f t="shared" si="11"/>
        <v>82898.399999999994</v>
      </c>
    </row>
    <row r="83" spans="1:15" ht="14.25" customHeight="1" x14ac:dyDescent="0.3">
      <c r="A83" t="str">
        <f t="shared" si="6"/>
        <v>2020-05-31 Тольятти</v>
      </c>
      <c r="B83" s="9">
        <v>43982</v>
      </c>
      <c r="C83" s="10" t="s">
        <v>12</v>
      </c>
      <c r="D83" s="10">
        <v>12724.5</v>
      </c>
      <c r="E83" s="10">
        <v>1045515</v>
      </c>
      <c r="F83" s="10">
        <v>896490.07</v>
      </c>
      <c r="G83" s="11">
        <v>49463.982984615388</v>
      </c>
      <c r="H83">
        <f>VLOOKUP($A83,Лист2!$A$2:'Лист2'!$F$505,4,FALSE)</f>
        <v>10</v>
      </c>
      <c r="I83">
        <f>VLOOKUP($A83,Лист2!$A$2:'Лист2'!$F$505,5,FALSE)</f>
        <v>749</v>
      </c>
      <c r="J83">
        <f>VLOOKUP($A83,Лист2!$A$2:'Лист2'!$F$505,6,FALSE)</f>
        <v>655</v>
      </c>
      <c r="K83">
        <f t="shared" si="7"/>
        <v>16.62</v>
      </c>
      <c r="L83">
        <f t="shared" si="8"/>
        <v>9.52</v>
      </c>
      <c r="M83">
        <f t="shared" si="9"/>
        <v>99560.947015384663</v>
      </c>
      <c r="N83">
        <f t="shared" si="10"/>
        <v>7</v>
      </c>
      <c r="O83" s="27">
        <f t="shared" si="11"/>
        <v>104551.5</v>
      </c>
    </row>
    <row r="84" spans="1:15" ht="14.25" customHeight="1" x14ac:dyDescent="0.3">
      <c r="A84" t="str">
        <f t="shared" si="6"/>
        <v>2020-05-30 Тольятти</v>
      </c>
      <c r="B84" s="6">
        <v>43981</v>
      </c>
      <c r="C84" s="7" t="s">
        <v>12</v>
      </c>
      <c r="D84" s="7">
        <v>14728.5</v>
      </c>
      <c r="E84" s="7">
        <v>1260483</v>
      </c>
      <c r="F84" s="7">
        <v>1048221.1390000001</v>
      </c>
      <c r="G84" s="8">
        <v>86278.176699999996</v>
      </c>
      <c r="H84">
        <f>VLOOKUP($A84,Лист2!$A$2:'Лист2'!$F$505,4,FALSE)</f>
        <v>10</v>
      </c>
      <c r="I84">
        <f>VLOOKUP($A84,Лист2!$A$2:'Лист2'!$F$505,5,FALSE)</f>
        <v>865</v>
      </c>
      <c r="J84">
        <f>VLOOKUP($A84,Лист2!$A$2:'Лист2'!$F$505,6,FALSE)</f>
        <v>763</v>
      </c>
      <c r="K84">
        <f t="shared" si="7"/>
        <v>20.25</v>
      </c>
      <c r="L84">
        <f t="shared" si="8"/>
        <v>9.99</v>
      </c>
      <c r="M84">
        <f t="shared" si="9"/>
        <v>125983.68429999992</v>
      </c>
      <c r="N84">
        <f t="shared" si="10"/>
        <v>6</v>
      </c>
      <c r="O84" s="27">
        <f t="shared" si="11"/>
        <v>126048.3</v>
      </c>
    </row>
    <row r="85" spans="1:15" ht="14.25" customHeight="1" x14ac:dyDescent="0.3">
      <c r="A85" t="str">
        <f t="shared" si="6"/>
        <v>2020-05-28 Тольятти</v>
      </c>
      <c r="B85" s="9">
        <v>43979</v>
      </c>
      <c r="C85" s="10" t="s">
        <v>12</v>
      </c>
      <c r="D85" s="10">
        <v>13038</v>
      </c>
      <c r="E85" s="10">
        <v>1114552.5</v>
      </c>
      <c r="F85" s="10">
        <v>939269.56700000004</v>
      </c>
      <c r="G85" s="11">
        <v>74269.06047692307</v>
      </c>
      <c r="H85">
        <f>VLOOKUP($A85,Лист2!$A$2:'Лист2'!$F$505,4,FALSE)</f>
        <v>10</v>
      </c>
      <c r="I85">
        <f>VLOOKUP($A85,Лист2!$A$2:'Лист2'!$F$505,5,FALSE)</f>
        <v>791</v>
      </c>
      <c r="J85">
        <f>VLOOKUP($A85,Лист2!$A$2:'Лист2'!$F$505,6,FALSE)</f>
        <v>697</v>
      </c>
      <c r="K85">
        <f t="shared" si="7"/>
        <v>18.66</v>
      </c>
      <c r="L85">
        <f t="shared" si="8"/>
        <v>9.06</v>
      </c>
      <c r="M85">
        <f t="shared" si="9"/>
        <v>101013.87252307689</v>
      </c>
      <c r="N85">
        <f t="shared" si="10"/>
        <v>4</v>
      </c>
      <c r="O85" s="27">
        <f t="shared" si="11"/>
        <v>111455.25</v>
      </c>
    </row>
    <row r="86" spans="1:15" ht="14.25" customHeight="1" x14ac:dyDescent="0.3">
      <c r="A86" t="str">
        <f t="shared" si="6"/>
        <v>2020-05-16 Нижний Новгород</v>
      </c>
      <c r="B86" s="6">
        <v>43967</v>
      </c>
      <c r="C86" s="7" t="s">
        <v>13</v>
      </c>
      <c r="D86" s="7">
        <v>35482.5</v>
      </c>
      <c r="E86" s="7">
        <v>3222517.5</v>
      </c>
      <c r="F86" s="7">
        <v>2633868.1740000001</v>
      </c>
      <c r="G86" s="8">
        <v>150484.18215384614</v>
      </c>
      <c r="H86">
        <f>VLOOKUP($A86,Лист2!$A$2:'Лист2'!$F$505,4,FALSE)</f>
        <v>19</v>
      </c>
      <c r="I86">
        <f>VLOOKUP($A86,Лист2!$A$2:'Лист2'!$F$505,5,FALSE)</f>
        <v>2080</v>
      </c>
      <c r="J86">
        <f>VLOOKUP($A86,Лист2!$A$2:'Лист2'!$F$505,6,FALSE)</f>
        <v>1844</v>
      </c>
      <c r="K86">
        <f t="shared" si="7"/>
        <v>22.35</v>
      </c>
      <c r="L86">
        <f t="shared" si="8"/>
        <v>13.6</v>
      </c>
      <c r="M86">
        <f t="shared" si="9"/>
        <v>438165.14384615375</v>
      </c>
      <c r="N86">
        <f t="shared" si="10"/>
        <v>6</v>
      </c>
      <c r="O86" s="27">
        <f t="shared" si="11"/>
        <v>169606.18421052632</v>
      </c>
    </row>
    <row r="87" spans="1:15" ht="14.25" customHeight="1" x14ac:dyDescent="0.3">
      <c r="A87" t="str">
        <f t="shared" si="6"/>
        <v>2020-05-19 Нижний Новгород</v>
      </c>
      <c r="B87" s="9">
        <v>43970</v>
      </c>
      <c r="C87" s="10" t="s">
        <v>13</v>
      </c>
      <c r="D87" s="10">
        <v>32434.5</v>
      </c>
      <c r="E87" s="10">
        <v>2865337.5</v>
      </c>
      <c r="F87" s="10">
        <v>2368028.6850000001</v>
      </c>
      <c r="G87" s="11">
        <v>225452.89078461539</v>
      </c>
      <c r="H87">
        <f>VLOOKUP($A87,Лист2!$A$2:'Лист2'!$F$505,4,FALSE)</f>
        <v>19</v>
      </c>
      <c r="I87">
        <f>VLOOKUP($A87,Лист2!$A$2:'Лист2'!$F$505,5,FALSE)</f>
        <v>1999</v>
      </c>
      <c r="J87">
        <f>VLOOKUP($A87,Лист2!$A$2:'Лист2'!$F$505,6,FALSE)</f>
        <v>1799</v>
      </c>
      <c r="K87">
        <f t="shared" si="7"/>
        <v>21</v>
      </c>
      <c r="L87">
        <f t="shared" si="8"/>
        <v>9.49</v>
      </c>
      <c r="M87">
        <f t="shared" si="9"/>
        <v>271855.92421538453</v>
      </c>
      <c r="N87">
        <f t="shared" si="10"/>
        <v>2</v>
      </c>
      <c r="O87" s="27">
        <f t="shared" si="11"/>
        <v>150807.23684210525</v>
      </c>
    </row>
    <row r="88" spans="1:15" ht="14.25" customHeight="1" x14ac:dyDescent="0.3">
      <c r="A88" t="str">
        <f t="shared" si="6"/>
        <v>2020-05-17 Нижний Новгород</v>
      </c>
      <c r="B88" s="6">
        <v>43968</v>
      </c>
      <c r="C88" s="7" t="s">
        <v>13</v>
      </c>
      <c r="D88" s="7">
        <v>30486</v>
      </c>
      <c r="E88" s="7">
        <v>2694289.5</v>
      </c>
      <c r="F88" s="7">
        <v>2183502.7290000003</v>
      </c>
      <c r="G88" s="8">
        <v>153558.02257692307</v>
      </c>
      <c r="H88">
        <f>VLOOKUP($A88,Лист2!$A$2:'Лист2'!$F$505,4,FALSE)</f>
        <v>19</v>
      </c>
      <c r="I88">
        <f>VLOOKUP($A88,Лист2!$A$2:'Лист2'!$F$505,5,FALSE)</f>
        <v>1871</v>
      </c>
      <c r="J88">
        <f>VLOOKUP($A88,Лист2!$A$2:'Лист2'!$F$505,6,FALSE)</f>
        <v>1660</v>
      </c>
      <c r="K88">
        <f t="shared" si="7"/>
        <v>23.39</v>
      </c>
      <c r="L88">
        <f t="shared" si="8"/>
        <v>13.26</v>
      </c>
      <c r="M88">
        <f t="shared" si="9"/>
        <v>357228.74842307664</v>
      </c>
      <c r="N88">
        <f t="shared" si="10"/>
        <v>7</v>
      </c>
      <c r="O88" s="27">
        <f t="shared" si="11"/>
        <v>141804.71052631579</v>
      </c>
    </row>
    <row r="89" spans="1:15" ht="14.25" customHeight="1" x14ac:dyDescent="0.3">
      <c r="A89" t="str">
        <f t="shared" si="6"/>
        <v>2020-05-09 Нижний Новгород</v>
      </c>
      <c r="B89" s="9">
        <v>43960</v>
      </c>
      <c r="C89" s="10" t="s">
        <v>13</v>
      </c>
      <c r="D89" s="10">
        <v>32079</v>
      </c>
      <c r="E89" s="10">
        <v>2902167</v>
      </c>
      <c r="F89" s="10">
        <v>2319890.3459999999</v>
      </c>
      <c r="G89" s="11">
        <v>194963.39216923076</v>
      </c>
      <c r="H89">
        <f>VLOOKUP($A89,Лист2!$A$2:'Лист2'!$F$505,4,FALSE)</f>
        <v>19</v>
      </c>
      <c r="I89">
        <f>VLOOKUP($A89,Лист2!$A$2:'Лист2'!$F$505,5,FALSE)</f>
        <v>1851</v>
      </c>
      <c r="J89">
        <f>VLOOKUP($A89,Лист2!$A$2:'Лист2'!$F$505,6,FALSE)</f>
        <v>1635</v>
      </c>
      <c r="K89">
        <f t="shared" si="7"/>
        <v>25.1</v>
      </c>
      <c r="L89">
        <f t="shared" si="8"/>
        <v>13.35</v>
      </c>
      <c r="M89">
        <f t="shared" si="9"/>
        <v>387313.26183076936</v>
      </c>
      <c r="N89">
        <f t="shared" si="10"/>
        <v>6</v>
      </c>
      <c r="O89" s="27">
        <f t="shared" si="11"/>
        <v>152745.63157894736</v>
      </c>
    </row>
    <row r="90" spans="1:15" ht="14.25" customHeight="1" x14ac:dyDescent="0.3">
      <c r="A90" t="str">
        <f t="shared" si="6"/>
        <v>2020-05-04 Нижний Новгород</v>
      </c>
      <c r="B90" s="6">
        <v>43955</v>
      </c>
      <c r="C90" s="7" t="s">
        <v>13</v>
      </c>
      <c r="D90" s="7">
        <v>27072</v>
      </c>
      <c r="E90" s="7">
        <v>2450968.5</v>
      </c>
      <c r="F90" s="7">
        <v>1980824.9889999998</v>
      </c>
      <c r="G90" s="8">
        <v>188174.3243923077</v>
      </c>
      <c r="H90">
        <f>VLOOKUP($A90,Лист2!$A$2:'Лист2'!$F$505,4,FALSE)</f>
        <v>19</v>
      </c>
      <c r="I90">
        <f>VLOOKUP($A90,Лист2!$A$2:'Лист2'!$F$505,5,FALSE)</f>
        <v>1582</v>
      </c>
      <c r="J90">
        <f>VLOOKUP($A90,Лист2!$A$2:'Лист2'!$F$505,6,FALSE)</f>
        <v>1403</v>
      </c>
      <c r="K90">
        <f t="shared" si="7"/>
        <v>23.73</v>
      </c>
      <c r="L90">
        <f t="shared" si="8"/>
        <v>11.5</v>
      </c>
      <c r="M90">
        <f t="shared" si="9"/>
        <v>281969.18660769251</v>
      </c>
      <c r="N90">
        <f t="shared" si="10"/>
        <v>1</v>
      </c>
      <c r="O90" s="27">
        <f t="shared" si="11"/>
        <v>128998.34210526316</v>
      </c>
    </row>
    <row r="91" spans="1:15" ht="14.25" customHeight="1" x14ac:dyDescent="0.3">
      <c r="A91" t="str">
        <f t="shared" si="6"/>
        <v>2020-04-29 Нижний Новгород</v>
      </c>
      <c r="B91" s="9">
        <v>43950</v>
      </c>
      <c r="C91" s="10" t="s">
        <v>13</v>
      </c>
      <c r="D91" s="10">
        <v>25917</v>
      </c>
      <c r="E91" s="10">
        <v>2397588</v>
      </c>
      <c r="F91" s="10">
        <v>1937222.0459999999</v>
      </c>
      <c r="G91" s="11">
        <v>159472.57584615384</v>
      </c>
      <c r="H91">
        <f>VLOOKUP($A91,Лист2!$A$2:'Лист2'!$F$505,4,FALSE)</f>
        <v>18</v>
      </c>
      <c r="I91">
        <f>VLOOKUP($A91,Лист2!$A$2:'Лист2'!$F$505,5,FALSE)</f>
        <v>1534</v>
      </c>
      <c r="J91">
        <f>VLOOKUP($A91,Лист2!$A$2:'Лист2'!$F$505,6,FALSE)</f>
        <v>1369</v>
      </c>
      <c r="K91">
        <f t="shared" si="7"/>
        <v>23.76</v>
      </c>
      <c r="L91">
        <f t="shared" si="8"/>
        <v>12.55</v>
      </c>
      <c r="M91">
        <f t="shared" si="9"/>
        <v>300893.37815384631</v>
      </c>
      <c r="N91">
        <f t="shared" si="10"/>
        <v>3</v>
      </c>
      <c r="O91" s="27">
        <f t="shared" si="11"/>
        <v>133199.33333333334</v>
      </c>
    </row>
    <row r="92" spans="1:15" ht="14.25" customHeight="1" x14ac:dyDescent="0.3">
      <c r="A92" t="str">
        <f t="shared" si="6"/>
        <v>2020-05-02 Нижний Новгород</v>
      </c>
      <c r="B92" s="6">
        <v>43953</v>
      </c>
      <c r="C92" s="7" t="s">
        <v>13</v>
      </c>
      <c r="D92" s="7">
        <v>19461</v>
      </c>
      <c r="E92" s="7">
        <v>1799230.5</v>
      </c>
      <c r="F92" s="7">
        <v>1457108.1479999998</v>
      </c>
      <c r="G92" s="8">
        <v>183829.81409230767</v>
      </c>
      <c r="H92">
        <f>VLOOKUP($A92,Лист2!$A$2:'Лист2'!$F$505,4,FALSE)</f>
        <v>19</v>
      </c>
      <c r="I92">
        <f>VLOOKUP($A92,Лист2!$A$2:'Лист2'!$F$505,5,FALSE)</f>
        <v>1217</v>
      </c>
      <c r="J92">
        <f>VLOOKUP($A92,Лист2!$A$2:'Лист2'!$F$505,6,FALSE)</f>
        <v>1048</v>
      </c>
      <c r="K92">
        <f t="shared" si="7"/>
        <v>23.48</v>
      </c>
      <c r="L92">
        <f t="shared" si="8"/>
        <v>8.8000000000000007</v>
      </c>
      <c r="M92">
        <f t="shared" si="9"/>
        <v>158292.53790769252</v>
      </c>
      <c r="N92">
        <f t="shared" si="10"/>
        <v>6</v>
      </c>
      <c r="O92" s="27">
        <f t="shared" si="11"/>
        <v>94696.34210526316</v>
      </c>
    </row>
    <row r="93" spans="1:15" ht="14.25" customHeight="1" x14ac:dyDescent="0.3">
      <c r="A93" t="str">
        <f t="shared" si="6"/>
        <v>2020-05-26 Нижний Новгород</v>
      </c>
      <c r="B93" s="9">
        <v>43977</v>
      </c>
      <c r="C93" s="10" t="s">
        <v>13</v>
      </c>
      <c r="D93" s="10">
        <v>31407</v>
      </c>
      <c r="E93" s="10">
        <v>2907411</v>
      </c>
      <c r="F93" s="10">
        <v>2288433.4950000001</v>
      </c>
      <c r="G93" s="11">
        <v>193538.8704076923</v>
      </c>
      <c r="H93">
        <f>VLOOKUP($A93,Лист2!$A$2:'Лист2'!$F$505,4,FALSE)</f>
        <v>20</v>
      </c>
      <c r="I93">
        <f>VLOOKUP($A93,Лист2!$A$2:'Лист2'!$F$505,5,FALSE)</f>
        <v>2036</v>
      </c>
      <c r="J93">
        <f>VLOOKUP($A93,Лист2!$A$2:'Лист2'!$F$505,6,FALSE)</f>
        <v>1790</v>
      </c>
      <c r="K93">
        <f t="shared" si="7"/>
        <v>27.05</v>
      </c>
      <c r="L93">
        <f t="shared" si="8"/>
        <v>14.63</v>
      </c>
      <c r="M93">
        <f t="shared" si="9"/>
        <v>425438.63459230762</v>
      </c>
      <c r="N93">
        <f t="shared" si="10"/>
        <v>2</v>
      </c>
      <c r="O93" s="27">
        <f t="shared" si="11"/>
        <v>145370.54999999999</v>
      </c>
    </row>
    <row r="94" spans="1:15" ht="14.25" customHeight="1" x14ac:dyDescent="0.3">
      <c r="A94" t="str">
        <f t="shared" si="6"/>
        <v>2020-05-01 Нижний Новгород</v>
      </c>
      <c r="B94" s="6">
        <v>43952</v>
      </c>
      <c r="C94" s="7" t="s">
        <v>13</v>
      </c>
      <c r="D94" s="7">
        <v>25792.5</v>
      </c>
      <c r="E94" s="7">
        <v>2374356</v>
      </c>
      <c r="F94" s="7">
        <v>1915101.034</v>
      </c>
      <c r="G94" s="8">
        <v>277477.31932307692</v>
      </c>
      <c r="H94">
        <f>VLOOKUP($A94,Лист2!$A$2:'Лист2'!$F$505,4,FALSE)</f>
        <v>19</v>
      </c>
      <c r="I94">
        <f>VLOOKUP($A94,Лист2!$A$2:'Лист2'!$F$505,5,FALSE)</f>
        <v>1497</v>
      </c>
      <c r="J94">
        <f>VLOOKUP($A94,Лист2!$A$2:'Лист2'!$F$505,6,FALSE)</f>
        <v>1291</v>
      </c>
      <c r="K94">
        <f t="shared" si="7"/>
        <v>23.98</v>
      </c>
      <c r="L94">
        <f t="shared" si="8"/>
        <v>7.66</v>
      </c>
      <c r="M94">
        <f t="shared" si="9"/>
        <v>181777.64667692309</v>
      </c>
      <c r="N94">
        <f t="shared" si="10"/>
        <v>5</v>
      </c>
      <c r="O94" s="27">
        <f t="shared" si="11"/>
        <v>124966.10526315789</v>
      </c>
    </row>
    <row r="95" spans="1:15" ht="14.25" customHeight="1" x14ac:dyDescent="0.3">
      <c r="A95" t="str">
        <f t="shared" si="6"/>
        <v>2020-05-12 Нижний Новгород</v>
      </c>
      <c r="B95" s="9">
        <v>43963</v>
      </c>
      <c r="C95" s="10" t="s">
        <v>13</v>
      </c>
      <c r="D95" s="10">
        <v>26032.5</v>
      </c>
      <c r="E95" s="10">
        <v>2370432</v>
      </c>
      <c r="F95" s="10">
        <v>1847737.8370000001</v>
      </c>
      <c r="G95" s="11">
        <v>141864.00329999998</v>
      </c>
      <c r="H95">
        <f>VLOOKUP($A95,Лист2!$A$2:'Лист2'!$F$505,4,FALSE)</f>
        <v>19</v>
      </c>
      <c r="I95">
        <f>VLOOKUP($A95,Лист2!$A$2:'Лист2'!$F$505,5,FALSE)</f>
        <v>1649</v>
      </c>
      <c r="J95">
        <f>VLOOKUP($A95,Лист2!$A$2:'Лист2'!$F$505,6,FALSE)</f>
        <v>1460</v>
      </c>
      <c r="K95">
        <f t="shared" si="7"/>
        <v>28.29</v>
      </c>
      <c r="L95">
        <f t="shared" si="8"/>
        <v>16.07</v>
      </c>
      <c r="M95">
        <f t="shared" si="9"/>
        <v>380830.15969999996</v>
      </c>
      <c r="N95">
        <f t="shared" si="10"/>
        <v>2</v>
      </c>
      <c r="O95" s="27">
        <f t="shared" si="11"/>
        <v>124759.57894736843</v>
      </c>
    </row>
    <row r="96" spans="1:15" ht="14.25" customHeight="1" x14ac:dyDescent="0.3">
      <c r="A96" t="str">
        <f t="shared" si="6"/>
        <v>2020-05-21 Нижний Новгород</v>
      </c>
      <c r="B96" s="6">
        <v>43972</v>
      </c>
      <c r="C96" s="7" t="s">
        <v>13</v>
      </c>
      <c r="D96" s="7">
        <v>31707</v>
      </c>
      <c r="E96" s="7">
        <v>2853181.5</v>
      </c>
      <c r="F96" s="7">
        <v>2349459.5</v>
      </c>
      <c r="G96" s="8">
        <v>187617.05315384615</v>
      </c>
      <c r="H96">
        <f>VLOOKUP($A96,Лист2!$A$2:'Лист2'!$F$505,4,FALSE)</f>
        <v>19</v>
      </c>
      <c r="I96">
        <f>VLOOKUP($A96,Лист2!$A$2:'Лист2'!$F$505,5,FALSE)</f>
        <v>1949</v>
      </c>
      <c r="J96">
        <f>VLOOKUP($A96,Лист2!$A$2:'Лист2'!$F$505,6,FALSE)</f>
        <v>1724</v>
      </c>
      <c r="K96">
        <f t="shared" si="7"/>
        <v>21.44</v>
      </c>
      <c r="L96">
        <f t="shared" si="8"/>
        <v>11.08</v>
      </c>
      <c r="M96">
        <f t="shared" si="9"/>
        <v>316104.94684615382</v>
      </c>
      <c r="N96">
        <f t="shared" si="10"/>
        <v>4</v>
      </c>
      <c r="O96" s="27">
        <f t="shared" si="11"/>
        <v>150167.44736842104</v>
      </c>
    </row>
    <row r="97" spans="1:15" ht="14.25" customHeight="1" x14ac:dyDescent="0.3">
      <c r="A97" t="str">
        <f t="shared" si="6"/>
        <v>2020-05-20 Нижний Новгород</v>
      </c>
      <c r="B97" s="9">
        <v>43971</v>
      </c>
      <c r="C97" s="10" t="s">
        <v>13</v>
      </c>
      <c r="D97" s="10">
        <v>29955</v>
      </c>
      <c r="E97" s="10">
        <v>2692230</v>
      </c>
      <c r="F97" s="10">
        <v>2195766.1209999998</v>
      </c>
      <c r="G97" s="11">
        <v>202002.14775384613</v>
      </c>
      <c r="H97">
        <f>VLOOKUP($A97,Лист2!$A$2:'Лист2'!$F$505,4,FALSE)</f>
        <v>19</v>
      </c>
      <c r="I97">
        <f>VLOOKUP($A97,Лист2!$A$2:'Лист2'!$F$505,5,FALSE)</f>
        <v>1889</v>
      </c>
      <c r="J97">
        <f>VLOOKUP($A97,Лист2!$A$2:'Лист2'!$F$505,6,FALSE)</f>
        <v>1690</v>
      </c>
      <c r="K97">
        <f t="shared" si="7"/>
        <v>22.61</v>
      </c>
      <c r="L97">
        <f t="shared" si="8"/>
        <v>10.94</v>
      </c>
      <c r="M97">
        <f t="shared" si="9"/>
        <v>294461.73124615406</v>
      </c>
      <c r="N97">
        <f t="shared" si="10"/>
        <v>3</v>
      </c>
      <c r="O97" s="27">
        <f t="shared" si="11"/>
        <v>141696.31578947368</v>
      </c>
    </row>
    <row r="98" spans="1:15" ht="14.25" customHeight="1" x14ac:dyDescent="0.3">
      <c r="A98" t="str">
        <f t="shared" si="6"/>
        <v>2020-05-05 Нижний Новгород</v>
      </c>
      <c r="B98" s="6">
        <v>43956</v>
      </c>
      <c r="C98" s="7" t="s">
        <v>13</v>
      </c>
      <c r="D98" s="7">
        <v>22848</v>
      </c>
      <c r="E98" s="7">
        <v>2079900</v>
      </c>
      <c r="F98" s="7">
        <v>1657688.8529999999</v>
      </c>
      <c r="G98" s="8">
        <v>178454.88537692308</v>
      </c>
      <c r="H98">
        <f>VLOOKUP($A98,Лист2!$A$2:'Лист2'!$F$505,4,FALSE)</f>
        <v>19</v>
      </c>
      <c r="I98">
        <f>VLOOKUP($A98,Лист2!$A$2:'Лист2'!$F$505,5,FALSE)</f>
        <v>1417</v>
      </c>
      <c r="J98">
        <f>VLOOKUP($A98,Лист2!$A$2:'Лист2'!$F$505,6,FALSE)</f>
        <v>1245</v>
      </c>
      <c r="K98">
        <f t="shared" si="7"/>
        <v>25.47</v>
      </c>
      <c r="L98">
        <f t="shared" si="8"/>
        <v>11.72</v>
      </c>
      <c r="M98">
        <f t="shared" si="9"/>
        <v>243756.26162307704</v>
      </c>
      <c r="N98">
        <f t="shared" si="10"/>
        <v>2</v>
      </c>
      <c r="O98" s="27">
        <f t="shared" si="11"/>
        <v>109468.42105263157</v>
      </c>
    </row>
    <row r="99" spans="1:15" ht="14.25" customHeight="1" x14ac:dyDescent="0.3">
      <c r="A99" t="str">
        <f t="shared" si="6"/>
        <v>2020-04-28 Нижний Новгород</v>
      </c>
      <c r="B99" s="9">
        <v>43949</v>
      </c>
      <c r="C99" s="10" t="s">
        <v>13</v>
      </c>
      <c r="D99" s="10">
        <v>23314.5</v>
      </c>
      <c r="E99" s="10">
        <v>2136817.5</v>
      </c>
      <c r="F99" s="10">
        <v>1701780.4779999999</v>
      </c>
      <c r="G99" s="11">
        <v>141999.40078461537</v>
      </c>
      <c r="H99">
        <f>VLOOKUP($A99,Лист2!$A$2:'Лист2'!$F$505,4,FALSE)</f>
        <v>17</v>
      </c>
      <c r="I99">
        <f>VLOOKUP($A99,Лист2!$A$2:'Лист2'!$F$505,5,FALSE)</f>
        <v>1439</v>
      </c>
      <c r="J99">
        <f>VLOOKUP($A99,Лист2!$A$2:'Лист2'!$F$505,6,FALSE)</f>
        <v>1265</v>
      </c>
      <c r="K99">
        <f t="shared" si="7"/>
        <v>25.56</v>
      </c>
      <c r="L99">
        <f t="shared" si="8"/>
        <v>13.71</v>
      </c>
      <c r="M99">
        <f t="shared" si="9"/>
        <v>293037.62121538474</v>
      </c>
      <c r="N99">
        <f t="shared" si="10"/>
        <v>2</v>
      </c>
      <c r="O99" s="27">
        <f t="shared" si="11"/>
        <v>125695.14705882352</v>
      </c>
    </row>
    <row r="100" spans="1:15" ht="14.25" customHeight="1" x14ac:dyDescent="0.3">
      <c r="A100" t="str">
        <f t="shared" si="6"/>
        <v>2020-05-13 Нижний Новгород</v>
      </c>
      <c r="B100" s="6">
        <v>43964</v>
      </c>
      <c r="C100" s="7" t="s">
        <v>13</v>
      </c>
      <c r="D100" s="7">
        <v>26464.5</v>
      </c>
      <c r="E100" s="7">
        <v>2373337.5</v>
      </c>
      <c r="F100" s="7">
        <v>1886244.7409999999</v>
      </c>
      <c r="G100" s="8">
        <v>207105.15935384613</v>
      </c>
      <c r="H100">
        <f>VLOOKUP($A100,Лист2!$A$2:'Лист2'!$F$505,4,FALSE)</f>
        <v>19</v>
      </c>
      <c r="I100">
        <f>VLOOKUP($A100,Лист2!$A$2:'Лист2'!$F$505,5,FALSE)</f>
        <v>1625</v>
      </c>
      <c r="J100">
        <f>VLOOKUP($A100,Лист2!$A$2:'Лист2'!$F$505,6,FALSE)</f>
        <v>1444</v>
      </c>
      <c r="K100">
        <f t="shared" si="7"/>
        <v>25.82</v>
      </c>
      <c r="L100">
        <f t="shared" si="8"/>
        <v>11.8</v>
      </c>
      <c r="M100">
        <f t="shared" si="9"/>
        <v>279987.59964615398</v>
      </c>
      <c r="N100">
        <f t="shared" si="10"/>
        <v>3</v>
      </c>
      <c r="O100" s="27">
        <f t="shared" si="11"/>
        <v>124912.5</v>
      </c>
    </row>
    <row r="101" spans="1:15" ht="14.25" customHeight="1" x14ac:dyDescent="0.3">
      <c r="A101" t="str">
        <f t="shared" si="6"/>
        <v>2020-05-03 Нижний Новгород</v>
      </c>
      <c r="B101" s="9">
        <v>43954</v>
      </c>
      <c r="C101" s="10" t="s">
        <v>13</v>
      </c>
      <c r="D101" s="10">
        <v>23539.5</v>
      </c>
      <c r="E101" s="10">
        <v>2170309.5</v>
      </c>
      <c r="F101" s="10">
        <v>1735984.6140000001</v>
      </c>
      <c r="G101" s="11">
        <v>170377.85753846151</v>
      </c>
      <c r="H101">
        <f>VLOOKUP($A101,Лист2!$A$2:'Лист2'!$F$505,4,FALSE)</f>
        <v>19</v>
      </c>
      <c r="I101">
        <f>VLOOKUP($A101,Лист2!$A$2:'Лист2'!$F$505,5,FALSE)</f>
        <v>1402</v>
      </c>
      <c r="J101">
        <f>VLOOKUP($A101,Лист2!$A$2:'Лист2'!$F$505,6,FALSE)</f>
        <v>1234</v>
      </c>
      <c r="K101">
        <f t="shared" si="7"/>
        <v>25.02</v>
      </c>
      <c r="L101">
        <f t="shared" si="8"/>
        <v>12.16</v>
      </c>
      <c r="M101">
        <f t="shared" si="9"/>
        <v>263947.02846153843</v>
      </c>
      <c r="N101">
        <f t="shared" si="10"/>
        <v>7</v>
      </c>
      <c r="O101" s="27">
        <f t="shared" si="11"/>
        <v>114226.81578947368</v>
      </c>
    </row>
    <row r="102" spans="1:15" ht="14.25" customHeight="1" x14ac:dyDescent="0.3">
      <c r="A102" t="str">
        <f t="shared" si="6"/>
        <v>2020-05-06 Нижний Новгород</v>
      </c>
      <c r="B102" s="6">
        <v>43957</v>
      </c>
      <c r="C102" s="7" t="s">
        <v>13</v>
      </c>
      <c r="D102" s="7">
        <v>24678</v>
      </c>
      <c r="E102" s="7">
        <v>2232519</v>
      </c>
      <c r="F102" s="7">
        <v>1781999.058</v>
      </c>
      <c r="G102" s="8">
        <v>359577.90600769228</v>
      </c>
      <c r="H102">
        <f>VLOOKUP($A102,Лист2!$A$2:'Лист2'!$F$505,4,FALSE)</f>
        <v>19</v>
      </c>
      <c r="I102">
        <f>VLOOKUP($A102,Лист2!$A$2:'Лист2'!$F$505,5,FALSE)</f>
        <v>1499</v>
      </c>
      <c r="J102">
        <f>VLOOKUP($A102,Лист2!$A$2:'Лист2'!$F$505,6,FALSE)</f>
        <v>1323</v>
      </c>
      <c r="K102">
        <f t="shared" si="7"/>
        <v>25.28</v>
      </c>
      <c r="L102">
        <f t="shared" si="8"/>
        <v>4.07</v>
      </c>
      <c r="M102">
        <f t="shared" si="9"/>
        <v>90942.035992307763</v>
      </c>
      <c r="N102">
        <f t="shared" si="10"/>
        <v>3</v>
      </c>
      <c r="O102" s="27">
        <f t="shared" si="11"/>
        <v>117501</v>
      </c>
    </row>
    <row r="103" spans="1:15" ht="14.25" customHeight="1" x14ac:dyDescent="0.3">
      <c r="A103" t="str">
        <f t="shared" si="6"/>
        <v>2020-05-23 Нижний Новгород</v>
      </c>
      <c r="B103" s="9">
        <v>43974</v>
      </c>
      <c r="C103" s="10" t="s">
        <v>13</v>
      </c>
      <c r="D103" s="10">
        <v>38176.5</v>
      </c>
      <c r="E103" s="10">
        <v>3385372.5</v>
      </c>
      <c r="F103" s="10">
        <v>2831498.2739999997</v>
      </c>
      <c r="G103" s="11">
        <v>146460.30097692306</v>
      </c>
      <c r="H103">
        <f>VLOOKUP($A103,Лист2!$A$2:'Лист2'!$F$505,4,FALSE)</f>
        <v>20</v>
      </c>
      <c r="I103">
        <f>VLOOKUP($A103,Лист2!$A$2:'Лист2'!$F$505,5,FALSE)</f>
        <v>2266</v>
      </c>
      <c r="J103">
        <f>VLOOKUP($A103,Лист2!$A$2:'Лист2'!$F$505,6,FALSE)</f>
        <v>1993</v>
      </c>
      <c r="K103">
        <f t="shared" si="7"/>
        <v>19.559999999999999</v>
      </c>
      <c r="L103">
        <f t="shared" si="8"/>
        <v>12.03</v>
      </c>
      <c r="M103">
        <f t="shared" si="9"/>
        <v>407413.92502307717</v>
      </c>
      <c r="N103">
        <f t="shared" si="10"/>
        <v>6</v>
      </c>
      <c r="O103" s="27">
        <f t="shared" si="11"/>
        <v>169268.625</v>
      </c>
    </row>
    <row r="104" spans="1:15" ht="14.25" customHeight="1" x14ac:dyDescent="0.3">
      <c r="A104" t="str">
        <f t="shared" si="6"/>
        <v>2020-05-25 Нижний Новгород</v>
      </c>
      <c r="B104" s="6">
        <v>43976</v>
      </c>
      <c r="C104" s="7" t="s">
        <v>13</v>
      </c>
      <c r="D104" s="7">
        <v>30603</v>
      </c>
      <c r="E104" s="7">
        <v>2865727.5</v>
      </c>
      <c r="F104" s="7">
        <v>2288224.429</v>
      </c>
      <c r="G104" s="8">
        <v>167381.28187692308</v>
      </c>
      <c r="H104">
        <f>VLOOKUP($A104,Лист2!$A$2:'Лист2'!$F$505,4,FALSE)</f>
        <v>20</v>
      </c>
      <c r="I104">
        <f>VLOOKUP($A104,Лист2!$A$2:'Лист2'!$F$505,5,FALSE)</f>
        <v>2011</v>
      </c>
      <c r="J104">
        <f>VLOOKUP($A104,Лист2!$A$2:'Лист2'!$F$505,6,FALSE)</f>
        <v>1791</v>
      </c>
      <c r="K104">
        <f t="shared" si="7"/>
        <v>25.24</v>
      </c>
      <c r="L104">
        <f t="shared" si="8"/>
        <v>14.31</v>
      </c>
      <c r="M104">
        <f t="shared" si="9"/>
        <v>410121.78912307695</v>
      </c>
      <c r="N104">
        <f t="shared" si="10"/>
        <v>1</v>
      </c>
      <c r="O104" s="27">
        <f t="shared" si="11"/>
        <v>143286.375</v>
      </c>
    </row>
    <row r="105" spans="1:15" ht="14.25" customHeight="1" x14ac:dyDescent="0.3">
      <c r="A105" t="str">
        <f t="shared" si="6"/>
        <v>2020-04-30 Нижний Новгород</v>
      </c>
      <c r="B105" s="9">
        <v>43951</v>
      </c>
      <c r="C105" s="10" t="s">
        <v>13</v>
      </c>
      <c r="D105" s="10">
        <v>24211.5</v>
      </c>
      <c r="E105" s="10">
        <v>2267664</v>
      </c>
      <c r="F105" s="10">
        <v>1801564.392</v>
      </c>
      <c r="G105" s="11">
        <v>97090.63692307692</v>
      </c>
      <c r="H105">
        <f>VLOOKUP($A105,Лист2!$A$2:'Лист2'!$F$505,4,FALSE)</f>
        <v>19</v>
      </c>
      <c r="I105">
        <f>VLOOKUP($A105,Лист2!$A$2:'Лист2'!$F$505,5,FALSE)</f>
        <v>1499</v>
      </c>
      <c r="J105">
        <f>VLOOKUP($A105,Лист2!$A$2:'Лист2'!$F$505,6,FALSE)</f>
        <v>1322</v>
      </c>
      <c r="K105">
        <f t="shared" si="7"/>
        <v>25.87</v>
      </c>
      <c r="L105">
        <f t="shared" si="8"/>
        <v>16.27</v>
      </c>
      <c r="M105">
        <f t="shared" si="9"/>
        <v>369008.97107692307</v>
      </c>
      <c r="N105">
        <f t="shared" si="10"/>
        <v>4</v>
      </c>
      <c r="O105" s="27">
        <f t="shared" si="11"/>
        <v>119350.73684210527</v>
      </c>
    </row>
    <row r="106" spans="1:15" ht="14.25" customHeight="1" x14ac:dyDescent="0.3">
      <c r="A106" t="str">
        <f t="shared" si="6"/>
        <v>2020-05-10 Нижний Новгород</v>
      </c>
      <c r="B106" s="6">
        <v>43961</v>
      </c>
      <c r="C106" s="7" t="s">
        <v>13</v>
      </c>
      <c r="D106" s="7">
        <v>31399.5</v>
      </c>
      <c r="E106" s="7">
        <v>2862298.5</v>
      </c>
      <c r="F106" s="7">
        <v>2267667.5189999999</v>
      </c>
      <c r="G106" s="8">
        <v>169650.86923076923</v>
      </c>
      <c r="H106">
        <f>VLOOKUP($A106,Лист2!$A$2:'Лист2'!$F$505,4,FALSE)</f>
        <v>19</v>
      </c>
      <c r="I106">
        <f>VLOOKUP($A106,Лист2!$A$2:'Лист2'!$F$505,5,FALSE)</f>
        <v>1848</v>
      </c>
      <c r="J106">
        <f>VLOOKUP($A106,Лист2!$A$2:'Лист2'!$F$505,6,FALSE)</f>
        <v>1649</v>
      </c>
      <c r="K106">
        <f t="shared" si="7"/>
        <v>26.22</v>
      </c>
      <c r="L106">
        <f t="shared" si="8"/>
        <v>14.85</v>
      </c>
      <c r="M106">
        <f t="shared" si="9"/>
        <v>424980.11176923092</v>
      </c>
      <c r="N106">
        <f t="shared" si="10"/>
        <v>7</v>
      </c>
      <c r="O106" s="27">
        <f t="shared" si="11"/>
        <v>150647.28947368421</v>
      </c>
    </row>
    <row r="107" spans="1:15" ht="14.25" customHeight="1" x14ac:dyDescent="0.3">
      <c r="A107" t="str">
        <f t="shared" si="6"/>
        <v>2020-05-08 Нижний Новгород</v>
      </c>
      <c r="B107" s="9">
        <v>43959</v>
      </c>
      <c r="C107" s="10" t="s">
        <v>13</v>
      </c>
      <c r="D107" s="10">
        <v>25294.5</v>
      </c>
      <c r="E107" s="10">
        <v>2271454.5</v>
      </c>
      <c r="F107" s="10">
        <v>1811009.8979999998</v>
      </c>
      <c r="G107" s="11">
        <v>151659.17713846153</v>
      </c>
      <c r="H107">
        <f>VLOOKUP($A107,Лист2!$A$2:'Лист2'!$F$505,4,FALSE)</f>
        <v>19</v>
      </c>
      <c r="I107">
        <f>VLOOKUP($A107,Лист2!$A$2:'Лист2'!$F$505,5,FALSE)</f>
        <v>1522</v>
      </c>
      <c r="J107">
        <f>VLOOKUP($A107,Лист2!$A$2:'Лист2'!$F$505,6,FALSE)</f>
        <v>1340</v>
      </c>
      <c r="K107">
        <f t="shared" si="7"/>
        <v>25.42</v>
      </c>
      <c r="L107">
        <f t="shared" si="8"/>
        <v>13.59</v>
      </c>
      <c r="M107">
        <f t="shared" si="9"/>
        <v>308785.42486153869</v>
      </c>
      <c r="N107">
        <f t="shared" si="10"/>
        <v>5</v>
      </c>
      <c r="O107" s="27">
        <f t="shared" si="11"/>
        <v>119550.23684210527</v>
      </c>
    </row>
    <row r="108" spans="1:15" ht="14.25" customHeight="1" x14ac:dyDescent="0.3">
      <c r="A108" t="str">
        <f t="shared" si="6"/>
        <v>2020-05-07 Нижний Новгород</v>
      </c>
      <c r="B108" s="6">
        <v>43958</v>
      </c>
      <c r="C108" s="7" t="s">
        <v>13</v>
      </c>
      <c r="D108" s="7">
        <v>25468.5</v>
      </c>
      <c r="E108" s="7">
        <v>2350672.5</v>
      </c>
      <c r="F108" s="7">
        <v>1875294.65</v>
      </c>
      <c r="G108" s="8">
        <v>221739.45623076922</v>
      </c>
      <c r="H108">
        <f>VLOOKUP($A108,Лист2!$A$2:'Лист2'!$F$505,4,FALSE)</f>
        <v>19</v>
      </c>
      <c r="I108">
        <f>VLOOKUP($A108,Лист2!$A$2:'Лист2'!$F$505,5,FALSE)</f>
        <v>1530</v>
      </c>
      <c r="J108">
        <f>VLOOKUP($A108,Лист2!$A$2:'Лист2'!$F$505,6,FALSE)</f>
        <v>1338</v>
      </c>
      <c r="K108">
        <f t="shared" si="7"/>
        <v>25.35</v>
      </c>
      <c r="L108">
        <f t="shared" si="8"/>
        <v>10.79</v>
      </c>
      <c r="M108">
        <f t="shared" si="9"/>
        <v>253638.39376923087</v>
      </c>
      <c r="N108">
        <f t="shared" si="10"/>
        <v>4</v>
      </c>
      <c r="O108" s="27">
        <f t="shared" si="11"/>
        <v>123719.60526315789</v>
      </c>
    </row>
    <row r="109" spans="1:15" ht="14.25" customHeight="1" x14ac:dyDescent="0.3">
      <c r="A109" t="str">
        <f t="shared" si="6"/>
        <v>2020-05-24 Нижний Новгород</v>
      </c>
      <c r="B109" s="9">
        <v>43975</v>
      </c>
      <c r="C109" s="10" t="s">
        <v>13</v>
      </c>
      <c r="D109" s="10">
        <v>31854</v>
      </c>
      <c r="E109" s="10">
        <v>2915533.5</v>
      </c>
      <c r="F109" s="10">
        <v>2431800.3939999999</v>
      </c>
      <c r="G109" s="11">
        <v>155421.87692307692</v>
      </c>
      <c r="H109">
        <f>VLOOKUP($A109,Лист2!$A$2:'Лист2'!$F$505,4,FALSE)</f>
        <v>20</v>
      </c>
      <c r="I109">
        <f>VLOOKUP($A109,Лист2!$A$2:'Лист2'!$F$505,5,FALSE)</f>
        <v>2015</v>
      </c>
      <c r="J109">
        <f>VLOOKUP($A109,Лист2!$A$2:'Лист2'!$F$505,6,FALSE)</f>
        <v>1803</v>
      </c>
      <c r="K109">
        <f t="shared" si="7"/>
        <v>19.89</v>
      </c>
      <c r="L109">
        <f t="shared" si="8"/>
        <v>11.26</v>
      </c>
      <c r="M109">
        <f t="shared" si="9"/>
        <v>328311.22907692322</v>
      </c>
      <c r="N109">
        <f t="shared" si="10"/>
        <v>7</v>
      </c>
      <c r="O109" s="27">
        <f t="shared" si="11"/>
        <v>145776.67499999999</v>
      </c>
    </row>
    <row r="110" spans="1:15" ht="14.25" customHeight="1" x14ac:dyDescent="0.3">
      <c r="A110" t="str">
        <f t="shared" si="6"/>
        <v>2020-05-31 Нижний Новгород</v>
      </c>
      <c r="B110" s="6">
        <v>43982</v>
      </c>
      <c r="C110" s="7" t="s">
        <v>13</v>
      </c>
      <c r="D110" s="7">
        <v>32359.5</v>
      </c>
      <c r="E110" s="7">
        <v>2991999</v>
      </c>
      <c r="F110" s="7">
        <v>2374135.6799999997</v>
      </c>
      <c r="G110" s="8">
        <v>106116.64615384616</v>
      </c>
      <c r="H110">
        <f>VLOOKUP($A110,Лист2!$A$2:'Лист2'!$F$505,4,FALSE)</f>
        <v>20</v>
      </c>
      <c r="I110">
        <f>VLOOKUP($A110,Лист2!$A$2:'Лист2'!$F$505,5,FALSE)</f>
        <v>2060</v>
      </c>
      <c r="J110">
        <f>VLOOKUP($A110,Лист2!$A$2:'Лист2'!$F$505,6,FALSE)</f>
        <v>1826</v>
      </c>
      <c r="K110">
        <f t="shared" si="7"/>
        <v>26.02</v>
      </c>
      <c r="L110">
        <f t="shared" si="8"/>
        <v>17.100000000000001</v>
      </c>
      <c r="M110">
        <f t="shared" si="9"/>
        <v>511746.67384615412</v>
      </c>
      <c r="N110">
        <f t="shared" si="10"/>
        <v>7</v>
      </c>
      <c r="O110" s="27">
        <f t="shared" si="11"/>
        <v>149599.95000000001</v>
      </c>
    </row>
    <row r="111" spans="1:15" ht="14.25" customHeight="1" x14ac:dyDescent="0.3">
      <c r="A111" t="str">
        <f t="shared" si="6"/>
        <v>2020-05-30 Нижний Новгород</v>
      </c>
      <c r="B111" s="9">
        <v>43981</v>
      </c>
      <c r="C111" s="10" t="s">
        <v>13</v>
      </c>
      <c r="D111" s="10">
        <v>39867</v>
      </c>
      <c r="E111" s="10">
        <v>3654166.5</v>
      </c>
      <c r="F111" s="10">
        <v>2919786.2949999999</v>
      </c>
      <c r="G111" s="11">
        <v>182639.11723076922</v>
      </c>
      <c r="H111">
        <f>VLOOKUP($A111,Лист2!$A$2:'Лист2'!$F$505,4,FALSE)</f>
        <v>20</v>
      </c>
      <c r="I111">
        <f>VLOOKUP($A111,Лист2!$A$2:'Лист2'!$F$505,5,FALSE)</f>
        <v>2451</v>
      </c>
      <c r="J111">
        <f>VLOOKUP($A111,Лист2!$A$2:'Лист2'!$F$505,6,FALSE)</f>
        <v>2178</v>
      </c>
      <c r="K111">
        <f t="shared" si="7"/>
        <v>25.15</v>
      </c>
      <c r="L111">
        <f t="shared" si="8"/>
        <v>15.1</v>
      </c>
      <c r="M111">
        <f t="shared" si="9"/>
        <v>551741.08776923083</v>
      </c>
      <c r="N111">
        <f t="shared" si="10"/>
        <v>6</v>
      </c>
      <c r="O111" s="27">
        <f t="shared" si="11"/>
        <v>182708.32500000001</v>
      </c>
    </row>
    <row r="112" spans="1:15" ht="14.25" customHeight="1" x14ac:dyDescent="0.3">
      <c r="A112" t="str">
        <f t="shared" si="6"/>
        <v>2020-05-28 Нижний Новгород</v>
      </c>
      <c r="B112" s="6">
        <v>43979</v>
      </c>
      <c r="C112" s="7" t="s">
        <v>13</v>
      </c>
      <c r="D112" s="7">
        <v>31974</v>
      </c>
      <c r="E112" s="7">
        <v>3004213.5</v>
      </c>
      <c r="F112" s="7">
        <v>2389834.3129999996</v>
      </c>
      <c r="G112" s="8">
        <v>174780.66518461538</v>
      </c>
      <c r="H112">
        <f>VLOOKUP($A112,Лист2!$A$2:'Лист2'!$F$505,4,FALSE)</f>
        <v>20</v>
      </c>
      <c r="I112">
        <f>VLOOKUP($A112,Лист2!$A$2:'Лист2'!$F$505,5,FALSE)</f>
        <v>2088</v>
      </c>
      <c r="J112">
        <f>VLOOKUP($A112,Лист2!$A$2:'Лист2'!$F$505,6,FALSE)</f>
        <v>1848</v>
      </c>
      <c r="K112">
        <f t="shared" si="7"/>
        <v>25.71</v>
      </c>
      <c r="L112">
        <f t="shared" si="8"/>
        <v>14.63</v>
      </c>
      <c r="M112">
        <f t="shared" si="9"/>
        <v>439598.52181538497</v>
      </c>
      <c r="N112">
        <f t="shared" si="10"/>
        <v>4</v>
      </c>
      <c r="O112" s="27">
        <f t="shared" si="11"/>
        <v>150210.67499999999</v>
      </c>
    </row>
    <row r="113" spans="1:15" ht="14.25" customHeight="1" x14ac:dyDescent="0.3">
      <c r="A113" t="str">
        <f t="shared" si="6"/>
        <v>2020-05-16 Санкт-Петербург Юг</v>
      </c>
      <c r="B113" s="9">
        <v>43967</v>
      </c>
      <c r="C113" s="10" t="s">
        <v>14</v>
      </c>
      <c r="D113" s="10">
        <v>321412.5</v>
      </c>
      <c r="E113" s="10">
        <v>32235864</v>
      </c>
      <c r="F113" s="10">
        <v>23691368.555</v>
      </c>
      <c r="G113" s="11">
        <v>595097.15929230768</v>
      </c>
      <c r="H113">
        <f>VLOOKUP($A113,Лист2!$A$2:'Лист2'!$F$505,4,FALSE)</f>
        <v>129</v>
      </c>
      <c r="I113">
        <f>VLOOKUP($A113,Лист2!$A$2:'Лист2'!$F$505,5,FALSE)</f>
        <v>17914</v>
      </c>
      <c r="J113">
        <f>VLOOKUP($A113,Лист2!$A$2:'Лист2'!$F$505,6,FALSE)</f>
        <v>16631</v>
      </c>
      <c r="K113">
        <f t="shared" si="7"/>
        <v>36.07</v>
      </c>
      <c r="L113">
        <f t="shared" si="8"/>
        <v>24.66</v>
      </c>
      <c r="M113">
        <f t="shared" si="9"/>
        <v>7949398.2857076926</v>
      </c>
      <c r="N113">
        <f t="shared" si="10"/>
        <v>6</v>
      </c>
      <c r="O113" s="27">
        <f t="shared" si="11"/>
        <v>249890.41860465117</v>
      </c>
    </row>
    <row r="114" spans="1:15" ht="14.25" customHeight="1" x14ac:dyDescent="0.3">
      <c r="A114" t="str">
        <f t="shared" si="6"/>
        <v>2020-05-19 Санкт-Петербург Юг</v>
      </c>
      <c r="B114" s="6">
        <v>43970</v>
      </c>
      <c r="C114" s="7" t="s">
        <v>14</v>
      </c>
      <c r="D114" s="7">
        <v>276568.5</v>
      </c>
      <c r="E114" s="7">
        <v>27093624</v>
      </c>
      <c r="F114" s="7">
        <v>19768696.5</v>
      </c>
      <c r="G114" s="8">
        <v>759335.80469230772</v>
      </c>
      <c r="H114">
        <f>VLOOKUP($A114,Лист2!$A$2:'Лист2'!$F$505,4,FALSE)</f>
        <v>129</v>
      </c>
      <c r="I114">
        <f>VLOOKUP($A114,Лист2!$A$2:'Лист2'!$F$505,5,FALSE)</f>
        <v>16191</v>
      </c>
      <c r="J114">
        <f>VLOOKUP($A114,Лист2!$A$2:'Лист2'!$F$505,6,FALSE)</f>
        <v>15102</v>
      </c>
      <c r="K114">
        <f t="shared" si="7"/>
        <v>37.049999999999997</v>
      </c>
      <c r="L114">
        <f t="shared" si="8"/>
        <v>24.23</v>
      </c>
      <c r="M114">
        <f t="shared" si="9"/>
        <v>6565591.6953076925</v>
      </c>
      <c r="N114">
        <f t="shared" si="10"/>
        <v>2</v>
      </c>
      <c r="O114" s="27">
        <f t="shared" si="11"/>
        <v>210028.09302325582</v>
      </c>
    </row>
    <row r="115" spans="1:15" ht="14.25" customHeight="1" x14ac:dyDescent="0.3">
      <c r="A115" t="str">
        <f t="shared" si="6"/>
        <v>2020-05-17 Санкт-Петербург Юг</v>
      </c>
      <c r="B115" s="9">
        <v>43968</v>
      </c>
      <c r="C115" s="10" t="s">
        <v>14</v>
      </c>
      <c r="D115" s="10">
        <v>269029.5</v>
      </c>
      <c r="E115" s="10">
        <v>26659930.5</v>
      </c>
      <c r="F115" s="10">
        <v>19515982.116</v>
      </c>
      <c r="G115" s="11">
        <v>551393.4769230769</v>
      </c>
      <c r="H115">
        <f>VLOOKUP($A115,Лист2!$A$2:'Лист2'!$F$505,4,FALSE)</f>
        <v>129</v>
      </c>
      <c r="I115">
        <f>VLOOKUP($A115,Лист2!$A$2:'Лист2'!$F$505,5,FALSE)</f>
        <v>15744</v>
      </c>
      <c r="J115">
        <f>VLOOKUP($A115,Лист2!$A$2:'Лист2'!$F$505,6,FALSE)</f>
        <v>14685</v>
      </c>
      <c r="K115">
        <f t="shared" si="7"/>
        <v>36.61</v>
      </c>
      <c r="L115">
        <f t="shared" si="8"/>
        <v>24.73</v>
      </c>
      <c r="M115">
        <f t="shared" si="9"/>
        <v>6592554.9070769232</v>
      </c>
      <c r="N115">
        <f t="shared" si="10"/>
        <v>7</v>
      </c>
      <c r="O115" s="27">
        <f t="shared" si="11"/>
        <v>206666.12790697673</v>
      </c>
    </row>
    <row r="116" spans="1:15" ht="14.25" customHeight="1" x14ac:dyDescent="0.3">
      <c r="A116" t="str">
        <f t="shared" si="6"/>
        <v>2020-05-09 Санкт-Петербург Юг</v>
      </c>
      <c r="B116" s="6">
        <v>43960</v>
      </c>
      <c r="C116" s="7" t="s">
        <v>14</v>
      </c>
      <c r="D116" s="7">
        <v>285972</v>
      </c>
      <c r="E116" s="7">
        <v>29768199</v>
      </c>
      <c r="F116" s="7">
        <v>21483666.921</v>
      </c>
      <c r="G116" s="8">
        <v>549316.95015384618</v>
      </c>
      <c r="H116">
        <f>VLOOKUP($A116,Лист2!$A$2:'Лист2'!$F$505,4,FALSE)</f>
        <v>129</v>
      </c>
      <c r="I116">
        <f>VLOOKUP($A116,Лист2!$A$2:'Лист2'!$F$505,5,FALSE)</f>
        <v>16420</v>
      </c>
      <c r="J116">
        <f>VLOOKUP($A116,Лист2!$A$2:'Лист2'!$F$505,6,FALSE)</f>
        <v>15169</v>
      </c>
      <c r="K116">
        <f t="shared" si="7"/>
        <v>38.56</v>
      </c>
      <c r="L116">
        <f t="shared" si="8"/>
        <v>25.98</v>
      </c>
      <c r="M116">
        <f t="shared" si="9"/>
        <v>7735215.1288461536</v>
      </c>
      <c r="N116">
        <f t="shared" si="10"/>
        <v>6</v>
      </c>
      <c r="O116" s="27">
        <f t="shared" si="11"/>
        <v>230761.23255813954</v>
      </c>
    </row>
    <row r="117" spans="1:15" ht="14.25" customHeight="1" x14ac:dyDescent="0.3">
      <c r="A117" t="str">
        <f t="shared" si="6"/>
        <v>2020-05-04 Санкт-Петербург Юг</v>
      </c>
      <c r="B117" s="9">
        <v>43955</v>
      </c>
      <c r="C117" s="10" t="s">
        <v>14</v>
      </c>
      <c r="D117" s="10">
        <v>283942.5</v>
      </c>
      <c r="E117" s="10">
        <v>29357940</v>
      </c>
      <c r="F117" s="10">
        <v>21174604.830000002</v>
      </c>
      <c r="G117" s="11">
        <v>988153.40803076921</v>
      </c>
      <c r="H117">
        <f>VLOOKUP($A117,Лист2!$A$2:'Лист2'!$F$505,4,FALSE)</f>
        <v>129</v>
      </c>
      <c r="I117">
        <f>VLOOKUP($A117,Лист2!$A$2:'Лист2'!$F$505,5,FALSE)</f>
        <v>16525</v>
      </c>
      <c r="J117">
        <f>VLOOKUP($A117,Лист2!$A$2:'Лист2'!$F$505,6,FALSE)</f>
        <v>15310</v>
      </c>
      <c r="K117">
        <f t="shared" si="7"/>
        <v>38.65</v>
      </c>
      <c r="L117">
        <f t="shared" si="8"/>
        <v>24.51</v>
      </c>
      <c r="M117">
        <f t="shared" si="9"/>
        <v>7195181.7619692292</v>
      </c>
      <c r="N117">
        <f t="shared" si="10"/>
        <v>1</v>
      </c>
      <c r="O117" s="27">
        <f t="shared" si="11"/>
        <v>227580.93023255814</v>
      </c>
    </row>
    <row r="118" spans="1:15" ht="14.25" customHeight="1" x14ac:dyDescent="0.3">
      <c r="A118" t="str">
        <f t="shared" si="6"/>
        <v>2020-04-29 Санкт-Петербург Юг</v>
      </c>
      <c r="B118" s="6">
        <v>43950</v>
      </c>
      <c r="C118" s="7" t="s">
        <v>14</v>
      </c>
      <c r="D118" s="7">
        <v>298059</v>
      </c>
      <c r="E118" s="7">
        <v>30869287.5</v>
      </c>
      <c r="F118" s="7">
        <v>22717731.617999997</v>
      </c>
      <c r="G118" s="8">
        <v>661329.17833846144</v>
      </c>
      <c r="H118">
        <f>VLOOKUP($A118,Лист2!$A$2:'Лист2'!$F$505,4,FALSE)</f>
        <v>128</v>
      </c>
      <c r="I118">
        <f>VLOOKUP($A118,Лист2!$A$2:'Лист2'!$F$505,5,FALSE)</f>
        <v>17368</v>
      </c>
      <c r="J118">
        <f>VLOOKUP($A118,Лист2!$A$2:'Лист2'!$F$505,6,FALSE)</f>
        <v>16077</v>
      </c>
      <c r="K118">
        <f t="shared" si="7"/>
        <v>35.880000000000003</v>
      </c>
      <c r="L118">
        <f t="shared" si="8"/>
        <v>24.26</v>
      </c>
      <c r="M118">
        <f t="shared" si="9"/>
        <v>7490226.7036615415</v>
      </c>
      <c r="N118">
        <f t="shared" si="10"/>
        <v>3</v>
      </c>
      <c r="O118" s="27">
        <f t="shared" si="11"/>
        <v>241166.30859375</v>
      </c>
    </row>
    <row r="119" spans="1:15" ht="14.25" customHeight="1" x14ac:dyDescent="0.3">
      <c r="A119" t="str">
        <f t="shared" si="6"/>
        <v>2020-05-02 Санкт-Петербург Юг</v>
      </c>
      <c r="B119" s="9">
        <v>43953</v>
      </c>
      <c r="C119" s="10" t="s">
        <v>14</v>
      </c>
      <c r="D119" s="10">
        <v>232903.5</v>
      </c>
      <c r="E119" s="10">
        <v>24342016.5</v>
      </c>
      <c r="F119" s="10">
        <v>17790852.443999998</v>
      </c>
      <c r="G119" s="11">
        <v>634118.86923076923</v>
      </c>
      <c r="H119">
        <f>VLOOKUP($A119,Лист2!$A$2:'Лист2'!$F$505,4,FALSE)</f>
        <v>129</v>
      </c>
      <c r="I119">
        <f>VLOOKUP($A119,Лист2!$A$2:'Лист2'!$F$505,5,FALSE)</f>
        <v>14009</v>
      </c>
      <c r="J119">
        <f>VLOOKUP($A119,Лист2!$A$2:'Лист2'!$F$505,6,FALSE)</f>
        <v>12920</v>
      </c>
      <c r="K119">
        <f t="shared" si="7"/>
        <v>36.82</v>
      </c>
      <c r="L119">
        <f t="shared" si="8"/>
        <v>24.31</v>
      </c>
      <c r="M119">
        <f t="shared" si="9"/>
        <v>5917045.1867692322</v>
      </c>
      <c r="N119">
        <f t="shared" si="10"/>
        <v>6</v>
      </c>
      <c r="O119" s="27">
        <f t="shared" si="11"/>
        <v>188697.8023255814</v>
      </c>
    </row>
    <row r="120" spans="1:15" ht="14.25" customHeight="1" x14ac:dyDescent="0.3">
      <c r="A120" t="str">
        <f t="shared" si="6"/>
        <v>2020-05-26 Санкт-Петербург Юг</v>
      </c>
      <c r="B120" s="6">
        <v>43977</v>
      </c>
      <c r="C120" s="7" t="s">
        <v>14</v>
      </c>
      <c r="D120" s="7">
        <v>276966</v>
      </c>
      <c r="E120" s="7">
        <v>27872617.898850001</v>
      </c>
      <c r="F120" s="7">
        <v>20223763.805</v>
      </c>
      <c r="G120" s="8">
        <v>645572.57826153841</v>
      </c>
      <c r="H120">
        <f>VLOOKUP($A120,Лист2!$A$2:'Лист2'!$F$505,4,FALSE)</f>
        <v>129</v>
      </c>
      <c r="I120">
        <f>VLOOKUP($A120,Лист2!$A$2:'Лист2'!$F$505,5,FALSE)</f>
        <v>16459</v>
      </c>
      <c r="J120">
        <f>VLOOKUP($A120,Лист2!$A$2:'Лист2'!$F$505,6,FALSE)</f>
        <v>15355</v>
      </c>
      <c r="K120">
        <f t="shared" si="7"/>
        <v>37.82</v>
      </c>
      <c r="L120">
        <f t="shared" si="8"/>
        <v>25.13</v>
      </c>
      <c r="M120">
        <f t="shared" si="9"/>
        <v>7003281.5155884633</v>
      </c>
      <c r="N120">
        <f t="shared" si="10"/>
        <v>2</v>
      </c>
      <c r="O120" s="27">
        <f t="shared" si="11"/>
        <v>216066.80541744188</v>
      </c>
    </row>
    <row r="121" spans="1:15" ht="14.25" customHeight="1" x14ac:dyDescent="0.3">
      <c r="A121" t="str">
        <f t="shared" si="6"/>
        <v>2020-05-01 Санкт-Петербург Юг</v>
      </c>
      <c r="B121" s="9">
        <v>43952</v>
      </c>
      <c r="C121" s="10" t="s">
        <v>14</v>
      </c>
      <c r="D121" s="10">
        <v>296149.5</v>
      </c>
      <c r="E121" s="10">
        <v>31053316.5</v>
      </c>
      <c r="F121" s="10">
        <v>22737807.546999998</v>
      </c>
      <c r="G121" s="11">
        <v>896375.16923076916</v>
      </c>
      <c r="H121">
        <f>VLOOKUP($A121,Лист2!$A$2:'Лист2'!$F$505,4,FALSE)</f>
        <v>129</v>
      </c>
      <c r="I121">
        <f>VLOOKUP($A121,Лист2!$A$2:'Лист2'!$F$505,5,FALSE)</f>
        <v>17002</v>
      </c>
      <c r="J121">
        <f>VLOOKUP($A121,Лист2!$A$2:'Лист2'!$F$505,6,FALSE)</f>
        <v>15570</v>
      </c>
      <c r="K121">
        <f t="shared" si="7"/>
        <v>36.57</v>
      </c>
      <c r="L121">
        <f t="shared" si="8"/>
        <v>23.89</v>
      </c>
      <c r="M121">
        <f t="shared" si="9"/>
        <v>7419133.7837692322</v>
      </c>
      <c r="N121">
        <f t="shared" si="10"/>
        <v>5</v>
      </c>
      <c r="O121" s="27">
        <f t="shared" si="11"/>
        <v>240723.38372093023</v>
      </c>
    </row>
    <row r="122" spans="1:15" ht="14.25" customHeight="1" x14ac:dyDescent="0.3">
      <c r="A122" t="str">
        <f t="shared" si="6"/>
        <v>2020-05-12 Санкт-Петербург Юг</v>
      </c>
      <c r="B122" s="6">
        <v>43963</v>
      </c>
      <c r="C122" s="7" t="s">
        <v>14</v>
      </c>
      <c r="D122" s="7">
        <v>281796</v>
      </c>
      <c r="E122" s="7">
        <v>29042520</v>
      </c>
      <c r="F122" s="7">
        <v>20980503.504999999</v>
      </c>
      <c r="G122" s="8">
        <v>776209.03169999993</v>
      </c>
      <c r="H122">
        <f>VLOOKUP($A122,Лист2!$A$2:'Лист2'!$F$505,4,FALSE)</f>
        <v>129</v>
      </c>
      <c r="I122">
        <f>VLOOKUP($A122,Лист2!$A$2:'Лист2'!$F$505,5,FALSE)</f>
        <v>16387</v>
      </c>
      <c r="J122">
        <f>VLOOKUP($A122,Лист2!$A$2:'Лист2'!$F$505,6,FALSE)</f>
        <v>15322</v>
      </c>
      <c r="K122">
        <f t="shared" si="7"/>
        <v>38.43</v>
      </c>
      <c r="L122">
        <f t="shared" si="8"/>
        <v>25.09</v>
      </c>
      <c r="M122">
        <f t="shared" si="9"/>
        <v>7285807.4633000009</v>
      </c>
      <c r="N122">
        <f t="shared" si="10"/>
        <v>2</v>
      </c>
      <c r="O122" s="27">
        <f t="shared" si="11"/>
        <v>225135.81395348837</v>
      </c>
    </row>
    <row r="123" spans="1:15" ht="14.25" customHeight="1" x14ac:dyDescent="0.3">
      <c r="A123" t="str">
        <f t="shared" si="6"/>
        <v>2020-05-21 Санкт-Петербург Юг</v>
      </c>
      <c r="B123" s="9">
        <v>43972</v>
      </c>
      <c r="C123" s="10" t="s">
        <v>14</v>
      </c>
      <c r="D123" s="10">
        <v>288936</v>
      </c>
      <c r="E123" s="10">
        <v>27852900</v>
      </c>
      <c r="F123" s="10">
        <v>20824687.999000002</v>
      </c>
      <c r="G123" s="11">
        <v>822353.43936153851</v>
      </c>
      <c r="H123">
        <f>VLOOKUP($A123,Лист2!$A$2:'Лист2'!$F$505,4,FALSE)</f>
        <v>129</v>
      </c>
      <c r="I123">
        <f>VLOOKUP($A123,Лист2!$A$2:'Лист2'!$F$505,5,FALSE)</f>
        <v>16373</v>
      </c>
      <c r="J123">
        <f>VLOOKUP($A123,Лист2!$A$2:'Лист2'!$F$505,6,FALSE)</f>
        <v>15223</v>
      </c>
      <c r="K123">
        <f t="shared" si="7"/>
        <v>33.75</v>
      </c>
      <c r="L123">
        <f t="shared" si="8"/>
        <v>22.28</v>
      </c>
      <c r="M123">
        <f t="shared" si="9"/>
        <v>6205858.5616384596</v>
      </c>
      <c r="N123">
        <f t="shared" si="10"/>
        <v>4</v>
      </c>
      <c r="O123" s="27">
        <f t="shared" si="11"/>
        <v>215913.95348837209</v>
      </c>
    </row>
    <row r="124" spans="1:15" ht="14.25" customHeight="1" x14ac:dyDescent="0.3">
      <c r="A124" t="str">
        <f t="shared" si="6"/>
        <v>2020-05-20 Санкт-Петербург Юг</v>
      </c>
      <c r="B124" s="6">
        <v>43971</v>
      </c>
      <c r="C124" s="7" t="s">
        <v>14</v>
      </c>
      <c r="D124" s="7">
        <v>300151.5</v>
      </c>
      <c r="E124" s="7">
        <v>29368771.617449999</v>
      </c>
      <c r="F124" s="7">
        <v>21545834.136</v>
      </c>
      <c r="G124" s="8">
        <v>1052145.9026769232</v>
      </c>
      <c r="H124">
        <f>VLOOKUP($A124,Лист2!$A$2:'Лист2'!$F$505,4,FALSE)</f>
        <v>129</v>
      </c>
      <c r="I124">
        <f>VLOOKUP($A124,Лист2!$A$2:'Лист2'!$F$505,5,FALSE)</f>
        <v>17095</v>
      </c>
      <c r="J124">
        <f>VLOOKUP($A124,Лист2!$A$2:'Лист2'!$F$505,6,FALSE)</f>
        <v>15919</v>
      </c>
      <c r="K124">
        <f t="shared" si="7"/>
        <v>36.31</v>
      </c>
      <c r="L124">
        <f t="shared" si="8"/>
        <v>23.05</v>
      </c>
      <c r="M124">
        <f t="shared" si="9"/>
        <v>6770791.5787730757</v>
      </c>
      <c r="N124">
        <f t="shared" si="10"/>
        <v>3</v>
      </c>
      <c r="O124" s="27">
        <f t="shared" si="11"/>
        <v>227664.8962593023</v>
      </c>
    </row>
    <row r="125" spans="1:15" ht="14.25" customHeight="1" x14ac:dyDescent="0.3">
      <c r="A125" t="str">
        <f t="shared" si="6"/>
        <v>2020-05-05 Санкт-Петербург Юг</v>
      </c>
      <c r="B125" s="9">
        <v>43956</v>
      </c>
      <c r="C125" s="10" t="s">
        <v>14</v>
      </c>
      <c r="D125" s="10">
        <v>262734</v>
      </c>
      <c r="E125" s="10">
        <v>27278441.145</v>
      </c>
      <c r="F125" s="10">
        <v>19610637.316999998</v>
      </c>
      <c r="G125" s="11">
        <v>919330.0461538462</v>
      </c>
      <c r="H125">
        <f>VLOOKUP($A125,Лист2!$A$2:'Лист2'!$F$505,4,FALSE)</f>
        <v>129</v>
      </c>
      <c r="I125">
        <f>VLOOKUP($A125,Лист2!$A$2:'Лист2'!$F$505,5,FALSE)</f>
        <v>15665</v>
      </c>
      <c r="J125">
        <f>VLOOKUP($A125,Лист2!$A$2:'Лист2'!$F$505,6,FALSE)</f>
        <v>14501</v>
      </c>
      <c r="K125">
        <f t="shared" si="7"/>
        <v>39.1</v>
      </c>
      <c r="L125">
        <f t="shared" si="8"/>
        <v>24.74</v>
      </c>
      <c r="M125">
        <f t="shared" si="9"/>
        <v>6748473.7818461554</v>
      </c>
      <c r="N125">
        <f t="shared" si="10"/>
        <v>2</v>
      </c>
      <c r="O125" s="27">
        <f t="shared" si="11"/>
        <v>211460.78406976743</v>
      </c>
    </row>
    <row r="126" spans="1:15" ht="14.25" customHeight="1" x14ac:dyDescent="0.3">
      <c r="A126" t="str">
        <f t="shared" si="6"/>
        <v>2020-04-28 Санкт-Петербург Юг</v>
      </c>
      <c r="B126" s="6">
        <v>43949</v>
      </c>
      <c r="C126" s="7" t="s">
        <v>14</v>
      </c>
      <c r="D126" s="7">
        <v>286002</v>
      </c>
      <c r="E126" s="7">
        <v>29159032.5</v>
      </c>
      <c r="F126" s="7">
        <v>21437602.310000002</v>
      </c>
      <c r="G126" s="8">
        <v>637711.59372307686</v>
      </c>
      <c r="H126">
        <f>VLOOKUP($A126,Лист2!$A$2:'Лист2'!$F$505,4,FALSE)</f>
        <v>128</v>
      </c>
      <c r="I126">
        <f>VLOOKUP($A126,Лист2!$A$2:'Лист2'!$F$505,5,FALSE)</f>
        <v>16450</v>
      </c>
      <c r="J126">
        <f>VLOOKUP($A126,Лист2!$A$2:'Лист2'!$F$505,6,FALSE)</f>
        <v>15320</v>
      </c>
      <c r="K126">
        <f t="shared" si="7"/>
        <v>36.020000000000003</v>
      </c>
      <c r="L126">
        <f t="shared" si="8"/>
        <v>24.29</v>
      </c>
      <c r="M126">
        <f t="shared" si="9"/>
        <v>7083718.5962769203</v>
      </c>
      <c r="N126">
        <f t="shared" si="10"/>
        <v>2</v>
      </c>
      <c r="O126" s="27">
        <f t="shared" si="11"/>
        <v>227804.94140625</v>
      </c>
    </row>
    <row r="127" spans="1:15" ht="14.25" customHeight="1" x14ac:dyDescent="0.3">
      <c r="A127" t="str">
        <f t="shared" si="6"/>
        <v>2020-05-13 Санкт-Петербург Юг</v>
      </c>
      <c r="B127" s="9">
        <v>43964</v>
      </c>
      <c r="C127" s="10" t="s">
        <v>14</v>
      </c>
      <c r="D127" s="10">
        <v>258459</v>
      </c>
      <c r="E127" s="10">
        <v>26467453.5</v>
      </c>
      <c r="F127" s="10">
        <v>19153152.526999999</v>
      </c>
      <c r="G127" s="11">
        <v>636197.23340769229</v>
      </c>
      <c r="H127">
        <f>VLOOKUP($A127,Лист2!$A$2:'Лист2'!$F$505,4,FALSE)</f>
        <v>129</v>
      </c>
      <c r="I127">
        <f>VLOOKUP($A127,Лист2!$A$2:'Лист2'!$F$505,5,FALSE)</f>
        <v>15304</v>
      </c>
      <c r="J127">
        <f>VLOOKUP($A127,Лист2!$A$2:'Лист2'!$F$505,6,FALSE)</f>
        <v>14315</v>
      </c>
      <c r="K127">
        <f t="shared" si="7"/>
        <v>38.19</v>
      </c>
      <c r="L127">
        <f t="shared" si="8"/>
        <v>25.23</v>
      </c>
      <c r="M127">
        <f t="shared" si="9"/>
        <v>6678103.7395923091</v>
      </c>
      <c r="N127">
        <f t="shared" si="10"/>
        <v>3</v>
      </c>
      <c r="O127" s="27">
        <f t="shared" si="11"/>
        <v>205174.05813953487</v>
      </c>
    </row>
    <row r="128" spans="1:15" ht="14.25" customHeight="1" x14ac:dyDescent="0.3">
      <c r="A128" t="str">
        <f t="shared" si="6"/>
        <v>2020-05-03 Санкт-Петербург Юг</v>
      </c>
      <c r="B128" s="6">
        <v>43954</v>
      </c>
      <c r="C128" s="7" t="s">
        <v>14</v>
      </c>
      <c r="D128" s="7">
        <v>274083</v>
      </c>
      <c r="E128" s="7">
        <v>28427001</v>
      </c>
      <c r="F128" s="7">
        <v>20563887.598999999</v>
      </c>
      <c r="G128" s="8">
        <v>779849.36538461538</v>
      </c>
      <c r="H128">
        <f>VLOOKUP($A128,Лист2!$A$2:'Лист2'!$F$505,4,FALSE)</f>
        <v>129</v>
      </c>
      <c r="I128">
        <f>VLOOKUP($A128,Лист2!$A$2:'Лист2'!$F$505,5,FALSE)</f>
        <v>15778</v>
      </c>
      <c r="J128">
        <f>VLOOKUP($A128,Лист2!$A$2:'Лист2'!$F$505,6,FALSE)</f>
        <v>14624</v>
      </c>
      <c r="K128">
        <f t="shared" si="7"/>
        <v>38.24</v>
      </c>
      <c r="L128">
        <f t="shared" si="8"/>
        <v>24.92</v>
      </c>
      <c r="M128">
        <f t="shared" si="9"/>
        <v>7083264.0356153855</v>
      </c>
      <c r="N128">
        <f t="shared" si="10"/>
        <v>7</v>
      </c>
      <c r="O128" s="27">
        <f t="shared" si="11"/>
        <v>220364.34883720931</v>
      </c>
    </row>
    <row r="129" spans="1:15" ht="14.25" customHeight="1" x14ac:dyDescent="0.3">
      <c r="A129" t="str">
        <f t="shared" si="6"/>
        <v>2020-05-06 Санкт-Петербург Юг</v>
      </c>
      <c r="B129" s="9">
        <v>43957</v>
      </c>
      <c r="C129" s="10" t="s">
        <v>14</v>
      </c>
      <c r="D129" s="10">
        <v>277512</v>
      </c>
      <c r="E129" s="10">
        <v>28770810.105599999</v>
      </c>
      <c r="F129" s="10">
        <v>20810852.736000001</v>
      </c>
      <c r="G129" s="11">
        <v>790162.57692307688</v>
      </c>
      <c r="H129">
        <f>VLOOKUP($A129,Лист2!$A$2:'Лист2'!$F$505,4,FALSE)</f>
        <v>129</v>
      </c>
      <c r="I129">
        <f>VLOOKUP($A129,Лист2!$A$2:'Лист2'!$F$505,5,FALSE)</f>
        <v>16376</v>
      </c>
      <c r="J129">
        <f>VLOOKUP($A129,Лист2!$A$2:'Лист2'!$F$505,6,FALSE)</f>
        <v>15197</v>
      </c>
      <c r="K129">
        <f t="shared" si="7"/>
        <v>38.25</v>
      </c>
      <c r="L129">
        <f t="shared" si="8"/>
        <v>24.92</v>
      </c>
      <c r="M129">
        <f t="shared" si="9"/>
        <v>7169794.792676921</v>
      </c>
      <c r="N129">
        <f t="shared" si="10"/>
        <v>3</v>
      </c>
      <c r="O129" s="27">
        <f t="shared" si="11"/>
        <v>223029.53570232558</v>
      </c>
    </row>
    <row r="130" spans="1:15" ht="14.25" customHeight="1" x14ac:dyDescent="0.3">
      <c r="A130" t="str">
        <f t="shared" si="6"/>
        <v>2020-05-23 Санкт-Петербург Юг</v>
      </c>
      <c r="B130" s="6">
        <v>43974</v>
      </c>
      <c r="C130" s="7" t="s">
        <v>14</v>
      </c>
      <c r="D130" s="7">
        <v>356982</v>
      </c>
      <c r="E130" s="7">
        <v>35103926.711549997</v>
      </c>
      <c r="F130" s="7">
        <v>26357141.036999997</v>
      </c>
      <c r="G130" s="8">
        <v>601482.07692307688</v>
      </c>
      <c r="H130">
        <f>VLOOKUP($A130,Лист2!$A$2:'Лист2'!$F$505,4,FALSE)</f>
        <v>129</v>
      </c>
      <c r="I130">
        <f>VLOOKUP($A130,Лист2!$A$2:'Лист2'!$F$505,5,FALSE)</f>
        <v>19856</v>
      </c>
      <c r="J130">
        <f>VLOOKUP($A130,Лист2!$A$2:'Лист2'!$F$505,6,FALSE)</f>
        <v>18325</v>
      </c>
      <c r="K130">
        <f t="shared" si="7"/>
        <v>33.19</v>
      </c>
      <c r="L130">
        <f t="shared" si="8"/>
        <v>23.2</v>
      </c>
      <c r="M130">
        <f t="shared" si="9"/>
        <v>8145303.5976269236</v>
      </c>
      <c r="N130">
        <f t="shared" si="10"/>
        <v>6</v>
      </c>
      <c r="O130" s="27">
        <f t="shared" si="11"/>
        <v>272123.46288023255</v>
      </c>
    </row>
    <row r="131" spans="1:15" ht="14.25" customHeight="1" x14ac:dyDescent="0.3">
      <c r="A131" t="str">
        <f t="shared" ref="A131:A194" si="12">_xlfn.CONCAT(TEXT(B131,"ГГГГ-ММ-ДД")," ",C131)</f>
        <v>2020-05-25 Санкт-Петербург Юг</v>
      </c>
      <c r="B131" s="9">
        <v>43976</v>
      </c>
      <c r="C131" s="10" t="s">
        <v>14</v>
      </c>
      <c r="D131" s="10">
        <v>266983.5</v>
      </c>
      <c r="E131" s="10">
        <v>27165913.5</v>
      </c>
      <c r="F131" s="10">
        <v>19659432.722999997</v>
      </c>
      <c r="G131" s="11">
        <v>698314.9846153846</v>
      </c>
      <c r="H131">
        <f>VLOOKUP($A131,Лист2!$A$2:'Лист2'!$F$505,4,FALSE)</f>
        <v>129</v>
      </c>
      <c r="I131">
        <f>VLOOKUP($A131,Лист2!$A$2:'Лист2'!$F$505,5,FALSE)</f>
        <v>15822</v>
      </c>
      <c r="J131">
        <f>VLOOKUP($A131,Лист2!$A$2:'Лист2'!$F$505,6,FALSE)</f>
        <v>14753</v>
      </c>
      <c r="K131">
        <f t="shared" ref="K131:K194" si="13">ROUND((($E131-$F131)/$F131)*100,2)</f>
        <v>38.18</v>
      </c>
      <c r="L131">
        <f t="shared" ref="L131:L194" si="14">ROUND(($M131/$E131)*100,2)</f>
        <v>25.06</v>
      </c>
      <c r="M131">
        <f t="shared" ref="M131:M194" si="15">$E131-$F131-$G131</f>
        <v>6808165.792384618</v>
      </c>
      <c r="N131">
        <f t="shared" ref="N131:N194" si="16">WEEKDAY($B131,2)</f>
        <v>1</v>
      </c>
      <c r="O131" s="27">
        <f t="shared" ref="O131:O194" si="17">$E131/$H131</f>
        <v>210588.47674418605</v>
      </c>
    </row>
    <row r="132" spans="1:15" ht="14.25" customHeight="1" x14ac:dyDescent="0.3">
      <c r="A132" t="str">
        <f t="shared" si="12"/>
        <v>2020-04-30 Санкт-Петербург Юг</v>
      </c>
      <c r="B132" s="6">
        <v>43951</v>
      </c>
      <c r="C132" s="7" t="s">
        <v>14</v>
      </c>
      <c r="D132" s="7">
        <v>311131.5</v>
      </c>
      <c r="E132" s="7">
        <v>32418879</v>
      </c>
      <c r="F132" s="7">
        <v>23595019.660999998</v>
      </c>
      <c r="G132" s="8">
        <v>265444.33165384614</v>
      </c>
      <c r="H132">
        <f>VLOOKUP($A132,Лист2!$A$2:'Лист2'!$F$505,4,FALSE)</f>
        <v>129</v>
      </c>
      <c r="I132">
        <f>VLOOKUP($A132,Лист2!$A$2:'Лист2'!$F$505,5,FALSE)</f>
        <v>18042</v>
      </c>
      <c r="J132">
        <f>VLOOKUP($A132,Лист2!$A$2:'Лист2'!$F$505,6,FALSE)</f>
        <v>16631</v>
      </c>
      <c r="K132">
        <f t="shared" si="13"/>
        <v>37.4</v>
      </c>
      <c r="L132">
        <f t="shared" si="14"/>
        <v>26.4</v>
      </c>
      <c r="M132">
        <f t="shared" si="15"/>
        <v>8558415.0073461551</v>
      </c>
      <c r="N132">
        <f t="shared" si="16"/>
        <v>4</v>
      </c>
      <c r="O132" s="27">
        <f t="shared" si="17"/>
        <v>251309.13953488372</v>
      </c>
    </row>
    <row r="133" spans="1:15" ht="14.25" customHeight="1" x14ac:dyDescent="0.3">
      <c r="A133" t="str">
        <f t="shared" si="12"/>
        <v>2020-05-10 Санкт-Петербург Юг</v>
      </c>
      <c r="B133" s="9">
        <v>43961</v>
      </c>
      <c r="C133" s="10" t="s">
        <v>14</v>
      </c>
      <c r="D133" s="10">
        <v>287206.5</v>
      </c>
      <c r="E133" s="10">
        <v>29536176.10605</v>
      </c>
      <c r="F133" s="10">
        <v>21276357.105999999</v>
      </c>
      <c r="G133" s="11">
        <v>541588.89356153843</v>
      </c>
      <c r="H133">
        <f>VLOOKUP($A133,Лист2!$A$2:'Лист2'!$F$505,4,FALSE)</f>
        <v>129</v>
      </c>
      <c r="I133">
        <f>VLOOKUP($A133,Лист2!$A$2:'Лист2'!$F$505,5,FALSE)</f>
        <v>16437</v>
      </c>
      <c r="J133">
        <f>VLOOKUP($A133,Лист2!$A$2:'Лист2'!$F$505,6,FALSE)</f>
        <v>15285</v>
      </c>
      <c r="K133">
        <f t="shared" si="13"/>
        <v>38.82</v>
      </c>
      <c r="L133">
        <f t="shared" si="14"/>
        <v>26.13</v>
      </c>
      <c r="M133">
        <f t="shared" si="15"/>
        <v>7718230.1064884625</v>
      </c>
      <c r="N133">
        <f t="shared" si="16"/>
        <v>7</v>
      </c>
      <c r="O133" s="27">
        <f t="shared" si="17"/>
        <v>228962.6054732558</v>
      </c>
    </row>
    <row r="134" spans="1:15" ht="14.25" customHeight="1" x14ac:dyDescent="0.3">
      <c r="A134" t="str">
        <f t="shared" si="12"/>
        <v>2020-05-08 Санкт-Петербург Юг</v>
      </c>
      <c r="B134" s="6">
        <v>43959</v>
      </c>
      <c r="C134" s="7" t="s">
        <v>14</v>
      </c>
      <c r="D134" s="7">
        <v>370092</v>
      </c>
      <c r="E134" s="7">
        <v>38091556.5</v>
      </c>
      <c r="F134" s="7">
        <v>28012065.349999998</v>
      </c>
      <c r="G134" s="8">
        <v>725212.99592307687</v>
      </c>
      <c r="H134">
        <f>VLOOKUP($A134,Лист2!$A$2:'Лист2'!$F$505,4,FALSE)</f>
        <v>129</v>
      </c>
      <c r="I134">
        <f>VLOOKUP($A134,Лист2!$A$2:'Лист2'!$F$505,5,FALSE)</f>
        <v>20452</v>
      </c>
      <c r="J134">
        <f>VLOOKUP($A134,Лист2!$A$2:'Лист2'!$F$505,6,FALSE)</f>
        <v>18857</v>
      </c>
      <c r="K134">
        <f t="shared" si="13"/>
        <v>35.979999999999997</v>
      </c>
      <c r="L134">
        <f t="shared" si="14"/>
        <v>24.56</v>
      </c>
      <c r="M134">
        <f t="shared" si="15"/>
        <v>9354278.1540769245</v>
      </c>
      <c r="N134">
        <f t="shared" si="16"/>
        <v>5</v>
      </c>
      <c r="O134" s="27">
        <f t="shared" si="17"/>
        <v>295283.38372093026</v>
      </c>
    </row>
    <row r="135" spans="1:15" ht="14.25" customHeight="1" x14ac:dyDescent="0.3">
      <c r="A135" t="str">
        <f t="shared" si="12"/>
        <v>2020-05-07 Санкт-Петербург Юг</v>
      </c>
      <c r="B135" s="9">
        <v>43958</v>
      </c>
      <c r="C135" s="10" t="s">
        <v>14</v>
      </c>
      <c r="D135" s="10">
        <v>247813.5</v>
      </c>
      <c r="E135" s="10">
        <v>25325271</v>
      </c>
      <c r="F135" s="10">
        <v>18582990.427999999</v>
      </c>
      <c r="G135" s="11">
        <v>865201.87857692305</v>
      </c>
      <c r="H135">
        <f>VLOOKUP($A135,Лист2!$A$2:'Лист2'!$F$505,4,FALSE)</f>
        <v>129</v>
      </c>
      <c r="I135">
        <f>VLOOKUP($A135,Лист2!$A$2:'Лист2'!$F$505,5,FALSE)</f>
        <v>14582</v>
      </c>
      <c r="J135">
        <f>VLOOKUP($A135,Лист2!$A$2:'Лист2'!$F$505,6,FALSE)</f>
        <v>13512</v>
      </c>
      <c r="K135">
        <f t="shared" si="13"/>
        <v>36.28</v>
      </c>
      <c r="L135">
        <f t="shared" si="14"/>
        <v>23.21</v>
      </c>
      <c r="M135">
        <f t="shared" si="15"/>
        <v>5877078.6934230775</v>
      </c>
      <c r="N135">
        <f t="shared" si="16"/>
        <v>4</v>
      </c>
      <c r="O135" s="27">
        <f t="shared" si="17"/>
        <v>196319.93023255814</v>
      </c>
    </row>
    <row r="136" spans="1:15" ht="14.25" customHeight="1" x14ac:dyDescent="0.3">
      <c r="A136" t="str">
        <f t="shared" si="12"/>
        <v>2020-05-24 Санкт-Петербург Юг</v>
      </c>
      <c r="B136" s="6">
        <v>43975</v>
      </c>
      <c r="C136" s="7" t="s">
        <v>14</v>
      </c>
      <c r="D136" s="7">
        <v>287740.5</v>
      </c>
      <c r="E136" s="7">
        <v>28188534</v>
      </c>
      <c r="F136" s="7">
        <v>21369401.386999998</v>
      </c>
      <c r="G136" s="8">
        <v>607679.34615384613</v>
      </c>
      <c r="H136">
        <f>VLOOKUP($A136,Лист2!$A$2:'Лист2'!$F$505,4,FALSE)</f>
        <v>129</v>
      </c>
      <c r="I136">
        <f>VLOOKUP($A136,Лист2!$A$2:'Лист2'!$F$505,5,FALSE)</f>
        <v>16432</v>
      </c>
      <c r="J136">
        <f>VLOOKUP($A136,Лист2!$A$2:'Лист2'!$F$505,6,FALSE)</f>
        <v>15345</v>
      </c>
      <c r="K136">
        <f t="shared" si="13"/>
        <v>31.91</v>
      </c>
      <c r="L136">
        <f t="shared" si="14"/>
        <v>22.04</v>
      </c>
      <c r="M136">
        <f t="shared" si="15"/>
        <v>6211453.2668461557</v>
      </c>
      <c r="N136">
        <f t="shared" si="16"/>
        <v>7</v>
      </c>
      <c r="O136" s="27">
        <f t="shared" si="17"/>
        <v>218515.76744186046</v>
      </c>
    </row>
    <row r="137" spans="1:15" ht="14.25" customHeight="1" x14ac:dyDescent="0.3">
      <c r="A137" t="str">
        <f t="shared" si="12"/>
        <v>2020-05-16 Санкт-Петербург Север</v>
      </c>
      <c r="B137" s="9">
        <v>43967</v>
      </c>
      <c r="C137" s="10" t="s">
        <v>15</v>
      </c>
      <c r="D137" s="10">
        <v>408810</v>
      </c>
      <c r="E137" s="10">
        <v>42323631</v>
      </c>
      <c r="F137" s="10">
        <v>31033323.692999996</v>
      </c>
      <c r="G137" s="11">
        <v>571764.09076923074</v>
      </c>
      <c r="H137">
        <f>VLOOKUP($A137,Лист2!$A$2:'Лист2'!$F$505,4,FALSE)</f>
        <v>125</v>
      </c>
      <c r="I137">
        <f>VLOOKUP($A137,Лист2!$A$2:'Лист2'!$F$505,5,FALSE)</f>
        <v>22291</v>
      </c>
      <c r="J137">
        <f>VLOOKUP($A137,Лист2!$A$2:'Лист2'!$F$505,6,FALSE)</f>
        <v>20635</v>
      </c>
      <c r="K137">
        <f t="shared" si="13"/>
        <v>36.380000000000003</v>
      </c>
      <c r="L137">
        <f t="shared" si="14"/>
        <v>25.33</v>
      </c>
      <c r="M137">
        <f t="shared" si="15"/>
        <v>10718543.216230772</v>
      </c>
      <c r="N137">
        <f t="shared" si="16"/>
        <v>6</v>
      </c>
      <c r="O137" s="27">
        <f t="shared" si="17"/>
        <v>338589.04800000001</v>
      </c>
    </row>
    <row r="138" spans="1:15" ht="14.25" customHeight="1" x14ac:dyDescent="0.3">
      <c r="A138" t="str">
        <f t="shared" si="12"/>
        <v>2020-05-19 Санкт-Петербург Север</v>
      </c>
      <c r="B138" s="6">
        <v>43970</v>
      </c>
      <c r="C138" s="7" t="s">
        <v>15</v>
      </c>
      <c r="D138" s="7">
        <v>362536.5</v>
      </c>
      <c r="E138" s="7">
        <v>37023243</v>
      </c>
      <c r="F138" s="7">
        <v>26762183.377</v>
      </c>
      <c r="G138" s="8">
        <v>650375.76849230775</v>
      </c>
      <c r="H138">
        <f>VLOOKUP($A138,Лист2!$A$2:'Лист2'!$F$505,4,FALSE)</f>
        <v>125</v>
      </c>
      <c r="I138">
        <f>VLOOKUP($A138,Лист2!$A$2:'Лист2'!$F$505,5,FALSE)</f>
        <v>20771</v>
      </c>
      <c r="J138">
        <f>VLOOKUP($A138,Лист2!$A$2:'Лист2'!$F$505,6,FALSE)</f>
        <v>19338</v>
      </c>
      <c r="K138">
        <f t="shared" si="13"/>
        <v>38.340000000000003</v>
      </c>
      <c r="L138">
        <f t="shared" si="14"/>
        <v>25.96</v>
      </c>
      <c r="M138">
        <f t="shared" si="15"/>
        <v>9610683.8545076922</v>
      </c>
      <c r="N138">
        <f t="shared" si="16"/>
        <v>2</v>
      </c>
      <c r="O138" s="27">
        <f t="shared" si="17"/>
        <v>296185.94400000002</v>
      </c>
    </row>
    <row r="139" spans="1:15" ht="14.25" customHeight="1" x14ac:dyDescent="0.3">
      <c r="A139" t="str">
        <f t="shared" si="12"/>
        <v>2020-05-17 Санкт-Петербург Север</v>
      </c>
      <c r="B139" s="9">
        <v>43968</v>
      </c>
      <c r="C139" s="10" t="s">
        <v>15</v>
      </c>
      <c r="D139" s="10">
        <v>357072</v>
      </c>
      <c r="E139" s="10">
        <v>36834567</v>
      </c>
      <c r="F139" s="10">
        <v>26914635.671</v>
      </c>
      <c r="G139" s="11">
        <v>566638.92575384618</v>
      </c>
      <c r="H139">
        <f>VLOOKUP($A139,Лист2!$A$2:'Лист2'!$F$505,4,FALSE)</f>
        <v>125</v>
      </c>
      <c r="I139">
        <f>VLOOKUP($A139,Лист2!$A$2:'Лист2'!$F$505,5,FALSE)</f>
        <v>20079</v>
      </c>
      <c r="J139">
        <f>VLOOKUP($A139,Лист2!$A$2:'Лист2'!$F$505,6,FALSE)</f>
        <v>18721</v>
      </c>
      <c r="K139">
        <f t="shared" si="13"/>
        <v>36.86</v>
      </c>
      <c r="L139">
        <f t="shared" si="14"/>
        <v>25.39</v>
      </c>
      <c r="M139">
        <f t="shared" si="15"/>
        <v>9353292.4032461531</v>
      </c>
      <c r="N139">
        <f t="shared" si="16"/>
        <v>7</v>
      </c>
      <c r="O139" s="27">
        <f t="shared" si="17"/>
        <v>294676.53600000002</v>
      </c>
    </row>
    <row r="140" spans="1:15" ht="14.25" customHeight="1" x14ac:dyDescent="0.3">
      <c r="A140" t="str">
        <f t="shared" si="12"/>
        <v>2020-05-09 Санкт-Петербург Север</v>
      </c>
      <c r="B140" s="6">
        <v>43960</v>
      </c>
      <c r="C140" s="7" t="s">
        <v>15</v>
      </c>
      <c r="D140" s="7">
        <v>359214</v>
      </c>
      <c r="E140" s="7">
        <v>38693427</v>
      </c>
      <c r="F140" s="7">
        <v>27863789.055</v>
      </c>
      <c r="G140" s="8">
        <v>582268.72615384613</v>
      </c>
      <c r="H140">
        <f>VLOOKUP($A140,Лист2!$A$2:'Лист2'!$F$505,4,FALSE)</f>
        <v>125</v>
      </c>
      <c r="I140">
        <f>VLOOKUP($A140,Лист2!$A$2:'Лист2'!$F$505,5,FALSE)</f>
        <v>20132</v>
      </c>
      <c r="J140">
        <f>VLOOKUP($A140,Лист2!$A$2:'Лист2'!$F$505,6,FALSE)</f>
        <v>18617</v>
      </c>
      <c r="K140">
        <f t="shared" si="13"/>
        <v>38.869999999999997</v>
      </c>
      <c r="L140">
        <f t="shared" si="14"/>
        <v>26.48</v>
      </c>
      <c r="M140">
        <f t="shared" si="15"/>
        <v>10247369.218846153</v>
      </c>
      <c r="N140">
        <f t="shared" si="16"/>
        <v>6</v>
      </c>
      <c r="O140" s="27">
        <f t="shared" si="17"/>
        <v>309547.41600000003</v>
      </c>
    </row>
    <row r="141" spans="1:15" ht="14.25" customHeight="1" x14ac:dyDescent="0.3">
      <c r="A141" t="str">
        <f t="shared" si="12"/>
        <v>2020-05-04 Санкт-Петербург Север</v>
      </c>
      <c r="B141" s="9">
        <v>43955</v>
      </c>
      <c r="C141" s="10" t="s">
        <v>15</v>
      </c>
      <c r="D141" s="10">
        <v>360255</v>
      </c>
      <c r="E141" s="10">
        <v>38406954</v>
      </c>
      <c r="F141" s="10">
        <v>27588003.988000002</v>
      </c>
      <c r="G141" s="11">
        <v>1078421.345076923</v>
      </c>
      <c r="H141">
        <f>VLOOKUP($A141,Лист2!$A$2:'Лист2'!$F$505,4,FALSE)</f>
        <v>125</v>
      </c>
      <c r="I141">
        <f>VLOOKUP($A141,Лист2!$A$2:'Лист2'!$F$505,5,FALSE)</f>
        <v>20495</v>
      </c>
      <c r="J141">
        <f>VLOOKUP($A141,Лист2!$A$2:'Лист2'!$F$505,6,FALSE)</f>
        <v>18964</v>
      </c>
      <c r="K141">
        <f t="shared" si="13"/>
        <v>39.22</v>
      </c>
      <c r="L141">
        <f t="shared" si="14"/>
        <v>25.36</v>
      </c>
      <c r="M141">
        <f t="shared" si="15"/>
        <v>9740528.6669230759</v>
      </c>
      <c r="N141">
        <f t="shared" si="16"/>
        <v>1</v>
      </c>
      <c r="O141" s="27">
        <f t="shared" si="17"/>
        <v>307255.63199999998</v>
      </c>
    </row>
    <row r="142" spans="1:15" ht="14.25" customHeight="1" x14ac:dyDescent="0.3">
      <c r="A142" t="str">
        <f t="shared" si="12"/>
        <v>2020-04-29 Санкт-Петербург Север</v>
      </c>
      <c r="B142" s="6">
        <v>43950</v>
      </c>
      <c r="C142" s="7" t="s">
        <v>15</v>
      </c>
      <c r="D142" s="7">
        <v>387220.5</v>
      </c>
      <c r="E142" s="7">
        <v>41559384</v>
      </c>
      <c r="F142" s="7">
        <v>30476170.214999996</v>
      </c>
      <c r="G142" s="8">
        <v>642893.56656923075</v>
      </c>
      <c r="H142">
        <f>VLOOKUP($A142,Лист2!$A$2:'Лист2'!$F$505,4,FALSE)</f>
        <v>125</v>
      </c>
      <c r="I142">
        <f>VLOOKUP($A142,Лист2!$A$2:'Лист2'!$F$505,5,FALSE)</f>
        <v>21863</v>
      </c>
      <c r="J142">
        <f>VLOOKUP($A142,Лист2!$A$2:'Лист2'!$F$505,6,FALSE)</f>
        <v>20160</v>
      </c>
      <c r="K142">
        <f t="shared" si="13"/>
        <v>36.369999999999997</v>
      </c>
      <c r="L142">
        <f t="shared" si="14"/>
        <v>25.12</v>
      </c>
      <c r="M142">
        <f t="shared" si="15"/>
        <v>10440320.218430772</v>
      </c>
      <c r="N142">
        <f t="shared" si="16"/>
        <v>3</v>
      </c>
      <c r="O142" s="27">
        <f t="shared" si="17"/>
        <v>332475.07199999999</v>
      </c>
    </row>
    <row r="143" spans="1:15" ht="14.25" customHeight="1" x14ac:dyDescent="0.3">
      <c r="A143" t="str">
        <f t="shared" si="12"/>
        <v>2020-05-02 Санкт-Петербург Север</v>
      </c>
      <c r="B143" s="9">
        <v>43953</v>
      </c>
      <c r="C143" s="10" t="s">
        <v>15</v>
      </c>
      <c r="D143" s="10">
        <v>296580</v>
      </c>
      <c r="E143" s="10">
        <v>31843737</v>
      </c>
      <c r="F143" s="10">
        <v>23119777.98</v>
      </c>
      <c r="G143" s="11">
        <v>657754.31880000001</v>
      </c>
      <c r="H143">
        <f>VLOOKUP($A143,Лист2!$A$2:'Лист2'!$F$505,4,FALSE)</f>
        <v>125</v>
      </c>
      <c r="I143">
        <f>VLOOKUP($A143,Лист2!$A$2:'Лист2'!$F$505,5,FALSE)</f>
        <v>16932</v>
      </c>
      <c r="J143">
        <f>VLOOKUP($A143,Лист2!$A$2:'Лист2'!$F$505,6,FALSE)</f>
        <v>15601</v>
      </c>
      <c r="K143">
        <f t="shared" si="13"/>
        <v>37.729999999999997</v>
      </c>
      <c r="L143">
        <f t="shared" si="14"/>
        <v>25.33</v>
      </c>
      <c r="M143">
        <f t="shared" si="15"/>
        <v>8066204.7011999991</v>
      </c>
      <c r="N143">
        <f t="shared" si="16"/>
        <v>6</v>
      </c>
      <c r="O143" s="27">
        <f t="shared" si="17"/>
        <v>254749.89600000001</v>
      </c>
    </row>
    <row r="144" spans="1:15" ht="14.25" customHeight="1" x14ac:dyDescent="0.3">
      <c r="A144" t="str">
        <f t="shared" si="12"/>
        <v>2020-05-26 Санкт-Петербург Север</v>
      </c>
      <c r="B144" s="6">
        <v>43977</v>
      </c>
      <c r="C144" s="7" t="s">
        <v>15</v>
      </c>
      <c r="D144" s="7">
        <v>369861</v>
      </c>
      <c r="E144" s="7">
        <v>38365960.5</v>
      </c>
      <c r="F144" s="7">
        <v>27592063.502999999</v>
      </c>
      <c r="G144" s="8">
        <v>589339.03384615376</v>
      </c>
      <c r="H144">
        <f>VLOOKUP($A144,Лист2!$A$2:'Лист2'!$F$505,4,FALSE)</f>
        <v>124</v>
      </c>
      <c r="I144">
        <f>VLOOKUP($A144,Лист2!$A$2:'Лист2'!$F$505,5,FALSE)</f>
        <v>21153</v>
      </c>
      <c r="J144">
        <f>VLOOKUP($A144,Лист2!$A$2:'Лист2'!$F$505,6,FALSE)</f>
        <v>19673</v>
      </c>
      <c r="K144">
        <f t="shared" si="13"/>
        <v>39.049999999999997</v>
      </c>
      <c r="L144">
        <f t="shared" si="14"/>
        <v>26.55</v>
      </c>
      <c r="M144">
        <f t="shared" si="15"/>
        <v>10184557.963153848</v>
      </c>
      <c r="N144">
        <f t="shared" si="16"/>
        <v>2</v>
      </c>
      <c r="O144" s="27">
        <f t="shared" si="17"/>
        <v>309402.90725806454</v>
      </c>
    </row>
    <row r="145" spans="1:15" ht="14.25" customHeight="1" x14ac:dyDescent="0.3">
      <c r="A145" t="str">
        <f t="shared" si="12"/>
        <v>2020-05-01 Санкт-Петербург Север</v>
      </c>
      <c r="B145" s="9">
        <v>43952</v>
      </c>
      <c r="C145" s="10" t="s">
        <v>15</v>
      </c>
      <c r="D145" s="10">
        <v>372504</v>
      </c>
      <c r="E145" s="10">
        <v>40077193.5</v>
      </c>
      <c r="F145" s="10">
        <v>29141359.438000001</v>
      </c>
      <c r="G145" s="11">
        <v>848425.41843846149</v>
      </c>
      <c r="H145">
        <f>VLOOKUP($A145,Лист2!$A$2:'Лист2'!$F$505,4,FALSE)</f>
        <v>125</v>
      </c>
      <c r="I145">
        <f>VLOOKUP($A145,Лист2!$A$2:'Лист2'!$F$505,5,FALSE)</f>
        <v>20602</v>
      </c>
      <c r="J145">
        <f>VLOOKUP($A145,Лист2!$A$2:'Лист2'!$F$505,6,FALSE)</f>
        <v>18845</v>
      </c>
      <c r="K145">
        <f t="shared" si="13"/>
        <v>37.53</v>
      </c>
      <c r="L145">
        <f t="shared" si="14"/>
        <v>25.17</v>
      </c>
      <c r="M145">
        <f t="shared" si="15"/>
        <v>10087408.643561538</v>
      </c>
      <c r="N145">
        <f t="shared" si="16"/>
        <v>5</v>
      </c>
      <c r="O145" s="27">
        <f t="shared" si="17"/>
        <v>320617.54800000001</v>
      </c>
    </row>
    <row r="146" spans="1:15" ht="14.25" customHeight="1" x14ac:dyDescent="0.3">
      <c r="A146" t="str">
        <f t="shared" si="12"/>
        <v>2020-05-12 Санкт-Петербург Север</v>
      </c>
      <c r="B146" s="6">
        <v>43963</v>
      </c>
      <c r="C146" s="7" t="s">
        <v>15</v>
      </c>
      <c r="D146" s="7">
        <v>373392</v>
      </c>
      <c r="E146" s="7">
        <v>39578577</v>
      </c>
      <c r="F146" s="7">
        <v>28453665.594999999</v>
      </c>
      <c r="G146" s="8">
        <v>535419.89796923078</v>
      </c>
      <c r="H146">
        <f>VLOOKUP($A146,Лист2!$A$2:'Лист2'!$F$505,4,FALSE)</f>
        <v>125</v>
      </c>
      <c r="I146">
        <f>VLOOKUP($A146,Лист2!$A$2:'Лист2'!$F$505,5,FALSE)</f>
        <v>21106</v>
      </c>
      <c r="J146">
        <f>VLOOKUP($A146,Лист2!$A$2:'Лист2'!$F$505,6,FALSE)</f>
        <v>19651</v>
      </c>
      <c r="K146">
        <f t="shared" si="13"/>
        <v>39.1</v>
      </c>
      <c r="L146">
        <f t="shared" si="14"/>
        <v>26.76</v>
      </c>
      <c r="M146">
        <f t="shared" si="15"/>
        <v>10589491.50703077</v>
      </c>
      <c r="N146">
        <f t="shared" si="16"/>
        <v>2</v>
      </c>
      <c r="O146" s="27">
        <f t="shared" si="17"/>
        <v>316628.61599999998</v>
      </c>
    </row>
    <row r="147" spans="1:15" ht="14.25" customHeight="1" x14ac:dyDescent="0.3">
      <c r="A147" t="str">
        <f t="shared" si="12"/>
        <v>2020-05-21 Санкт-Петербург Север</v>
      </c>
      <c r="B147" s="9">
        <v>43972</v>
      </c>
      <c r="C147" s="10" t="s">
        <v>15</v>
      </c>
      <c r="D147" s="10">
        <v>378043.5</v>
      </c>
      <c r="E147" s="10">
        <v>37902156.57</v>
      </c>
      <c r="F147" s="10">
        <v>28083686.689999998</v>
      </c>
      <c r="G147" s="11">
        <v>713697.60769230768</v>
      </c>
      <c r="H147">
        <f>VLOOKUP($A147,Лист2!$A$2:'Лист2'!$F$505,4,FALSE)</f>
        <v>125</v>
      </c>
      <c r="I147">
        <f>VLOOKUP($A147,Лист2!$A$2:'Лист2'!$F$505,5,FALSE)</f>
        <v>20911</v>
      </c>
      <c r="J147">
        <f>VLOOKUP($A147,Лист2!$A$2:'Лист2'!$F$505,6,FALSE)</f>
        <v>19358</v>
      </c>
      <c r="K147">
        <f t="shared" si="13"/>
        <v>34.96</v>
      </c>
      <c r="L147">
        <f t="shared" si="14"/>
        <v>24.02</v>
      </c>
      <c r="M147">
        <f t="shared" si="15"/>
        <v>9104772.2723076958</v>
      </c>
      <c r="N147">
        <f t="shared" si="16"/>
        <v>4</v>
      </c>
      <c r="O147" s="27">
        <f t="shared" si="17"/>
        <v>303217.25255999999</v>
      </c>
    </row>
    <row r="148" spans="1:15" ht="14.25" customHeight="1" x14ac:dyDescent="0.3">
      <c r="A148" t="str">
        <f t="shared" si="12"/>
        <v>2020-05-20 Санкт-Петербург Север</v>
      </c>
      <c r="B148" s="6">
        <v>43971</v>
      </c>
      <c r="C148" s="7" t="s">
        <v>15</v>
      </c>
      <c r="D148" s="7">
        <v>388668</v>
      </c>
      <c r="E148" s="7">
        <v>39639309</v>
      </c>
      <c r="F148" s="7">
        <v>28736966.634</v>
      </c>
      <c r="G148" s="8">
        <v>997757.75384615385</v>
      </c>
      <c r="H148">
        <f>VLOOKUP($A148,Лист2!$A$2:'Лист2'!$F$505,4,FALSE)</f>
        <v>125</v>
      </c>
      <c r="I148">
        <f>VLOOKUP($A148,Лист2!$A$2:'Лист2'!$F$505,5,FALSE)</f>
        <v>21674</v>
      </c>
      <c r="J148">
        <f>VLOOKUP($A148,Лист2!$A$2:'Лист2'!$F$505,6,FALSE)</f>
        <v>20155</v>
      </c>
      <c r="K148">
        <f t="shared" si="13"/>
        <v>37.94</v>
      </c>
      <c r="L148">
        <f t="shared" si="14"/>
        <v>24.99</v>
      </c>
      <c r="M148">
        <f t="shared" si="15"/>
        <v>9904584.6121538468</v>
      </c>
      <c r="N148">
        <f t="shared" si="16"/>
        <v>3</v>
      </c>
      <c r="O148" s="27">
        <f t="shared" si="17"/>
        <v>317114.47200000001</v>
      </c>
    </row>
    <row r="149" spans="1:15" ht="14.25" customHeight="1" x14ac:dyDescent="0.3">
      <c r="A149" t="str">
        <f t="shared" si="12"/>
        <v>2020-05-05 Санкт-Петербург Север</v>
      </c>
      <c r="B149" s="9">
        <v>43956</v>
      </c>
      <c r="C149" s="10" t="s">
        <v>15</v>
      </c>
      <c r="D149" s="10">
        <v>333792</v>
      </c>
      <c r="E149" s="10">
        <v>35671734</v>
      </c>
      <c r="F149" s="10">
        <v>25644478.342</v>
      </c>
      <c r="G149" s="11">
        <v>919576.96055384621</v>
      </c>
      <c r="H149">
        <f>VLOOKUP($A149,Лист2!$A$2:'Лист2'!$F$505,4,FALSE)</f>
        <v>125</v>
      </c>
      <c r="I149">
        <f>VLOOKUP($A149,Лист2!$A$2:'Лист2'!$F$505,5,FALSE)</f>
        <v>18944</v>
      </c>
      <c r="J149">
        <f>VLOOKUP($A149,Лист2!$A$2:'Лист2'!$F$505,6,FALSE)</f>
        <v>17541</v>
      </c>
      <c r="K149">
        <f t="shared" si="13"/>
        <v>39.1</v>
      </c>
      <c r="L149">
        <f t="shared" si="14"/>
        <v>25.53</v>
      </c>
      <c r="M149">
        <f t="shared" si="15"/>
        <v>9107678.6974461544</v>
      </c>
      <c r="N149">
        <f t="shared" si="16"/>
        <v>2</v>
      </c>
      <c r="O149" s="27">
        <f t="shared" si="17"/>
        <v>285373.87199999997</v>
      </c>
    </row>
    <row r="150" spans="1:15" ht="14.25" customHeight="1" x14ac:dyDescent="0.3">
      <c r="A150" t="str">
        <f t="shared" si="12"/>
        <v>2020-04-28 Санкт-Петербург Север</v>
      </c>
      <c r="B150" s="6">
        <v>43949</v>
      </c>
      <c r="C150" s="7" t="s">
        <v>15</v>
      </c>
      <c r="D150" s="7">
        <v>376060.5</v>
      </c>
      <c r="E150" s="7">
        <v>39918028.5</v>
      </c>
      <c r="F150" s="7">
        <v>29154014.884</v>
      </c>
      <c r="G150" s="8">
        <v>611904.23352307687</v>
      </c>
      <c r="H150">
        <f>VLOOKUP($A150,Лист2!$A$2:'Лист2'!$F$505,4,FALSE)</f>
        <v>125</v>
      </c>
      <c r="I150">
        <f>VLOOKUP($A150,Лист2!$A$2:'Лист2'!$F$505,5,FALSE)</f>
        <v>20914</v>
      </c>
      <c r="J150">
        <f>VLOOKUP($A150,Лист2!$A$2:'Лист2'!$F$505,6,FALSE)</f>
        <v>19479</v>
      </c>
      <c r="K150">
        <f t="shared" si="13"/>
        <v>36.92</v>
      </c>
      <c r="L150">
        <f t="shared" si="14"/>
        <v>25.43</v>
      </c>
      <c r="M150">
        <f t="shared" si="15"/>
        <v>10152109.382476924</v>
      </c>
      <c r="N150">
        <f t="shared" si="16"/>
        <v>2</v>
      </c>
      <c r="O150" s="27">
        <f t="shared" si="17"/>
        <v>319344.228</v>
      </c>
    </row>
    <row r="151" spans="1:15" ht="14.25" customHeight="1" x14ac:dyDescent="0.3">
      <c r="A151" t="str">
        <f t="shared" si="12"/>
        <v>2020-05-13 Санкт-Петербург Север</v>
      </c>
      <c r="B151" s="9">
        <v>43964</v>
      </c>
      <c r="C151" s="10" t="s">
        <v>15</v>
      </c>
      <c r="D151" s="10">
        <v>350068.5</v>
      </c>
      <c r="E151" s="10">
        <v>37197115.5</v>
      </c>
      <c r="F151" s="10">
        <v>26793668.158999998</v>
      </c>
      <c r="G151" s="11">
        <v>582815.36153846153</v>
      </c>
      <c r="H151">
        <f>VLOOKUP($A151,Лист2!$A$2:'Лист2'!$F$505,4,FALSE)</f>
        <v>125</v>
      </c>
      <c r="I151">
        <f>VLOOKUP($A151,Лист2!$A$2:'Лист2'!$F$505,5,FALSE)</f>
        <v>19965</v>
      </c>
      <c r="J151">
        <f>VLOOKUP($A151,Лист2!$A$2:'Лист2'!$F$505,6,FALSE)</f>
        <v>18573</v>
      </c>
      <c r="K151">
        <f t="shared" si="13"/>
        <v>38.83</v>
      </c>
      <c r="L151">
        <f t="shared" si="14"/>
        <v>26.4</v>
      </c>
      <c r="M151">
        <f t="shared" si="15"/>
        <v>9820631.9794615395</v>
      </c>
      <c r="N151">
        <f t="shared" si="16"/>
        <v>3</v>
      </c>
      <c r="O151" s="27">
        <f t="shared" si="17"/>
        <v>297576.924</v>
      </c>
    </row>
    <row r="152" spans="1:15" ht="14.25" customHeight="1" x14ac:dyDescent="0.3">
      <c r="A152" t="str">
        <f t="shared" si="12"/>
        <v>2020-05-31 Санкт-Петербург Юг</v>
      </c>
      <c r="B152" s="6">
        <v>43982</v>
      </c>
      <c r="C152" s="7" t="s">
        <v>14</v>
      </c>
      <c r="D152" s="7">
        <v>294337.5</v>
      </c>
      <c r="E152" s="7">
        <v>29327766</v>
      </c>
      <c r="F152" s="7">
        <v>22491044.692999996</v>
      </c>
      <c r="G152" s="8">
        <v>283716.73846153845</v>
      </c>
      <c r="H152">
        <f>VLOOKUP($A152,Лист2!$A$2:'Лист2'!$F$505,4,FALSE)</f>
        <v>129</v>
      </c>
      <c r="I152">
        <f>VLOOKUP($A152,Лист2!$A$2:'Лист2'!$F$505,5,FALSE)</f>
        <v>17235</v>
      </c>
      <c r="J152">
        <f>VLOOKUP($A152,Лист2!$A$2:'Лист2'!$F$505,6,FALSE)</f>
        <v>16052</v>
      </c>
      <c r="K152">
        <f t="shared" si="13"/>
        <v>30.4</v>
      </c>
      <c r="L152">
        <f t="shared" si="14"/>
        <v>22.34</v>
      </c>
      <c r="M152">
        <f t="shared" si="15"/>
        <v>6553004.5685384655</v>
      </c>
      <c r="N152">
        <f t="shared" si="16"/>
        <v>7</v>
      </c>
      <c r="O152" s="27">
        <f t="shared" si="17"/>
        <v>227347.02325581395</v>
      </c>
    </row>
    <row r="153" spans="1:15" ht="14.25" customHeight="1" x14ac:dyDescent="0.3">
      <c r="A153" t="str">
        <f t="shared" si="12"/>
        <v>2020-05-03 Санкт-Петербург Север</v>
      </c>
      <c r="B153" s="9">
        <v>43954</v>
      </c>
      <c r="C153" s="10" t="s">
        <v>15</v>
      </c>
      <c r="D153" s="10">
        <v>342666</v>
      </c>
      <c r="E153" s="10">
        <v>36631999.5</v>
      </c>
      <c r="F153" s="10">
        <v>26408496.047999997</v>
      </c>
      <c r="G153" s="11">
        <v>820373.56815384608</v>
      </c>
      <c r="H153">
        <f>VLOOKUP($A153,Лист2!$A$2:'Лист2'!$F$505,4,FALSE)</f>
        <v>125</v>
      </c>
      <c r="I153">
        <f>VLOOKUP($A153,Лист2!$A$2:'Лист2'!$F$505,5,FALSE)</f>
        <v>18861</v>
      </c>
      <c r="J153">
        <f>VLOOKUP($A153,Лист2!$A$2:'Лист2'!$F$505,6,FALSE)</f>
        <v>17420</v>
      </c>
      <c r="K153">
        <f t="shared" si="13"/>
        <v>38.71</v>
      </c>
      <c r="L153">
        <f t="shared" si="14"/>
        <v>25.67</v>
      </c>
      <c r="M153">
        <f t="shared" si="15"/>
        <v>9403129.8838461563</v>
      </c>
      <c r="N153">
        <f t="shared" si="16"/>
        <v>7</v>
      </c>
      <c r="O153" s="27">
        <f t="shared" si="17"/>
        <v>293055.99599999998</v>
      </c>
    </row>
    <row r="154" spans="1:15" ht="14.25" customHeight="1" x14ac:dyDescent="0.3">
      <c r="A154" t="str">
        <f t="shared" si="12"/>
        <v>2020-05-30 Санкт-Петербург Юг</v>
      </c>
      <c r="B154" s="6">
        <v>43981</v>
      </c>
      <c r="C154" s="7" t="s">
        <v>14</v>
      </c>
      <c r="D154" s="7">
        <v>364882.5</v>
      </c>
      <c r="E154" s="7">
        <v>35724493.5</v>
      </c>
      <c r="F154" s="7">
        <v>27535617.434</v>
      </c>
      <c r="G154" s="8">
        <v>541116.6988461538</v>
      </c>
      <c r="H154">
        <f>VLOOKUP($A154,Лист2!$A$2:'Лист2'!$F$505,4,FALSE)</f>
        <v>129</v>
      </c>
      <c r="I154">
        <f>VLOOKUP($A154,Лист2!$A$2:'Лист2'!$F$505,5,FALSE)</f>
        <v>20243</v>
      </c>
      <c r="J154">
        <f>VLOOKUP($A154,Лист2!$A$2:'Лист2'!$F$505,6,FALSE)</f>
        <v>18711</v>
      </c>
      <c r="K154">
        <f t="shared" si="13"/>
        <v>29.74</v>
      </c>
      <c r="L154">
        <f t="shared" si="14"/>
        <v>21.41</v>
      </c>
      <c r="M154">
        <f t="shared" si="15"/>
        <v>7647759.3671538457</v>
      </c>
      <c r="N154">
        <f t="shared" si="16"/>
        <v>6</v>
      </c>
      <c r="O154" s="27">
        <f t="shared" si="17"/>
        <v>276934.0581395349</v>
      </c>
    </row>
    <row r="155" spans="1:15" ht="14.25" customHeight="1" x14ac:dyDescent="0.3">
      <c r="A155" t="str">
        <f t="shared" si="12"/>
        <v>2020-05-06 Санкт-Петербург Север</v>
      </c>
      <c r="B155" s="9">
        <v>43957</v>
      </c>
      <c r="C155" s="10" t="s">
        <v>15</v>
      </c>
      <c r="D155" s="10">
        <v>355278</v>
      </c>
      <c r="E155" s="10">
        <v>38092344</v>
      </c>
      <c r="F155" s="10">
        <v>27467616.702999998</v>
      </c>
      <c r="G155" s="11">
        <v>942702.9</v>
      </c>
      <c r="H155">
        <f>VLOOKUP($A155,Лист2!$A$2:'Лист2'!$F$505,4,FALSE)</f>
        <v>125</v>
      </c>
      <c r="I155">
        <f>VLOOKUP($A155,Лист2!$A$2:'Лист2'!$F$505,5,FALSE)</f>
        <v>20218</v>
      </c>
      <c r="J155">
        <f>VLOOKUP($A155,Лист2!$A$2:'Лист2'!$F$505,6,FALSE)</f>
        <v>18647</v>
      </c>
      <c r="K155">
        <f t="shared" si="13"/>
        <v>38.68</v>
      </c>
      <c r="L155">
        <f t="shared" si="14"/>
        <v>25.42</v>
      </c>
      <c r="M155">
        <f t="shared" si="15"/>
        <v>9682024.3970000017</v>
      </c>
      <c r="N155">
        <f t="shared" si="16"/>
        <v>3</v>
      </c>
      <c r="O155" s="27">
        <f t="shared" si="17"/>
        <v>304738.75199999998</v>
      </c>
    </row>
    <row r="156" spans="1:15" ht="14.25" customHeight="1" x14ac:dyDescent="0.3">
      <c r="A156" t="str">
        <f t="shared" si="12"/>
        <v>2020-05-23 Санкт-Петербург Север</v>
      </c>
      <c r="B156" s="6">
        <v>43974</v>
      </c>
      <c r="C156" s="7" t="s">
        <v>15</v>
      </c>
      <c r="D156" s="7">
        <v>456885</v>
      </c>
      <c r="E156" s="7">
        <v>46408080</v>
      </c>
      <c r="F156" s="7">
        <v>34793888.932999998</v>
      </c>
      <c r="G156" s="8">
        <v>595793.09065384604</v>
      </c>
      <c r="H156">
        <f>VLOOKUP($A156,Лист2!$A$2:'Лист2'!$F$505,4,FALSE)</f>
        <v>125</v>
      </c>
      <c r="I156">
        <f>VLOOKUP($A156,Лист2!$A$2:'Лист2'!$F$505,5,FALSE)</f>
        <v>24574</v>
      </c>
      <c r="J156">
        <f>VLOOKUP($A156,Лист2!$A$2:'Лист2'!$F$505,6,FALSE)</f>
        <v>22609</v>
      </c>
      <c r="K156">
        <f t="shared" si="13"/>
        <v>33.380000000000003</v>
      </c>
      <c r="L156">
        <f t="shared" si="14"/>
        <v>23.74</v>
      </c>
      <c r="M156">
        <f t="shared" si="15"/>
        <v>11018397.976346156</v>
      </c>
      <c r="N156">
        <f t="shared" si="16"/>
        <v>6</v>
      </c>
      <c r="O156" s="27">
        <f t="shared" si="17"/>
        <v>371264.64</v>
      </c>
    </row>
    <row r="157" spans="1:15" ht="14.25" customHeight="1" x14ac:dyDescent="0.3">
      <c r="A157" t="str">
        <f t="shared" si="12"/>
        <v>2020-05-28 Санкт-Петербург Юг</v>
      </c>
      <c r="B157" s="9">
        <v>43979</v>
      </c>
      <c r="C157" s="10" t="s">
        <v>14</v>
      </c>
      <c r="D157" s="10">
        <v>278491.5</v>
      </c>
      <c r="E157" s="10">
        <v>28151004.75</v>
      </c>
      <c r="F157" s="10">
        <v>20806418.796</v>
      </c>
      <c r="G157" s="11">
        <v>591565.35384615383</v>
      </c>
      <c r="H157">
        <f>VLOOKUP($A157,Лист2!$A$2:'Лист2'!$F$505,4,FALSE)</f>
        <v>129</v>
      </c>
      <c r="I157">
        <f>VLOOKUP($A157,Лист2!$A$2:'Лист2'!$F$505,5,FALSE)</f>
        <v>16453</v>
      </c>
      <c r="J157">
        <f>VLOOKUP($A157,Лист2!$A$2:'Лист2'!$F$505,6,FALSE)</f>
        <v>15289</v>
      </c>
      <c r="K157">
        <f t="shared" si="13"/>
        <v>35.299999999999997</v>
      </c>
      <c r="L157">
        <f t="shared" si="14"/>
        <v>23.99</v>
      </c>
      <c r="M157">
        <f t="shared" si="15"/>
        <v>6753020.6001538457</v>
      </c>
      <c r="N157">
        <f t="shared" si="16"/>
        <v>4</v>
      </c>
      <c r="O157" s="27">
        <f t="shared" si="17"/>
        <v>218224.84302325582</v>
      </c>
    </row>
    <row r="158" spans="1:15" ht="14.25" customHeight="1" x14ac:dyDescent="0.3">
      <c r="A158" t="str">
        <f t="shared" si="12"/>
        <v>2020-05-25 Санкт-Петербург Север</v>
      </c>
      <c r="B158" s="6">
        <v>43976</v>
      </c>
      <c r="C158" s="7" t="s">
        <v>15</v>
      </c>
      <c r="D158" s="7">
        <v>349734</v>
      </c>
      <c r="E158" s="7">
        <v>36883428</v>
      </c>
      <c r="F158" s="7">
        <v>26438356.802999999</v>
      </c>
      <c r="G158" s="8">
        <v>742420.26923076913</v>
      </c>
      <c r="H158">
        <f>VLOOKUP($A158,Лист2!$A$2:'Лист2'!$F$505,4,FALSE)</f>
        <v>124</v>
      </c>
      <c r="I158">
        <f>VLOOKUP($A158,Лист2!$A$2:'Лист2'!$F$505,5,FALSE)</f>
        <v>20358</v>
      </c>
      <c r="J158">
        <f>VLOOKUP($A158,Лист2!$A$2:'Лист2'!$F$505,6,FALSE)</f>
        <v>18890</v>
      </c>
      <c r="K158">
        <f t="shared" si="13"/>
        <v>39.51</v>
      </c>
      <c r="L158">
        <f t="shared" si="14"/>
        <v>26.31</v>
      </c>
      <c r="M158">
        <f t="shared" si="15"/>
        <v>9702650.9277692307</v>
      </c>
      <c r="N158">
        <f t="shared" si="16"/>
        <v>1</v>
      </c>
      <c r="O158" s="27">
        <f t="shared" si="17"/>
        <v>297447</v>
      </c>
    </row>
    <row r="159" spans="1:15" ht="14.25" customHeight="1" x14ac:dyDescent="0.3">
      <c r="A159" t="str">
        <f t="shared" si="12"/>
        <v>2020-04-30 Санкт-Петербург Север</v>
      </c>
      <c r="B159" s="9">
        <v>43951</v>
      </c>
      <c r="C159" s="10" t="s">
        <v>15</v>
      </c>
      <c r="D159" s="10">
        <v>401580</v>
      </c>
      <c r="E159" s="10">
        <v>43028734.5</v>
      </c>
      <c r="F159" s="10">
        <v>31156525.939999998</v>
      </c>
      <c r="G159" s="11">
        <v>343786.08461538458</v>
      </c>
      <c r="H159">
        <f>VLOOKUP($A159,Лист2!$A$2:'Лист2'!$F$505,4,FALSE)</f>
        <v>125</v>
      </c>
      <c r="I159">
        <f>VLOOKUP($A159,Лист2!$A$2:'Лист2'!$F$505,5,FALSE)</f>
        <v>22368</v>
      </c>
      <c r="J159">
        <f>VLOOKUP($A159,Лист2!$A$2:'Лист2'!$F$505,6,FALSE)</f>
        <v>20625</v>
      </c>
      <c r="K159">
        <f t="shared" si="13"/>
        <v>38.11</v>
      </c>
      <c r="L159">
        <f t="shared" si="14"/>
        <v>26.79</v>
      </c>
      <c r="M159">
        <f t="shared" si="15"/>
        <v>11528422.475384617</v>
      </c>
      <c r="N159">
        <f t="shared" si="16"/>
        <v>4</v>
      </c>
      <c r="O159" s="27">
        <f t="shared" si="17"/>
        <v>344229.87599999999</v>
      </c>
    </row>
    <row r="160" spans="1:15" ht="14.25" customHeight="1" x14ac:dyDescent="0.3">
      <c r="A160" t="str">
        <f t="shared" si="12"/>
        <v>2020-05-10 Санкт-Петербург Север</v>
      </c>
      <c r="B160" s="6">
        <v>43961</v>
      </c>
      <c r="C160" s="7" t="s">
        <v>15</v>
      </c>
      <c r="D160" s="7">
        <v>368649</v>
      </c>
      <c r="E160" s="7">
        <v>39010875</v>
      </c>
      <c r="F160" s="7">
        <v>28090230.958999999</v>
      </c>
      <c r="G160" s="8">
        <v>532663.16153846146</v>
      </c>
      <c r="H160">
        <f>VLOOKUP($A160,Лист2!$A$2:'Лист2'!$F$505,4,FALSE)</f>
        <v>125</v>
      </c>
      <c r="I160">
        <f>VLOOKUP($A160,Лист2!$A$2:'Лист2'!$F$505,5,FALSE)</f>
        <v>20368</v>
      </c>
      <c r="J160">
        <f>VLOOKUP($A160,Лист2!$A$2:'Лист2'!$F$505,6,FALSE)</f>
        <v>18884</v>
      </c>
      <c r="K160">
        <f t="shared" si="13"/>
        <v>38.880000000000003</v>
      </c>
      <c r="L160">
        <f t="shared" si="14"/>
        <v>26.63</v>
      </c>
      <c r="M160">
        <f t="shared" si="15"/>
        <v>10387980.87946154</v>
      </c>
      <c r="N160">
        <f t="shared" si="16"/>
        <v>7</v>
      </c>
      <c r="O160" s="27">
        <f t="shared" si="17"/>
        <v>312087</v>
      </c>
    </row>
    <row r="161" spans="1:15" ht="14.25" customHeight="1" x14ac:dyDescent="0.3">
      <c r="A161" t="str">
        <f t="shared" si="12"/>
        <v>2020-05-08 Санкт-Петербург Север</v>
      </c>
      <c r="B161" s="9">
        <v>43959</v>
      </c>
      <c r="C161" s="10" t="s">
        <v>15</v>
      </c>
      <c r="D161" s="10">
        <v>463530</v>
      </c>
      <c r="E161" s="10">
        <v>49123180.5</v>
      </c>
      <c r="F161" s="10">
        <v>36012087.989</v>
      </c>
      <c r="G161" s="11">
        <v>700442.11537692312</v>
      </c>
      <c r="H161">
        <f>VLOOKUP($A161,Лист2!$A$2:'Лист2'!$F$505,4,FALSE)</f>
        <v>125</v>
      </c>
      <c r="I161">
        <f>VLOOKUP($A161,Лист2!$A$2:'Лист2'!$F$505,5,FALSE)</f>
        <v>24620</v>
      </c>
      <c r="J161">
        <f>VLOOKUP($A161,Лист2!$A$2:'Лист2'!$F$505,6,FALSE)</f>
        <v>22641</v>
      </c>
      <c r="K161">
        <f t="shared" si="13"/>
        <v>36.409999999999997</v>
      </c>
      <c r="L161">
        <f t="shared" si="14"/>
        <v>25.26</v>
      </c>
      <c r="M161">
        <f t="shared" si="15"/>
        <v>12410650.395623077</v>
      </c>
      <c r="N161">
        <f t="shared" si="16"/>
        <v>5</v>
      </c>
      <c r="O161" s="27">
        <f t="shared" si="17"/>
        <v>392985.44400000002</v>
      </c>
    </row>
    <row r="162" spans="1:15" ht="14.25" customHeight="1" x14ac:dyDescent="0.3">
      <c r="A162" t="str">
        <f t="shared" si="12"/>
        <v>2020-05-07 Санкт-Петербург Север</v>
      </c>
      <c r="B162" s="6">
        <v>43958</v>
      </c>
      <c r="C162" s="7" t="s">
        <v>15</v>
      </c>
      <c r="D162" s="7">
        <v>319110</v>
      </c>
      <c r="E162" s="7">
        <v>33763989</v>
      </c>
      <c r="F162" s="7">
        <v>24610757.489</v>
      </c>
      <c r="G162" s="8">
        <v>1101833.4472307691</v>
      </c>
      <c r="H162">
        <f>VLOOKUP($A162,Лист2!$A$2:'Лист2'!$F$505,4,FALSE)</f>
        <v>125</v>
      </c>
      <c r="I162">
        <f>VLOOKUP($A162,Лист2!$A$2:'Лист2'!$F$505,5,FALSE)</f>
        <v>18014</v>
      </c>
      <c r="J162">
        <f>VLOOKUP($A162,Лист2!$A$2:'Лист2'!$F$505,6,FALSE)</f>
        <v>16675</v>
      </c>
      <c r="K162">
        <f t="shared" si="13"/>
        <v>37.19</v>
      </c>
      <c r="L162">
        <f t="shared" si="14"/>
        <v>23.85</v>
      </c>
      <c r="M162">
        <f t="shared" si="15"/>
        <v>8051398.0637692306</v>
      </c>
      <c r="N162">
        <f t="shared" si="16"/>
        <v>4</v>
      </c>
      <c r="O162" s="27">
        <f t="shared" si="17"/>
        <v>270111.91200000001</v>
      </c>
    </row>
    <row r="163" spans="1:15" ht="14.25" customHeight="1" x14ac:dyDescent="0.3">
      <c r="A163" t="str">
        <f t="shared" si="12"/>
        <v>2020-05-24 Санкт-Петербург Север</v>
      </c>
      <c r="B163" s="9">
        <v>43975</v>
      </c>
      <c r="C163" s="10" t="s">
        <v>15</v>
      </c>
      <c r="D163" s="10">
        <v>375744</v>
      </c>
      <c r="E163" s="10">
        <v>38191381.5</v>
      </c>
      <c r="F163" s="10">
        <v>28822960.470999997</v>
      </c>
      <c r="G163" s="11">
        <v>574198.11538461538</v>
      </c>
      <c r="H163">
        <f>VLOOKUP($A163,Лист2!$A$2:'Лист2'!$F$505,4,FALSE)</f>
        <v>125</v>
      </c>
      <c r="I163">
        <f>VLOOKUP($A163,Лист2!$A$2:'Лист2'!$F$505,5,FALSE)</f>
        <v>21004</v>
      </c>
      <c r="J163">
        <f>VLOOKUP($A163,Лист2!$A$2:'Лист2'!$F$505,6,FALSE)</f>
        <v>19556</v>
      </c>
      <c r="K163">
        <f t="shared" si="13"/>
        <v>32.5</v>
      </c>
      <c r="L163">
        <f t="shared" si="14"/>
        <v>23.03</v>
      </c>
      <c r="M163">
        <f t="shared" si="15"/>
        <v>8794222.9136153869</v>
      </c>
      <c r="N163">
        <f t="shared" si="16"/>
        <v>7</v>
      </c>
      <c r="O163" s="27">
        <f t="shared" si="17"/>
        <v>305531.05200000003</v>
      </c>
    </row>
    <row r="164" spans="1:15" ht="14.25" customHeight="1" x14ac:dyDescent="0.3">
      <c r="A164" t="str">
        <f t="shared" si="12"/>
        <v>2020-05-16 Волгоград</v>
      </c>
      <c r="B164" s="6">
        <v>43967</v>
      </c>
      <c r="C164" s="7" t="s">
        <v>16</v>
      </c>
      <c r="D164" s="7">
        <v>81331.5</v>
      </c>
      <c r="E164" s="7">
        <v>6652179</v>
      </c>
      <c r="F164" s="7">
        <v>5305378.9040000001</v>
      </c>
      <c r="G164" s="8">
        <v>156413.8362153846</v>
      </c>
      <c r="H164">
        <f>VLOOKUP($A164,Лист2!$A$2:'Лист2'!$F$505,4,FALSE)</f>
        <v>36</v>
      </c>
      <c r="I164">
        <f>VLOOKUP($A164,Лист2!$A$2:'Лист2'!$F$505,5,FALSE)</f>
        <v>5286</v>
      </c>
      <c r="J164">
        <f>VLOOKUP($A164,Лист2!$A$2:'Лист2'!$F$505,6,FALSE)</f>
        <v>4867</v>
      </c>
      <c r="K164">
        <f t="shared" si="13"/>
        <v>25.39</v>
      </c>
      <c r="L164">
        <f t="shared" si="14"/>
        <v>17.89</v>
      </c>
      <c r="M164">
        <f t="shared" si="15"/>
        <v>1190386.2597846154</v>
      </c>
      <c r="N164">
        <f t="shared" si="16"/>
        <v>6</v>
      </c>
      <c r="O164" s="27">
        <f t="shared" si="17"/>
        <v>184782.75</v>
      </c>
    </row>
    <row r="165" spans="1:15" ht="14.25" customHeight="1" x14ac:dyDescent="0.3">
      <c r="A165" t="str">
        <f t="shared" si="12"/>
        <v>2020-05-19 Волгоград</v>
      </c>
      <c r="B165" s="9">
        <v>43970</v>
      </c>
      <c r="C165" s="10" t="s">
        <v>16</v>
      </c>
      <c r="D165" s="10">
        <v>75796.5</v>
      </c>
      <c r="E165" s="10">
        <v>6173463</v>
      </c>
      <c r="F165" s="10">
        <v>4915101.7949999999</v>
      </c>
      <c r="G165" s="11">
        <v>253686.7171923077</v>
      </c>
      <c r="H165">
        <f>VLOOKUP($A165,Лист2!$A$2:'Лист2'!$F$505,4,FALSE)</f>
        <v>36</v>
      </c>
      <c r="I165">
        <f>VLOOKUP($A165,Лист2!$A$2:'Лист2'!$F$505,5,FALSE)</f>
        <v>5094</v>
      </c>
      <c r="J165">
        <f>VLOOKUP($A165,Лист2!$A$2:'Лист2'!$F$505,6,FALSE)</f>
        <v>4716</v>
      </c>
      <c r="K165">
        <f t="shared" si="13"/>
        <v>25.6</v>
      </c>
      <c r="L165">
        <f t="shared" si="14"/>
        <v>16.27</v>
      </c>
      <c r="M165">
        <f t="shared" si="15"/>
        <v>1004674.4878076924</v>
      </c>
      <c r="N165">
        <f t="shared" si="16"/>
        <v>2</v>
      </c>
      <c r="O165" s="27">
        <f t="shared" si="17"/>
        <v>171485.08333333334</v>
      </c>
    </row>
    <row r="166" spans="1:15" ht="14.25" customHeight="1" x14ac:dyDescent="0.3">
      <c r="A166" t="str">
        <f t="shared" si="12"/>
        <v>2020-05-17 Волгоград</v>
      </c>
      <c r="B166" s="6">
        <v>43968</v>
      </c>
      <c r="C166" s="7" t="s">
        <v>16</v>
      </c>
      <c r="D166" s="7">
        <v>72861</v>
      </c>
      <c r="E166" s="7">
        <v>5952802.5</v>
      </c>
      <c r="F166" s="7">
        <v>4711294.2009999994</v>
      </c>
      <c r="G166" s="8">
        <v>125880.90000000001</v>
      </c>
      <c r="H166">
        <f>VLOOKUP($A166,Лист2!$A$2:'Лист2'!$F$505,4,FALSE)</f>
        <v>36</v>
      </c>
      <c r="I166">
        <f>VLOOKUP($A166,Лист2!$A$2:'Лист2'!$F$505,5,FALSE)</f>
        <v>4918</v>
      </c>
      <c r="J166">
        <f>VLOOKUP($A166,Лист2!$A$2:'Лист2'!$F$505,6,FALSE)</f>
        <v>4554</v>
      </c>
      <c r="K166">
        <f t="shared" si="13"/>
        <v>26.35</v>
      </c>
      <c r="L166">
        <f t="shared" si="14"/>
        <v>18.739999999999998</v>
      </c>
      <c r="M166">
        <f t="shared" si="15"/>
        <v>1115627.3990000007</v>
      </c>
      <c r="N166">
        <f t="shared" si="16"/>
        <v>7</v>
      </c>
      <c r="O166" s="27">
        <f t="shared" si="17"/>
        <v>165355.625</v>
      </c>
    </row>
    <row r="167" spans="1:15" ht="14.25" customHeight="1" x14ac:dyDescent="0.3">
      <c r="A167" t="str">
        <f t="shared" si="12"/>
        <v>2020-05-09 Волгоград</v>
      </c>
      <c r="B167" s="9">
        <v>43960</v>
      </c>
      <c r="C167" s="10" t="s">
        <v>16</v>
      </c>
      <c r="D167" s="10">
        <v>83373</v>
      </c>
      <c r="E167" s="10">
        <v>7253427</v>
      </c>
      <c r="F167" s="10">
        <v>5531366.3810000001</v>
      </c>
      <c r="G167" s="11">
        <v>221053.87967692307</v>
      </c>
      <c r="H167">
        <f>VLOOKUP($A167,Лист2!$A$2:'Лист2'!$F$505,4,FALSE)</f>
        <v>36</v>
      </c>
      <c r="I167">
        <f>VLOOKUP($A167,Лист2!$A$2:'Лист2'!$F$505,5,FALSE)</f>
        <v>5413</v>
      </c>
      <c r="J167">
        <f>VLOOKUP($A167,Лист2!$A$2:'Лист2'!$F$505,6,FALSE)</f>
        <v>4959</v>
      </c>
      <c r="K167">
        <f t="shared" si="13"/>
        <v>31.13</v>
      </c>
      <c r="L167">
        <f t="shared" si="14"/>
        <v>20.69</v>
      </c>
      <c r="M167">
        <f t="shared" si="15"/>
        <v>1501006.7393230768</v>
      </c>
      <c r="N167">
        <f t="shared" si="16"/>
        <v>6</v>
      </c>
      <c r="O167" s="27">
        <f t="shared" si="17"/>
        <v>201484.08333333334</v>
      </c>
    </row>
    <row r="168" spans="1:15" ht="14.25" customHeight="1" x14ac:dyDescent="0.3">
      <c r="A168" t="str">
        <f t="shared" si="12"/>
        <v>2020-05-04 Волгоград</v>
      </c>
      <c r="B168" s="6">
        <v>43955</v>
      </c>
      <c r="C168" s="7" t="s">
        <v>16</v>
      </c>
      <c r="D168" s="7">
        <v>64108.5</v>
      </c>
      <c r="E168" s="7">
        <v>5561452.5</v>
      </c>
      <c r="F168" s="7">
        <v>4257859.3720000004</v>
      </c>
      <c r="G168" s="8">
        <v>337872.83273076924</v>
      </c>
      <c r="H168">
        <f>VLOOKUP($A168,Лист2!$A$2:'Лист2'!$F$505,4,FALSE)</f>
        <v>36</v>
      </c>
      <c r="I168">
        <f>VLOOKUP($A168,Лист2!$A$2:'Лист2'!$F$505,5,FALSE)</f>
        <v>4508</v>
      </c>
      <c r="J168">
        <f>VLOOKUP($A168,Лист2!$A$2:'Лист2'!$F$505,6,FALSE)</f>
        <v>4149</v>
      </c>
      <c r="K168">
        <f t="shared" si="13"/>
        <v>30.62</v>
      </c>
      <c r="L168">
        <f t="shared" si="14"/>
        <v>17.36</v>
      </c>
      <c r="M168">
        <f t="shared" si="15"/>
        <v>965720.29526923038</v>
      </c>
      <c r="N168">
        <f t="shared" si="16"/>
        <v>1</v>
      </c>
      <c r="O168" s="27">
        <f t="shared" si="17"/>
        <v>154484.79166666666</v>
      </c>
    </row>
    <row r="169" spans="1:15" ht="14.25" customHeight="1" x14ac:dyDescent="0.3">
      <c r="A169" t="str">
        <f t="shared" si="12"/>
        <v>2020-04-29 Волгоград</v>
      </c>
      <c r="B169" s="9">
        <v>43950</v>
      </c>
      <c r="C169" s="10" t="s">
        <v>16</v>
      </c>
      <c r="D169" s="10">
        <v>74707.5</v>
      </c>
      <c r="E169" s="10">
        <v>6454458</v>
      </c>
      <c r="F169" s="10">
        <v>4968152.9469999997</v>
      </c>
      <c r="G169" s="11">
        <v>118941.29398461539</v>
      </c>
      <c r="H169">
        <f>VLOOKUP($A169,Лист2!$A$2:'Лист2'!$F$505,4,FALSE)</f>
        <v>36</v>
      </c>
      <c r="I169">
        <f>VLOOKUP($A169,Лист2!$A$2:'Лист2'!$F$505,5,FALSE)</f>
        <v>4937</v>
      </c>
      <c r="J169">
        <f>VLOOKUP($A169,Лист2!$A$2:'Лист2'!$F$505,6,FALSE)</f>
        <v>4561</v>
      </c>
      <c r="K169">
        <f t="shared" si="13"/>
        <v>29.92</v>
      </c>
      <c r="L169">
        <f t="shared" si="14"/>
        <v>21.18</v>
      </c>
      <c r="M169">
        <f t="shared" si="15"/>
        <v>1367363.7590153848</v>
      </c>
      <c r="N169">
        <f t="shared" si="16"/>
        <v>3</v>
      </c>
      <c r="O169" s="27">
        <f t="shared" si="17"/>
        <v>179290.5</v>
      </c>
    </row>
    <row r="170" spans="1:15" ht="14.25" customHeight="1" x14ac:dyDescent="0.3">
      <c r="A170" t="str">
        <f t="shared" si="12"/>
        <v>2020-05-02 Волгоград</v>
      </c>
      <c r="B170" s="6">
        <v>43953</v>
      </c>
      <c r="C170" s="7" t="s">
        <v>16</v>
      </c>
      <c r="D170" s="7">
        <v>46216.5</v>
      </c>
      <c r="E170" s="7">
        <v>4118251.5</v>
      </c>
      <c r="F170" s="7">
        <v>3133704.9279999998</v>
      </c>
      <c r="G170" s="8">
        <v>179531.89196153847</v>
      </c>
      <c r="H170">
        <f>VLOOKUP($A170,Лист2!$A$2:'Лист2'!$F$505,4,FALSE)</f>
        <v>36</v>
      </c>
      <c r="I170">
        <f>VLOOKUP($A170,Лист2!$A$2:'Лист2'!$F$505,5,FALSE)</f>
        <v>3442</v>
      </c>
      <c r="J170">
        <f>VLOOKUP($A170,Лист2!$A$2:'Лист2'!$F$505,6,FALSE)</f>
        <v>3147</v>
      </c>
      <c r="K170">
        <f t="shared" si="13"/>
        <v>31.42</v>
      </c>
      <c r="L170">
        <f t="shared" si="14"/>
        <v>19.55</v>
      </c>
      <c r="M170">
        <f t="shared" si="15"/>
        <v>805014.68003846169</v>
      </c>
      <c r="N170">
        <f t="shared" si="16"/>
        <v>6</v>
      </c>
      <c r="O170" s="27">
        <f t="shared" si="17"/>
        <v>114395.875</v>
      </c>
    </row>
    <row r="171" spans="1:15" ht="14.25" customHeight="1" x14ac:dyDescent="0.3">
      <c r="A171" t="str">
        <f t="shared" si="12"/>
        <v>2020-05-26 Волгоград</v>
      </c>
      <c r="B171" s="9">
        <v>43977</v>
      </c>
      <c r="C171" s="10" t="s">
        <v>16</v>
      </c>
      <c r="D171" s="10">
        <v>67726.5</v>
      </c>
      <c r="E171" s="10">
        <v>5864989.5</v>
      </c>
      <c r="F171" s="10">
        <v>4506085.4840000002</v>
      </c>
      <c r="G171" s="11">
        <v>167003.69436153845</v>
      </c>
      <c r="H171">
        <f>VLOOKUP($A171,Лист2!$A$2:'Лист2'!$F$505,4,FALSE)</f>
        <v>36</v>
      </c>
      <c r="I171">
        <f>VLOOKUP($A171,Лист2!$A$2:'Лист2'!$F$505,5,FALSE)</f>
        <v>4770</v>
      </c>
      <c r="J171">
        <f>VLOOKUP($A171,Лист2!$A$2:'Лист2'!$F$505,6,FALSE)</f>
        <v>4424</v>
      </c>
      <c r="K171">
        <f t="shared" si="13"/>
        <v>30.16</v>
      </c>
      <c r="L171">
        <f t="shared" si="14"/>
        <v>20.32</v>
      </c>
      <c r="M171">
        <f t="shared" si="15"/>
        <v>1191900.3216384614</v>
      </c>
      <c r="N171">
        <f t="shared" si="16"/>
        <v>2</v>
      </c>
      <c r="O171" s="27">
        <f t="shared" si="17"/>
        <v>162916.375</v>
      </c>
    </row>
    <row r="172" spans="1:15" ht="14.25" customHeight="1" x14ac:dyDescent="0.3">
      <c r="A172" t="str">
        <f t="shared" si="12"/>
        <v>2020-05-01 Волгоград</v>
      </c>
      <c r="B172" s="6">
        <v>43952</v>
      </c>
      <c r="C172" s="7" t="s">
        <v>16</v>
      </c>
      <c r="D172" s="7">
        <v>82228.5</v>
      </c>
      <c r="E172" s="7">
        <v>7032225</v>
      </c>
      <c r="F172" s="7">
        <v>5546127.1919999998</v>
      </c>
      <c r="G172" s="8">
        <v>196859.98644615384</v>
      </c>
      <c r="H172">
        <f>VLOOKUP($A172,Лист2!$A$2:'Лист2'!$F$505,4,FALSE)</f>
        <v>36</v>
      </c>
      <c r="I172">
        <f>VLOOKUP($A172,Лист2!$A$2:'Лист2'!$F$505,5,FALSE)</f>
        <v>5457</v>
      </c>
      <c r="J172">
        <f>VLOOKUP($A172,Лист2!$A$2:'Лист2'!$F$505,6,FALSE)</f>
        <v>4916</v>
      </c>
      <c r="K172">
        <f t="shared" si="13"/>
        <v>26.8</v>
      </c>
      <c r="L172">
        <f t="shared" si="14"/>
        <v>18.329999999999998</v>
      </c>
      <c r="M172">
        <f t="shared" si="15"/>
        <v>1289237.8215538464</v>
      </c>
      <c r="N172">
        <f t="shared" si="16"/>
        <v>5</v>
      </c>
      <c r="O172" s="27">
        <f t="shared" si="17"/>
        <v>195339.58333333334</v>
      </c>
    </row>
    <row r="173" spans="1:15" ht="14.25" customHeight="1" x14ac:dyDescent="0.3">
      <c r="A173" t="str">
        <f t="shared" si="12"/>
        <v>2020-05-12 Волгоград</v>
      </c>
      <c r="B173" s="9">
        <v>43963</v>
      </c>
      <c r="C173" s="10" t="s">
        <v>16</v>
      </c>
      <c r="D173" s="10">
        <v>64390.5</v>
      </c>
      <c r="E173" s="10">
        <v>5523145.5</v>
      </c>
      <c r="F173" s="10">
        <v>4230689.2069999995</v>
      </c>
      <c r="G173" s="11">
        <v>183154.05167692306</v>
      </c>
      <c r="H173">
        <f>VLOOKUP($A173,Лист2!$A$2:'Лист2'!$F$505,4,FALSE)</f>
        <v>36</v>
      </c>
      <c r="I173">
        <f>VLOOKUP($A173,Лист2!$A$2:'Лист2'!$F$505,5,FALSE)</f>
        <v>4418</v>
      </c>
      <c r="J173">
        <f>VLOOKUP($A173,Лист2!$A$2:'Лист2'!$F$505,6,FALSE)</f>
        <v>4088</v>
      </c>
      <c r="K173">
        <f t="shared" si="13"/>
        <v>30.55</v>
      </c>
      <c r="L173">
        <f t="shared" si="14"/>
        <v>20.079999999999998</v>
      </c>
      <c r="M173">
        <f t="shared" si="15"/>
        <v>1109302.2413230776</v>
      </c>
      <c r="N173">
        <f t="shared" si="16"/>
        <v>2</v>
      </c>
      <c r="O173" s="27">
        <f t="shared" si="17"/>
        <v>153420.70833333334</v>
      </c>
    </row>
    <row r="174" spans="1:15" ht="14.25" customHeight="1" x14ac:dyDescent="0.3">
      <c r="A174" t="str">
        <f t="shared" si="12"/>
        <v>2020-05-21 Волгоград</v>
      </c>
      <c r="B174" s="6">
        <v>43972</v>
      </c>
      <c r="C174" s="7" t="s">
        <v>16</v>
      </c>
      <c r="D174" s="7">
        <v>73126.5</v>
      </c>
      <c r="E174" s="7">
        <v>5864085</v>
      </c>
      <c r="F174" s="7">
        <v>4847142.9859999996</v>
      </c>
      <c r="G174" s="8">
        <v>142998.2095</v>
      </c>
      <c r="H174">
        <f>VLOOKUP($A174,Лист2!$A$2:'Лист2'!$F$505,4,FALSE)</f>
        <v>36</v>
      </c>
      <c r="I174">
        <f>VLOOKUP($A174,Лист2!$A$2:'Лист2'!$F$505,5,FALSE)</f>
        <v>4816</v>
      </c>
      <c r="J174">
        <f>VLOOKUP($A174,Лист2!$A$2:'Лист2'!$F$505,6,FALSE)</f>
        <v>4452</v>
      </c>
      <c r="K174">
        <f t="shared" si="13"/>
        <v>20.98</v>
      </c>
      <c r="L174">
        <f t="shared" si="14"/>
        <v>14.9</v>
      </c>
      <c r="M174">
        <f t="shared" si="15"/>
        <v>873943.80450000043</v>
      </c>
      <c r="N174">
        <f t="shared" si="16"/>
        <v>4</v>
      </c>
      <c r="O174" s="27">
        <f t="shared" si="17"/>
        <v>162891.25</v>
      </c>
    </row>
    <row r="175" spans="1:15" ht="14.25" customHeight="1" x14ac:dyDescent="0.3">
      <c r="A175" t="str">
        <f t="shared" si="12"/>
        <v>2020-05-20 Волгоград</v>
      </c>
      <c r="B175" s="9">
        <v>43971</v>
      </c>
      <c r="C175" s="10" t="s">
        <v>16</v>
      </c>
      <c r="D175" s="10">
        <v>99631.5</v>
      </c>
      <c r="E175" s="10">
        <v>7121946</v>
      </c>
      <c r="F175" s="10">
        <v>6279205.8499999996</v>
      </c>
      <c r="G175" s="11">
        <v>279127.27602307691</v>
      </c>
      <c r="H175">
        <f>VLOOKUP($A175,Лист2!$A$2:'Лист2'!$F$505,4,FALSE)</f>
        <v>36</v>
      </c>
      <c r="I175">
        <f>VLOOKUP($A175,Лист2!$A$2:'Лист2'!$F$505,5,FALSE)</f>
        <v>5914</v>
      </c>
      <c r="J175">
        <f>VLOOKUP($A175,Лист2!$A$2:'Лист2'!$F$505,6,FALSE)</f>
        <v>5384</v>
      </c>
      <c r="K175">
        <f t="shared" si="13"/>
        <v>13.42</v>
      </c>
      <c r="L175">
        <f t="shared" si="14"/>
        <v>7.91</v>
      </c>
      <c r="M175">
        <f t="shared" si="15"/>
        <v>563612.87397692353</v>
      </c>
      <c r="N175">
        <f t="shared" si="16"/>
        <v>3</v>
      </c>
      <c r="O175" s="27">
        <f t="shared" si="17"/>
        <v>197831.83333333334</v>
      </c>
    </row>
    <row r="176" spans="1:15" ht="14.25" customHeight="1" x14ac:dyDescent="0.3">
      <c r="A176" t="str">
        <f t="shared" si="12"/>
        <v>2020-05-05 Волгоград</v>
      </c>
      <c r="B176" s="6">
        <v>43956</v>
      </c>
      <c r="C176" s="7" t="s">
        <v>16</v>
      </c>
      <c r="D176" s="7">
        <v>66396</v>
      </c>
      <c r="E176" s="7">
        <v>5770539</v>
      </c>
      <c r="F176" s="7">
        <v>4433831.2509999992</v>
      </c>
      <c r="G176" s="8">
        <v>232587.42287692308</v>
      </c>
      <c r="H176">
        <f>VLOOKUP($A176,Лист2!$A$2:'Лист2'!$F$505,4,FALSE)</f>
        <v>36</v>
      </c>
      <c r="I176">
        <f>VLOOKUP($A176,Лист2!$A$2:'Лист2'!$F$505,5,FALSE)</f>
        <v>4575</v>
      </c>
      <c r="J176">
        <f>VLOOKUP($A176,Лист2!$A$2:'Лист2'!$F$505,6,FALSE)</f>
        <v>4206</v>
      </c>
      <c r="K176">
        <f t="shared" si="13"/>
        <v>30.15</v>
      </c>
      <c r="L176">
        <f t="shared" si="14"/>
        <v>19.13</v>
      </c>
      <c r="M176">
        <f t="shared" si="15"/>
        <v>1104120.3261230777</v>
      </c>
      <c r="N176">
        <f t="shared" si="16"/>
        <v>2</v>
      </c>
      <c r="O176" s="27">
        <f t="shared" si="17"/>
        <v>160292.75</v>
      </c>
    </row>
    <row r="177" spans="1:15" ht="14.25" customHeight="1" x14ac:dyDescent="0.3">
      <c r="A177" t="str">
        <f t="shared" si="12"/>
        <v>2020-04-28 Волгоград</v>
      </c>
      <c r="B177" s="9">
        <v>43949</v>
      </c>
      <c r="C177" s="10" t="s">
        <v>16</v>
      </c>
      <c r="D177" s="10">
        <v>73147.5</v>
      </c>
      <c r="E177" s="10">
        <v>6288246</v>
      </c>
      <c r="F177" s="10">
        <v>4798265.1129999999</v>
      </c>
      <c r="G177" s="11">
        <v>123081.63515384615</v>
      </c>
      <c r="H177">
        <f>VLOOKUP($A177,Лист2!$A$2:'Лист2'!$F$505,4,FALSE)</f>
        <v>36</v>
      </c>
      <c r="I177">
        <f>VLOOKUP($A177,Лист2!$A$2:'Лист2'!$F$505,5,FALSE)</f>
        <v>4923</v>
      </c>
      <c r="J177">
        <f>VLOOKUP($A177,Лист2!$A$2:'Лист2'!$F$505,6,FALSE)</f>
        <v>4560</v>
      </c>
      <c r="K177">
        <f t="shared" si="13"/>
        <v>31.05</v>
      </c>
      <c r="L177">
        <f t="shared" si="14"/>
        <v>21.74</v>
      </c>
      <c r="M177">
        <f t="shared" si="15"/>
        <v>1366899.251846154</v>
      </c>
      <c r="N177">
        <f t="shared" si="16"/>
        <v>2</v>
      </c>
      <c r="O177" s="27">
        <f t="shared" si="17"/>
        <v>174673.5</v>
      </c>
    </row>
    <row r="178" spans="1:15" ht="14.25" customHeight="1" x14ac:dyDescent="0.3">
      <c r="A178" t="str">
        <f t="shared" si="12"/>
        <v>2020-05-13 Волгоград</v>
      </c>
      <c r="B178" s="6">
        <v>43964</v>
      </c>
      <c r="C178" s="7" t="s">
        <v>16</v>
      </c>
      <c r="D178" s="7">
        <v>73062</v>
      </c>
      <c r="E178" s="7">
        <v>6333828</v>
      </c>
      <c r="F178" s="7">
        <v>4890619.2620000001</v>
      </c>
      <c r="G178" s="8">
        <v>181964.68769230769</v>
      </c>
      <c r="H178">
        <f>VLOOKUP($A178,Лист2!$A$2:'Лист2'!$F$505,4,FALSE)</f>
        <v>36</v>
      </c>
      <c r="I178">
        <f>VLOOKUP($A178,Лист2!$A$2:'Лист2'!$F$505,5,FALSE)</f>
        <v>4967</v>
      </c>
      <c r="J178">
        <f>VLOOKUP($A178,Лист2!$A$2:'Лист2'!$F$505,6,FALSE)</f>
        <v>4583</v>
      </c>
      <c r="K178">
        <f t="shared" si="13"/>
        <v>29.51</v>
      </c>
      <c r="L178">
        <f t="shared" si="14"/>
        <v>19.91</v>
      </c>
      <c r="M178">
        <f t="shared" si="15"/>
        <v>1261244.0503076923</v>
      </c>
      <c r="N178">
        <f t="shared" si="16"/>
        <v>3</v>
      </c>
      <c r="O178" s="27">
        <f t="shared" si="17"/>
        <v>175939.66666666666</v>
      </c>
    </row>
    <row r="179" spans="1:15" ht="14.25" customHeight="1" x14ac:dyDescent="0.3">
      <c r="A179" t="str">
        <f t="shared" si="12"/>
        <v>2020-05-31 Санкт-Петербург Север</v>
      </c>
      <c r="B179" s="9">
        <v>43982</v>
      </c>
      <c r="C179" s="10" t="s">
        <v>15</v>
      </c>
      <c r="D179" s="10">
        <v>379663.5</v>
      </c>
      <c r="E179" s="10">
        <v>39380178</v>
      </c>
      <c r="F179" s="10">
        <v>29726473.223999996</v>
      </c>
      <c r="G179" s="11">
        <v>305744.98843076918</v>
      </c>
      <c r="H179">
        <f>VLOOKUP($A179,Лист2!$A$2:'Лист2'!$F$505,4,FALSE)</f>
        <v>124</v>
      </c>
      <c r="I179">
        <f>VLOOKUP($A179,Лист2!$A$2:'Лист2'!$F$505,5,FALSE)</f>
        <v>21392</v>
      </c>
      <c r="J179">
        <f>VLOOKUP($A179,Лист2!$A$2:'Лист2'!$F$505,6,FALSE)</f>
        <v>19869</v>
      </c>
      <c r="K179">
        <f t="shared" si="13"/>
        <v>32.479999999999997</v>
      </c>
      <c r="L179">
        <f t="shared" si="14"/>
        <v>23.74</v>
      </c>
      <c r="M179">
        <f t="shared" si="15"/>
        <v>9347959.787569236</v>
      </c>
      <c r="N179">
        <f t="shared" si="16"/>
        <v>7</v>
      </c>
      <c r="O179" s="27">
        <f t="shared" si="17"/>
        <v>317582.08064516127</v>
      </c>
    </row>
    <row r="180" spans="1:15" ht="14.25" customHeight="1" x14ac:dyDescent="0.3">
      <c r="A180" t="str">
        <f t="shared" si="12"/>
        <v>2020-05-03 Волгоград</v>
      </c>
      <c r="B180" s="6">
        <v>43954</v>
      </c>
      <c r="C180" s="7" t="s">
        <v>16</v>
      </c>
      <c r="D180" s="7">
        <v>70581</v>
      </c>
      <c r="E180" s="7">
        <v>6221320.5</v>
      </c>
      <c r="F180" s="7">
        <v>4762185.0609999998</v>
      </c>
      <c r="G180" s="8">
        <v>172821.83076923076</v>
      </c>
      <c r="H180">
        <f>VLOOKUP($A180,Лист2!$A$2:'Лист2'!$F$505,4,FALSE)</f>
        <v>36</v>
      </c>
      <c r="I180">
        <f>VLOOKUP($A180,Лист2!$A$2:'Лист2'!$F$505,5,FALSE)</f>
        <v>4751</v>
      </c>
      <c r="J180">
        <f>VLOOKUP($A180,Лист2!$A$2:'Лист2'!$F$505,6,FALSE)</f>
        <v>4370</v>
      </c>
      <c r="K180">
        <f t="shared" si="13"/>
        <v>30.64</v>
      </c>
      <c r="L180">
        <f t="shared" si="14"/>
        <v>20.68</v>
      </c>
      <c r="M180">
        <f t="shared" si="15"/>
        <v>1286313.6082307694</v>
      </c>
      <c r="N180">
        <f t="shared" si="16"/>
        <v>7</v>
      </c>
      <c r="O180" s="27">
        <f t="shared" si="17"/>
        <v>172814.45833333334</v>
      </c>
    </row>
    <row r="181" spans="1:15" ht="14.25" customHeight="1" x14ac:dyDescent="0.3">
      <c r="A181" t="str">
        <f t="shared" si="12"/>
        <v>2020-05-30 Санкт-Петербург Север</v>
      </c>
      <c r="B181" s="9">
        <v>43981</v>
      </c>
      <c r="C181" s="10" t="s">
        <v>15</v>
      </c>
      <c r="D181" s="10">
        <v>453123</v>
      </c>
      <c r="E181" s="10">
        <v>46370904</v>
      </c>
      <c r="F181" s="10">
        <v>35190775.285000004</v>
      </c>
      <c r="G181" s="11">
        <v>552625.80000000005</v>
      </c>
      <c r="H181">
        <f>VLOOKUP($A181,Лист2!$A$2:'Лист2'!$F$505,4,FALSE)</f>
        <v>124</v>
      </c>
      <c r="I181">
        <f>VLOOKUP($A181,Лист2!$A$2:'Лист2'!$F$505,5,FALSE)</f>
        <v>24325</v>
      </c>
      <c r="J181">
        <f>VLOOKUP($A181,Лист2!$A$2:'Лист2'!$F$505,6,FALSE)</f>
        <v>22469</v>
      </c>
      <c r="K181">
        <f t="shared" si="13"/>
        <v>31.77</v>
      </c>
      <c r="L181">
        <f t="shared" si="14"/>
        <v>22.92</v>
      </c>
      <c r="M181">
        <f t="shared" si="15"/>
        <v>10627502.914999995</v>
      </c>
      <c r="N181">
        <f t="shared" si="16"/>
        <v>6</v>
      </c>
      <c r="O181" s="27">
        <f t="shared" si="17"/>
        <v>373958.90322580643</v>
      </c>
    </row>
    <row r="182" spans="1:15" ht="14.25" customHeight="1" x14ac:dyDescent="0.3">
      <c r="A182" t="str">
        <f t="shared" si="12"/>
        <v>2020-05-06 Волгоград</v>
      </c>
      <c r="B182" s="6">
        <v>43957</v>
      </c>
      <c r="C182" s="7" t="s">
        <v>16</v>
      </c>
      <c r="D182" s="7">
        <v>63012</v>
      </c>
      <c r="E182" s="7">
        <v>5454121.5</v>
      </c>
      <c r="F182" s="7">
        <v>4155234.554</v>
      </c>
      <c r="G182" s="8">
        <v>234787.55649230769</v>
      </c>
      <c r="H182">
        <f>VLOOKUP($A182,Лист2!$A$2:'Лист2'!$F$505,4,FALSE)</f>
        <v>36</v>
      </c>
      <c r="I182">
        <f>VLOOKUP($A182,Лист2!$A$2:'Лист2'!$F$505,5,FALSE)</f>
        <v>4384</v>
      </c>
      <c r="J182">
        <f>VLOOKUP($A182,Лист2!$A$2:'Лист2'!$F$505,6,FALSE)</f>
        <v>4025</v>
      </c>
      <c r="K182">
        <f t="shared" si="13"/>
        <v>31.26</v>
      </c>
      <c r="L182">
        <f t="shared" si="14"/>
        <v>19.510000000000002</v>
      </c>
      <c r="M182">
        <f t="shared" si="15"/>
        <v>1064099.3895076923</v>
      </c>
      <c r="N182">
        <f t="shared" si="16"/>
        <v>3</v>
      </c>
      <c r="O182" s="27">
        <f t="shared" si="17"/>
        <v>151503.375</v>
      </c>
    </row>
    <row r="183" spans="1:15" ht="14.25" customHeight="1" x14ac:dyDescent="0.3">
      <c r="A183" t="str">
        <f t="shared" si="12"/>
        <v>2020-05-23 Волгоград</v>
      </c>
      <c r="B183" s="9">
        <v>43974</v>
      </c>
      <c r="C183" s="10" t="s">
        <v>16</v>
      </c>
      <c r="D183" s="10">
        <v>89556</v>
      </c>
      <c r="E183" s="10">
        <v>7173117</v>
      </c>
      <c r="F183" s="10">
        <v>6068194.523</v>
      </c>
      <c r="G183" s="11">
        <v>139983.69019999998</v>
      </c>
      <c r="H183">
        <f>VLOOKUP($A183,Лист2!$A$2:'Лист2'!$F$505,4,FALSE)</f>
        <v>36</v>
      </c>
      <c r="I183">
        <f>VLOOKUP($A183,Лист2!$A$2:'Лист2'!$F$505,5,FALSE)</f>
        <v>5651</v>
      </c>
      <c r="J183">
        <f>VLOOKUP($A183,Лист2!$A$2:'Лист2'!$F$505,6,FALSE)</f>
        <v>5212</v>
      </c>
      <c r="K183">
        <f t="shared" si="13"/>
        <v>18.21</v>
      </c>
      <c r="L183">
        <f t="shared" si="14"/>
        <v>13.45</v>
      </c>
      <c r="M183">
        <f t="shared" si="15"/>
        <v>964938.7868</v>
      </c>
      <c r="N183">
        <f t="shared" si="16"/>
        <v>6</v>
      </c>
      <c r="O183" s="27">
        <f t="shared" si="17"/>
        <v>199253.25</v>
      </c>
    </row>
    <row r="184" spans="1:15" ht="14.25" customHeight="1" x14ac:dyDescent="0.3">
      <c r="A184" t="str">
        <f t="shared" si="12"/>
        <v>2020-05-28 Санкт-Петербург Север</v>
      </c>
      <c r="B184" s="6">
        <v>43979</v>
      </c>
      <c r="C184" s="7" t="s">
        <v>15</v>
      </c>
      <c r="D184" s="7">
        <v>364638</v>
      </c>
      <c r="E184" s="7">
        <v>37947688.5</v>
      </c>
      <c r="F184" s="7">
        <v>27829971.363000002</v>
      </c>
      <c r="G184" s="8">
        <v>628647.33076923073</v>
      </c>
      <c r="H184">
        <f>VLOOKUP($A184,Лист2!$A$2:'Лист2'!$F$505,4,FALSE)</f>
        <v>124</v>
      </c>
      <c r="I184">
        <f>VLOOKUP($A184,Лист2!$A$2:'Лист2'!$F$505,5,FALSE)</f>
        <v>20868</v>
      </c>
      <c r="J184">
        <f>VLOOKUP($A184,Лист2!$A$2:'Лист2'!$F$505,6,FALSE)</f>
        <v>19342</v>
      </c>
      <c r="K184">
        <f t="shared" si="13"/>
        <v>36.36</v>
      </c>
      <c r="L184">
        <f t="shared" si="14"/>
        <v>25.01</v>
      </c>
      <c r="M184">
        <f t="shared" si="15"/>
        <v>9489069.8062307667</v>
      </c>
      <c r="N184">
        <f t="shared" si="16"/>
        <v>4</v>
      </c>
      <c r="O184" s="27">
        <f t="shared" si="17"/>
        <v>306029.74596774194</v>
      </c>
    </row>
    <row r="185" spans="1:15" ht="14.25" customHeight="1" x14ac:dyDescent="0.3">
      <c r="A185" t="str">
        <f t="shared" si="12"/>
        <v>2020-05-25 Волгоград</v>
      </c>
      <c r="B185" s="9">
        <v>43976</v>
      </c>
      <c r="C185" s="10" t="s">
        <v>16</v>
      </c>
      <c r="D185" s="10">
        <v>66316.5</v>
      </c>
      <c r="E185" s="10">
        <v>5704650</v>
      </c>
      <c r="F185" s="10">
        <v>4375924.2359999996</v>
      </c>
      <c r="G185" s="11">
        <v>135246.95929230767</v>
      </c>
      <c r="H185">
        <f>VLOOKUP($A185,Лист2!$A$2:'Лист2'!$F$505,4,FALSE)</f>
        <v>36</v>
      </c>
      <c r="I185">
        <f>VLOOKUP($A185,Лист2!$A$2:'Лист2'!$F$505,5,FALSE)</f>
        <v>4641</v>
      </c>
      <c r="J185">
        <f>VLOOKUP($A185,Лист2!$A$2:'Лист2'!$F$505,6,FALSE)</f>
        <v>4274</v>
      </c>
      <c r="K185">
        <f t="shared" si="13"/>
        <v>30.36</v>
      </c>
      <c r="L185">
        <f t="shared" si="14"/>
        <v>20.92</v>
      </c>
      <c r="M185">
        <f t="shared" si="15"/>
        <v>1193478.8047076927</v>
      </c>
      <c r="N185">
        <f t="shared" si="16"/>
        <v>1</v>
      </c>
      <c r="O185" s="27">
        <f t="shared" si="17"/>
        <v>158462.5</v>
      </c>
    </row>
    <row r="186" spans="1:15" ht="14.25" customHeight="1" x14ac:dyDescent="0.3">
      <c r="A186" t="str">
        <f t="shared" si="12"/>
        <v>2020-04-30 Волгоград</v>
      </c>
      <c r="B186" s="6">
        <v>43951</v>
      </c>
      <c r="C186" s="7" t="s">
        <v>16</v>
      </c>
      <c r="D186" s="7">
        <v>78235.5</v>
      </c>
      <c r="E186" s="7">
        <v>6819594</v>
      </c>
      <c r="F186" s="7">
        <v>5260171.5349999992</v>
      </c>
      <c r="G186" s="8">
        <v>70931.816676923074</v>
      </c>
      <c r="H186">
        <f>VLOOKUP($A186,Лист2!$A$2:'Лист2'!$F$505,4,FALSE)</f>
        <v>36</v>
      </c>
      <c r="I186">
        <f>VLOOKUP($A186,Лист2!$A$2:'Лист2'!$F$505,5,FALSE)</f>
        <v>5143</v>
      </c>
      <c r="J186">
        <f>VLOOKUP($A186,Лист2!$A$2:'Лист2'!$F$505,6,FALSE)</f>
        <v>4715</v>
      </c>
      <c r="K186">
        <f t="shared" si="13"/>
        <v>29.65</v>
      </c>
      <c r="L186">
        <f t="shared" si="14"/>
        <v>21.83</v>
      </c>
      <c r="M186">
        <f t="shared" si="15"/>
        <v>1488490.6483230777</v>
      </c>
      <c r="N186">
        <f t="shared" si="16"/>
        <v>4</v>
      </c>
      <c r="O186" s="27">
        <f t="shared" si="17"/>
        <v>189433.16666666666</v>
      </c>
    </row>
    <row r="187" spans="1:15" ht="14.25" customHeight="1" x14ac:dyDescent="0.3">
      <c r="A187" t="str">
        <f t="shared" si="12"/>
        <v>2020-05-10 Волгоград</v>
      </c>
      <c r="B187" s="9">
        <v>43961</v>
      </c>
      <c r="C187" s="10" t="s">
        <v>16</v>
      </c>
      <c r="D187" s="10">
        <v>88311</v>
      </c>
      <c r="E187" s="10">
        <v>7726069.5</v>
      </c>
      <c r="F187" s="10">
        <v>5922893.7209999999</v>
      </c>
      <c r="G187" s="11">
        <v>161614.12454615385</v>
      </c>
      <c r="H187">
        <f>VLOOKUP($A187,Лист2!$A$2:'Лист2'!$F$505,4,FALSE)</f>
        <v>36</v>
      </c>
      <c r="I187">
        <f>VLOOKUP($A187,Лист2!$A$2:'Лист2'!$F$505,5,FALSE)</f>
        <v>5746</v>
      </c>
      <c r="J187">
        <f>VLOOKUP($A187,Лист2!$A$2:'Лист2'!$F$505,6,FALSE)</f>
        <v>5277</v>
      </c>
      <c r="K187">
        <f t="shared" si="13"/>
        <v>30.44</v>
      </c>
      <c r="L187">
        <f t="shared" si="14"/>
        <v>21.25</v>
      </c>
      <c r="M187">
        <f t="shared" si="15"/>
        <v>1641561.6544538462</v>
      </c>
      <c r="N187">
        <f t="shared" si="16"/>
        <v>7</v>
      </c>
      <c r="O187" s="27">
        <f t="shared" si="17"/>
        <v>214613.04166666666</v>
      </c>
    </row>
    <row r="188" spans="1:15" ht="14.25" customHeight="1" x14ac:dyDescent="0.3">
      <c r="A188" t="str">
        <f t="shared" si="12"/>
        <v>2020-05-08 Волгоград</v>
      </c>
      <c r="B188" s="6">
        <v>43959</v>
      </c>
      <c r="C188" s="7" t="s">
        <v>16</v>
      </c>
      <c r="D188" s="7">
        <v>61804.5</v>
      </c>
      <c r="E188" s="7">
        <v>5365708.5</v>
      </c>
      <c r="F188" s="7">
        <v>4091691.3249999997</v>
      </c>
      <c r="G188" s="8">
        <v>232169.67161538458</v>
      </c>
      <c r="H188">
        <f>VLOOKUP($A188,Лист2!$A$2:'Лист2'!$F$505,4,FALSE)</f>
        <v>36</v>
      </c>
      <c r="I188">
        <f>VLOOKUP($A188,Лист2!$A$2:'Лист2'!$F$505,5,FALSE)</f>
        <v>4199</v>
      </c>
      <c r="J188">
        <f>VLOOKUP($A188,Лист2!$A$2:'Лист2'!$F$505,6,FALSE)</f>
        <v>3867</v>
      </c>
      <c r="K188">
        <f t="shared" si="13"/>
        <v>31.14</v>
      </c>
      <c r="L188">
        <f t="shared" si="14"/>
        <v>19.420000000000002</v>
      </c>
      <c r="M188">
        <f t="shared" si="15"/>
        <v>1041847.5033846158</v>
      </c>
      <c r="N188">
        <f t="shared" si="16"/>
        <v>5</v>
      </c>
      <c r="O188" s="27">
        <f t="shared" si="17"/>
        <v>149047.45833333334</v>
      </c>
    </row>
    <row r="189" spans="1:15" ht="14.25" customHeight="1" x14ac:dyDescent="0.3">
      <c r="A189" t="str">
        <f t="shared" si="12"/>
        <v>2020-05-07 Волгоград</v>
      </c>
      <c r="B189" s="9">
        <v>43958</v>
      </c>
      <c r="C189" s="10" t="s">
        <v>16</v>
      </c>
      <c r="D189" s="10">
        <v>71067</v>
      </c>
      <c r="E189" s="10">
        <v>6175837.5</v>
      </c>
      <c r="F189" s="10">
        <v>4747959.6140000001</v>
      </c>
      <c r="G189" s="11">
        <v>157793.27424615383</v>
      </c>
      <c r="H189">
        <f>VLOOKUP($A189,Лист2!$A$2:'Лист2'!$F$505,4,FALSE)</f>
        <v>36</v>
      </c>
      <c r="I189">
        <f>VLOOKUP($A189,Лист2!$A$2:'Лист2'!$F$505,5,FALSE)</f>
        <v>4826</v>
      </c>
      <c r="J189">
        <f>VLOOKUP($A189,Лист2!$A$2:'Лист2'!$F$505,6,FALSE)</f>
        <v>4426</v>
      </c>
      <c r="K189">
        <f t="shared" si="13"/>
        <v>30.07</v>
      </c>
      <c r="L189">
        <f t="shared" si="14"/>
        <v>20.57</v>
      </c>
      <c r="M189">
        <f t="shared" si="15"/>
        <v>1270084.6117538461</v>
      </c>
      <c r="N189">
        <f t="shared" si="16"/>
        <v>4</v>
      </c>
      <c r="O189" s="27">
        <f t="shared" si="17"/>
        <v>171551.04166666666</v>
      </c>
    </row>
    <row r="190" spans="1:15" ht="14.25" customHeight="1" x14ac:dyDescent="0.3">
      <c r="A190" t="str">
        <f t="shared" si="12"/>
        <v>2020-05-24 Волгоград</v>
      </c>
      <c r="B190" s="6">
        <v>43975</v>
      </c>
      <c r="C190" s="7" t="s">
        <v>16</v>
      </c>
      <c r="D190" s="7">
        <v>74649</v>
      </c>
      <c r="E190" s="7">
        <v>6098236.5</v>
      </c>
      <c r="F190" s="7">
        <v>5042435.841</v>
      </c>
      <c r="G190" s="8">
        <v>156805.83461538461</v>
      </c>
      <c r="H190">
        <f>VLOOKUP($A190,Лист2!$A$2:'Лист2'!$F$505,4,FALSE)</f>
        <v>36</v>
      </c>
      <c r="I190">
        <f>VLOOKUP($A190,Лист2!$A$2:'Лист2'!$F$505,5,FALSE)</f>
        <v>4915</v>
      </c>
      <c r="J190">
        <f>VLOOKUP($A190,Лист2!$A$2:'Лист2'!$F$505,6,FALSE)</f>
        <v>4562</v>
      </c>
      <c r="K190">
        <f t="shared" si="13"/>
        <v>20.94</v>
      </c>
      <c r="L190">
        <f t="shared" si="14"/>
        <v>14.74</v>
      </c>
      <c r="M190">
        <f t="shared" si="15"/>
        <v>898994.82438461541</v>
      </c>
      <c r="N190">
        <f t="shared" si="16"/>
        <v>7</v>
      </c>
      <c r="O190" s="27">
        <f t="shared" si="17"/>
        <v>169395.45833333334</v>
      </c>
    </row>
    <row r="191" spans="1:15" ht="14.25" customHeight="1" x14ac:dyDescent="0.3">
      <c r="A191" t="str">
        <f t="shared" si="12"/>
        <v>2020-05-16 Казань</v>
      </c>
      <c r="B191" s="9">
        <v>43967</v>
      </c>
      <c r="C191" s="10" t="s">
        <v>17</v>
      </c>
      <c r="D191" s="10">
        <v>44560.5</v>
      </c>
      <c r="E191" s="10">
        <v>4025148</v>
      </c>
      <c r="F191" s="10">
        <v>3259483.304</v>
      </c>
      <c r="G191" s="11">
        <v>145385.33866923075</v>
      </c>
      <c r="H191">
        <f>VLOOKUP($A191,Лист2!$A$2:'Лист2'!$F$505,4,FALSE)</f>
        <v>21</v>
      </c>
      <c r="I191">
        <f>VLOOKUP($A191,Лист2!$A$2:'Лист2'!$F$505,5,FALSE)</f>
        <v>2427</v>
      </c>
      <c r="J191">
        <f>VLOOKUP($A191,Лист2!$A$2:'Лист2'!$F$505,6,FALSE)</f>
        <v>2213</v>
      </c>
      <c r="K191">
        <f t="shared" si="13"/>
        <v>23.49</v>
      </c>
      <c r="L191">
        <f t="shared" si="14"/>
        <v>15.41</v>
      </c>
      <c r="M191">
        <f t="shared" si="15"/>
        <v>620279.3573307693</v>
      </c>
      <c r="N191">
        <f t="shared" si="16"/>
        <v>6</v>
      </c>
      <c r="O191" s="27">
        <f t="shared" si="17"/>
        <v>191673.71428571429</v>
      </c>
    </row>
    <row r="192" spans="1:15" ht="14.25" customHeight="1" x14ac:dyDescent="0.3">
      <c r="A192" t="str">
        <f t="shared" si="12"/>
        <v>2020-05-19 Казань</v>
      </c>
      <c r="B192" s="6">
        <v>43970</v>
      </c>
      <c r="C192" s="7" t="s">
        <v>17</v>
      </c>
      <c r="D192" s="7">
        <v>38250</v>
      </c>
      <c r="E192" s="7">
        <v>3552937.5</v>
      </c>
      <c r="F192" s="7">
        <v>2795344.17</v>
      </c>
      <c r="G192" s="8">
        <v>245048.26007692309</v>
      </c>
      <c r="H192">
        <f>VLOOKUP($A192,Лист2!$A$2:'Лист2'!$F$505,4,FALSE)</f>
        <v>21</v>
      </c>
      <c r="I192">
        <f>VLOOKUP($A192,Лист2!$A$2:'Лист2'!$F$505,5,FALSE)</f>
        <v>2245</v>
      </c>
      <c r="J192">
        <f>VLOOKUP($A192,Лист2!$A$2:'Лист2'!$F$505,6,FALSE)</f>
        <v>2053</v>
      </c>
      <c r="K192">
        <f t="shared" si="13"/>
        <v>27.1</v>
      </c>
      <c r="L192">
        <f t="shared" si="14"/>
        <v>14.43</v>
      </c>
      <c r="M192">
        <f t="shared" si="15"/>
        <v>512545.06992307701</v>
      </c>
      <c r="N192">
        <f t="shared" si="16"/>
        <v>2</v>
      </c>
      <c r="O192" s="27">
        <f t="shared" si="17"/>
        <v>169187.5</v>
      </c>
    </row>
    <row r="193" spans="1:15" ht="14.25" customHeight="1" x14ac:dyDescent="0.3">
      <c r="A193" t="str">
        <f t="shared" si="12"/>
        <v>2020-05-17 Казань</v>
      </c>
      <c r="B193" s="9">
        <v>43968</v>
      </c>
      <c r="C193" s="10" t="s">
        <v>17</v>
      </c>
      <c r="D193" s="10">
        <v>34830</v>
      </c>
      <c r="E193" s="10">
        <v>3191155.5</v>
      </c>
      <c r="F193" s="10">
        <v>2528990.5839999998</v>
      </c>
      <c r="G193" s="11">
        <v>292821.22307692311</v>
      </c>
      <c r="H193">
        <f>VLOOKUP($A193,Лист2!$A$2:'Лист2'!$F$505,4,FALSE)</f>
        <v>21</v>
      </c>
      <c r="I193">
        <f>VLOOKUP($A193,Лист2!$A$2:'Лист2'!$F$505,5,FALSE)</f>
        <v>2054</v>
      </c>
      <c r="J193">
        <f>VLOOKUP($A193,Лист2!$A$2:'Лист2'!$F$505,6,FALSE)</f>
        <v>1883</v>
      </c>
      <c r="K193">
        <f t="shared" si="13"/>
        <v>26.18</v>
      </c>
      <c r="L193">
        <f t="shared" si="14"/>
        <v>11.57</v>
      </c>
      <c r="M193">
        <f t="shared" si="15"/>
        <v>369343.69292307709</v>
      </c>
      <c r="N193">
        <f t="shared" si="16"/>
        <v>7</v>
      </c>
      <c r="O193" s="27">
        <f t="shared" si="17"/>
        <v>151959.78571428571</v>
      </c>
    </row>
    <row r="194" spans="1:15" ht="14.25" customHeight="1" x14ac:dyDescent="0.3">
      <c r="A194" t="str">
        <f t="shared" si="12"/>
        <v>2020-05-09 Казань</v>
      </c>
      <c r="B194" s="6">
        <v>43960</v>
      </c>
      <c r="C194" s="7" t="s">
        <v>17</v>
      </c>
      <c r="D194" s="7">
        <v>32239.5</v>
      </c>
      <c r="E194" s="7">
        <v>3084892.5</v>
      </c>
      <c r="F194" s="7">
        <v>2384575.3629999999</v>
      </c>
      <c r="G194" s="8">
        <v>184346.05176923078</v>
      </c>
      <c r="H194">
        <f>VLOOKUP($A194,Лист2!$A$2:'Лист2'!$F$505,4,FALSE)</f>
        <v>21</v>
      </c>
      <c r="I194">
        <f>VLOOKUP($A194,Лист2!$A$2:'Лист2'!$F$505,5,FALSE)</f>
        <v>1891</v>
      </c>
      <c r="J194">
        <f>VLOOKUP($A194,Лист2!$A$2:'Лист2'!$F$505,6,FALSE)</f>
        <v>1709</v>
      </c>
      <c r="K194">
        <f t="shared" si="13"/>
        <v>29.37</v>
      </c>
      <c r="L194">
        <f t="shared" si="14"/>
        <v>16.73</v>
      </c>
      <c r="M194">
        <f t="shared" si="15"/>
        <v>515971.08523076936</v>
      </c>
      <c r="N194">
        <f t="shared" si="16"/>
        <v>6</v>
      </c>
      <c r="O194" s="27">
        <f t="shared" si="17"/>
        <v>146899.64285714287</v>
      </c>
    </row>
    <row r="195" spans="1:15" ht="14.25" customHeight="1" x14ac:dyDescent="0.3">
      <c r="A195" t="str">
        <f t="shared" ref="A195:A258" si="18">_xlfn.CONCAT(TEXT(B195,"ГГГГ-ММ-ДД")," ",C195)</f>
        <v>2020-05-04 Казань</v>
      </c>
      <c r="B195" s="9">
        <v>43955</v>
      </c>
      <c r="C195" s="10" t="s">
        <v>17</v>
      </c>
      <c r="D195" s="10">
        <v>30780</v>
      </c>
      <c r="E195" s="10">
        <v>2817853.5</v>
      </c>
      <c r="F195" s="10">
        <v>2169377.2250000001</v>
      </c>
      <c r="G195" s="11">
        <v>215836.18461538458</v>
      </c>
      <c r="H195">
        <f>VLOOKUP($A195,Лист2!$A$2:'Лист2'!$F$505,4,FALSE)</f>
        <v>20</v>
      </c>
      <c r="I195">
        <f>VLOOKUP($A195,Лист2!$A$2:'Лист2'!$F$505,5,FALSE)</f>
        <v>1804</v>
      </c>
      <c r="J195">
        <f>VLOOKUP($A195,Лист2!$A$2:'Лист2'!$F$505,6,FALSE)</f>
        <v>1638</v>
      </c>
      <c r="K195">
        <f t="shared" ref="K195:K258" si="19">ROUND((($E195-$F195)/$F195)*100,2)</f>
        <v>29.89</v>
      </c>
      <c r="L195">
        <f t="shared" ref="L195:L258" si="20">ROUND(($M195/$E195)*100,2)</f>
        <v>15.35</v>
      </c>
      <c r="M195">
        <f t="shared" ref="M195:M258" si="21">$E195-$F195-$G195</f>
        <v>432640.09038461535</v>
      </c>
      <c r="N195">
        <f t="shared" ref="N195:N258" si="22">WEEKDAY($B195,2)</f>
        <v>1</v>
      </c>
      <c r="O195" s="27">
        <f t="shared" ref="O195:O258" si="23">$E195/$H195</f>
        <v>140892.67499999999</v>
      </c>
    </row>
    <row r="196" spans="1:15" ht="14.25" customHeight="1" x14ac:dyDescent="0.3">
      <c r="A196" t="str">
        <f t="shared" si="18"/>
        <v>2020-04-29 Казань</v>
      </c>
      <c r="B196" s="6">
        <v>43950</v>
      </c>
      <c r="C196" s="7" t="s">
        <v>17</v>
      </c>
      <c r="D196" s="7">
        <v>29142</v>
      </c>
      <c r="E196" s="7">
        <v>2627595</v>
      </c>
      <c r="F196" s="7">
        <v>2033299.2799999998</v>
      </c>
      <c r="G196" s="8">
        <v>202681.39594615382</v>
      </c>
      <c r="H196">
        <f>VLOOKUP($A196,Лист2!$A$2:'Лист2'!$F$505,4,FALSE)</f>
        <v>19</v>
      </c>
      <c r="I196">
        <f>VLOOKUP($A196,Лист2!$A$2:'Лист2'!$F$505,5,FALSE)</f>
        <v>1676</v>
      </c>
      <c r="J196">
        <f>VLOOKUP($A196,Лист2!$A$2:'Лист2'!$F$505,6,FALSE)</f>
        <v>1516</v>
      </c>
      <c r="K196">
        <f t="shared" si="19"/>
        <v>29.23</v>
      </c>
      <c r="L196">
        <f t="shared" si="20"/>
        <v>14.9</v>
      </c>
      <c r="M196">
        <f t="shared" si="21"/>
        <v>391614.32405384642</v>
      </c>
      <c r="N196">
        <f t="shared" si="22"/>
        <v>3</v>
      </c>
      <c r="O196" s="27">
        <f t="shared" si="23"/>
        <v>138294.47368421053</v>
      </c>
    </row>
    <row r="197" spans="1:15" ht="14.25" customHeight="1" x14ac:dyDescent="0.3">
      <c r="A197" t="str">
        <f t="shared" si="18"/>
        <v>2020-05-02 Казань</v>
      </c>
      <c r="B197" s="9">
        <v>43953</v>
      </c>
      <c r="C197" s="10" t="s">
        <v>17</v>
      </c>
      <c r="D197" s="10">
        <v>26428.5</v>
      </c>
      <c r="E197" s="10">
        <v>2470465.5</v>
      </c>
      <c r="F197" s="10">
        <v>1911613.1440000001</v>
      </c>
      <c r="G197" s="11">
        <v>187667.93086153845</v>
      </c>
      <c r="H197">
        <f>VLOOKUP($A197,Лист2!$A$2:'Лист2'!$F$505,4,FALSE)</f>
        <v>20</v>
      </c>
      <c r="I197">
        <f>VLOOKUP($A197,Лист2!$A$2:'Лист2'!$F$505,5,FALSE)</f>
        <v>1613</v>
      </c>
      <c r="J197">
        <f>VLOOKUP($A197,Лист2!$A$2:'Лист2'!$F$505,6,FALSE)</f>
        <v>1457</v>
      </c>
      <c r="K197">
        <f t="shared" si="19"/>
        <v>29.23</v>
      </c>
      <c r="L197">
        <f t="shared" si="20"/>
        <v>15.02</v>
      </c>
      <c r="M197">
        <f t="shared" si="21"/>
        <v>371184.42513846146</v>
      </c>
      <c r="N197">
        <f t="shared" si="22"/>
        <v>6</v>
      </c>
      <c r="O197" s="27">
        <f t="shared" si="23"/>
        <v>123523.27499999999</v>
      </c>
    </row>
    <row r="198" spans="1:15" ht="14.25" customHeight="1" x14ac:dyDescent="0.3">
      <c r="A198" t="str">
        <f t="shared" si="18"/>
        <v>2020-05-26 Казань</v>
      </c>
      <c r="B198" s="6">
        <v>43977</v>
      </c>
      <c r="C198" s="7" t="s">
        <v>17</v>
      </c>
      <c r="D198" s="7">
        <v>40744.5</v>
      </c>
      <c r="E198" s="7">
        <v>3700311</v>
      </c>
      <c r="F198" s="7">
        <v>2861069.8419999997</v>
      </c>
      <c r="G198" s="8">
        <v>170303.62015384613</v>
      </c>
      <c r="H198">
        <f>VLOOKUP($A198,Лист2!$A$2:'Лист2'!$F$505,4,FALSE)</f>
        <v>21</v>
      </c>
      <c r="I198">
        <f>VLOOKUP($A198,Лист2!$A$2:'Лист2'!$F$505,5,FALSE)</f>
        <v>2418</v>
      </c>
      <c r="J198">
        <f>VLOOKUP($A198,Лист2!$A$2:'Лист2'!$F$505,6,FALSE)</f>
        <v>2215</v>
      </c>
      <c r="K198">
        <f t="shared" si="19"/>
        <v>29.33</v>
      </c>
      <c r="L198">
        <f t="shared" si="20"/>
        <v>18.079999999999998</v>
      </c>
      <c r="M198">
        <f t="shared" si="21"/>
        <v>668937.53784615418</v>
      </c>
      <c r="N198">
        <f t="shared" si="22"/>
        <v>2</v>
      </c>
      <c r="O198" s="27">
        <f t="shared" si="23"/>
        <v>176205.28571428571</v>
      </c>
    </row>
    <row r="199" spans="1:15" ht="14.25" customHeight="1" x14ac:dyDescent="0.3">
      <c r="A199" t="str">
        <f t="shared" si="18"/>
        <v>2020-05-01 Казань</v>
      </c>
      <c r="B199" s="9">
        <v>43952</v>
      </c>
      <c r="C199" s="10" t="s">
        <v>17</v>
      </c>
      <c r="D199" s="10">
        <v>46620</v>
      </c>
      <c r="E199" s="10">
        <v>4293241.5</v>
      </c>
      <c r="F199" s="10">
        <v>3389723.9589999998</v>
      </c>
      <c r="G199" s="11">
        <v>329717.03827692306</v>
      </c>
      <c r="H199">
        <f>VLOOKUP($A199,Лист2!$A$2:'Лист2'!$F$505,4,FALSE)</f>
        <v>20</v>
      </c>
      <c r="I199">
        <f>VLOOKUP($A199,Лист2!$A$2:'Лист2'!$F$505,5,FALSE)</f>
        <v>2468</v>
      </c>
      <c r="J199">
        <f>VLOOKUP($A199,Лист2!$A$2:'Лист2'!$F$505,6,FALSE)</f>
        <v>2221</v>
      </c>
      <c r="K199">
        <f t="shared" si="19"/>
        <v>26.65</v>
      </c>
      <c r="L199">
        <f t="shared" si="20"/>
        <v>13.37</v>
      </c>
      <c r="M199">
        <f t="shared" si="21"/>
        <v>573800.50272307708</v>
      </c>
      <c r="N199">
        <f t="shared" si="22"/>
        <v>5</v>
      </c>
      <c r="O199" s="27">
        <f t="shared" si="23"/>
        <v>214662.07500000001</v>
      </c>
    </row>
    <row r="200" spans="1:15" ht="14.25" customHeight="1" x14ac:dyDescent="0.3">
      <c r="A200" t="str">
        <f t="shared" si="18"/>
        <v>2020-05-12 Казань</v>
      </c>
      <c r="B200" s="6">
        <v>43963</v>
      </c>
      <c r="C200" s="7" t="s">
        <v>17</v>
      </c>
      <c r="D200" s="7">
        <v>32419.5</v>
      </c>
      <c r="E200" s="7">
        <v>3080614.5</v>
      </c>
      <c r="F200" s="7">
        <v>2363955.7909999997</v>
      </c>
      <c r="G200" s="8">
        <v>200042.36143846155</v>
      </c>
      <c r="H200">
        <f>VLOOKUP($A200,Лист2!$A$2:'Лист2'!$F$505,4,FALSE)</f>
        <v>21</v>
      </c>
      <c r="I200">
        <f>VLOOKUP($A200,Лист2!$A$2:'Лист2'!$F$505,5,FALSE)</f>
        <v>1926</v>
      </c>
      <c r="J200">
        <f>VLOOKUP($A200,Лист2!$A$2:'Лист2'!$F$505,6,FALSE)</f>
        <v>1745</v>
      </c>
      <c r="K200">
        <f t="shared" si="19"/>
        <v>30.32</v>
      </c>
      <c r="L200">
        <f t="shared" si="20"/>
        <v>16.77</v>
      </c>
      <c r="M200">
        <f t="shared" si="21"/>
        <v>516616.34756153869</v>
      </c>
      <c r="N200">
        <f t="shared" si="22"/>
        <v>2</v>
      </c>
      <c r="O200" s="27">
        <f t="shared" si="23"/>
        <v>146695.92857142858</v>
      </c>
    </row>
    <row r="201" spans="1:15" ht="14.25" customHeight="1" x14ac:dyDescent="0.3">
      <c r="A201" t="str">
        <f t="shared" si="18"/>
        <v>2020-05-21 Казань</v>
      </c>
      <c r="B201" s="9">
        <v>43972</v>
      </c>
      <c r="C201" s="10" t="s">
        <v>17</v>
      </c>
      <c r="D201" s="10">
        <v>40819.5</v>
      </c>
      <c r="E201" s="10">
        <v>3810394.5</v>
      </c>
      <c r="F201" s="10">
        <v>3046897.7940000002</v>
      </c>
      <c r="G201" s="11">
        <v>144594.40769230769</v>
      </c>
      <c r="H201">
        <f>VLOOKUP($A201,Лист2!$A$2:'Лист2'!$F$505,4,FALSE)</f>
        <v>21</v>
      </c>
      <c r="I201">
        <f>VLOOKUP($A201,Лист2!$A$2:'Лист2'!$F$505,5,FALSE)</f>
        <v>2335</v>
      </c>
      <c r="J201">
        <f>VLOOKUP($A201,Лист2!$A$2:'Лист2'!$F$505,6,FALSE)</f>
        <v>2126</v>
      </c>
      <c r="K201">
        <f t="shared" si="19"/>
        <v>25.06</v>
      </c>
      <c r="L201">
        <f t="shared" si="20"/>
        <v>16.239999999999998</v>
      </c>
      <c r="M201">
        <f t="shared" si="21"/>
        <v>618902.29830769205</v>
      </c>
      <c r="N201">
        <f t="shared" si="22"/>
        <v>4</v>
      </c>
      <c r="O201" s="27">
        <f t="shared" si="23"/>
        <v>181447.35714285713</v>
      </c>
    </row>
    <row r="202" spans="1:15" ht="14.25" customHeight="1" x14ac:dyDescent="0.3">
      <c r="A202" t="str">
        <f t="shared" si="18"/>
        <v>2020-05-20 Казань</v>
      </c>
      <c r="B202" s="6">
        <v>43971</v>
      </c>
      <c r="C202" s="7" t="s">
        <v>17</v>
      </c>
      <c r="D202" s="7">
        <v>41391</v>
      </c>
      <c r="E202" s="7">
        <v>3918987</v>
      </c>
      <c r="F202" s="7">
        <v>3141103.9569999999</v>
      </c>
      <c r="G202" s="8">
        <v>205451.17950769232</v>
      </c>
      <c r="H202">
        <f>VLOOKUP($A202,Лист2!$A$2:'Лист2'!$F$505,4,FALSE)</f>
        <v>21</v>
      </c>
      <c r="I202">
        <f>VLOOKUP($A202,Лист2!$A$2:'Лист2'!$F$505,5,FALSE)</f>
        <v>2410</v>
      </c>
      <c r="J202">
        <f>VLOOKUP($A202,Лист2!$A$2:'Лист2'!$F$505,6,FALSE)</f>
        <v>2202</v>
      </c>
      <c r="K202">
        <f t="shared" si="19"/>
        <v>24.76</v>
      </c>
      <c r="L202">
        <f t="shared" si="20"/>
        <v>14.61</v>
      </c>
      <c r="M202">
        <f t="shared" si="21"/>
        <v>572431.86349230772</v>
      </c>
      <c r="N202">
        <f t="shared" si="22"/>
        <v>3</v>
      </c>
      <c r="O202" s="27">
        <f t="shared" si="23"/>
        <v>186618.42857142858</v>
      </c>
    </row>
    <row r="203" spans="1:15" ht="14.25" customHeight="1" x14ac:dyDescent="0.3">
      <c r="A203" t="str">
        <f t="shared" si="18"/>
        <v>2020-05-05 Казань</v>
      </c>
      <c r="B203" s="9">
        <v>43956</v>
      </c>
      <c r="C203" s="10" t="s">
        <v>17</v>
      </c>
      <c r="D203" s="10">
        <v>29482.5</v>
      </c>
      <c r="E203" s="10">
        <v>2648688</v>
      </c>
      <c r="F203" s="10">
        <v>2021918.12</v>
      </c>
      <c r="G203" s="11">
        <v>219587.1531846154</v>
      </c>
      <c r="H203">
        <f>VLOOKUP($A203,Лист2!$A$2:'Лист2'!$F$505,4,FALSE)</f>
        <v>20</v>
      </c>
      <c r="I203">
        <f>VLOOKUP($A203,Лист2!$A$2:'Лист2'!$F$505,5,FALSE)</f>
        <v>1757</v>
      </c>
      <c r="J203">
        <f>VLOOKUP($A203,Лист2!$A$2:'Лист2'!$F$505,6,FALSE)</f>
        <v>1596</v>
      </c>
      <c r="K203">
        <f t="shared" si="19"/>
        <v>31</v>
      </c>
      <c r="L203">
        <f t="shared" si="20"/>
        <v>15.37</v>
      </c>
      <c r="M203">
        <f t="shared" si="21"/>
        <v>407182.72681538446</v>
      </c>
      <c r="N203">
        <f t="shared" si="22"/>
        <v>2</v>
      </c>
      <c r="O203" s="27">
        <f t="shared" si="23"/>
        <v>132434.4</v>
      </c>
    </row>
    <row r="204" spans="1:15" ht="14.25" customHeight="1" x14ac:dyDescent="0.3">
      <c r="A204" t="str">
        <f t="shared" si="18"/>
        <v>2020-04-28 Казань</v>
      </c>
      <c r="B204" s="6">
        <v>43949</v>
      </c>
      <c r="C204" s="7" t="s">
        <v>17</v>
      </c>
      <c r="D204" s="7">
        <v>32181</v>
      </c>
      <c r="E204" s="7">
        <v>2863600.5</v>
      </c>
      <c r="F204" s="7">
        <v>2246478.6170000001</v>
      </c>
      <c r="G204" s="8">
        <v>140503.93076923076</v>
      </c>
      <c r="H204">
        <f>VLOOKUP($A204,Лист2!$A$2:'Лист2'!$F$505,4,FALSE)</f>
        <v>19</v>
      </c>
      <c r="I204">
        <f>VLOOKUP($A204,Лист2!$A$2:'Лист2'!$F$505,5,FALSE)</f>
        <v>1846</v>
      </c>
      <c r="J204">
        <f>VLOOKUP($A204,Лист2!$A$2:'Лист2'!$F$505,6,FALSE)</f>
        <v>1681</v>
      </c>
      <c r="K204">
        <f t="shared" si="19"/>
        <v>27.47</v>
      </c>
      <c r="L204">
        <f t="shared" si="20"/>
        <v>16.64</v>
      </c>
      <c r="M204">
        <f t="shared" si="21"/>
        <v>476617.95223076915</v>
      </c>
      <c r="N204">
        <f t="shared" si="22"/>
        <v>2</v>
      </c>
      <c r="O204" s="27">
        <f t="shared" si="23"/>
        <v>150715.81578947368</v>
      </c>
    </row>
    <row r="205" spans="1:15" ht="14.25" customHeight="1" x14ac:dyDescent="0.3">
      <c r="A205" t="str">
        <f t="shared" si="18"/>
        <v>2020-05-13 Казань</v>
      </c>
      <c r="B205" s="9">
        <v>43964</v>
      </c>
      <c r="C205" s="10" t="s">
        <v>17</v>
      </c>
      <c r="D205" s="10">
        <v>35535</v>
      </c>
      <c r="E205" s="10">
        <v>3288069</v>
      </c>
      <c r="F205" s="10">
        <v>2580984.0299999998</v>
      </c>
      <c r="G205" s="11">
        <v>208081.82515384615</v>
      </c>
      <c r="H205">
        <f>VLOOKUP($A205,Лист2!$A$2:'Лист2'!$F$505,4,FALSE)</f>
        <v>21</v>
      </c>
      <c r="I205">
        <f>VLOOKUP($A205,Лист2!$A$2:'Лист2'!$F$505,5,FALSE)</f>
        <v>2061</v>
      </c>
      <c r="J205">
        <f>VLOOKUP($A205,Лист2!$A$2:'Лист2'!$F$505,6,FALSE)</f>
        <v>1876</v>
      </c>
      <c r="K205">
        <f t="shared" si="19"/>
        <v>27.4</v>
      </c>
      <c r="L205">
        <f t="shared" si="20"/>
        <v>15.18</v>
      </c>
      <c r="M205">
        <f t="shared" si="21"/>
        <v>499003.14484615403</v>
      </c>
      <c r="N205">
        <f t="shared" si="22"/>
        <v>3</v>
      </c>
      <c r="O205" s="27">
        <f t="shared" si="23"/>
        <v>156574.71428571429</v>
      </c>
    </row>
    <row r="206" spans="1:15" ht="14.25" customHeight="1" x14ac:dyDescent="0.3">
      <c r="A206" t="str">
        <f t="shared" si="18"/>
        <v>2020-05-31 Волгоград</v>
      </c>
      <c r="B206" s="6">
        <v>43982</v>
      </c>
      <c r="C206" s="7" t="s">
        <v>16</v>
      </c>
      <c r="D206" s="7">
        <v>76234.5</v>
      </c>
      <c r="E206" s="7">
        <v>6500848.5</v>
      </c>
      <c r="F206" s="7">
        <v>5172874.4439999992</v>
      </c>
      <c r="G206" s="8">
        <v>60556.251538461533</v>
      </c>
      <c r="H206">
        <f>VLOOKUP($A206,Лист2!$A$2:'Лист2'!$F$505,4,FALSE)</f>
        <v>37</v>
      </c>
      <c r="I206">
        <f>VLOOKUP($A206,Лист2!$A$2:'Лист2'!$F$505,5,FALSE)</f>
        <v>5215</v>
      </c>
      <c r="J206">
        <f>VLOOKUP($A206,Лист2!$A$2:'Лист2'!$F$505,6,FALSE)</f>
        <v>4848</v>
      </c>
      <c r="K206">
        <f t="shared" si="19"/>
        <v>25.67</v>
      </c>
      <c r="L206">
        <f t="shared" si="20"/>
        <v>19.5</v>
      </c>
      <c r="M206">
        <f t="shared" si="21"/>
        <v>1267417.8044615393</v>
      </c>
      <c r="N206">
        <f t="shared" si="22"/>
        <v>7</v>
      </c>
      <c r="O206" s="27">
        <f t="shared" si="23"/>
        <v>175698.60810810811</v>
      </c>
    </row>
    <row r="207" spans="1:15" ht="14.25" customHeight="1" x14ac:dyDescent="0.3">
      <c r="A207" t="str">
        <f t="shared" si="18"/>
        <v>2020-05-03 Казань</v>
      </c>
      <c r="B207" s="9">
        <v>43954</v>
      </c>
      <c r="C207" s="10" t="s">
        <v>17</v>
      </c>
      <c r="D207" s="10">
        <v>29935.5</v>
      </c>
      <c r="E207" s="10">
        <v>2720002.5</v>
      </c>
      <c r="F207" s="10">
        <v>2102974.0010000002</v>
      </c>
      <c r="G207" s="11">
        <v>175338.6411076923</v>
      </c>
      <c r="H207">
        <f>VLOOKUP($A207,Лист2!$A$2:'Лист2'!$F$505,4,FALSE)</f>
        <v>20</v>
      </c>
      <c r="I207">
        <f>VLOOKUP($A207,Лист2!$A$2:'Лист2'!$F$505,5,FALSE)</f>
        <v>1716</v>
      </c>
      <c r="J207">
        <f>VLOOKUP($A207,Лист2!$A$2:'Лист2'!$F$505,6,FALSE)</f>
        <v>1561</v>
      </c>
      <c r="K207">
        <f t="shared" si="19"/>
        <v>29.34</v>
      </c>
      <c r="L207">
        <f t="shared" si="20"/>
        <v>16.239999999999998</v>
      </c>
      <c r="M207">
        <f t="shared" si="21"/>
        <v>441689.85789230757</v>
      </c>
      <c r="N207">
        <f t="shared" si="22"/>
        <v>7</v>
      </c>
      <c r="O207" s="27">
        <f t="shared" si="23"/>
        <v>136000.125</v>
      </c>
    </row>
    <row r="208" spans="1:15" ht="14.25" customHeight="1" x14ac:dyDescent="0.3">
      <c r="A208" t="str">
        <f t="shared" si="18"/>
        <v>2020-05-30 Волгоград</v>
      </c>
      <c r="B208" s="6">
        <v>43981</v>
      </c>
      <c r="C208" s="7" t="s">
        <v>16</v>
      </c>
      <c r="D208" s="7">
        <v>106926</v>
      </c>
      <c r="E208" s="7">
        <v>9098386.5</v>
      </c>
      <c r="F208" s="7">
        <v>7354572.0109999999</v>
      </c>
      <c r="G208" s="8">
        <v>193869.59292307691</v>
      </c>
      <c r="H208">
        <f>VLOOKUP($A208,Лист2!$A$2:'Лист2'!$F$505,4,FALSE)</f>
        <v>37</v>
      </c>
      <c r="I208">
        <f>VLOOKUP($A208,Лист2!$A$2:'Лист2'!$F$505,5,FALSE)</f>
        <v>6645</v>
      </c>
      <c r="J208">
        <f>VLOOKUP($A208,Лист2!$A$2:'Лист2'!$F$505,6,FALSE)</f>
        <v>6122</v>
      </c>
      <c r="K208">
        <f t="shared" si="19"/>
        <v>23.71</v>
      </c>
      <c r="L208">
        <f t="shared" si="20"/>
        <v>17.04</v>
      </c>
      <c r="M208">
        <f t="shared" si="21"/>
        <v>1549944.8960769232</v>
      </c>
      <c r="N208">
        <f t="shared" si="22"/>
        <v>6</v>
      </c>
      <c r="O208" s="27">
        <f t="shared" si="23"/>
        <v>245902.33783783784</v>
      </c>
    </row>
    <row r="209" spans="1:15" ht="14.25" customHeight="1" x14ac:dyDescent="0.3">
      <c r="A209" t="str">
        <f t="shared" si="18"/>
        <v>2020-05-06 Казань</v>
      </c>
      <c r="B209" s="9">
        <v>43957</v>
      </c>
      <c r="C209" s="10" t="s">
        <v>17</v>
      </c>
      <c r="D209" s="10">
        <v>30342</v>
      </c>
      <c r="E209" s="10">
        <v>2738127</v>
      </c>
      <c r="F209" s="10">
        <v>2094375.01</v>
      </c>
      <c r="G209" s="11">
        <v>174068.47879999998</v>
      </c>
      <c r="H209">
        <f>VLOOKUP($A209,Лист2!$A$2:'Лист2'!$F$505,4,FALSE)</f>
        <v>20</v>
      </c>
      <c r="I209">
        <f>VLOOKUP($A209,Лист2!$A$2:'Лист2'!$F$505,5,FALSE)</f>
        <v>1747</v>
      </c>
      <c r="J209">
        <f>VLOOKUP($A209,Лист2!$A$2:'Лист2'!$F$505,6,FALSE)</f>
        <v>1570</v>
      </c>
      <c r="K209">
        <f t="shared" si="19"/>
        <v>30.74</v>
      </c>
      <c r="L209">
        <f t="shared" si="20"/>
        <v>17.149999999999999</v>
      </c>
      <c r="M209">
        <f t="shared" si="21"/>
        <v>469683.51120000001</v>
      </c>
      <c r="N209">
        <f t="shared" si="22"/>
        <v>3</v>
      </c>
      <c r="O209" s="27">
        <f t="shared" si="23"/>
        <v>136906.35</v>
      </c>
    </row>
    <row r="210" spans="1:15" ht="14.25" customHeight="1" x14ac:dyDescent="0.3">
      <c r="A210" t="str">
        <f t="shared" si="18"/>
        <v>2020-05-23 Казань</v>
      </c>
      <c r="B210" s="6">
        <v>43974</v>
      </c>
      <c r="C210" s="7" t="s">
        <v>17</v>
      </c>
      <c r="D210" s="7">
        <v>42999</v>
      </c>
      <c r="E210" s="7">
        <v>3883215</v>
      </c>
      <c r="F210" s="7">
        <v>3151914.3419999997</v>
      </c>
      <c r="G210" s="8">
        <v>162279.9956153846</v>
      </c>
      <c r="H210">
        <f>VLOOKUP($A210,Лист2!$A$2:'Лист2'!$F$505,4,FALSE)</f>
        <v>21</v>
      </c>
      <c r="I210">
        <f>VLOOKUP($A210,Лист2!$A$2:'Лист2'!$F$505,5,FALSE)</f>
        <v>2460</v>
      </c>
      <c r="J210">
        <f>VLOOKUP($A210,Лист2!$A$2:'Лист2'!$F$505,6,FALSE)</f>
        <v>2226</v>
      </c>
      <c r="K210">
        <f t="shared" si="19"/>
        <v>23.2</v>
      </c>
      <c r="L210">
        <f t="shared" si="20"/>
        <v>14.65</v>
      </c>
      <c r="M210">
        <f t="shared" si="21"/>
        <v>569020.66238461575</v>
      </c>
      <c r="N210">
        <f t="shared" si="22"/>
        <v>6</v>
      </c>
      <c r="O210" s="27">
        <f t="shared" si="23"/>
        <v>184915</v>
      </c>
    </row>
    <row r="211" spans="1:15" ht="14.25" customHeight="1" x14ac:dyDescent="0.3">
      <c r="A211" t="str">
        <f t="shared" si="18"/>
        <v>2020-05-28 Волгоград</v>
      </c>
      <c r="B211" s="9">
        <v>43979</v>
      </c>
      <c r="C211" s="10" t="s">
        <v>16</v>
      </c>
      <c r="D211" s="10">
        <v>69945</v>
      </c>
      <c r="E211" s="10">
        <v>6101931</v>
      </c>
      <c r="F211" s="10">
        <v>4743581.9779999992</v>
      </c>
      <c r="G211" s="11">
        <v>226018.55243846151</v>
      </c>
      <c r="H211">
        <f>VLOOKUP($A211,Лист2!$A$2:'Лист2'!$F$505,4,FALSE)</f>
        <v>37</v>
      </c>
      <c r="I211">
        <f>VLOOKUP($A211,Лист2!$A$2:'Лист2'!$F$505,5,FALSE)</f>
        <v>4840</v>
      </c>
      <c r="J211">
        <f>VLOOKUP($A211,Лист2!$A$2:'Лист2'!$F$505,6,FALSE)</f>
        <v>4475</v>
      </c>
      <c r="K211">
        <f t="shared" si="19"/>
        <v>28.64</v>
      </c>
      <c r="L211">
        <f t="shared" si="20"/>
        <v>18.559999999999999</v>
      </c>
      <c r="M211">
        <f t="shared" si="21"/>
        <v>1132330.4695615394</v>
      </c>
      <c r="N211">
        <f t="shared" si="22"/>
        <v>4</v>
      </c>
      <c r="O211" s="27">
        <f t="shared" si="23"/>
        <v>164917.05405405405</v>
      </c>
    </row>
    <row r="212" spans="1:15" ht="14.25" customHeight="1" x14ac:dyDescent="0.3">
      <c r="A212" t="str">
        <f t="shared" si="18"/>
        <v>2020-05-25 Казань</v>
      </c>
      <c r="B212" s="6">
        <v>43976</v>
      </c>
      <c r="C212" s="7" t="s">
        <v>17</v>
      </c>
      <c r="D212" s="7">
        <v>38740.5</v>
      </c>
      <c r="E212" s="7">
        <v>3561655.5</v>
      </c>
      <c r="F212" s="7">
        <v>2769041.2770000002</v>
      </c>
      <c r="G212" s="8">
        <v>180495.52483076922</v>
      </c>
      <c r="H212">
        <f>VLOOKUP($A212,Лист2!$A$2:'Лист2'!$F$505,4,FALSE)</f>
        <v>21</v>
      </c>
      <c r="I212">
        <f>VLOOKUP($A212,Лист2!$A$2:'Лист2'!$F$505,5,FALSE)</f>
        <v>2330</v>
      </c>
      <c r="J212">
        <f>VLOOKUP($A212,Лист2!$A$2:'Лист2'!$F$505,6,FALSE)</f>
        <v>2142</v>
      </c>
      <c r="K212">
        <f t="shared" si="19"/>
        <v>28.62</v>
      </c>
      <c r="L212">
        <f t="shared" si="20"/>
        <v>17.190000000000001</v>
      </c>
      <c r="M212">
        <f t="shared" si="21"/>
        <v>612118.69816923048</v>
      </c>
      <c r="N212">
        <f t="shared" si="22"/>
        <v>1</v>
      </c>
      <c r="O212" s="27">
        <f t="shared" si="23"/>
        <v>169602.64285714287</v>
      </c>
    </row>
    <row r="213" spans="1:15" ht="14.25" customHeight="1" x14ac:dyDescent="0.3">
      <c r="A213" t="str">
        <f t="shared" si="18"/>
        <v>2020-04-30 Казань</v>
      </c>
      <c r="B213" s="9">
        <v>43951</v>
      </c>
      <c r="C213" s="10" t="s">
        <v>17</v>
      </c>
      <c r="D213" s="10">
        <v>31231.5</v>
      </c>
      <c r="E213" s="10">
        <v>2853310.5</v>
      </c>
      <c r="F213" s="10">
        <v>2211817.6569999997</v>
      </c>
      <c r="G213" s="11">
        <v>63441.684615384613</v>
      </c>
      <c r="H213">
        <f>VLOOKUP($A213,Лист2!$A$2:'Лист2'!$F$505,4,FALSE)</f>
        <v>20</v>
      </c>
      <c r="I213">
        <f>VLOOKUP($A213,Лист2!$A$2:'Лист2'!$F$505,5,FALSE)</f>
        <v>1756</v>
      </c>
      <c r="J213">
        <f>VLOOKUP($A213,Лист2!$A$2:'Лист2'!$F$505,6,FALSE)</f>
        <v>1586</v>
      </c>
      <c r="K213">
        <f t="shared" si="19"/>
        <v>29</v>
      </c>
      <c r="L213">
        <f t="shared" si="20"/>
        <v>20.260000000000002</v>
      </c>
      <c r="M213">
        <f t="shared" si="21"/>
        <v>578051.15838461579</v>
      </c>
      <c r="N213">
        <f t="shared" si="22"/>
        <v>4</v>
      </c>
      <c r="O213" s="27">
        <f t="shared" si="23"/>
        <v>142665.52499999999</v>
      </c>
    </row>
    <row r="214" spans="1:15" ht="14.25" customHeight="1" x14ac:dyDescent="0.3">
      <c r="A214" t="str">
        <f t="shared" si="18"/>
        <v>2020-05-10 Казань</v>
      </c>
      <c r="B214" s="6">
        <v>43961</v>
      </c>
      <c r="C214" s="7" t="s">
        <v>17</v>
      </c>
      <c r="D214" s="7">
        <v>37489.5</v>
      </c>
      <c r="E214" s="7">
        <v>3549097.5</v>
      </c>
      <c r="F214" s="7">
        <v>2745646.9479999999</v>
      </c>
      <c r="G214" s="8">
        <v>258287.05384615384</v>
      </c>
      <c r="H214">
        <f>VLOOKUP($A214,Лист2!$A$2:'Лист2'!$F$505,4,FALSE)</f>
        <v>21</v>
      </c>
      <c r="I214">
        <f>VLOOKUP($A214,Лист2!$A$2:'Лист2'!$F$505,5,FALSE)</f>
        <v>2120</v>
      </c>
      <c r="J214">
        <f>VLOOKUP($A214,Лист2!$A$2:'Лист2'!$F$505,6,FALSE)</f>
        <v>1921</v>
      </c>
      <c r="K214">
        <f t="shared" si="19"/>
        <v>29.26</v>
      </c>
      <c r="L214">
        <f t="shared" si="20"/>
        <v>15.36</v>
      </c>
      <c r="M214">
        <f t="shared" si="21"/>
        <v>545163.49815384625</v>
      </c>
      <c r="N214">
        <f t="shared" si="22"/>
        <v>7</v>
      </c>
      <c r="O214" s="27">
        <f t="shared" si="23"/>
        <v>169004.64285714287</v>
      </c>
    </row>
    <row r="215" spans="1:15" ht="14.25" customHeight="1" x14ac:dyDescent="0.3">
      <c r="A215" t="str">
        <f t="shared" si="18"/>
        <v>2020-05-08 Казань</v>
      </c>
      <c r="B215" s="9">
        <v>43959</v>
      </c>
      <c r="C215" s="10" t="s">
        <v>17</v>
      </c>
      <c r="D215" s="10">
        <v>34399.5</v>
      </c>
      <c r="E215" s="10">
        <v>3201358.5</v>
      </c>
      <c r="F215" s="10">
        <v>2481896.3339999998</v>
      </c>
      <c r="G215" s="11">
        <v>156377.12456923077</v>
      </c>
      <c r="H215">
        <f>VLOOKUP($A215,Лист2!$A$2:'Лист2'!$F$505,4,FALSE)</f>
        <v>21</v>
      </c>
      <c r="I215">
        <f>VLOOKUP($A215,Лист2!$A$2:'Лист2'!$F$505,5,FALSE)</f>
        <v>1957</v>
      </c>
      <c r="J215">
        <f>VLOOKUP($A215,Лист2!$A$2:'Лист2'!$F$505,6,FALSE)</f>
        <v>1755</v>
      </c>
      <c r="K215">
        <f t="shared" si="19"/>
        <v>28.99</v>
      </c>
      <c r="L215">
        <f t="shared" si="20"/>
        <v>17.59</v>
      </c>
      <c r="M215">
        <f t="shared" si="21"/>
        <v>563085.04143076949</v>
      </c>
      <c r="N215">
        <f t="shared" si="22"/>
        <v>5</v>
      </c>
      <c r="O215" s="27">
        <f t="shared" si="23"/>
        <v>152445.64285714287</v>
      </c>
    </row>
    <row r="216" spans="1:15" ht="14.25" customHeight="1" x14ac:dyDescent="0.3">
      <c r="A216" t="str">
        <f t="shared" si="18"/>
        <v>2020-05-07 Казань</v>
      </c>
      <c r="B216" s="6">
        <v>43958</v>
      </c>
      <c r="C216" s="7" t="s">
        <v>17</v>
      </c>
      <c r="D216" s="7">
        <v>32851.5</v>
      </c>
      <c r="E216" s="7">
        <v>2934504</v>
      </c>
      <c r="F216" s="7">
        <v>2253872.1379999998</v>
      </c>
      <c r="G216" s="8">
        <v>160756.50769230767</v>
      </c>
      <c r="H216">
        <f>VLOOKUP($A216,Лист2!$A$2:'Лист2'!$F$505,4,FALSE)</f>
        <v>21</v>
      </c>
      <c r="I216">
        <f>VLOOKUP($A216,Лист2!$A$2:'Лист2'!$F$505,5,FALSE)</f>
        <v>1879</v>
      </c>
      <c r="J216">
        <f>VLOOKUP($A216,Лист2!$A$2:'Лист2'!$F$505,6,FALSE)</f>
        <v>1695</v>
      </c>
      <c r="K216">
        <f t="shared" si="19"/>
        <v>30.2</v>
      </c>
      <c r="L216">
        <f t="shared" si="20"/>
        <v>17.72</v>
      </c>
      <c r="M216">
        <f t="shared" si="21"/>
        <v>519875.3543076925</v>
      </c>
      <c r="N216">
        <f t="shared" si="22"/>
        <v>4</v>
      </c>
      <c r="O216" s="27">
        <f t="shared" si="23"/>
        <v>139738.28571428571</v>
      </c>
    </row>
    <row r="217" spans="1:15" ht="14.25" customHeight="1" x14ac:dyDescent="0.3">
      <c r="A217" t="str">
        <f t="shared" si="18"/>
        <v>2020-05-24 Казань</v>
      </c>
      <c r="B217" s="9">
        <v>43975</v>
      </c>
      <c r="C217" s="10" t="s">
        <v>17</v>
      </c>
      <c r="D217" s="10">
        <v>38194.5</v>
      </c>
      <c r="E217" s="10">
        <v>3449302.5</v>
      </c>
      <c r="F217" s="10">
        <v>2798056.2479999997</v>
      </c>
      <c r="G217" s="11">
        <v>174707.83838461537</v>
      </c>
      <c r="H217">
        <f>VLOOKUP($A217,Лист2!$A$2:'Лист2'!$F$505,4,FALSE)</f>
        <v>21</v>
      </c>
      <c r="I217">
        <f>VLOOKUP($A217,Лист2!$A$2:'Лист2'!$F$505,5,FALSE)</f>
        <v>2254</v>
      </c>
      <c r="J217">
        <f>VLOOKUP($A217,Лист2!$A$2:'Лист2'!$F$505,6,FALSE)</f>
        <v>2061</v>
      </c>
      <c r="K217">
        <f t="shared" si="19"/>
        <v>23.27</v>
      </c>
      <c r="L217">
        <f t="shared" si="20"/>
        <v>13.82</v>
      </c>
      <c r="M217">
        <f t="shared" si="21"/>
        <v>476538.41361538495</v>
      </c>
      <c r="N217">
        <f t="shared" si="22"/>
        <v>7</v>
      </c>
      <c r="O217" s="27">
        <f t="shared" si="23"/>
        <v>164252.5</v>
      </c>
    </row>
    <row r="218" spans="1:15" ht="14.25" customHeight="1" x14ac:dyDescent="0.3">
      <c r="A218" t="str">
        <f t="shared" si="18"/>
        <v>2020-05-31 Казань</v>
      </c>
      <c r="B218" s="6">
        <v>43982</v>
      </c>
      <c r="C218" s="7" t="s">
        <v>17</v>
      </c>
      <c r="D218" s="7">
        <v>42423</v>
      </c>
      <c r="E218" s="7">
        <v>3994153.5</v>
      </c>
      <c r="F218" s="7">
        <v>3105853.9129999997</v>
      </c>
      <c r="G218" s="8">
        <v>53605.712153846151</v>
      </c>
      <c r="H218">
        <f>VLOOKUP($A218,Лист2!$A$2:'Лист2'!$F$505,4,FALSE)</f>
        <v>23</v>
      </c>
      <c r="I218">
        <f>VLOOKUP($A218,Лист2!$A$2:'Лист2'!$F$505,5,FALSE)</f>
        <v>2522</v>
      </c>
      <c r="J218">
        <f>VLOOKUP($A218,Лист2!$A$2:'Лист2'!$F$505,6,FALSE)</f>
        <v>2295</v>
      </c>
      <c r="K218">
        <f t="shared" si="19"/>
        <v>28.6</v>
      </c>
      <c r="L218">
        <f t="shared" si="20"/>
        <v>20.9</v>
      </c>
      <c r="M218">
        <f t="shared" si="21"/>
        <v>834693.87484615413</v>
      </c>
      <c r="N218">
        <f t="shared" si="22"/>
        <v>7</v>
      </c>
      <c r="O218" s="27">
        <f t="shared" si="23"/>
        <v>173658.84782608695</v>
      </c>
    </row>
    <row r="219" spans="1:15" ht="14.25" customHeight="1" x14ac:dyDescent="0.3">
      <c r="A219" t="str">
        <f t="shared" si="18"/>
        <v>2020-05-30 Казань</v>
      </c>
      <c r="B219" s="9">
        <v>43981</v>
      </c>
      <c r="C219" s="10" t="s">
        <v>17</v>
      </c>
      <c r="D219" s="10">
        <v>48286.5</v>
      </c>
      <c r="E219" s="10">
        <v>4456441.5</v>
      </c>
      <c r="F219" s="10">
        <v>3473157.5449999999</v>
      </c>
      <c r="G219" s="11">
        <v>205639.55141538463</v>
      </c>
      <c r="H219">
        <f>VLOOKUP($A219,Лист2!$A$2:'Лист2'!$F$505,4,FALSE)</f>
        <v>22</v>
      </c>
      <c r="I219">
        <f>VLOOKUP($A219,Лист2!$A$2:'Лист2'!$F$505,5,FALSE)</f>
        <v>2793</v>
      </c>
      <c r="J219">
        <f>VLOOKUP($A219,Лист2!$A$2:'Лист2'!$F$505,6,FALSE)</f>
        <v>2539</v>
      </c>
      <c r="K219">
        <f t="shared" si="19"/>
        <v>28.31</v>
      </c>
      <c r="L219">
        <f t="shared" si="20"/>
        <v>17.45</v>
      </c>
      <c r="M219">
        <f t="shared" si="21"/>
        <v>777644.40358461544</v>
      </c>
      <c r="N219">
        <f t="shared" si="22"/>
        <v>6</v>
      </c>
      <c r="O219" s="27">
        <f t="shared" si="23"/>
        <v>202565.52272727274</v>
      </c>
    </row>
    <row r="220" spans="1:15" ht="14.25" customHeight="1" x14ac:dyDescent="0.3">
      <c r="A220" t="str">
        <f t="shared" si="18"/>
        <v>2020-05-28 Казань</v>
      </c>
      <c r="B220" s="6">
        <v>43979</v>
      </c>
      <c r="C220" s="7" t="s">
        <v>17</v>
      </c>
      <c r="D220" s="7">
        <v>41442</v>
      </c>
      <c r="E220" s="7">
        <v>3893680.5</v>
      </c>
      <c r="F220" s="7">
        <v>3004872.3489999999</v>
      </c>
      <c r="G220" s="8">
        <v>190911.88401538462</v>
      </c>
      <c r="H220">
        <f>VLOOKUP($A220,Лист2!$A$2:'Лист2'!$F$505,4,FALSE)</f>
        <v>22</v>
      </c>
      <c r="I220">
        <f>VLOOKUP($A220,Лист2!$A$2:'Лист2'!$F$505,5,FALSE)</f>
        <v>2454</v>
      </c>
      <c r="J220">
        <f>VLOOKUP($A220,Лист2!$A$2:'Лист2'!$F$505,6,FALSE)</f>
        <v>2239</v>
      </c>
      <c r="K220">
        <f t="shared" si="19"/>
        <v>29.58</v>
      </c>
      <c r="L220">
        <f t="shared" si="20"/>
        <v>17.920000000000002</v>
      </c>
      <c r="M220">
        <f t="shared" si="21"/>
        <v>697896.26698461547</v>
      </c>
      <c r="N220">
        <f t="shared" si="22"/>
        <v>4</v>
      </c>
      <c r="O220" s="27">
        <f t="shared" si="23"/>
        <v>176985.47727272726</v>
      </c>
    </row>
    <row r="221" spans="1:15" ht="14.25" customHeight="1" x14ac:dyDescent="0.3">
      <c r="A221" t="str">
        <f t="shared" si="18"/>
        <v>2020-05-16 Пермь</v>
      </c>
      <c r="B221" s="9">
        <v>43967</v>
      </c>
      <c r="C221" s="10" t="s">
        <v>18</v>
      </c>
      <c r="D221" s="10">
        <v>18600</v>
      </c>
      <c r="E221" s="10">
        <v>1601425.5</v>
      </c>
      <c r="F221" s="10">
        <v>1268422.666</v>
      </c>
      <c r="G221" s="11">
        <v>189642.93076923076</v>
      </c>
      <c r="H221">
        <f>VLOOKUP($A221,Лист2!$A$2:'Лист2'!$F$505,4,FALSE)</f>
        <v>15</v>
      </c>
      <c r="I221">
        <f>VLOOKUP($A221,Лист2!$A$2:'Лист2'!$F$505,5,FALSE)</f>
        <v>1111</v>
      </c>
      <c r="J221">
        <f>VLOOKUP($A221,Лист2!$A$2:'Лист2'!$F$505,6,FALSE)</f>
        <v>992</v>
      </c>
      <c r="K221">
        <f t="shared" si="19"/>
        <v>26.25</v>
      </c>
      <c r="L221">
        <f t="shared" si="20"/>
        <v>8.9499999999999993</v>
      </c>
      <c r="M221">
        <f t="shared" si="21"/>
        <v>143359.90323076927</v>
      </c>
      <c r="N221">
        <f t="shared" si="22"/>
        <v>6</v>
      </c>
      <c r="O221" s="27">
        <f t="shared" si="23"/>
        <v>106761.7</v>
      </c>
    </row>
    <row r="222" spans="1:15" ht="14.25" customHeight="1" x14ac:dyDescent="0.3">
      <c r="A222" t="str">
        <f t="shared" si="18"/>
        <v>2020-05-19 Пермь</v>
      </c>
      <c r="B222" s="6">
        <v>43970</v>
      </c>
      <c r="C222" s="7" t="s">
        <v>18</v>
      </c>
      <c r="D222" s="7">
        <v>16638</v>
      </c>
      <c r="E222" s="7">
        <v>1364847</v>
      </c>
      <c r="F222" s="7">
        <v>1137103.412</v>
      </c>
      <c r="G222" s="8">
        <v>258642.5153846154</v>
      </c>
      <c r="H222">
        <f>VLOOKUP($A222,Лист2!$A$2:'Лист2'!$F$505,4,FALSE)</f>
        <v>16</v>
      </c>
      <c r="I222">
        <f>VLOOKUP($A222,Лист2!$A$2:'Лист2'!$F$505,5,FALSE)</f>
        <v>1012</v>
      </c>
      <c r="J222">
        <f>VLOOKUP($A222,Лист2!$A$2:'Лист2'!$F$505,6,FALSE)</f>
        <v>900</v>
      </c>
      <c r="K222">
        <f t="shared" si="19"/>
        <v>20.03</v>
      </c>
      <c r="L222">
        <f t="shared" si="20"/>
        <v>-2.2599999999999998</v>
      </c>
      <c r="M222">
        <f t="shared" si="21"/>
        <v>-30898.92738461541</v>
      </c>
      <c r="N222">
        <f t="shared" si="22"/>
        <v>2</v>
      </c>
      <c r="O222" s="27">
        <f t="shared" si="23"/>
        <v>85302.9375</v>
      </c>
    </row>
    <row r="223" spans="1:15" ht="14.25" customHeight="1" x14ac:dyDescent="0.3">
      <c r="A223" t="str">
        <f t="shared" si="18"/>
        <v>2020-05-17 Пермь</v>
      </c>
      <c r="B223" s="9">
        <v>43968</v>
      </c>
      <c r="C223" s="10" t="s">
        <v>18</v>
      </c>
      <c r="D223" s="10">
        <v>15609</v>
      </c>
      <c r="E223" s="10">
        <v>1377577.5</v>
      </c>
      <c r="F223" s="10">
        <v>1086345.0159999998</v>
      </c>
      <c r="G223" s="11">
        <v>224718.40769230769</v>
      </c>
      <c r="H223">
        <f>VLOOKUP($A223,Лист2!$A$2:'Лист2'!$F$505,4,FALSE)</f>
        <v>15</v>
      </c>
      <c r="I223">
        <f>VLOOKUP($A223,Лист2!$A$2:'Лист2'!$F$505,5,FALSE)</f>
        <v>971</v>
      </c>
      <c r="J223">
        <f>VLOOKUP($A223,Лист2!$A$2:'Лист2'!$F$505,6,FALSE)</f>
        <v>856</v>
      </c>
      <c r="K223">
        <f t="shared" si="19"/>
        <v>26.81</v>
      </c>
      <c r="L223">
        <f t="shared" si="20"/>
        <v>4.83</v>
      </c>
      <c r="M223">
        <f t="shared" si="21"/>
        <v>66514.076307692478</v>
      </c>
      <c r="N223">
        <f t="shared" si="22"/>
        <v>7</v>
      </c>
      <c r="O223" s="27">
        <f t="shared" si="23"/>
        <v>91838.5</v>
      </c>
    </row>
    <row r="224" spans="1:15" ht="14.25" customHeight="1" x14ac:dyDescent="0.3">
      <c r="A224" t="str">
        <f t="shared" si="18"/>
        <v>2020-05-09 Пермь</v>
      </c>
      <c r="B224" s="6">
        <v>43960</v>
      </c>
      <c r="C224" s="7" t="s">
        <v>18</v>
      </c>
      <c r="D224" s="7">
        <v>13948.5</v>
      </c>
      <c r="E224" s="7">
        <v>1222932</v>
      </c>
      <c r="F224" s="7">
        <v>974409.1449999999</v>
      </c>
      <c r="G224" s="8">
        <v>299208.26923076925</v>
      </c>
      <c r="H224">
        <f>VLOOKUP($A224,Лист2!$A$2:'Лист2'!$F$505,4,FALSE)</f>
        <v>15</v>
      </c>
      <c r="I224">
        <f>VLOOKUP($A224,Лист2!$A$2:'Лист2'!$F$505,5,FALSE)</f>
        <v>849</v>
      </c>
      <c r="J224">
        <f>VLOOKUP($A224,Лист2!$A$2:'Лист2'!$F$505,6,FALSE)</f>
        <v>740</v>
      </c>
      <c r="K224">
        <f t="shared" si="19"/>
        <v>25.5</v>
      </c>
      <c r="L224">
        <f t="shared" si="20"/>
        <v>-4.1399999999999997</v>
      </c>
      <c r="M224">
        <f t="shared" si="21"/>
        <v>-50685.414230769151</v>
      </c>
      <c r="N224">
        <f t="shared" si="22"/>
        <v>6</v>
      </c>
      <c r="O224" s="27">
        <f t="shared" si="23"/>
        <v>81528.800000000003</v>
      </c>
    </row>
    <row r="225" spans="1:15" ht="14.25" customHeight="1" x14ac:dyDescent="0.3">
      <c r="A225" t="str">
        <f t="shared" si="18"/>
        <v>2020-05-04 Пермь</v>
      </c>
      <c r="B225" s="9">
        <v>43955</v>
      </c>
      <c r="C225" s="10" t="s">
        <v>18</v>
      </c>
      <c r="D225" s="10">
        <v>12301.5</v>
      </c>
      <c r="E225" s="10">
        <v>1085211</v>
      </c>
      <c r="F225" s="10">
        <v>874153.34499999997</v>
      </c>
      <c r="G225" s="11">
        <v>243709.48269230771</v>
      </c>
      <c r="H225">
        <f>VLOOKUP($A225,Лист2!$A$2:'Лист2'!$F$505,4,FALSE)</f>
        <v>15</v>
      </c>
      <c r="I225">
        <f>VLOOKUP($A225,Лист2!$A$2:'Лист2'!$F$505,5,FALSE)</f>
        <v>750</v>
      </c>
      <c r="J225">
        <f>VLOOKUP($A225,Лист2!$A$2:'Лист2'!$F$505,6,FALSE)</f>
        <v>647</v>
      </c>
      <c r="K225">
        <f t="shared" si="19"/>
        <v>24.14</v>
      </c>
      <c r="L225">
        <f t="shared" si="20"/>
        <v>-3.01</v>
      </c>
      <c r="M225">
        <f t="shared" si="21"/>
        <v>-32651.827692307677</v>
      </c>
      <c r="N225">
        <f t="shared" si="22"/>
        <v>1</v>
      </c>
      <c r="O225" s="27">
        <f t="shared" si="23"/>
        <v>72347.399999999994</v>
      </c>
    </row>
    <row r="226" spans="1:15" ht="14.25" customHeight="1" x14ac:dyDescent="0.3">
      <c r="A226" t="str">
        <f t="shared" si="18"/>
        <v>2020-04-29 Пермь</v>
      </c>
      <c r="B226" s="6">
        <v>43950</v>
      </c>
      <c r="C226" s="7" t="s">
        <v>18</v>
      </c>
      <c r="D226" s="7">
        <v>13014</v>
      </c>
      <c r="E226" s="7">
        <v>1115992.5</v>
      </c>
      <c r="F226" s="7">
        <v>928035.23599999992</v>
      </c>
      <c r="G226" s="8">
        <v>185811.06153846154</v>
      </c>
      <c r="H226">
        <f>VLOOKUP($A226,Лист2!$A$2:'Лист2'!$F$505,4,FALSE)</f>
        <v>15</v>
      </c>
      <c r="I226">
        <f>VLOOKUP($A226,Лист2!$A$2:'Лист2'!$F$505,5,FALSE)</f>
        <v>786</v>
      </c>
      <c r="J226">
        <f>VLOOKUP($A226,Лист2!$A$2:'Лист2'!$F$505,6,FALSE)</f>
        <v>695</v>
      </c>
      <c r="K226">
        <f t="shared" si="19"/>
        <v>20.25</v>
      </c>
      <c r="L226">
        <f t="shared" si="20"/>
        <v>0.19</v>
      </c>
      <c r="M226">
        <f t="shared" si="21"/>
        <v>2146.2024615385453</v>
      </c>
      <c r="N226">
        <f t="shared" si="22"/>
        <v>3</v>
      </c>
      <c r="O226" s="27">
        <f t="shared" si="23"/>
        <v>74399.5</v>
      </c>
    </row>
    <row r="227" spans="1:15" ht="14.25" customHeight="1" x14ac:dyDescent="0.3">
      <c r="A227" t="str">
        <f t="shared" si="18"/>
        <v>2020-05-02 Пермь</v>
      </c>
      <c r="B227" s="9">
        <v>43953</v>
      </c>
      <c r="C227" s="10" t="s">
        <v>18</v>
      </c>
      <c r="D227" s="10">
        <v>12313.5</v>
      </c>
      <c r="E227" s="10">
        <v>1053220.5</v>
      </c>
      <c r="F227" s="10">
        <v>843395.10900000005</v>
      </c>
      <c r="G227" s="11">
        <v>137019.67692307691</v>
      </c>
      <c r="H227">
        <f>VLOOKUP($A227,Лист2!$A$2:'Лист2'!$F$505,4,FALSE)</f>
        <v>15</v>
      </c>
      <c r="I227">
        <f>VLOOKUP($A227,Лист2!$A$2:'Лист2'!$F$505,5,FALSE)</f>
        <v>751</v>
      </c>
      <c r="J227">
        <f>VLOOKUP($A227,Лист2!$A$2:'Лист2'!$F$505,6,FALSE)</f>
        <v>651</v>
      </c>
      <c r="K227">
        <f t="shared" si="19"/>
        <v>24.88</v>
      </c>
      <c r="L227">
        <f t="shared" si="20"/>
        <v>6.91</v>
      </c>
      <c r="M227">
        <f t="shared" si="21"/>
        <v>72805.714076923032</v>
      </c>
      <c r="N227">
        <f t="shared" si="22"/>
        <v>6</v>
      </c>
      <c r="O227" s="27">
        <f t="shared" si="23"/>
        <v>70214.7</v>
      </c>
    </row>
    <row r="228" spans="1:15" ht="14.25" customHeight="1" x14ac:dyDescent="0.3">
      <c r="A228" t="str">
        <f t="shared" si="18"/>
        <v>2020-05-26 Пермь</v>
      </c>
      <c r="B228" s="6">
        <v>43977</v>
      </c>
      <c r="C228" s="7" t="s">
        <v>18</v>
      </c>
      <c r="D228" s="7">
        <v>17391</v>
      </c>
      <c r="E228" s="7">
        <v>1489132.5</v>
      </c>
      <c r="F228" s="7">
        <v>1209901.0159999998</v>
      </c>
      <c r="G228" s="8">
        <v>272121.81538461539</v>
      </c>
      <c r="H228">
        <f>VLOOKUP($A228,Лист2!$A$2:'Лист2'!$F$505,4,FALSE)</f>
        <v>17</v>
      </c>
      <c r="I228">
        <f>VLOOKUP($A228,Лист2!$A$2:'Лист2'!$F$505,5,FALSE)</f>
        <v>1140</v>
      </c>
      <c r="J228">
        <f>VLOOKUP($A228,Лист2!$A$2:'Лист2'!$F$505,6,FALSE)</f>
        <v>1016</v>
      </c>
      <c r="K228">
        <f t="shared" si="19"/>
        <v>23.08</v>
      </c>
      <c r="L228">
        <f t="shared" si="20"/>
        <v>0.48</v>
      </c>
      <c r="M228">
        <f t="shared" si="21"/>
        <v>7109.6686153847841</v>
      </c>
      <c r="N228">
        <f t="shared" si="22"/>
        <v>2</v>
      </c>
      <c r="O228" s="27">
        <f t="shared" si="23"/>
        <v>87596.029411764699</v>
      </c>
    </row>
    <row r="229" spans="1:15" ht="14.25" customHeight="1" x14ac:dyDescent="0.3">
      <c r="A229" t="str">
        <f t="shared" si="18"/>
        <v>2020-05-01 Пермь</v>
      </c>
      <c r="B229" s="9">
        <v>43952</v>
      </c>
      <c r="C229" s="10" t="s">
        <v>18</v>
      </c>
      <c r="D229" s="10">
        <v>17113.5</v>
      </c>
      <c r="E229" s="10">
        <v>1465842</v>
      </c>
      <c r="F229" s="10">
        <v>1193019.642</v>
      </c>
      <c r="G229" s="11">
        <v>272484.63076923077</v>
      </c>
      <c r="H229">
        <f>VLOOKUP($A229,Лист2!$A$2:'Лист2'!$F$505,4,FALSE)</f>
        <v>15</v>
      </c>
      <c r="I229">
        <f>VLOOKUP($A229,Лист2!$A$2:'Лист2'!$F$505,5,FALSE)</f>
        <v>996</v>
      </c>
      <c r="J229">
        <f>VLOOKUP($A229,Лист2!$A$2:'Лист2'!$F$505,6,FALSE)</f>
        <v>888</v>
      </c>
      <c r="K229">
        <f t="shared" si="19"/>
        <v>22.87</v>
      </c>
      <c r="L229">
        <f t="shared" si="20"/>
        <v>0.02</v>
      </c>
      <c r="M229">
        <f t="shared" si="21"/>
        <v>337.72723076923285</v>
      </c>
      <c r="N229">
        <f t="shared" si="22"/>
        <v>5</v>
      </c>
      <c r="O229" s="27">
        <f t="shared" si="23"/>
        <v>97722.8</v>
      </c>
    </row>
    <row r="230" spans="1:15" ht="14.25" customHeight="1" x14ac:dyDescent="0.3">
      <c r="A230" t="str">
        <f t="shared" si="18"/>
        <v>2020-05-12 Пермь</v>
      </c>
      <c r="B230" s="6">
        <v>43963</v>
      </c>
      <c r="C230" s="7" t="s">
        <v>18</v>
      </c>
      <c r="D230" s="7">
        <v>12802.5</v>
      </c>
      <c r="E230" s="7">
        <v>1123830</v>
      </c>
      <c r="F230" s="7">
        <v>914932.571</v>
      </c>
      <c r="G230" s="8">
        <v>284287.79007692303</v>
      </c>
      <c r="H230">
        <f>VLOOKUP($A230,Лист2!$A$2:'Лист2'!$F$505,4,FALSE)</f>
        <v>15</v>
      </c>
      <c r="I230">
        <f>VLOOKUP($A230,Лист2!$A$2:'Лист2'!$F$505,5,FALSE)</f>
        <v>845</v>
      </c>
      <c r="J230">
        <f>VLOOKUP($A230,Лист2!$A$2:'Лист2'!$F$505,6,FALSE)</f>
        <v>743</v>
      </c>
      <c r="K230">
        <f t="shared" si="19"/>
        <v>22.83</v>
      </c>
      <c r="L230">
        <f t="shared" si="20"/>
        <v>-6.71</v>
      </c>
      <c r="M230">
        <f t="shared" si="21"/>
        <v>-75390.361076923029</v>
      </c>
      <c r="N230">
        <f t="shared" si="22"/>
        <v>2</v>
      </c>
      <c r="O230" s="27">
        <f t="shared" si="23"/>
        <v>74922</v>
      </c>
    </row>
    <row r="231" spans="1:15" ht="14.25" customHeight="1" x14ac:dyDescent="0.3">
      <c r="A231" t="str">
        <f t="shared" si="18"/>
        <v>2020-05-21 Пермь</v>
      </c>
      <c r="B231" s="9">
        <v>43972</v>
      </c>
      <c r="C231" s="10" t="s">
        <v>18</v>
      </c>
      <c r="D231" s="10">
        <v>16554</v>
      </c>
      <c r="E231" s="10">
        <v>1380751.5</v>
      </c>
      <c r="F231" s="10">
        <v>1137748.7319999998</v>
      </c>
      <c r="G231" s="11">
        <v>227139.51416923077</v>
      </c>
      <c r="H231">
        <f>VLOOKUP($A231,Лист2!$A$2:'Лист2'!$F$505,4,FALSE)</f>
        <v>17</v>
      </c>
      <c r="I231">
        <f>VLOOKUP($A231,Лист2!$A$2:'Лист2'!$F$505,5,FALSE)</f>
        <v>1045</v>
      </c>
      <c r="J231">
        <f>VLOOKUP($A231,Лист2!$A$2:'Лист2'!$F$505,6,FALSE)</f>
        <v>930</v>
      </c>
      <c r="K231">
        <f t="shared" si="19"/>
        <v>21.36</v>
      </c>
      <c r="L231">
        <f t="shared" si="20"/>
        <v>1.1499999999999999</v>
      </c>
      <c r="M231">
        <f t="shared" si="21"/>
        <v>15863.25383076939</v>
      </c>
      <c r="N231">
        <f t="shared" si="22"/>
        <v>4</v>
      </c>
      <c r="O231" s="27">
        <f t="shared" si="23"/>
        <v>81220.676470588238</v>
      </c>
    </row>
    <row r="232" spans="1:15" ht="14.25" customHeight="1" x14ac:dyDescent="0.3">
      <c r="A232" t="str">
        <f t="shared" si="18"/>
        <v>2020-05-20 Пермь</v>
      </c>
      <c r="B232" s="6">
        <v>43971</v>
      </c>
      <c r="C232" s="7" t="s">
        <v>18</v>
      </c>
      <c r="D232" s="7">
        <v>17329.5</v>
      </c>
      <c r="E232" s="7">
        <v>1430254.5</v>
      </c>
      <c r="F232" s="7">
        <v>1175778.8370000001</v>
      </c>
      <c r="G232" s="8">
        <v>286968.87692307692</v>
      </c>
      <c r="H232">
        <f>VLOOKUP($A232,Лист2!$A$2:'Лист2'!$F$505,4,FALSE)</f>
        <v>16</v>
      </c>
      <c r="I232">
        <f>VLOOKUP($A232,Лист2!$A$2:'Лист2'!$F$505,5,FALSE)</f>
        <v>1050</v>
      </c>
      <c r="J232">
        <f>VLOOKUP($A232,Лист2!$A$2:'Лист2'!$F$505,6,FALSE)</f>
        <v>938</v>
      </c>
      <c r="K232">
        <f t="shared" si="19"/>
        <v>21.64</v>
      </c>
      <c r="L232">
        <f t="shared" si="20"/>
        <v>-2.27</v>
      </c>
      <c r="M232">
        <f t="shared" si="21"/>
        <v>-32493.213923076983</v>
      </c>
      <c r="N232">
        <f t="shared" si="22"/>
        <v>3</v>
      </c>
      <c r="O232" s="27">
        <f t="shared" si="23"/>
        <v>89390.90625</v>
      </c>
    </row>
    <row r="233" spans="1:15" ht="14.25" customHeight="1" x14ac:dyDescent="0.3">
      <c r="A233" t="str">
        <f t="shared" si="18"/>
        <v>2020-05-05 Пермь</v>
      </c>
      <c r="B233" s="9">
        <v>43956</v>
      </c>
      <c r="C233" s="10" t="s">
        <v>18</v>
      </c>
      <c r="D233" s="10">
        <v>15987</v>
      </c>
      <c r="E233" s="10">
        <v>1384179</v>
      </c>
      <c r="F233" s="10">
        <v>1116620.7919999999</v>
      </c>
      <c r="G233" s="11">
        <v>220298.15353846154</v>
      </c>
      <c r="H233">
        <f>VLOOKUP($A233,Лист2!$A$2:'Лист2'!$F$505,4,FALSE)</f>
        <v>15</v>
      </c>
      <c r="I233">
        <f>VLOOKUP($A233,Лист2!$A$2:'Лист2'!$F$505,5,FALSE)</f>
        <v>922</v>
      </c>
      <c r="J233">
        <f>VLOOKUP($A233,Лист2!$A$2:'Лист2'!$F$505,6,FALSE)</f>
        <v>823</v>
      </c>
      <c r="K233">
        <f t="shared" si="19"/>
        <v>23.96</v>
      </c>
      <c r="L233">
        <f t="shared" si="20"/>
        <v>3.41</v>
      </c>
      <c r="M233">
        <f t="shared" si="21"/>
        <v>47260.054461538559</v>
      </c>
      <c r="N233">
        <f t="shared" si="22"/>
        <v>2</v>
      </c>
      <c r="O233" s="27">
        <f t="shared" si="23"/>
        <v>92278.6</v>
      </c>
    </row>
    <row r="234" spans="1:15" ht="14.25" customHeight="1" x14ac:dyDescent="0.3">
      <c r="A234" t="str">
        <f t="shared" si="18"/>
        <v>2020-04-28 Пермь</v>
      </c>
      <c r="B234" s="6">
        <v>43949</v>
      </c>
      <c r="C234" s="7" t="s">
        <v>18</v>
      </c>
      <c r="D234" s="7">
        <v>13303.5</v>
      </c>
      <c r="E234" s="7">
        <v>1102887</v>
      </c>
      <c r="F234" s="7">
        <v>914116.79200000002</v>
      </c>
      <c r="G234" s="8">
        <v>173095.92049999998</v>
      </c>
      <c r="H234">
        <f>VLOOKUP($A234,Лист2!$A$2:'Лист2'!$F$505,4,FALSE)</f>
        <v>15</v>
      </c>
      <c r="I234">
        <f>VLOOKUP($A234,Лист2!$A$2:'Лист2'!$F$505,5,FALSE)</f>
        <v>780</v>
      </c>
      <c r="J234">
        <f>VLOOKUP($A234,Лист2!$A$2:'Лист2'!$F$505,6,FALSE)</f>
        <v>690</v>
      </c>
      <c r="K234">
        <f t="shared" si="19"/>
        <v>20.65</v>
      </c>
      <c r="L234">
        <f t="shared" si="20"/>
        <v>1.42</v>
      </c>
      <c r="M234">
        <f t="shared" si="21"/>
        <v>15674.287500000006</v>
      </c>
      <c r="N234">
        <f t="shared" si="22"/>
        <v>2</v>
      </c>
      <c r="O234" s="27">
        <f t="shared" si="23"/>
        <v>73525.8</v>
      </c>
    </row>
    <row r="235" spans="1:15" ht="14.25" customHeight="1" x14ac:dyDescent="0.3">
      <c r="A235" t="str">
        <f t="shared" si="18"/>
        <v>2020-05-13 Пермь</v>
      </c>
      <c r="B235" s="9">
        <v>43964</v>
      </c>
      <c r="C235" s="10" t="s">
        <v>18</v>
      </c>
      <c r="D235" s="10">
        <v>14305.5</v>
      </c>
      <c r="E235" s="10">
        <v>1243507.5</v>
      </c>
      <c r="F235" s="10">
        <v>987216.74099999992</v>
      </c>
      <c r="G235" s="11">
        <v>233030.6</v>
      </c>
      <c r="H235">
        <f>VLOOKUP($A235,Лист2!$A$2:'Лист2'!$F$505,4,FALSE)</f>
        <v>15</v>
      </c>
      <c r="I235">
        <f>VLOOKUP($A235,Лист2!$A$2:'Лист2'!$F$505,5,FALSE)</f>
        <v>898</v>
      </c>
      <c r="J235">
        <f>VLOOKUP($A235,Лист2!$A$2:'Лист2'!$F$505,6,FALSE)</f>
        <v>795</v>
      </c>
      <c r="K235">
        <f t="shared" si="19"/>
        <v>25.96</v>
      </c>
      <c r="L235">
        <f t="shared" si="20"/>
        <v>1.87</v>
      </c>
      <c r="M235">
        <f t="shared" si="21"/>
        <v>23260.159000000072</v>
      </c>
      <c r="N235">
        <f t="shared" si="22"/>
        <v>3</v>
      </c>
      <c r="O235" s="27">
        <f t="shared" si="23"/>
        <v>82900.5</v>
      </c>
    </row>
    <row r="236" spans="1:15" ht="14.25" customHeight="1" x14ac:dyDescent="0.3">
      <c r="A236" t="str">
        <f t="shared" si="18"/>
        <v>2020-05-03 Пермь</v>
      </c>
      <c r="B236" s="6">
        <v>43954</v>
      </c>
      <c r="C236" s="7" t="s">
        <v>18</v>
      </c>
      <c r="D236" s="7">
        <v>12924</v>
      </c>
      <c r="E236" s="7">
        <v>1120009.5</v>
      </c>
      <c r="F236" s="7">
        <v>902752.71699999995</v>
      </c>
      <c r="G236" s="8">
        <v>193184.6</v>
      </c>
      <c r="H236">
        <f>VLOOKUP($A236,Лист2!$A$2:'Лист2'!$F$505,4,FALSE)</f>
        <v>15</v>
      </c>
      <c r="I236">
        <f>VLOOKUP($A236,Лист2!$A$2:'Лист2'!$F$505,5,FALSE)</f>
        <v>784</v>
      </c>
      <c r="J236">
        <f>VLOOKUP($A236,Лист2!$A$2:'Лист2'!$F$505,6,FALSE)</f>
        <v>696</v>
      </c>
      <c r="K236">
        <f t="shared" si="19"/>
        <v>24.07</v>
      </c>
      <c r="L236">
        <f t="shared" si="20"/>
        <v>2.15</v>
      </c>
      <c r="M236">
        <f t="shared" si="21"/>
        <v>24072.183000000048</v>
      </c>
      <c r="N236">
        <f t="shared" si="22"/>
        <v>7</v>
      </c>
      <c r="O236" s="27">
        <f t="shared" si="23"/>
        <v>74667.3</v>
      </c>
    </row>
    <row r="237" spans="1:15" ht="14.25" customHeight="1" x14ac:dyDescent="0.3">
      <c r="A237" t="str">
        <f t="shared" si="18"/>
        <v>2020-05-06 Пермь</v>
      </c>
      <c r="B237" s="9">
        <v>43957</v>
      </c>
      <c r="C237" s="10" t="s">
        <v>18</v>
      </c>
      <c r="D237" s="10">
        <v>14061</v>
      </c>
      <c r="E237" s="10">
        <v>1221057</v>
      </c>
      <c r="F237" s="10">
        <v>983096.41700000002</v>
      </c>
      <c r="G237" s="11">
        <v>373408.83343076921</v>
      </c>
      <c r="H237">
        <f>VLOOKUP($A237,Лист2!$A$2:'Лист2'!$F$505,4,FALSE)</f>
        <v>15</v>
      </c>
      <c r="I237">
        <f>VLOOKUP($A237,Лист2!$A$2:'Лист2'!$F$505,5,FALSE)</f>
        <v>839</v>
      </c>
      <c r="J237">
        <f>VLOOKUP($A237,Лист2!$A$2:'Лист2'!$F$505,6,FALSE)</f>
        <v>733</v>
      </c>
      <c r="K237">
        <f t="shared" si="19"/>
        <v>24.21</v>
      </c>
      <c r="L237">
        <f t="shared" si="20"/>
        <v>-11.09</v>
      </c>
      <c r="M237">
        <f t="shared" si="21"/>
        <v>-135448.25043076923</v>
      </c>
      <c r="N237">
        <f t="shared" si="22"/>
        <v>3</v>
      </c>
      <c r="O237" s="27">
        <f t="shared" si="23"/>
        <v>81403.8</v>
      </c>
    </row>
    <row r="238" spans="1:15" ht="14.25" customHeight="1" x14ac:dyDescent="0.3">
      <c r="A238" t="str">
        <f t="shared" si="18"/>
        <v>2020-05-23 Пермь</v>
      </c>
      <c r="B238" s="6">
        <v>43974</v>
      </c>
      <c r="C238" s="7" t="s">
        <v>18</v>
      </c>
      <c r="D238" s="7">
        <v>21958.5</v>
      </c>
      <c r="E238" s="7">
        <v>1854001.5</v>
      </c>
      <c r="F238" s="7">
        <v>1515956.368</v>
      </c>
      <c r="G238" s="8">
        <v>206787.93638461537</v>
      </c>
      <c r="H238">
        <f>VLOOKUP($A238,Лист2!$A$2:'Лист2'!$F$505,4,FALSE)</f>
        <v>17</v>
      </c>
      <c r="I238">
        <f>VLOOKUP($A238,Лист2!$A$2:'Лист2'!$F$505,5,FALSE)</f>
        <v>1294</v>
      </c>
      <c r="J238">
        <f>VLOOKUP($A238,Лист2!$A$2:'Лист2'!$F$505,6,FALSE)</f>
        <v>1155</v>
      </c>
      <c r="K238">
        <f t="shared" si="19"/>
        <v>22.3</v>
      </c>
      <c r="L238">
        <f t="shared" si="20"/>
        <v>7.08</v>
      </c>
      <c r="M238">
        <f t="shared" si="21"/>
        <v>131257.19561538461</v>
      </c>
      <c r="N238">
        <f t="shared" si="22"/>
        <v>6</v>
      </c>
      <c r="O238" s="27">
        <f t="shared" si="23"/>
        <v>109058.91176470589</v>
      </c>
    </row>
    <row r="239" spans="1:15" ht="14.25" customHeight="1" x14ac:dyDescent="0.3">
      <c r="A239" t="str">
        <f t="shared" si="18"/>
        <v>2020-05-25 Пермь</v>
      </c>
      <c r="B239" s="9">
        <v>43976</v>
      </c>
      <c r="C239" s="10" t="s">
        <v>18</v>
      </c>
      <c r="D239" s="10">
        <v>17211</v>
      </c>
      <c r="E239" s="10">
        <v>1507867.5</v>
      </c>
      <c r="F239" s="10">
        <v>1217527.6069999998</v>
      </c>
      <c r="G239" s="11">
        <v>246242.8615384615</v>
      </c>
      <c r="H239">
        <f>VLOOKUP($A239,Лист2!$A$2:'Лист2'!$F$505,4,FALSE)</f>
        <v>17</v>
      </c>
      <c r="I239">
        <f>VLOOKUP($A239,Лист2!$A$2:'Лист2'!$F$505,5,FALSE)</f>
        <v>1142</v>
      </c>
      <c r="J239">
        <f>VLOOKUP($A239,Лист2!$A$2:'Лист2'!$F$505,6,FALSE)</f>
        <v>1020</v>
      </c>
      <c r="K239">
        <f t="shared" si="19"/>
        <v>23.85</v>
      </c>
      <c r="L239">
        <f t="shared" si="20"/>
        <v>2.92</v>
      </c>
      <c r="M239">
        <f t="shared" si="21"/>
        <v>44097.03146153866</v>
      </c>
      <c r="N239">
        <f t="shared" si="22"/>
        <v>1</v>
      </c>
      <c r="O239" s="27">
        <f t="shared" si="23"/>
        <v>88698.088235294112</v>
      </c>
    </row>
    <row r="240" spans="1:15" ht="14.25" customHeight="1" x14ac:dyDescent="0.3">
      <c r="A240" t="str">
        <f t="shared" si="18"/>
        <v>2020-04-30 Пермь</v>
      </c>
      <c r="B240" s="6">
        <v>43951</v>
      </c>
      <c r="C240" s="7" t="s">
        <v>18</v>
      </c>
      <c r="D240" s="7">
        <v>12753</v>
      </c>
      <c r="E240" s="7">
        <v>1103068.5</v>
      </c>
      <c r="F240" s="7">
        <v>904501.45600000001</v>
      </c>
      <c r="G240" s="8">
        <v>58978.558669230762</v>
      </c>
      <c r="H240">
        <f>VLOOKUP($A240,Лист2!$A$2:'Лист2'!$F$505,4,FALSE)</f>
        <v>15</v>
      </c>
      <c r="I240">
        <f>VLOOKUP($A240,Лист2!$A$2:'Лист2'!$F$505,5,FALSE)</f>
        <v>791</v>
      </c>
      <c r="J240">
        <f>VLOOKUP($A240,Лист2!$A$2:'Лист2'!$F$505,6,FALSE)</f>
        <v>691</v>
      </c>
      <c r="K240">
        <f t="shared" si="19"/>
        <v>21.95</v>
      </c>
      <c r="L240">
        <f t="shared" si="20"/>
        <v>12.65</v>
      </c>
      <c r="M240">
        <f t="shared" si="21"/>
        <v>139588.48533076924</v>
      </c>
      <c r="N240">
        <f t="shared" si="22"/>
        <v>4</v>
      </c>
      <c r="O240" s="27">
        <f t="shared" si="23"/>
        <v>73537.899999999994</v>
      </c>
    </row>
    <row r="241" spans="1:15" ht="14.25" customHeight="1" x14ac:dyDescent="0.3">
      <c r="A241" t="str">
        <f t="shared" si="18"/>
        <v>2020-05-10 Пермь</v>
      </c>
      <c r="B241" s="9">
        <v>43961</v>
      </c>
      <c r="C241" s="10" t="s">
        <v>18</v>
      </c>
      <c r="D241" s="10">
        <v>16435.5</v>
      </c>
      <c r="E241" s="10">
        <v>1471537.5</v>
      </c>
      <c r="F241" s="10">
        <v>1176721.1640000001</v>
      </c>
      <c r="G241" s="11">
        <v>252262.82307692306</v>
      </c>
      <c r="H241">
        <f>VLOOKUP($A241,Лист2!$A$2:'Лист2'!$F$505,4,FALSE)</f>
        <v>15</v>
      </c>
      <c r="I241">
        <f>VLOOKUP($A241,Лист2!$A$2:'Лист2'!$F$505,5,FALSE)</f>
        <v>950</v>
      </c>
      <c r="J241">
        <f>VLOOKUP($A241,Лист2!$A$2:'Лист2'!$F$505,6,FALSE)</f>
        <v>848</v>
      </c>
      <c r="K241">
        <f t="shared" si="19"/>
        <v>25.05</v>
      </c>
      <c r="L241">
        <f t="shared" si="20"/>
        <v>2.89</v>
      </c>
      <c r="M241">
        <f t="shared" si="21"/>
        <v>42553.512923076836</v>
      </c>
      <c r="N241">
        <f t="shared" si="22"/>
        <v>7</v>
      </c>
      <c r="O241" s="27">
        <f t="shared" si="23"/>
        <v>98102.5</v>
      </c>
    </row>
    <row r="242" spans="1:15" ht="14.25" customHeight="1" x14ac:dyDescent="0.3">
      <c r="A242" t="str">
        <f t="shared" si="18"/>
        <v>2020-05-08 Пермь</v>
      </c>
      <c r="B242" s="6">
        <v>43959</v>
      </c>
      <c r="C242" s="7" t="s">
        <v>18</v>
      </c>
      <c r="D242" s="7">
        <v>14494.5</v>
      </c>
      <c r="E242" s="7">
        <v>1269786</v>
      </c>
      <c r="F242" s="7">
        <v>1018857.6680000001</v>
      </c>
      <c r="G242" s="8">
        <v>197493.53076923077</v>
      </c>
      <c r="H242">
        <f>VLOOKUP($A242,Лист2!$A$2:'Лист2'!$F$505,4,FALSE)</f>
        <v>15</v>
      </c>
      <c r="I242">
        <f>VLOOKUP($A242,Лист2!$A$2:'Лист2'!$F$505,5,FALSE)</f>
        <v>879</v>
      </c>
      <c r="J242">
        <f>VLOOKUP($A242,Лист2!$A$2:'Лист2'!$F$505,6,FALSE)</f>
        <v>768</v>
      </c>
      <c r="K242">
        <f t="shared" si="19"/>
        <v>24.63</v>
      </c>
      <c r="L242">
        <f t="shared" si="20"/>
        <v>4.21</v>
      </c>
      <c r="M242">
        <f t="shared" si="21"/>
        <v>53434.801230769168</v>
      </c>
      <c r="N242">
        <f t="shared" si="22"/>
        <v>5</v>
      </c>
      <c r="O242" s="27">
        <f t="shared" si="23"/>
        <v>84652.4</v>
      </c>
    </row>
    <row r="243" spans="1:15" ht="14.25" customHeight="1" x14ac:dyDescent="0.3">
      <c r="A243" t="str">
        <f t="shared" si="18"/>
        <v>2020-05-07 Пермь</v>
      </c>
      <c r="B243" s="9">
        <v>43958</v>
      </c>
      <c r="C243" s="10" t="s">
        <v>18</v>
      </c>
      <c r="D243" s="10">
        <v>12705</v>
      </c>
      <c r="E243" s="10">
        <v>1123894.5</v>
      </c>
      <c r="F243" s="10">
        <v>898508.49699999997</v>
      </c>
      <c r="G243" s="11">
        <v>273904.81530769228</v>
      </c>
      <c r="H243">
        <f>VLOOKUP($A243,Лист2!$A$2:'Лист2'!$F$505,4,FALSE)</f>
        <v>15</v>
      </c>
      <c r="I243">
        <f>VLOOKUP($A243,Лист2!$A$2:'Лист2'!$F$505,5,FALSE)</f>
        <v>805</v>
      </c>
      <c r="J243">
        <f>VLOOKUP($A243,Лист2!$A$2:'Лист2'!$F$505,6,FALSE)</f>
        <v>703</v>
      </c>
      <c r="K243">
        <f t="shared" si="19"/>
        <v>25.08</v>
      </c>
      <c r="L243">
        <f t="shared" si="20"/>
        <v>-4.32</v>
      </c>
      <c r="M243">
        <f t="shared" si="21"/>
        <v>-48518.812307692249</v>
      </c>
      <c r="N243">
        <f t="shared" si="22"/>
        <v>4</v>
      </c>
      <c r="O243" s="27">
        <f t="shared" si="23"/>
        <v>74926.3</v>
      </c>
    </row>
    <row r="244" spans="1:15" ht="14.25" customHeight="1" x14ac:dyDescent="0.3">
      <c r="A244" t="str">
        <f t="shared" si="18"/>
        <v>2020-05-24 Пермь</v>
      </c>
      <c r="B244" s="6">
        <v>43975</v>
      </c>
      <c r="C244" s="7" t="s">
        <v>18</v>
      </c>
      <c r="D244" s="7">
        <v>18075</v>
      </c>
      <c r="E244" s="7">
        <v>1548099</v>
      </c>
      <c r="F244" s="7">
        <v>1256993.4810000001</v>
      </c>
      <c r="G244" s="8">
        <v>213288.93846153846</v>
      </c>
      <c r="H244">
        <f>VLOOKUP($A244,Лист2!$A$2:'Лист2'!$F$505,4,FALSE)</f>
        <v>17</v>
      </c>
      <c r="I244">
        <f>VLOOKUP($A244,Лист2!$A$2:'Лист2'!$F$505,5,FALSE)</f>
        <v>1128</v>
      </c>
      <c r="J244">
        <f>VLOOKUP($A244,Лист2!$A$2:'Лист2'!$F$505,6,FALSE)</f>
        <v>1001</v>
      </c>
      <c r="K244">
        <f t="shared" si="19"/>
        <v>23.16</v>
      </c>
      <c r="L244">
        <f t="shared" si="20"/>
        <v>5.03</v>
      </c>
      <c r="M244">
        <f t="shared" si="21"/>
        <v>77816.580538461392</v>
      </c>
      <c r="N244">
        <f t="shared" si="22"/>
        <v>7</v>
      </c>
      <c r="O244" s="27">
        <f t="shared" si="23"/>
        <v>91064.647058823524</v>
      </c>
    </row>
    <row r="245" spans="1:15" ht="14.25" customHeight="1" x14ac:dyDescent="0.3">
      <c r="A245" t="str">
        <f t="shared" si="18"/>
        <v>2020-05-16 Ростов-на-Дону</v>
      </c>
      <c r="B245" s="9">
        <v>43967</v>
      </c>
      <c r="C245" s="10" t="s">
        <v>19</v>
      </c>
      <c r="D245" s="10">
        <v>13120.5</v>
      </c>
      <c r="E245" s="10">
        <v>1215033</v>
      </c>
      <c r="F245" s="10">
        <v>985281.03599999985</v>
      </c>
      <c r="G245" s="11">
        <v>143418.86295384614</v>
      </c>
      <c r="H245">
        <f>VLOOKUP($A245,Лист2!$A$2:'Лист2'!$F$505,4,FALSE)</f>
        <v>15</v>
      </c>
      <c r="I245">
        <f>VLOOKUP($A245,Лист2!$A$2:'Лист2'!$F$505,5,FALSE)</f>
        <v>747</v>
      </c>
      <c r="J245">
        <f>VLOOKUP($A245,Лист2!$A$2:'Лист2'!$F$505,6,FALSE)</f>
        <v>647</v>
      </c>
      <c r="K245">
        <f t="shared" si="19"/>
        <v>23.32</v>
      </c>
      <c r="L245">
        <f t="shared" si="20"/>
        <v>7.11</v>
      </c>
      <c r="M245">
        <f t="shared" si="21"/>
        <v>86333.101046154014</v>
      </c>
      <c r="N245">
        <f t="shared" si="22"/>
        <v>6</v>
      </c>
      <c r="O245" s="27">
        <f t="shared" si="23"/>
        <v>81002.2</v>
      </c>
    </row>
    <row r="246" spans="1:15" ht="14.25" customHeight="1" x14ac:dyDescent="0.3">
      <c r="A246" t="str">
        <f t="shared" si="18"/>
        <v>2020-05-19 Ростов-на-Дону</v>
      </c>
      <c r="B246" s="6">
        <v>43970</v>
      </c>
      <c r="C246" s="7" t="s">
        <v>19</v>
      </c>
      <c r="D246" s="7">
        <v>16237.5</v>
      </c>
      <c r="E246" s="7">
        <v>1403047.5</v>
      </c>
      <c r="F246" s="7">
        <v>1195875.8800000001</v>
      </c>
      <c r="G246" s="8">
        <v>173178.52204615384</v>
      </c>
      <c r="H246">
        <f>VLOOKUP($A246,Лист2!$A$2:'Лист2'!$F$505,4,FALSE)</f>
        <v>15</v>
      </c>
      <c r="I246">
        <f>VLOOKUP($A246,Лист2!$A$2:'Лист2'!$F$505,5,FALSE)</f>
        <v>930</v>
      </c>
      <c r="J246">
        <f>VLOOKUP($A246,Лист2!$A$2:'Лист2'!$F$505,6,FALSE)</f>
        <v>827</v>
      </c>
      <c r="K246">
        <f t="shared" si="19"/>
        <v>17.32</v>
      </c>
      <c r="L246">
        <f t="shared" si="20"/>
        <v>2.42</v>
      </c>
      <c r="M246">
        <f t="shared" si="21"/>
        <v>33993.097953846038</v>
      </c>
      <c r="N246">
        <f t="shared" si="22"/>
        <v>2</v>
      </c>
      <c r="O246" s="27">
        <f t="shared" si="23"/>
        <v>93536.5</v>
      </c>
    </row>
    <row r="247" spans="1:15" ht="14.25" customHeight="1" x14ac:dyDescent="0.3">
      <c r="A247" t="str">
        <f t="shared" si="18"/>
        <v>2020-05-17 Ростов-на-Дону</v>
      </c>
      <c r="B247" s="9">
        <v>43968</v>
      </c>
      <c r="C247" s="10" t="s">
        <v>19</v>
      </c>
      <c r="D247" s="10">
        <v>11967</v>
      </c>
      <c r="E247" s="10">
        <v>1060489.5</v>
      </c>
      <c r="F247" s="10">
        <v>851805.179</v>
      </c>
      <c r="G247" s="11">
        <v>171981.49101538458</v>
      </c>
      <c r="H247">
        <f>VLOOKUP($A247,Лист2!$A$2:'Лист2'!$F$505,4,FALSE)</f>
        <v>15</v>
      </c>
      <c r="I247">
        <f>VLOOKUP($A247,Лист2!$A$2:'Лист2'!$F$505,5,FALSE)</f>
        <v>692</v>
      </c>
      <c r="J247">
        <f>VLOOKUP($A247,Лист2!$A$2:'Лист2'!$F$505,6,FALSE)</f>
        <v>591</v>
      </c>
      <c r="K247">
        <f t="shared" si="19"/>
        <v>24.5</v>
      </c>
      <c r="L247">
        <f t="shared" si="20"/>
        <v>3.46</v>
      </c>
      <c r="M247">
        <f t="shared" si="21"/>
        <v>36702.829984615411</v>
      </c>
      <c r="N247">
        <f t="shared" si="22"/>
        <v>7</v>
      </c>
      <c r="O247" s="27">
        <f t="shared" si="23"/>
        <v>70699.3</v>
      </c>
    </row>
    <row r="248" spans="1:15" ht="14.25" customHeight="1" x14ac:dyDescent="0.3">
      <c r="A248" t="str">
        <f t="shared" si="18"/>
        <v>2020-05-09 Ростов-на-Дону</v>
      </c>
      <c r="B248" s="6">
        <v>43960</v>
      </c>
      <c r="C248" s="7" t="s">
        <v>19</v>
      </c>
      <c r="D248" s="7">
        <v>12037.5</v>
      </c>
      <c r="E248" s="7">
        <v>1081216.5</v>
      </c>
      <c r="F248" s="7">
        <v>910141.15500000003</v>
      </c>
      <c r="G248" s="8">
        <v>143296.04318461538</v>
      </c>
      <c r="H248">
        <f>VLOOKUP($A248,Лист2!$A$2:'Лист2'!$F$505,4,FALSE)</f>
        <v>15</v>
      </c>
      <c r="I248">
        <f>VLOOKUP($A248,Лист2!$A$2:'Лист2'!$F$505,5,FALSE)</f>
        <v>623</v>
      </c>
      <c r="J248">
        <f>VLOOKUP($A248,Лист2!$A$2:'Лист2'!$F$505,6,FALSE)</f>
        <v>535</v>
      </c>
      <c r="K248">
        <f t="shared" si="19"/>
        <v>18.8</v>
      </c>
      <c r="L248">
        <f t="shared" si="20"/>
        <v>2.57</v>
      </c>
      <c r="M248">
        <f t="shared" si="21"/>
        <v>27779.301815384591</v>
      </c>
      <c r="N248">
        <f t="shared" si="22"/>
        <v>6</v>
      </c>
      <c r="O248" s="27">
        <f t="shared" si="23"/>
        <v>72081.100000000006</v>
      </c>
    </row>
    <row r="249" spans="1:15" ht="14.25" customHeight="1" x14ac:dyDescent="0.3">
      <c r="A249" t="str">
        <f t="shared" si="18"/>
        <v>2020-05-04 Ростов-на-Дону</v>
      </c>
      <c r="B249" s="9">
        <v>43955</v>
      </c>
      <c r="C249" s="10" t="s">
        <v>19</v>
      </c>
      <c r="D249" s="10">
        <v>7087.5</v>
      </c>
      <c r="E249" s="10">
        <v>610855.5</v>
      </c>
      <c r="F249" s="10">
        <v>541946.12800000003</v>
      </c>
      <c r="G249" s="11">
        <v>150795.58461538461</v>
      </c>
      <c r="H249">
        <f>VLOOKUP($A249,Лист2!$A$2:'Лист2'!$F$505,4,FALSE)</f>
        <v>15</v>
      </c>
      <c r="I249">
        <f>VLOOKUP($A249,Лист2!$A$2:'Лист2'!$F$505,5,FALSE)</f>
        <v>390</v>
      </c>
      <c r="J249">
        <f>VLOOKUP($A249,Лист2!$A$2:'Лист2'!$F$505,6,FALSE)</f>
        <v>315</v>
      </c>
      <c r="K249">
        <f t="shared" si="19"/>
        <v>12.72</v>
      </c>
      <c r="L249">
        <f t="shared" si="20"/>
        <v>-13.41</v>
      </c>
      <c r="M249">
        <f t="shared" si="21"/>
        <v>-81886.212615384633</v>
      </c>
      <c r="N249">
        <f t="shared" si="22"/>
        <v>1</v>
      </c>
      <c r="O249" s="27">
        <f t="shared" si="23"/>
        <v>40723.699999999997</v>
      </c>
    </row>
    <row r="250" spans="1:15" ht="14.25" customHeight="1" x14ac:dyDescent="0.3">
      <c r="A250" t="str">
        <f t="shared" si="18"/>
        <v>2020-04-29 Краснодар</v>
      </c>
      <c r="B250" s="6">
        <v>43950</v>
      </c>
      <c r="C250" s="7" t="s">
        <v>20</v>
      </c>
      <c r="D250" s="7">
        <v>25816.5</v>
      </c>
      <c r="E250" s="7">
        <v>2360914.5</v>
      </c>
      <c r="F250" s="7">
        <v>1868643.6719999998</v>
      </c>
      <c r="G250" s="8">
        <v>137636.84266153845</v>
      </c>
      <c r="H250">
        <f>VLOOKUP($A250,Лист2!$A$2:'Лист2'!$F$505,4,FALSE)</f>
        <v>18</v>
      </c>
      <c r="I250">
        <f>VLOOKUP($A250,Лист2!$A$2:'Лист2'!$F$505,5,FALSE)</f>
        <v>1599</v>
      </c>
      <c r="J250">
        <f>VLOOKUP($A250,Лист2!$A$2:'Лист2'!$F$505,6,FALSE)</f>
        <v>1450</v>
      </c>
      <c r="K250">
        <f t="shared" si="19"/>
        <v>26.34</v>
      </c>
      <c r="L250">
        <f t="shared" si="20"/>
        <v>15.02</v>
      </c>
      <c r="M250">
        <f t="shared" si="21"/>
        <v>354633.98533846176</v>
      </c>
      <c r="N250">
        <f t="shared" si="22"/>
        <v>3</v>
      </c>
      <c r="O250" s="27">
        <f t="shared" si="23"/>
        <v>131161.91666666666</v>
      </c>
    </row>
    <row r="251" spans="1:15" ht="14.25" customHeight="1" x14ac:dyDescent="0.3">
      <c r="A251" t="str">
        <f t="shared" si="18"/>
        <v>2020-05-02 Ростов-на-Дону</v>
      </c>
      <c r="B251" s="9">
        <v>43953</v>
      </c>
      <c r="C251" s="10" t="s">
        <v>19</v>
      </c>
      <c r="D251" s="10">
        <v>4624.5</v>
      </c>
      <c r="E251" s="10">
        <v>433243.5</v>
      </c>
      <c r="F251" s="10">
        <v>377401.46199999994</v>
      </c>
      <c r="G251" s="11">
        <v>65936.343369230759</v>
      </c>
      <c r="H251">
        <f>VLOOKUP($A251,Лист2!$A$2:'Лист2'!$F$505,4,FALSE)</f>
        <v>15</v>
      </c>
      <c r="I251">
        <f>VLOOKUP($A251,Лист2!$A$2:'Лист2'!$F$505,5,FALSE)</f>
        <v>274</v>
      </c>
      <c r="J251">
        <f>VLOOKUP($A251,Лист2!$A$2:'Лист2'!$F$505,6,FALSE)</f>
        <v>203</v>
      </c>
      <c r="K251">
        <f t="shared" si="19"/>
        <v>14.8</v>
      </c>
      <c r="L251">
        <f t="shared" si="20"/>
        <v>-2.33</v>
      </c>
      <c r="M251">
        <f t="shared" si="21"/>
        <v>-10094.3053692307</v>
      </c>
      <c r="N251">
        <f t="shared" si="22"/>
        <v>6</v>
      </c>
      <c r="O251" s="27">
        <f t="shared" si="23"/>
        <v>28882.9</v>
      </c>
    </row>
    <row r="252" spans="1:15" ht="14.25" customHeight="1" x14ac:dyDescent="0.3">
      <c r="A252" t="str">
        <f t="shared" si="18"/>
        <v>2020-05-26 Ростов-на-Дону</v>
      </c>
      <c r="B252" s="6">
        <v>43977</v>
      </c>
      <c r="C252" s="7" t="s">
        <v>19</v>
      </c>
      <c r="D252" s="7">
        <v>12259.5</v>
      </c>
      <c r="E252" s="7">
        <v>1152054</v>
      </c>
      <c r="F252" s="7">
        <v>906579.62099999993</v>
      </c>
      <c r="G252" s="8">
        <v>217611.18753846153</v>
      </c>
      <c r="H252">
        <f>VLOOKUP($A252,Лист2!$A$2:'Лист2'!$F$505,4,FALSE)</f>
        <v>15</v>
      </c>
      <c r="I252">
        <f>VLOOKUP($A252,Лист2!$A$2:'Лист2'!$F$505,5,FALSE)</f>
        <v>812</v>
      </c>
      <c r="J252">
        <f>VLOOKUP($A252,Лист2!$A$2:'Лист2'!$F$505,6,FALSE)</f>
        <v>711</v>
      </c>
      <c r="K252">
        <f t="shared" si="19"/>
        <v>27.08</v>
      </c>
      <c r="L252">
        <f t="shared" si="20"/>
        <v>2.42</v>
      </c>
      <c r="M252">
        <f t="shared" si="21"/>
        <v>27863.191461538547</v>
      </c>
      <c r="N252">
        <f t="shared" si="22"/>
        <v>2</v>
      </c>
      <c r="O252" s="27">
        <f t="shared" si="23"/>
        <v>76803.600000000006</v>
      </c>
    </row>
    <row r="253" spans="1:15" ht="14.25" customHeight="1" x14ac:dyDescent="0.3">
      <c r="A253" t="str">
        <f t="shared" si="18"/>
        <v>2020-05-01 Ростов-на-Дону</v>
      </c>
      <c r="B253" s="9">
        <v>43952</v>
      </c>
      <c r="C253" s="10" t="s">
        <v>19</v>
      </c>
      <c r="D253" s="10">
        <v>5446.5</v>
      </c>
      <c r="E253" s="10">
        <v>505572</v>
      </c>
      <c r="F253" s="10">
        <v>422390.908</v>
      </c>
      <c r="G253" s="11">
        <v>42729.218369230766</v>
      </c>
      <c r="H253">
        <f>VLOOKUP($A253,Лист2!$A$2:'Лист2'!$F$505,4,FALSE)</f>
        <v>15</v>
      </c>
      <c r="I253">
        <f>VLOOKUP($A253,Лист2!$A$2:'Лист2'!$F$505,5,FALSE)</f>
        <v>294</v>
      </c>
      <c r="J253">
        <f>VLOOKUP($A253,Лист2!$A$2:'Лист2'!$F$505,6,FALSE)</f>
        <v>225</v>
      </c>
      <c r="K253">
        <f t="shared" si="19"/>
        <v>19.690000000000001</v>
      </c>
      <c r="L253">
        <f t="shared" si="20"/>
        <v>8</v>
      </c>
      <c r="M253">
        <f t="shared" si="21"/>
        <v>40451.873630769238</v>
      </c>
      <c r="N253">
        <f t="shared" si="22"/>
        <v>5</v>
      </c>
      <c r="O253" s="27">
        <f t="shared" si="23"/>
        <v>33704.800000000003</v>
      </c>
    </row>
    <row r="254" spans="1:15" ht="14.25" customHeight="1" x14ac:dyDescent="0.3">
      <c r="A254" t="str">
        <f t="shared" si="18"/>
        <v>2020-05-12 Ростов-на-Дону</v>
      </c>
      <c r="B254" s="6">
        <v>43963</v>
      </c>
      <c r="C254" s="7" t="s">
        <v>19</v>
      </c>
      <c r="D254" s="7">
        <v>11296.5</v>
      </c>
      <c r="E254" s="7">
        <v>989632.5</v>
      </c>
      <c r="F254" s="7">
        <v>829947.41200000001</v>
      </c>
      <c r="G254" s="8">
        <v>196319.5046923077</v>
      </c>
      <c r="H254">
        <f>VLOOKUP($A254,Лист2!$A$2:'Лист2'!$F$505,4,FALSE)</f>
        <v>15</v>
      </c>
      <c r="I254">
        <f>VLOOKUP($A254,Лист2!$A$2:'Лист2'!$F$505,5,FALSE)</f>
        <v>624</v>
      </c>
      <c r="J254">
        <f>VLOOKUP($A254,Лист2!$A$2:'Лист2'!$F$505,6,FALSE)</f>
        <v>538</v>
      </c>
      <c r="K254">
        <f t="shared" si="19"/>
        <v>19.239999999999998</v>
      </c>
      <c r="L254">
        <f t="shared" si="20"/>
        <v>-3.7</v>
      </c>
      <c r="M254">
        <f t="shared" si="21"/>
        <v>-36634.416692307714</v>
      </c>
      <c r="N254">
        <f t="shared" si="22"/>
        <v>2</v>
      </c>
      <c r="O254" s="27">
        <f t="shared" si="23"/>
        <v>65975.5</v>
      </c>
    </row>
    <row r="255" spans="1:15" ht="14.25" customHeight="1" x14ac:dyDescent="0.3">
      <c r="A255" t="str">
        <f t="shared" si="18"/>
        <v>2020-05-21 Ростов-на-Дону</v>
      </c>
      <c r="B255" s="9">
        <v>43972</v>
      </c>
      <c r="C255" s="10" t="s">
        <v>19</v>
      </c>
      <c r="D255" s="10">
        <v>12135</v>
      </c>
      <c r="E255" s="10">
        <v>1103623.5</v>
      </c>
      <c r="F255" s="10">
        <v>899589.3060000001</v>
      </c>
      <c r="G255" s="11">
        <v>184440.53076923077</v>
      </c>
      <c r="H255">
        <f>VLOOKUP($A255,Лист2!$A$2:'Лист2'!$F$505,4,FALSE)</f>
        <v>15</v>
      </c>
      <c r="I255">
        <f>VLOOKUP($A255,Лист2!$A$2:'Лист2'!$F$505,5,FALSE)</f>
        <v>749</v>
      </c>
      <c r="J255">
        <f>VLOOKUP($A255,Лист2!$A$2:'Лист2'!$F$505,6,FALSE)</f>
        <v>652</v>
      </c>
      <c r="K255">
        <f t="shared" si="19"/>
        <v>22.68</v>
      </c>
      <c r="L255">
        <f t="shared" si="20"/>
        <v>1.78</v>
      </c>
      <c r="M255">
        <f t="shared" si="21"/>
        <v>19593.663230769132</v>
      </c>
      <c r="N255">
        <f t="shared" si="22"/>
        <v>4</v>
      </c>
      <c r="O255" s="27">
        <f t="shared" si="23"/>
        <v>73574.899999999994</v>
      </c>
    </row>
    <row r="256" spans="1:15" ht="14.25" customHeight="1" x14ac:dyDescent="0.3">
      <c r="A256" t="str">
        <f t="shared" si="18"/>
        <v>2020-05-20 Ростов-на-Дону</v>
      </c>
      <c r="B256" s="6">
        <v>43971</v>
      </c>
      <c r="C256" s="7" t="s">
        <v>19</v>
      </c>
      <c r="D256" s="7">
        <v>12630</v>
      </c>
      <c r="E256" s="7">
        <v>1104858</v>
      </c>
      <c r="F256" s="7">
        <v>915994.11899999983</v>
      </c>
      <c r="G256" s="8">
        <v>161654.46923076923</v>
      </c>
      <c r="H256">
        <f>VLOOKUP($A256,Лист2!$A$2:'Лист2'!$F$505,4,FALSE)</f>
        <v>15</v>
      </c>
      <c r="I256">
        <f>VLOOKUP($A256,Лист2!$A$2:'Лист2'!$F$505,5,FALSE)</f>
        <v>760</v>
      </c>
      <c r="J256">
        <f>VLOOKUP($A256,Лист2!$A$2:'Лист2'!$F$505,6,FALSE)</f>
        <v>664</v>
      </c>
      <c r="K256">
        <f t="shared" si="19"/>
        <v>20.62</v>
      </c>
      <c r="L256">
        <f t="shared" si="20"/>
        <v>2.46</v>
      </c>
      <c r="M256">
        <f t="shared" si="21"/>
        <v>27209.411769230937</v>
      </c>
      <c r="N256">
        <f t="shared" si="22"/>
        <v>3</v>
      </c>
      <c r="O256" s="27">
        <f t="shared" si="23"/>
        <v>73657.2</v>
      </c>
    </row>
    <row r="257" spans="1:15" ht="14.25" customHeight="1" x14ac:dyDescent="0.3">
      <c r="A257" t="str">
        <f t="shared" si="18"/>
        <v>2020-05-05 Ростов-на-Дону</v>
      </c>
      <c r="B257" s="9">
        <v>43956</v>
      </c>
      <c r="C257" s="10" t="s">
        <v>19</v>
      </c>
      <c r="D257" s="10">
        <v>8223</v>
      </c>
      <c r="E257" s="10">
        <v>694593</v>
      </c>
      <c r="F257" s="10">
        <v>622755.04999999993</v>
      </c>
      <c r="G257" s="11">
        <v>172368.62218461538</v>
      </c>
      <c r="H257">
        <f>VLOOKUP($A257,Лист2!$A$2:'Лист2'!$F$505,4,FALSE)</f>
        <v>15</v>
      </c>
      <c r="I257">
        <f>VLOOKUP($A257,Лист2!$A$2:'Лист2'!$F$505,5,FALSE)</f>
        <v>455</v>
      </c>
      <c r="J257">
        <f>VLOOKUP($A257,Лист2!$A$2:'Лист2'!$F$505,6,FALSE)</f>
        <v>381</v>
      </c>
      <c r="K257">
        <f t="shared" si="19"/>
        <v>11.54</v>
      </c>
      <c r="L257">
        <f t="shared" si="20"/>
        <v>-14.47</v>
      </c>
      <c r="M257">
        <f t="shared" si="21"/>
        <v>-100530.67218461531</v>
      </c>
      <c r="N257">
        <f t="shared" si="22"/>
        <v>2</v>
      </c>
      <c r="O257" s="27">
        <f t="shared" si="23"/>
        <v>46306.2</v>
      </c>
    </row>
    <row r="258" spans="1:15" ht="14.25" customHeight="1" x14ac:dyDescent="0.3">
      <c r="A258" t="str">
        <f t="shared" si="18"/>
        <v>2020-04-28 Краснодар</v>
      </c>
      <c r="B258" s="6">
        <v>43949</v>
      </c>
      <c r="C258" s="7" t="s">
        <v>20</v>
      </c>
      <c r="D258" s="7">
        <v>25149</v>
      </c>
      <c r="E258" s="7">
        <v>2277072</v>
      </c>
      <c r="F258" s="7">
        <v>1804070.1239999998</v>
      </c>
      <c r="G258" s="8">
        <v>125553.02143076922</v>
      </c>
      <c r="H258">
        <f>VLOOKUP($A258,Лист2!$A$2:'Лист2'!$F$505,4,FALSE)</f>
        <v>18</v>
      </c>
      <c r="I258">
        <f>VLOOKUP($A258,Лист2!$A$2:'Лист2'!$F$505,5,FALSE)</f>
        <v>1505</v>
      </c>
      <c r="J258">
        <f>VLOOKUP($A258,Лист2!$A$2:'Лист2'!$F$505,6,FALSE)</f>
        <v>1368</v>
      </c>
      <c r="K258">
        <f t="shared" si="19"/>
        <v>26.22</v>
      </c>
      <c r="L258">
        <f t="shared" si="20"/>
        <v>15.26</v>
      </c>
      <c r="M258">
        <f t="shared" si="21"/>
        <v>347448.85456923093</v>
      </c>
      <c r="N258">
        <f t="shared" si="22"/>
        <v>2</v>
      </c>
      <c r="O258" s="27">
        <f t="shared" si="23"/>
        <v>126504</v>
      </c>
    </row>
    <row r="259" spans="1:15" ht="14.25" customHeight="1" x14ac:dyDescent="0.3">
      <c r="A259" t="str">
        <f t="shared" ref="A259:A322" si="24">_xlfn.CONCAT(TEXT(B259,"ГГГГ-ММ-ДД")," ",C259)</f>
        <v>2020-05-13 Ростов-на-Дону</v>
      </c>
      <c r="B259" s="9">
        <v>43964</v>
      </c>
      <c r="C259" s="10" t="s">
        <v>19</v>
      </c>
      <c r="D259" s="10">
        <v>10401</v>
      </c>
      <c r="E259" s="10">
        <v>949912.5</v>
      </c>
      <c r="F259" s="10">
        <v>785961.28899999999</v>
      </c>
      <c r="G259" s="11">
        <v>253438.94004615385</v>
      </c>
      <c r="H259">
        <f>VLOOKUP($A259,Лист2!$A$2:'Лист2'!$F$505,4,FALSE)</f>
        <v>15</v>
      </c>
      <c r="I259">
        <f>VLOOKUP($A259,Лист2!$A$2:'Лист2'!$F$505,5,FALSE)</f>
        <v>599</v>
      </c>
      <c r="J259">
        <f>VLOOKUP($A259,Лист2!$A$2:'Лист2'!$F$505,6,FALSE)</f>
        <v>515</v>
      </c>
      <c r="K259">
        <f t="shared" ref="K259:K322" si="25">ROUND((($E259-$F259)/$F259)*100,2)</f>
        <v>20.86</v>
      </c>
      <c r="L259">
        <f t="shared" ref="L259:L322" si="26">ROUND(($M259/$E259)*100,2)</f>
        <v>-9.42</v>
      </c>
      <c r="M259">
        <f t="shared" ref="M259:M322" si="27">$E259-$F259-$G259</f>
        <v>-89487.729046153836</v>
      </c>
      <c r="N259">
        <f t="shared" ref="N259:N322" si="28">WEEKDAY($B259,2)</f>
        <v>3</v>
      </c>
      <c r="O259" s="27">
        <f t="shared" ref="O259:O322" si="29">$E259/$H259</f>
        <v>63327.5</v>
      </c>
    </row>
    <row r="260" spans="1:15" ht="14.25" customHeight="1" x14ac:dyDescent="0.3">
      <c r="A260" t="str">
        <f t="shared" si="24"/>
        <v>2020-05-31 Пермь</v>
      </c>
      <c r="B260" s="6">
        <v>43982</v>
      </c>
      <c r="C260" s="7" t="s">
        <v>18</v>
      </c>
      <c r="D260" s="7">
        <v>17689.5</v>
      </c>
      <c r="E260" s="7">
        <v>1592119.5</v>
      </c>
      <c r="F260" s="7">
        <v>1279369.1529999999</v>
      </c>
      <c r="G260" s="8">
        <v>119890.85384615383</v>
      </c>
      <c r="H260">
        <f>VLOOKUP($A260,Лист2!$A$2:'Лист2'!$F$505,4,FALSE)</f>
        <v>17</v>
      </c>
      <c r="I260">
        <f>VLOOKUP($A260,Лист2!$A$2:'Лист2'!$F$505,5,FALSE)</f>
        <v>1186</v>
      </c>
      <c r="J260">
        <f>VLOOKUP($A260,Лист2!$A$2:'Лист2'!$F$505,6,FALSE)</f>
        <v>1054</v>
      </c>
      <c r="K260">
        <f t="shared" si="25"/>
        <v>24.45</v>
      </c>
      <c r="L260">
        <f t="shared" si="26"/>
        <v>12.11</v>
      </c>
      <c r="M260">
        <f t="shared" si="27"/>
        <v>192859.49315384624</v>
      </c>
      <c r="N260">
        <f t="shared" si="28"/>
        <v>7</v>
      </c>
      <c r="O260" s="27">
        <f t="shared" si="29"/>
        <v>93654.088235294112</v>
      </c>
    </row>
    <row r="261" spans="1:15" ht="14.25" customHeight="1" x14ac:dyDescent="0.3">
      <c r="A261" t="str">
        <f t="shared" si="24"/>
        <v>2020-05-03 Ростов-на-Дону</v>
      </c>
      <c r="B261" s="9">
        <v>43954</v>
      </c>
      <c r="C261" s="10" t="s">
        <v>19</v>
      </c>
      <c r="D261" s="10">
        <v>8127</v>
      </c>
      <c r="E261" s="10">
        <v>665302.5</v>
      </c>
      <c r="F261" s="10">
        <v>644221.49399999995</v>
      </c>
      <c r="G261" s="11">
        <v>95245.727138461531</v>
      </c>
      <c r="H261">
        <f>VLOOKUP($A261,Лист2!$A$2:'Лист2'!$F$505,4,FALSE)</f>
        <v>15</v>
      </c>
      <c r="I261">
        <f>VLOOKUP($A261,Лист2!$A$2:'Лист2'!$F$505,5,FALSE)</f>
        <v>455</v>
      </c>
      <c r="J261">
        <f>VLOOKUP($A261,Лист2!$A$2:'Лист2'!$F$505,6,FALSE)</f>
        <v>384</v>
      </c>
      <c r="K261">
        <f t="shared" si="25"/>
        <v>3.27</v>
      </c>
      <c r="L261">
        <f t="shared" si="26"/>
        <v>-11.15</v>
      </c>
      <c r="M261">
        <f t="shared" si="27"/>
        <v>-74164.721138461478</v>
      </c>
      <c r="N261">
        <f t="shared" si="28"/>
        <v>7</v>
      </c>
      <c r="O261" s="27">
        <f t="shared" si="29"/>
        <v>44353.5</v>
      </c>
    </row>
    <row r="262" spans="1:15" ht="14.25" customHeight="1" x14ac:dyDescent="0.3">
      <c r="A262" t="str">
        <f t="shared" si="24"/>
        <v>2020-05-30 Пермь</v>
      </c>
      <c r="B262" s="6">
        <v>43981</v>
      </c>
      <c r="C262" s="7" t="s">
        <v>18</v>
      </c>
      <c r="D262" s="7">
        <v>27250.5</v>
      </c>
      <c r="E262" s="7">
        <v>2457252</v>
      </c>
      <c r="F262" s="7">
        <v>1983435.05</v>
      </c>
      <c r="G262" s="8">
        <v>175066.50692307693</v>
      </c>
      <c r="H262">
        <f>VLOOKUP($A262,Лист2!$A$2:'Лист2'!$F$505,4,FALSE)</f>
        <v>17</v>
      </c>
      <c r="I262">
        <f>VLOOKUP($A262,Лист2!$A$2:'Лист2'!$F$505,5,FALSE)</f>
        <v>1697</v>
      </c>
      <c r="J262">
        <f>VLOOKUP($A262,Лист2!$A$2:'Лист2'!$F$505,6,FALSE)</f>
        <v>1499</v>
      </c>
      <c r="K262">
        <f t="shared" si="25"/>
        <v>23.89</v>
      </c>
      <c r="L262">
        <f t="shared" si="26"/>
        <v>12.16</v>
      </c>
      <c r="M262">
        <f t="shared" si="27"/>
        <v>298750.44307692302</v>
      </c>
      <c r="N262">
        <f t="shared" si="28"/>
        <v>6</v>
      </c>
      <c r="O262" s="27">
        <f t="shared" si="29"/>
        <v>144544.23529411765</v>
      </c>
    </row>
    <row r="263" spans="1:15" ht="14.25" customHeight="1" x14ac:dyDescent="0.3">
      <c r="A263" t="str">
        <f t="shared" si="24"/>
        <v>2020-05-06 Ростов-на-Дону</v>
      </c>
      <c r="B263" s="9">
        <v>43957</v>
      </c>
      <c r="C263" s="10" t="s">
        <v>19</v>
      </c>
      <c r="D263" s="10">
        <v>8464.5</v>
      </c>
      <c r="E263" s="10">
        <v>739291.5</v>
      </c>
      <c r="F263" s="10">
        <v>651727.3679999999</v>
      </c>
      <c r="G263" s="11">
        <v>154318.62433846152</v>
      </c>
      <c r="H263">
        <f>VLOOKUP($A263,Лист2!$A$2:'Лист2'!$F$505,4,FALSE)</f>
        <v>15</v>
      </c>
      <c r="I263">
        <f>VLOOKUP($A263,Лист2!$A$2:'Лист2'!$F$505,5,FALSE)</f>
        <v>467</v>
      </c>
      <c r="J263">
        <f>VLOOKUP($A263,Лист2!$A$2:'Лист2'!$F$505,6,FALSE)</f>
        <v>389</v>
      </c>
      <c r="K263">
        <f t="shared" si="25"/>
        <v>13.44</v>
      </c>
      <c r="L263">
        <f t="shared" si="26"/>
        <v>-9.0299999999999994</v>
      </c>
      <c r="M263">
        <f t="shared" si="27"/>
        <v>-66754.492338461423</v>
      </c>
      <c r="N263">
        <f t="shared" si="28"/>
        <v>3</v>
      </c>
      <c r="O263" s="27">
        <f t="shared" si="29"/>
        <v>49286.1</v>
      </c>
    </row>
    <row r="264" spans="1:15" ht="14.25" customHeight="1" x14ac:dyDescent="0.3">
      <c r="A264" t="str">
        <f t="shared" si="24"/>
        <v>2020-05-23 Ростов-на-Дону</v>
      </c>
      <c r="B264" s="6">
        <v>43974</v>
      </c>
      <c r="C264" s="7" t="s">
        <v>19</v>
      </c>
      <c r="D264" s="7">
        <v>14167.5</v>
      </c>
      <c r="E264" s="7">
        <v>1315075.5</v>
      </c>
      <c r="F264" s="7">
        <v>1074904.135</v>
      </c>
      <c r="G264" s="8">
        <v>269233.34436923079</v>
      </c>
      <c r="H264">
        <f>VLOOKUP($A264,Лист2!$A$2:'Лист2'!$F$505,4,FALSE)</f>
        <v>15</v>
      </c>
      <c r="I264">
        <f>VLOOKUP($A264,Лист2!$A$2:'Лист2'!$F$505,5,FALSE)</f>
        <v>840</v>
      </c>
      <c r="J264">
        <f>VLOOKUP($A264,Лист2!$A$2:'Лист2'!$F$505,6,FALSE)</f>
        <v>725</v>
      </c>
      <c r="K264">
        <f t="shared" si="25"/>
        <v>22.34</v>
      </c>
      <c r="L264">
        <f t="shared" si="26"/>
        <v>-2.21</v>
      </c>
      <c r="M264">
        <f t="shared" si="27"/>
        <v>-29061.979369230801</v>
      </c>
      <c r="N264">
        <f t="shared" si="28"/>
        <v>6</v>
      </c>
      <c r="O264" s="27">
        <f t="shared" si="29"/>
        <v>87671.7</v>
      </c>
    </row>
    <row r="265" spans="1:15" ht="14.25" customHeight="1" x14ac:dyDescent="0.3">
      <c r="A265" t="str">
        <f t="shared" si="24"/>
        <v>2020-05-28 Пермь</v>
      </c>
      <c r="B265" s="9">
        <v>43979</v>
      </c>
      <c r="C265" s="10" t="s">
        <v>18</v>
      </c>
      <c r="D265" s="10">
        <v>16500</v>
      </c>
      <c r="E265" s="10">
        <v>1487928</v>
      </c>
      <c r="F265" s="10">
        <v>1187884.8939999999</v>
      </c>
      <c r="G265" s="11">
        <v>279400.0153846154</v>
      </c>
      <c r="H265">
        <f>VLOOKUP($A265,Лист2!$A$2:'Лист2'!$F$505,4,FALSE)</f>
        <v>17</v>
      </c>
      <c r="I265">
        <f>VLOOKUP($A265,Лист2!$A$2:'Лист2'!$F$505,5,FALSE)</f>
        <v>1097</v>
      </c>
      <c r="J265">
        <f>VLOOKUP($A265,Лист2!$A$2:'Лист2'!$F$505,6,FALSE)</f>
        <v>968</v>
      </c>
      <c r="K265">
        <f t="shared" si="25"/>
        <v>25.26</v>
      </c>
      <c r="L265">
        <f t="shared" si="26"/>
        <v>1.39</v>
      </c>
      <c r="M265">
        <f t="shared" si="27"/>
        <v>20643.090615384746</v>
      </c>
      <c r="N265">
        <f t="shared" si="28"/>
        <v>4</v>
      </c>
      <c r="O265" s="27">
        <f t="shared" si="29"/>
        <v>87525.176470588238</v>
      </c>
    </row>
    <row r="266" spans="1:15" ht="14.25" customHeight="1" x14ac:dyDescent="0.3">
      <c r="A266" t="str">
        <f t="shared" si="24"/>
        <v>2020-05-25 Ростов-на-Дону</v>
      </c>
      <c r="B266" s="6">
        <v>43976</v>
      </c>
      <c r="C266" s="7" t="s">
        <v>19</v>
      </c>
      <c r="D266" s="7">
        <v>13260</v>
      </c>
      <c r="E266" s="7">
        <v>1230687</v>
      </c>
      <c r="F266" s="7">
        <v>985675.48699999996</v>
      </c>
      <c r="G266" s="8">
        <v>224353.45695384615</v>
      </c>
      <c r="H266">
        <f>VLOOKUP($A266,Лист2!$A$2:'Лист2'!$F$505,4,FALSE)</f>
        <v>15</v>
      </c>
      <c r="I266">
        <f>VLOOKUP($A266,Лист2!$A$2:'Лист2'!$F$505,5,FALSE)</f>
        <v>835</v>
      </c>
      <c r="J266">
        <f>VLOOKUP($A266,Лист2!$A$2:'Лист2'!$F$505,6,FALSE)</f>
        <v>736</v>
      </c>
      <c r="K266">
        <f t="shared" si="25"/>
        <v>24.86</v>
      </c>
      <c r="L266">
        <f t="shared" si="26"/>
        <v>1.68</v>
      </c>
      <c r="M266">
        <f t="shared" si="27"/>
        <v>20658.056046153884</v>
      </c>
      <c r="N266">
        <f t="shared" si="28"/>
        <v>1</v>
      </c>
      <c r="O266" s="27">
        <f t="shared" si="29"/>
        <v>82045.8</v>
      </c>
    </row>
    <row r="267" spans="1:15" ht="14.25" customHeight="1" x14ac:dyDescent="0.3">
      <c r="A267" t="str">
        <f t="shared" si="24"/>
        <v>2020-04-30 Ростов-на-Дону</v>
      </c>
      <c r="B267" s="9">
        <v>43951</v>
      </c>
      <c r="C267" s="10" t="s">
        <v>19</v>
      </c>
      <c r="D267" s="10">
        <v>4285.5</v>
      </c>
      <c r="E267" s="10">
        <v>404691</v>
      </c>
      <c r="F267" s="10">
        <v>333054.54800000001</v>
      </c>
      <c r="G267" s="11">
        <v>11494.630769230769</v>
      </c>
      <c r="H267">
        <f>VLOOKUP($A267,Лист2!$A$2:'Лист2'!$F$505,4,FALSE)</f>
        <v>15</v>
      </c>
      <c r="I267">
        <f>VLOOKUP($A267,Лист2!$A$2:'Лист2'!$F$505,5,FALSE)</f>
        <v>262</v>
      </c>
      <c r="J267">
        <f>VLOOKUP($A267,Лист2!$A$2:'Лист2'!$F$505,6,FALSE)</f>
        <v>195</v>
      </c>
      <c r="K267">
        <f t="shared" si="25"/>
        <v>21.51</v>
      </c>
      <c r="L267">
        <f t="shared" si="26"/>
        <v>14.86</v>
      </c>
      <c r="M267">
        <f t="shared" si="27"/>
        <v>60141.821230769223</v>
      </c>
      <c r="N267">
        <f t="shared" si="28"/>
        <v>4</v>
      </c>
      <c r="O267" s="27">
        <f t="shared" si="29"/>
        <v>26979.4</v>
      </c>
    </row>
    <row r="268" spans="1:15" ht="14.25" customHeight="1" x14ac:dyDescent="0.3">
      <c r="A268" t="str">
        <f t="shared" si="24"/>
        <v>2020-05-10 Ростов-на-Дону</v>
      </c>
      <c r="B268" s="6">
        <v>43961</v>
      </c>
      <c r="C268" s="7" t="s">
        <v>19</v>
      </c>
      <c r="D268" s="7">
        <v>13440</v>
      </c>
      <c r="E268" s="7">
        <v>1198285.5</v>
      </c>
      <c r="F268" s="7">
        <v>1018063.802</v>
      </c>
      <c r="G268" s="8">
        <v>178012.59307692308</v>
      </c>
      <c r="H268">
        <f>VLOOKUP($A268,Лист2!$A$2:'Лист2'!$F$505,4,FALSE)</f>
        <v>15</v>
      </c>
      <c r="I268">
        <f>VLOOKUP($A268,Лист2!$A$2:'Лист2'!$F$505,5,FALSE)</f>
        <v>706</v>
      </c>
      <c r="J268">
        <f>VLOOKUP($A268,Лист2!$A$2:'Лист2'!$F$505,6,FALSE)</f>
        <v>608</v>
      </c>
      <c r="K268">
        <f t="shared" si="25"/>
        <v>17.7</v>
      </c>
      <c r="L268">
        <f t="shared" si="26"/>
        <v>0.18</v>
      </c>
      <c r="M268">
        <f t="shared" si="27"/>
        <v>2209.1049230768986</v>
      </c>
      <c r="N268">
        <f t="shared" si="28"/>
        <v>7</v>
      </c>
      <c r="O268" s="27">
        <f t="shared" si="29"/>
        <v>79885.7</v>
      </c>
    </row>
    <row r="269" spans="1:15" ht="14.25" customHeight="1" x14ac:dyDescent="0.3">
      <c r="A269" t="str">
        <f t="shared" si="24"/>
        <v>2020-05-08 Ростов-на-Дону</v>
      </c>
      <c r="B269" s="9">
        <v>43959</v>
      </c>
      <c r="C269" s="10" t="s">
        <v>19</v>
      </c>
      <c r="D269" s="10">
        <v>9058.5</v>
      </c>
      <c r="E269" s="10">
        <v>798759</v>
      </c>
      <c r="F269" s="10">
        <v>669115.93699999992</v>
      </c>
      <c r="G269" s="11">
        <v>171987.47030000002</v>
      </c>
      <c r="H269">
        <f>VLOOKUP($A269,Лист2!$A$2:'Лист2'!$F$505,4,FALSE)</f>
        <v>15</v>
      </c>
      <c r="I269">
        <f>VLOOKUP($A269,Лист2!$A$2:'Лист2'!$F$505,5,FALSE)</f>
        <v>492</v>
      </c>
      <c r="J269">
        <f>VLOOKUP($A269,Лист2!$A$2:'Лист2'!$F$505,6,FALSE)</f>
        <v>412</v>
      </c>
      <c r="K269">
        <f t="shared" si="25"/>
        <v>19.38</v>
      </c>
      <c r="L269">
        <f t="shared" si="26"/>
        <v>-5.3</v>
      </c>
      <c r="M269">
        <f t="shared" si="27"/>
        <v>-42344.407299999933</v>
      </c>
      <c r="N269">
        <f t="shared" si="28"/>
        <v>5</v>
      </c>
      <c r="O269" s="27">
        <f t="shared" si="29"/>
        <v>53250.6</v>
      </c>
    </row>
    <row r="270" spans="1:15" ht="14.25" customHeight="1" x14ac:dyDescent="0.3">
      <c r="A270" t="str">
        <f t="shared" si="24"/>
        <v>2020-05-07 Ростов-на-Дону</v>
      </c>
      <c r="B270" s="6">
        <v>43958</v>
      </c>
      <c r="C270" s="7" t="s">
        <v>19</v>
      </c>
      <c r="D270" s="7">
        <v>8719.5</v>
      </c>
      <c r="E270" s="7">
        <v>769276.5</v>
      </c>
      <c r="F270" s="7">
        <v>654599.97699999996</v>
      </c>
      <c r="G270" s="8">
        <v>184385.1884923077</v>
      </c>
      <c r="H270">
        <f>VLOOKUP($A270,Лист2!$A$2:'Лист2'!$F$505,4,FALSE)</f>
        <v>15</v>
      </c>
      <c r="I270">
        <f>VLOOKUP($A270,Лист2!$A$2:'Лист2'!$F$505,5,FALSE)</f>
        <v>480</v>
      </c>
      <c r="J270">
        <f>VLOOKUP($A270,Лист2!$A$2:'Лист2'!$F$505,6,FALSE)</f>
        <v>398</v>
      </c>
      <c r="K270">
        <f t="shared" si="25"/>
        <v>17.52</v>
      </c>
      <c r="L270">
        <f t="shared" si="26"/>
        <v>-9.06</v>
      </c>
      <c r="M270">
        <f t="shared" si="27"/>
        <v>-69708.665492307657</v>
      </c>
      <c r="N270">
        <f t="shared" si="28"/>
        <v>4</v>
      </c>
      <c r="O270" s="27">
        <f t="shared" si="29"/>
        <v>51285.1</v>
      </c>
    </row>
    <row r="271" spans="1:15" ht="14.25" customHeight="1" x14ac:dyDescent="0.3">
      <c r="A271" t="str">
        <f t="shared" si="24"/>
        <v>2020-05-24 Ростов-на-Дону</v>
      </c>
      <c r="B271" s="9">
        <v>43975</v>
      </c>
      <c r="C271" s="10" t="s">
        <v>19</v>
      </c>
      <c r="D271" s="10">
        <v>12666</v>
      </c>
      <c r="E271" s="10">
        <v>1184865</v>
      </c>
      <c r="F271" s="10">
        <v>953822.62099999993</v>
      </c>
      <c r="G271" s="11">
        <v>340158.78723076923</v>
      </c>
      <c r="H271">
        <f>VLOOKUP($A271,Лист2!$A$2:'Лист2'!$F$505,4,FALSE)</f>
        <v>15</v>
      </c>
      <c r="I271">
        <f>VLOOKUP($A271,Лист2!$A$2:'Лист2'!$F$505,5,FALSE)</f>
        <v>779</v>
      </c>
      <c r="J271">
        <f>VLOOKUP($A271,Лист2!$A$2:'Лист2'!$F$505,6,FALSE)</f>
        <v>673</v>
      </c>
      <c r="K271">
        <f t="shared" si="25"/>
        <v>24.22</v>
      </c>
      <c r="L271">
        <f t="shared" si="26"/>
        <v>-9.2100000000000009</v>
      </c>
      <c r="M271">
        <f t="shared" si="27"/>
        <v>-109116.40823076916</v>
      </c>
      <c r="N271">
        <f t="shared" si="28"/>
        <v>7</v>
      </c>
      <c r="O271" s="27">
        <f t="shared" si="29"/>
        <v>78991</v>
      </c>
    </row>
    <row r="272" spans="1:15" ht="14.25" customHeight="1" x14ac:dyDescent="0.3">
      <c r="A272" t="str">
        <f t="shared" si="24"/>
        <v>2020-05-16 Краснодар</v>
      </c>
      <c r="B272" s="6">
        <v>43967</v>
      </c>
      <c r="C272" s="7" t="s">
        <v>20</v>
      </c>
      <c r="D272" s="7">
        <v>34563</v>
      </c>
      <c r="E272" s="7">
        <v>2922883.5</v>
      </c>
      <c r="F272" s="7">
        <v>2340316.3049999997</v>
      </c>
      <c r="G272" s="8">
        <v>109812.45384615385</v>
      </c>
      <c r="H272">
        <f>VLOOKUP($A272,Лист2!$A$2:'Лист2'!$F$505,4,FALSE)</f>
        <v>19</v>
      </c>
      <c r="I272">
        <f>VLOOKUP($A272,Лист2!$A$2:'Лист2'!$F$505,5,FALSE)</f>
        <v>2039</v>
      </c>
      <c r="J272">
        <f>VLOOKUP($A272,Лист2!$A$2:'Лист2'!$F$505,6,FALSE)</f>
        <v>1868</v>
      </c>
      <c r="K272">
        <f t="shared" si="25"/>
        <v>24.89</v>
      </c>
      <c r="L272">
        <f t="shared" si="26"/>
        <v>16.170000000000002</v>
      </c>
      <c r="M272">
        <f t="shared" si="27"/>
        <v>472754.74115384644</v>
      </c>
      <c r="N272">
        <f t="shared" si="28"/>
        <v>6</v>
      </c>
      <c r="O272" s="27">
        <f t="shared" si="29"/>
        <v>153835.97368421053</v>
      </c>
    </row>
    <row r="273" spans="1:15" ht="14.25" customHeight="1" x14ac:dyDescent="0.3">
      <c r="A273" t="str">
        <f t="shared" si="24"/>
        <v>2020-05-19 Краснодар</v>
      </c>
      <c r="B273" s="9">
        <v>43970</v>
      </c>
      <c r="C273" s="10" t="s">
        <v>20</v>
      </c>
      <c r="D273" s="10">
        <v>28882.5</v>
      </c>
      <c r="E273" s="10">
        <v>2446530</v>
      </c>
      <c r="F273" s="10">
        <v>1956748.2629999998</v>
      </c>
      <c r="G273" s="11">
        <v>108543.03143076923</v>
      </c>
      <c r="H273">
        <f>VLOOKUP($A273,Лист2!$A$2:'Лист2'!$F$505,4,FALSE)</f>
        <v>19</v>
      </c>
      <c r="I273">
        <f>VLOOKUP($A273,Лист2!$A$2:'Лист2'!$F$505,5,FALSE)</f>
        <v>1831</v>
      </c>
      <c r="J273">
        <f>VLOOKUP($A273,Лист2!$A$2:'Лист2'!$F$505,6,FALSE)</f>
        <v>1667</v>
      </c>
      <c r="K273">
        <f t="shared" si="25"/>
        <v>25.03</v>
      </c>
      <c r="L273">
        <f t="shared" si="26"/>
        <v>15.58</v>
      </c>
      <c r="M273">
        <f t="shared" si="27"/>
        <v>381238.70556923095</v>
      </c>
      <c r="N273">
        <f t="shared" si="28"/>
        <v>2</v>
      </c>
      <c r="O273" s="27">
        <f t="shared" si="29"/>
        <v>128764.73684210527</v>
      </c>
    </row>
    <row r="274" spans="1:15" ht="14.25" customHeight="1" x14ac:dyDescent="0.3">
      <c r="A274" t="str">
        <f t="shared" si="24"/>
        <v>2020-05-17 Краснодар</v>
      </c>
      <c r="B274" s="6">
        <v>43968</v>
      </c>
      <c r="C274" s="7" t="s">
        <v>20</v>
      </c>
      <c r="D274" s="7">
        <v>28275</v>
      </c>
      <c r="E274" s="7">
        <v>2435632.5</v>
      </c>
      <c r="F274" s="7">
        <v>1954139.7149999999</v>
      </c>
      <c r="G274" s="8">
        <v>79541.984615384616</v>
      </c>
      <c r="H274">
        <f>VLOOKUP($A274,Лист2!$A$2:'Лист2'!$F$505,4,FALSE)</f>
        <v>19</v>
      </c>
      <c r="I274">
        <f>VLOOKUP($A274,Лист2!$A$2:'Лист2'!$F$505,5,FALSE)</f>
        <v>1790</v>
      </c>
      <c r="J274">
        <f>VLOOKUP($A274,Лист2!$A$2:'Лист2'!$F$505,6,FALSE)</f>
        <v>1633</v>
      </c>
      <c r="K274">
        <f t="shared" si="25"/>
        <v>24.64</v>
      </c>
      <c r="L274">
        <f t="shared" si="26"/>
        <v>16.5</v>
      </c>
      <c r="M274">
        <f t="shared" si="27"/>
        <v>401950.80038461555</v>
      </c>
      <c r="N274">
        <f t="shared" si="28"/>
        <v>7</v>
      </c>
      <c r="O274" s="27">
        <f t="shared" si="29"/>
        <v>128191.18421052632</v>
      </c>
    </row>
    <row r="275" spans="1:15" ht="14.25" customHeight="1" x14ac:dyDescent="0.3">
      <c r="A275" t="str">
        <f t="shared" si="24"/>
        <v>2020-05-09 Краснодар</v>
      </c>
      <c r="B275" s="9">
        <v>43960</v>
      </c>
      <c r="C275" s="10" t="s">
        <v>20</v>
      </c>
      <c r="D275" s="10">
        <v>26271</v>
      </c>
      <c r="E275" s="10">
        <v>2384937</v>
      </c>
      <c r="F275" s="10">
        <v>1880070.5110000002</v>
      </c>
      <c r="G275" s="11">
        <v>141472.14615384614</v>
      </c>
      <c r="H275">
        <f>VLOOKUP($A275,Лист2!$A$2:'Лист2'!$F$505,4,FALSE)</f>
        <v>19</v>
      </c>
      <c r="I275">
        <f>VLOOKUP($A275,Лист2!$A$2:'Лист2'!$F$505,5,FALSE)</f>
        <v>1542</v>
      </c>
      <c r="J275">
        <f>VLOOKUP($A275,Лист2!$A$2:'Лист2'!$F$505,6,FALSE)</f>
        <v>1412</v>
      </c>
      <c r="K275">
        <f t="shared" si="25"/>
        <v>26.85</v>
      </c>
      <c r="L275">
        <f t="shared" si="26"/>
        <v>15.24</v>
      </c>
      <c r="M275">
        <f t="shared" si="27"/>
        <v>363394.34284615365</v>
      </c>
      <c r="N275">
        <f t="shared" si="28"/>
        <v>6</v>
      </c>
      <c r="O275" s="27">
        <f t="shared" si="29"/>
        <v>125523</v>
      </c>
    </row>
    <row r="276" spans="1:15" ht="14.25" customHeight="1" x14ac:dyDescent="0.3">
      <c r="A276" t="str">
        <f t="shared" si="24"/>
        <v>2020-05-04 Краснодар</v>
      </c>
      <c r="B276" s="6">
        <v>43955</v>
      </c>
      <c r="C276" s="7" t="s">
        <v>20</v>
      </c>
      <c r="D276" s="7">
        <v>23587.5</v>
      </c>
      <c r="E276" s="7">
        <v>2155668</v>
      </c>
      <c r="F276" s="7">
        <v>1685753.1839999999</v>
      </c>
      <c r="G276" s="8">
        <v>135489.15811538461</v>
      </c>
      <c r="H276">
        <f>VLOOKUP($A276,Лист2!$A$2:'Лист2'!$F$505,4,FALSE)</f>
        <v>19</v>
      </c>
      <c r="I276">
        <f>VLOOKUP($A276,Лист2!$A$2:'Лист2'!$F$505,5,FALSE)</f>
        <v>1479</v>
      </c>
      <c r="J276">
        <f>VLOOKUP($A276,Лист2!$A$2:'Лист2'!$F$505,6,FALSE)</f>
        <v>1346</v>
      </c>
      <c r="K276">
        <f t="shared" si="25"/>
        <v>27.88</v>
      </c>
      <c r="L276">
        <f t="shared" si="26"/>
        <v>15.51</v>
      </c>
      <c r="M276">
        <f t="shared" si="27"/>
        <v>334425.65788461547</v>
      </c>
      <c r="N276">
        <f t="shared" si="28"/>
        <v>1</v>
      </c>
      <c r="O276" s="27">
        <f t="shared" si="29"/>
        <v>113456.21052631579</v>
      </c>
    </row>
    <row r="277" spans="1:15" ht="14.25" customHeight="1" x14ac:dyDescent="0.3">
      <c r="A277" t="str">
        <f t="shared" si="24"/>
        <v>2020-05-02 Краснодар</v>
      </c>
      <c r="B277" s="9">
        <v>43953</v>
      </c>
      <c r="C277" s="10" t="s">
        <v>20</v>
      </c>
      <c r="D277" s="10">
        <v>18427.5</v>
      </c>
      <c r="E277" s="10">
        <v>1682851.5</v>
      </c>
      <c r="F277" s="10">
        <v>1337535.2989999999</v>
      </c>
      <c r="G277" s="11">
        <v>121636.08074615385</v>
      </c>
      <c r="H277">
        <f>VLOOKUP($A277,Лист2!$A$2:'Лист2'!$F$505,4,FALSE)</f>
        <v>19</v>
      </c>
      <c r="I277">
        <f>VLOOKUP($A277,Лист2!$A$2:'Лист2'!$F$505,5,FALSE)</f>
        <v>1206</v>
      </c>
      <c r="J277">
        <f>VLOOKUP($A277,Лист2!$A$2:'Лист2'!$F$505,6,FALSE)</f>
        <v>1080</v>
      </c>
      <c r="K277">
        <f t="shared" si="25"/>
        <v>25.82</v>
      </c>
      <c r="L277">
        <f t="shared" si="26"/>
        <v>13.29</v>
      </c>
      <c r="M277">
        <f t="shared" si="27"/>
        <v>223680.12025384628</v>
      </c>
      <c r="N277">
        <f t="shared" si="28"/>
        <v>6</v>
      </c>
      <c r="O277" s="27">
        <f t="shared" si="29"/>
        <v>88571.131578947374</v>
      </c>
    </row>
    <row r="278" spans="1:15" ht="14.25" customHeight="1" x14ac:dyDescent="0.3">
      <c r="A278" t="str">
        <f t="shared" si="24"/>
        <v>2020-05-26 Краснодар</v>
      </c>
      <c r="B278" s="6">
        <v>43977</v>
      </c>
      <c r="C278" s="7" t="s">
        <v>20</v>
      </c>
      <c r="D278" s="7">
        <v>27156</v>
      </c>
      <c r="E278" s="7">
        <v>2410803</v>
      </c>
      <c r="F278" s="7">
        <v>1897998.2520000001</v>
      </c>
      <c r="G278" s="8">
        <v>96303.4</v>
      </c>
      <c r="H278">
        <f>VLOOKUP($A278,Лист2!$A$2:'Лист2'!$F$505,4,FALSE)</f>
        <v>20</v>
      </c>
      <c r="I278">
        <f>VLOOKUP($A278,Лист2!$A$2:'Лист2'!$F$505,5,FALSE)</f>
        <v>1814</v>
      </c>
      <c r="J278">
        <f>VLOOKUP($A278,Лист2!$A$2:'Лист2'!$F$505,6,FALSE)</f>
        <v>1655</v>
      </c>
      <c r="K278">
        <f t="shared" si="25"/>
        <v>27.02</v>
      </c>
      <c r="L278">
        <f t="shared" si="26"/>
        <v>17.28</v>
      </c>
      <c r="M278">
        <f t="shared" si="27"/>
        <v>416501.34799999988</v>
      </c>
      <c r="N278">
        <f t="shared" si="28"/>
        <v>2</v>
      </c>
      <c r="O278" s="27">
        <f t="shared" si="29"/>
        <v>120540.15</v>
      </c>
    </row>
    <row r="279" spans="1:15" ht="14.25" customHeight="1" x14ac:dyDescent="0.3">
      <c r="A279" t="str">
        <f t="shared" si="24"/>
        <v>2020-05-01 Краснодар</v>
      </c>
      <c r="B279" s="9">
        <v>43952</v>
      </c>
      <c r="C279" s="10" t="s">
        <v>20</v>
      </c>
      <c r="D279" s="10">
        <v>35190</v>
      </c>
      <c r="E279" s="10">
        <v>3168510</v>
      </c>
      <c r="F279" s="10">
        <v>2533138.7200000002</v>
      </c>
      <c r="G279" s="11">
        <v>102615.49999999999</v>
      </c>
      <c r="H279">
        <f>VLOOKUP($A279,Лист2!$A$2:'Лист2'!$F$505,4,FALSE)</f>
        <v>19</v>
      </c>
      <c r="I279">
        <f>VLOOKUP($A279,Лист2!$A$2:'Лист2'!$F$505,5,FALSE)</f>
        <v>1987</v>
      </c>
      <c r="J279">
        <f>VLOOKUP($A279,Лист2!$A$2:'Лист2'!$F$505,6,FALSE)</f>
        <v>1791</v>
      </c>
      <c r="K279">
        <f t="shared" si="25"/>
        <v>25.08</v>
      </c>
      <c r="L279">
        <f t="shared" si="26"/>
        <v>16.809999999999999</v>
      </c>
      <c r="M279">
        <f t="shared" si="27"/>
        <v>532755.7799999998</v>
      </c>
      <c r="N279">
        <f t="shared" si="28"/>
        <v>5</v>
      </c>
      <c r="O279" s="27">
        <f t="shared" si="29"/>
        <v>166763.68421052632</v>
      </c>
    </row>
    <row r="280" spans="1:15" ht="14.25" customHeight="1" x14ac:dyDescent="0.3">
      <c r="A280" t="str">
        <f t="shared" si="24"/>
        <v>2020-05-12 Краснодар</v>
      </c>
      <c r="B280" s="6">
        <v>43963</v>
      </c>
      <c r="C280" s="7" t="s">
        <v>20</v>
      </c>
      <c r="D280" s="7">
        <v>25483.5</v>
      </c>
      <c r="E280" s="7">
        <v>2243160</v>
      </c>
      <c r="F280" s="7">
        <v>1757185.7729999998</v>
      </c>
      <c r="G280" s="8">
        <v>114933.59230769231</v>
      </c>
      <c r="H280">
        <f>VLOOKUP($A280,Лист2!$A$2:'Лист2'!$F$505,4,FALSE)</f>
        <v>19</v>
      </c>
      <c r="I280">
        <f>VLOOKUP($A280,Лист2!$A$2:'Лист2'!$F$505,5,FALSE)</f>
        <v>1598</v>
      </c>
      <c r="J280">
        <f>VLOOKUP($A280,Лист2!$A$2:'Лист2'!$F$505,6,FALSE)</f>
        <v>1454</v>
      </c>
      <c r="K280">
        <f t="shared" si="25"/>
        <v>27.66</v>
      </c>
      <c r="L280">
        <f t="shared" si="26"/>
        <v>16.54</v>
      </c>
      <c r="M280">
        <f t="shared" si="27"/>
        <v>371040.63469230791</v>
      </c>
      <c r="N280">
        <f t="shared" si="28"/>
        <v>2</v>
      </c>
      <c r="O280" s="27">
        <f t="shared" si="29"/>
        <v>118061.05263157895</v>
      </c>
    </row>
    <row r="281" spans="1:15" ht="14.25" customHeight="1" x14ac:dyDescent="0.3">
      <c r="A281" t="str">
        <f t="shared" si="24"/>
        <v>2020-05-21 Краснодар</v>
      </c>
      <c r="B281" s="9">
        <v>43972</v>
      </c>
      <c r="C281" s="10" t="s">
        <v>20</v>
      </c>
      <c r="D281" s="10">
        <v>25362</v>
      </c>
      <c r="E281" s="10">
        <v>2198935.5</v>
      </c>
      <c r="F281" s="10">
        <v>1755958.3049999999</v>
      </c>
      <c r="G281" s="11">
        <v>102833.37792307691</v>
      </c>
      <c r="H281">
        <f>VLOOKUP($A281,Лист2!$A$2:'Лист2'!$F$505,4,FALSE)</f>
        <v>19</v>
      </c>
      <c r="I281">
        <f>VLOOKUP($A281,Лист2!$A$2:'Лист2'!$F$505,5,FALSE)</f>
        <v>1650</v>
      </c>
      <c r="J281">
        <f>VLOOKUP($A281,Лист2!$A$2:'Лист2'!$F$505,6,FALSE)</f>
        <v>1505</v>
      </c>
      <c r="K281">
        <f t="shared" si="25"/>
        <v>25.23</v>
      </c>
      <c r="L281">
        <f t="shared" si="26"/>
        <v>15.47</v>
      </c>
      <c r="M281">
        <f t="shared" si="27"/>
        <v>340143.81707692315</v>
      </c>
      <c r="N281">
        <f t="shared" si="28"/>
        <v>4</v>
      </c>
      <c r="O281" s="27">
        <f t="shared" si="29"/>
        <v>115733.44736842105</v>
      </c>
    </row>
    <row r="282" spans="1:15" ht="14.25" customHeight="1" x14ac:dyDescent="0.3">
      <c r="A282" t="str">
        <f t="shared" si="24"/>
        <v>2020-05-20 Краснодар</v>
      </c>
      <c r="B282" s="6">
        <v>43971</v>
      </c>
      <c r="C282" s="7" t="s">
        <v>20</v>
      </c>
      <c r="D282" s="7">
        <v>28849.5</v>
      </c>
      <c r="E282" s="7">
        <v>2520759</v>
      </c>
      <c r="F282" s="7">
        <v>2010739.0729999999</v>
      </c>
      <c r="G282" s="8">
        <v>106300.0107076923</v>
      </c>
      <c r="H282">
        <f>VLOOKUP($A282,Лист2!$A$2:'Лист2'!$F$505,4,FALSE)</f>
        <v>19</v>
      </c>
      <c r="I282">
        <f>VLOOKUP($A282,Лист2!$A$2:'Лист2'!$F$505,5,FALSE)</f>
        <v>1823</v>
      </c>
      <c r="J282">
        <f>VLOOKUP($A282,Лист2!$A$2:'Лист2'!$F$505,6,FALSE)</f>
        <v>1678</v>
      </c>
      <c r="K282">
        <f t="shared" si="25"/>
        <v>25.36</v>
      </c>
      <c r="L282">
        <f t="shared" si="26"/>
        <v>16.02</v>
      </c>
      <c r="M282">
        <f t="shared" si="27"/>
        <v>403719.91629230784</v>
      </c>
      <c r="N282">
        <f t="shared" si="28"/>
        <v>3</v>
      </c>
      <c r="O282" s="27">
        <f t="shared" si="29"/>
        <v>132671.52631578947</v>
      </c>
    </row>
    <row r="283" spans="1:15" ht="14.25" customHeight="1" x14ac:dyDescent="0.3">
      <c r="A283" t="str">
        <f t="shared" si="24"/>
        <v>2020-05-05 Краснодар</v>
      </c>
      <c r="B283" s="9">
        <v>43956</v>
      </c>
      <c r="C283" s="10" t="s">
        <v>20</v>
      </c>
      <c r="D283" s="10">
        <v>26367</v>
      </c>
      <c r="E283" s="10">
        <v>2380333.5</v>
      </c>
      <c r="F283" s="10">
        <v>1873451.2719999999</v>
      </c>
      <c r="G283" s="11">
        <v>149632.49369999999</v>
      </c>
      <c r="H283">
        <f>VLOOKUP($A283,Лист2!$A$2:'Лист2'!$F$505,4,FALSE)</f>
        <v>19</v>
      </c>
      <c r="I283">
        <f>VLOOKUP($A283,Лист2!$A$2:'Лист2'!$F$505,5,FALSE)</f>
        <v>1622</v>
      </c>
      <c r="J283">
        <f>VLOOKUP($A283,Лист2!$A$2:'Лист2'!$F$505,6,FALSE)</f>
        <v>1482</v>
      </c>
      <c r="K283">
        <f t="shared" si="25"/>
        <v>27.06</v>
      </c>
      <c r="L283">
        <f t="shared" si="26"/>
        <v>15.01</v>
      </c>
      <c r="M283">
        <f t="shared" si="27"/>
        <v>357249.73430000013</v>
      </c>
      <c r="N283">
        <f t="shared" si="28"/>
        <v>2</v>
      </c>
      <c r="O283" s="27">
        <f t="shared" si="29"/>
        <v>125280.71052631579</v>
      </c>
    </row>
    <row r="284" spans="1:15" ht="14.25" customHeight="1" x14ac:dyDescent="0.3">
      <c r="A284" t="str">
        <f t="shared" si="24"/>
        <v>2020-05-13 Краснодар</v>
      </c>
      <c r="B284" s="6">
        <v>43964</v>
      </c>
      <c r="C284" s="7" t="s">
        <v>20</v>
      </c>
      <c r="D284" s="7">
        <v>25539</v>
      </c>
      <c r="E284" s="7">
        <v>2263651.5</v>
      </c>
      <c r="F284" s="7">
        <v>1783039.3049999997</v>
      </c>
      <c r="G284" s="8">
        <v>139331.31929230769</v>
      </c>
      <c r="H284">
        <f>VLOOKUP($A284,Лист2!$A$2:'Лист2'!$F$505,4,FALSE)</f>
        <v>19</v>
      </c>
      <c r="I284">
        <f>VLOOKUP($A284,Лист2!$A$2:'Лист2'!$F$505,5,FALSE)</f>
        <v>1605</v>
      </c>
      <c r="J284">
        <f>VLOOKUP($A284,Лист2!$A$2:'Лист2'!$F$505,6,FALSE)</f>
        <v>1447</v>
      </c>
      <c r="K284">
        <f t="shared" si="25"/>
        <v>26.95</v>
      </c>
      <c r="L284">
        <f t="shared" si="26"/>
        <v>15.08</v>
      </c>
      <c r="M284">
        <f t="shared" si="27"/>
        <v>341280.87570769258</v>
      </c>
      <c r="N284">
        <f t="shared" si="28"/>
        <v>3</v>
      </c>
      <c r="O284" s="27">
        <f t="shared" si="29"/>
        <v>119139.55263157895</v>
      </c>
    </row>
    <row r="285" spans="1:15" ht="14.25" customHeight="1" x14ac:dyDescent="0.3">
      <c r="A285" t="str">
        <f t="shared" si="24"/>
        <v>2020-05-31 Ростов-на-Дону</v>
      </c>
      <c r="B285" s="9">
        <v>43982</v>
      </c>
      <c r="C285" s="10" t="s">
        <v>19</v>
      </c>
      <c r="D285" s="10">
        <v>14808</v>
      </c>
      <c r="E285" s="10">
        <v>1336789.5</v>
      </c>
      <c r="F285" s="10">
        <v>1084824.9949999999</v>
      </c>
      <c r="G285" s="11">
        <v>167974.06755384614</v>
      </c>
      <c r="H285">
        <f>VLOOKUP($A285,Лист2!$A$2:'Лист2'!$F$505,4,FALSE)</f>
        <v>16</v>
      </c>
      <c r="I285">
        <f>VLOOKUP($A285,Лист2!$A$2:'Лист2'!$F$505,5,FALSE)</f>
        <v>917</v>
      </c>
      <c r="J285">
        <f>VLOOKUP($A285,Лист2!$A$2:'Лист2'!$F$505,6,FALSE)</f>
        <v>802</v>
      </c>
      <c r="K285">
        <f t="shared" si="25"/>
        <v>23.23</v>
      </c>
      <c r="L285">
        <f t="shared" si="26"/>
        <v>6.28</v>
      </c>
      <c r="M285">
        <f t="shared" si="27"/>
        <v>83990.437446153985</v>
      </c>
      <c r="N285">
        <f t="shared" si="28"/>
        <v>7</v>
      </c>
      <c r="O285" s="27">
        <f t="shared" si="29"/>
        <v>83549.34375</v>
      </c>
    </row>
    <row r="286" spans="1:15" ht="14.25" customHeight="1" x14ac:dyDescent="0.3">
      <c r="A286" t="str">
        <f t="shared" si="24"/>
        <v>2020-05-03 Краснодар</v>
      </c>
      <c r="B286" s="6">
        <v>43954</v>
      </c>
      <c r="C286" s="7" t="s">
        <v>20</v>
      </c>
      <c r="D286" s="7">
        <v>21343.5</v>
      </c>
      <c r="E286" s="7">
        <v>1906557</v>
      </c>
      <c r="F286" s="7">
        <v>1485927.8739999998</v>
      </c>
      <c r="G286" s="8">
        <v>100092.68052307691</v>
      </c>
      <c r="H286">
        <f>VLOOKUP($A286,Лист2!$A$2:'Лист2'!$F$505,4,FALSE)</f>
        <v>19</v>
      </c>
      <c r="I286">
        <f>VLOOKUP($A286,Лист2!$A$2:'Лист2'!$F$505,5,FALSE)</f>
        <v>1314</v>
      </c>
      <c r="J286">
        <f>VLOOKUP($A286,Лист2!$A$2:'Лист2'!$F$505,6,FALSE)</f>
        <v>1192</v>
      </c>
      <c r="K286">
        <f t="shared" si="25"/>
        <v>28.31</v>
      </c>
      <c r="L286">
        <f t="shared" si="26"/>
        <v>16.809999999999999</v>
      </c>
      <c r="M286">
        <f t="shared" si="27"/>
        <v>320536.44547692325</v>
      </c>
      <c r="N286">
        <f t="shared" si="28"/>
        <v>7</v>
      </c>
      <c r="O286" s="27">
        <f t="shared" si="29"/>
        <v>100345.10526315789</v>
      </c>
    </row>
    <row r="287" spans="1:15" ht="14.25" customHeight="1" x14ac:dyDescent="0.3">
      <c r="A287" t="str">
        <f t="shared" si="24"/>
        <v>2020-05-30 Ростов-на-Дону</v>
      </c>
      <c r="B287" s="9">
        <v>43981</v>
      </c>
      <c r="C287" s="10" t="s">
        <v>19</v>
      </c>
      <c r="D287" s="10">
        <v>17946</v>
      </c>
      <c r="E287" s="10">
        <v>1609090.5</v>
      </c>
      <c r="F287" s="10">
        <v>1298844.2</v>
      </c>
      <c r="G287" s="11">
        <v>137945.5276</v>
      </c>
      <c r="H287">
        <f>VLOOKUP($A287,Лист2!$A$2:'Лист2'!$F$505,4,FALSE)</f>
        <v>16</v>
      </c>
      <c r="I287">
        <f>VLOOKUP($A287,Лист2!$A$2:'Лист2'!$F$505,5,FALSE)</f>
        <v>1048</v>
      </c>
      <c r="J287">
        <f>VLOOKUP($A287,Лист2!$A$2:'Лист2'!$F$505,6,FALSE)</f>
        <v>918</v>
      </c>
      <c r="K287">
        <f t="shared" si="25"/>
        <v>23.89</v>
      </c>
      <c r="L287">
        <f t="shared" si="26"/>
        <v>10.71</v>
      </c>
      <c r="M287">
        <f t="shared" si="27"/>
        <v>172300.77240000005</v>
      </c>
      <c r="N287">
        <f t="shared" si="28"/>
        <v>6</v>
      </c>
      <c r="O287" s="27">
        <f t="shared" si="29"/>
        <v>100568.15625</v>
      </c>
    </row>
    <row r="288" spans="1:15" ht="14.25" customHeight="1" x14ac:dyDescent="0.3">
      <c r="A288" t="str">
        <f t="shared" si="24"/>
        <v>2020-05-06 Краснодар</v>
      </c>
      <c r="B288" s="6">
        <v>43957</v>
      </c>
      <c r="C288" s="7" t="s">
        <v>20</v>
      </c>
      <c r="D288" s="7">
        <v>24337.5</v>
      </c>
      <c r="E288" s="7">
        <v>2159350.5</v>
      </c>
      <c r="F288" s="7">
        <v>1715939.5399999998</v>
      </c>
      <c r="G288" s="8">
        <v>115138.50836153845</v>
      </c>
      <c r="H288">
        <f>VLOOKUP($A288,Лист2!$A$2:'Лист2'!$F$505,4,FALSE)</f>
        <v>19</v>
      </c>
      <c r="I288">
        <f>VLOOKUP($A288,Лист2!$A$2:'Лист2'!$F$505,5,FALSE)</f>
        <v>1509</v>
      </c>
      <c r="J288">
        <f>VLOOKUP($A288,Лист2!$A$2:'Лист2'!$F$505,6,FALSE)</f>
        <v>1374</v>
      </c>
      <c r="K288">
        <f t="shared" si="25"/>
        <v>25.84</v>
      </c>
      <c r="L288">
        <f t="shared" si="26"/>
        <v>15.2</v>
      </c>
      <c r="M288">
        <f t="shared" si="27"/>
        <v>328272.45163846173</v>
      </c>
      <c r="N288">
        <f t="shared" si="28"/>
        <v>3</v>
      </c>
      <c r="O288" s="27">
        <f t="shared" si="29"/>
        <v>113650.02631578948</v>
      </c>
    </row>
    <row r="289" spans="1:15" ht="14.25" customHeight="1" x14ac:dyDescent="0.3">
      <c r="A289" t="str">
        <f t="shared" si="24"/>
        <v>2020-05-23 Краснодар</v>
      </c>
      <c r="B289" s="9">
        <v>43974</v>
      </c>
      <c r="C289" s="10" t="s">
        <v>20</v>
      </c>
      <c r="D289" s="10">
        <v>36997.5</v>
      </c>
      <c r="E289" s="10">
        <v>3089140.5</v>
      </c>
      <c r="F289" s="10">
        <v>2533823.1740000001</v>
      </c>
      <c r="G289" s="11">
        <v>109891.53846153845</v>
      </c>
      <c r="H289">
        <f>VLOOKUP($A289,Лист2!$A$2:'Лист2'!$F$505,4,FALSE)</f>
        <v>19</v>
      </c>
      <c r="I289">
        <f>VLOOKUP($A289,Лист2!$A$2:'Лист2'!$F$505,5,FALSE)</f>
        <v>2195</v>
      </c>
      <c r="J289">
        <f>VLOOKUP($A289,Лист2!$A$2:'Лист2'!$F$505,6,FALSE)</f>
        <v>1999</v>
      </c>
      <c r="K289">
        <f t="shared" si="25"/>
        <v>21.92</v>
      </c>
      <c r="L289">
        <f t="shared" si="26"/>
        <v>14.42</v>
      </c>
      <c r="M289">
        <f t="shared" si="27"/>
        <v>445425.78753846145</v>
      </c>
      <c r="N289">
        <f t="shared" si="28"/>
        <v>6</v>
      </c>
      <c r="O289" s="27">
        <f t="shared" si="29"/>
        <v>162586.34210526315</v>
      </c>
    </row>
    <row r="290" spans="1:15" ht="14.25" customHeight="1" x14ac:dyDescent="0.3">
      <c r="A290" t="str">
        <f t="shared" si="24"/>
        <v>2020-05-28 Ростов-на-Дону</v>
      </c>
      <c r="B290" s="6">
        <v>43979</v>
      </c>
      <c r="C290" s="7" t="s">
        <v>19</v>
      </c>
      <c r="D290" s="7">
        <v>13864.5</v>
      </c>
      <c r="E290" s="7">
        <v>1239747</v>
      </c>
      <c r="F290" s="7">
        <v>995597.5199999999</v>
      </c>
      <c r="G290" s="8">
        <v>216733.44615384613</v>
      </c>
      <c r="H290">
        <f>VLOOKUP($A290,Лист2!$A$2:'Лист2'!$F$505,4,FALSE)</f>
        <v>16</v>
      </c>
      <c r="I290">
        <f>VLOOKUP($A290,Лист2!$A$2:'Лист2'!$F$505,5,FALSE)</f>
        <v>876</v>
      </c>
      <c r="J290">
        <f>VLOOKUP($A290,Лист2!$A$2:'Лист2'!$F$505,6,FALSE)</f>
        <v>762</v>
      </c>
      <c r="K290">
        <f t="shared" si="25"/>
        <v>24.52</v>
      </c>
      <c r="L290">
        <f t="shared" si="26"/>
        <v>2.21</v>
      </c>
      <c r="M290">
        <f t="shared" si="27"/>
        <v>27416.033846153965</v>
      </c>
      <c r="N290">
        <f t="shared" si="28"/>
        <v>4</v>
      </c>
      <c r="O290" s="27">
        <f t="shared" si="29"/>
        <v>77484.1875</v>
      </c>
    </row>
    <row r="291" spans="1:15" ht="14.25" customHeight="1" x14ac:dyDescent="0.3">
      <c r="A291" t="str">
        <f t="shared" si="24"/>
        <v>2020-05-25 Краснодар</v>
      </c>
      <c r="B291" s="9">
        <v>43976</v>
      </c>
      <c r="C291" s="10" t="s">
        <v>20</v>
      </c>
      <c r="D291" s="10">
        <v>28494</v>
      </c>
      <c r="E291" s="10">
        <v>2512803</v>
      </c>
      <c r="F291" s="10">
        <v>1972327.267</v>
      </c>
      <c r="G291" s="11">
        <v>174025.3846153846</v>
      </c>
      <c r="H291">
        <f>VLOOKUP($A291,Лист2!$A$2:'Лист2'!$F$505,4,FALSE)</f>
        <v>20</v>
      </c>
      <c r="I291">
        <f>VLOOKUP($A291,Лист2!$A$2:'Лист2'!$F$505,5,FALSE)</f>
        <v>1899</v>
      </c>
      <c r="J291">
        <f>VLOOKUP($A291,Лист2!$A$2:'Лист2'!$F$505,6,FALSE)</f>
        <v>1738</v>
      </c>
      <c r="K291">
        <f t="shared" si="25"/>
        <v>27.4</v>
      </c>
      <c r="L291">
        <f t="shared" si="26"/>
        <v>14.58</v>
      </c>
      <c r="M291">
        <f t="shared" si="27"/>
        <v>366450.34838461538</v>
      </c>
      <c r="N291">
        <f t="shared" si="28"/>
        <v>1</v>
      </c>
      <c r="O291" s="27">
        <f t="shared" si="29"/>
        <v>125640.15</v>
      </c>
    </row>
    <row r="292" spans="1:15" ht="14.25" customHeight="1" x14ac:dyDescent="0.3">
      <c r="A292" t="str">
        <f t="shared" si="24"/>
        <v>2020-04-30 Краснодар</v>
      </c>
      <c r="B292" s="6">
        <v>43951</v>
      </c>
      <c r="C292" s="7" t="s">
        <v>20</v>
      </c>
      <c r="D292" s="7">
        <v>27883.5</v>
      </c>
      <c r="E292" s="7">
        <v>2560080</v>
      </c>
      <c r="F292" s="7">
        <v>2016381.645</v>
      </c>
      <c r="G292" s="8">
        <v>41912.707692307689</v>
      </c>
      <c r="H292">
        <f>VLOOKUP($A292,Лист2!$A$2:'Лист2'!$F$505,4,FALSE)</f>
        <v>19</v>
      </c>
      <c r="I292">
        <f>VLOOKUP($A292,Лист2!$A$2:'Лист2'!$F$505,5,FALSE)</f>
        <v>1662</v>
      </c>
      <c r="J292">
        <f>VLOOKUP($A292,Лист2!$A$2:'Лист2'!$F$505,6,FALSE)</f>
        <v>1506</v>
      </c>
      <c r="K292">
        <f t="shared" si="25"/>
        <v>26.96</v>
      </c>
      <c r="L292">
        <f t="shared" si="26"/>
        <v>19.600000000000001</v>
      </c>
      <c r="M292">
        <f t="shared" si="27"/>
        <v>501785.64730769227</v>
      </c>
      <c r="N292">
        <f t="shared" si="28"/>
        <v>4</v>
      </c>
      <c r="O292" s="27">
        <f t="shared" si="29"/>
        <v>134741.05263157896</v>
      </c>
    </row>
    <row r="293" spans="1:15" ht="14.25" customHeight="1" x14ac:dyDescent="0.3">
      <c r="A293" t="str">
        <f t="shared" si="24"/>
        <v>2020-05-10 Краснодар</v>
      </c>
      <c r="B293" s="9">
        <v>43961</v>
      </c>
      <c r="C293" s="10" t="s">
        <v>20</v>
      </c>
      <c r="D293" s="10">
        <v>31224</v>
      </c>
      <c r="E293" s="10">
        <v>2767270.5</v>
      </c>
      <c r="F293" s="10">
        <v>2174380.5969999996</v>
      </c>
      <c r="G293" s="11">
        <v>80170.980907692297</v>
      </c>
      <c r="H293">
        <f>VLOOKUP($A293,Лист2!$A$2:'Лист2'!$F$505,4,FALSE)</f>
        <v>19</v>
      </c>
      <c r="I293">
        <f>VLOOKUP($A293,Лист2!$A$2:'Лист2'!$F$505,5,FALSE)</f>
        <v>1836</v>
      </c>
      <c r="J293">
        <f>VLOOKUP($A293,Лист2!$A$2:'Лист2'!$F$505,6,FALSE)</f>
        <v>1680</v>
      </c>
      <c r="K293">
        <f t="shared" si="25"/>
        <v>27.27</v>
      </c>
      <c r="L293">
        <f t="shared" si="26"/>
        <v>18.53</v>
      </c>
      <c r="M293">
        <f t="shared" si="27"/>
        <v>512718.92209230812</v>
      </c>
      <c r="N293">
        <f t="shared" si="28"/>
        <v>7</v>
      </c>
      <c r="O293" s="27">
        <f t="shared" si="29"/>
        <v>145645.81578947368</v>
      </c>
    </row>
    <row r="294" spans="1:15" ht="14.25" customHeight="1" x14ac:dyDescent="0.3">
      <c r="A294" t="str">
        <f t="shared" si="24"/>
        <v>2020-05-08 Краснодар</v>
      </c>
      <c r="B294" s="6">
        <v>43959</v>
      </c>
      <c r="C294" s="7" t="s">
        <v>20</v>
      </c>
      <c r="D294" s="7">
        <v>25020</v>
      </c>
      <c r="E294" s="7">
        <v>2235960</v>
      </c>
      <c r="F294" s="7">
        <v>1780335.608</v>
      </c>
      <c r="G294" s="8">
        <v>140320.89928461539</v>
      </c>
      <c r="H294">
        <f>VLOOKUP($A294,Лист2!$A$2:'Лист2'!$F$505,4,FALSE)</f>
        <v>19</v>
      </c>
      <c r="I294">
        <f>VLOOKUP($A294,Лист2!$A$2:'Лист2'!$F$505,5,FALSE)</f>
        <v>1520</v>
      </c>
      <c r="J294">
        <f>VLOOKUP($A294,Лист2!$A$2:'Лист2'!$F$505,6,FALSE)</f>
        <v>1380</v>
      </c>
      <c r="K294">
        <f t="shared" si="25"/>
        <v>25.59</v>
      </c>
      <c r="L294">
        <f t="shared" si="26"/>
        <v>14.1</v>
      </c>
      <c r="M294">
        <f t="shared" si="27"/>
        <v>315303.49271538458</v>
      </c>
      <c r="N294">
        <f t="shared" si="28"/>
        <v>5</v>
      </c>
      <c r="O294" s="27">
        <f t="shared" si="29"/>
        <v>117682.10526315789</v>
      </c>
    </row>
    <row r="295" spans="1:15" ht="14.25" customHeight="1" x14ac:dyDescent="0.3">
      <c r="A295" t="str">
        <f t="shared" si="24"/>
        <v>2020-05-07 Краснодар</v>
      </c>
      <c r="B295" s="9">
        <v>43958</v>
      </c>
      <c r="C295" s="10" t="s">
        <v>20</v>
      </c>
      <c r="D295" s="10">
        <v>26184</v>
      </c>
      <c r="E295" s="10">
        <v>2308336.5</v>
      </c>
      <c r="F295" s="10">
        <v>1837113.1940000001</v>
      </c>
      <c r="G295" s="11">
        <v>115064.43612307693</v>
      </c>
      <c r="H295">
        <f>VLOOKUP($A295,Лист2!$A$2:'Лист2'!$F$505,4,FALSE)</f>
        <v>19</v>
      </c>
      <c r="I295">
        <f>VLOOKUP($A295,Лист2!$A$2:'Лист2'!$F$505,5,FALSE)</f>
        <v>1580</v>
      </c>
      <c r="J295">
        <f>VLOOKUP($A295,Лист2!$A$2:'Лист2'!$F$505,6,FALSE)</f>
        <v>1435</v>
      </c>
      <c r="K295">
        <f t="shared" si="25"/>
        <v>25.65</v>
      </c>
      <c r="L295">
        <f t="shared" si="26"/>
        <v>15.43</v>
      </c>
      <c r="M295">
        <f t="shared" si="27"/>
        <v>356158.86987692292</v>
      </c>
      <c r="N295">
        <f t="shared" si="28"/>
        <v>4</v>
      </c>
      <c r="O295" s="27">
        <f t="shared" si="29"/>
        <v>121491.39473684211</v>
      </c>
    </row>
    <row r="296" spans="1:15" ht="14.25" customHeight="1" x14ac:dyDescent="0.3">
      <c r="A296" t="str">
        <f t="shared" si="24"/>
        <v>2020-05-24 Краснодар</v>
      </c>
      <c r="B296" s="6">
        <v>43975</v>
      </c>
      <c r="C296" s="7" t="s">
        <v>20</v>
      </c>
      <c r="D296" s="7">
        <v>29824.5</v>
      </c>
      <c r="E296" s="7">
        <v>2526909</v>
      </c>
      <c r="F296" s="7">
        <v>2092407.26</v>
      </c>
      <c r="G296" s="8">
        <v>62346.415384615379</v>
      </c>
      <c r="H296">
        <f>VLOOKUP($A296,Лист2!$A$2:'Лист2'!$F$505,4,FALSE)</f>
        <v>19</v>
      </c>
      <c r="I296">
        <f>VLOOKUP($A296,Лист2!$A$2:'Лист2'!$F$505,5,FALSE)</f>
        <v>1868</v>
      </c>
      <c r="J296">
        <f>VLOOKUP($A296,Лист2!$A$2:'Лист2'!$F$505,6,FALSE)</f>
        <v>1706</v>
      </c>
      <c r="K296">
        <f t="shared" si="25"/>
        <v>20.77</v>
      </c>
      <c r="L296">
        <f t="shared" si="26"/>
        <v>14.73</v>
      </c>
      <c r="M296">
        <f t="shared" si="27"/>
        <v>372155.32461538463</v>
      </c>
      <c r="N296">
        <f t="shared" si="28"/>
        <v>7</v>
      </c>
      <c r="O296" s="27">
        <f t="shared" si="29"/>
        <v>132995.21052631579</v>
      </c>
    </row>
    <row r="297" spans="1:15" ht="14.25" customHeight="1" x14ac:dyDescent="0.3">
      <c r="A297" t="str">
        <f t="shared" si="24"/>
        <v>2020-04-29 Москва Запад</v>
      </c>
      <c r="B297" s="9">
        <v>43950</v>
      </c>
      <c r="C297" s="10" t="s">
        <v>21</v>
      </c>
      <c r="D297" s="10">
        <v>208351.5</v>
      </c>
      <c r="E297" s="10">
        <v>21615333</v>
      </c>
      <c r="F297" s="10">
        <v>15729720.814999998</v>
      </c>
      <c r="G297" s="11">
        <v>273156.71999999997</v>
      </c>
      <c r="H297">
        <f>VLOOKUP($A297,Лист2!$A$2:'Лист2'!$F$505,4,FALSE)</f>
        <v>59</v>
      </c>
      <c r="I297">
        <f>VLOOKUP($A297,Лист2!$A$2:'Лист2'!$F$505,5,FALSE)</f>
        <v>13186</v>
      </c>
      <c r="J297">
        <f>VLOOKUP($A297,Лист2!$A$2:'Лист2'!$F$505,6,FALSE)</f>
        <v>12251</v>
      </c>
      <c r="K297">
        <f t="shared" si="25"/>
        <v>37.42</v>
      </c>
      <c r="L297">
        <f t="shared" si="26"/>
        <v>25.97</v>
      </c>
      <c r="M297">
        <f t="shared" si="27"/>
        <v>5612455.4650000026</v>
      </c>
      <c r="N297">
        <f t="shared" si="28"/>
        <v>3</v>
      </c>
      <c r="O297" s="27">
        <f t="shared" si="29"/>
        <v>366361.57627118647</v>
      </c>
    </row>
    <row r="298" spans="1:15" ht="14.25" customHeight="1" x14ac:dyDescent="0.3">
      <c r="A298" t="str">
        <f t="shared" si="24"/>
        <v>2020-04-28 Москва Запад</v>
      </c>
      <c r="B298" s="6">
        <v>43949</v>
      </c>
      <c r="C298" s="7" t="s">
        <v>21</v>
      </c>
      <c r="D298" s="7">
        <v>204637.5</v>
      </c>
      <c r="E298" s="7">
        <v>21114898.5</v>
      </c>
      <c r="F298" s="7">
        <v>15426373.358999999</v>
      </c>
      <c r="G298" s="8">
        <v>255889.23846153845</v>
      </c>
      <c r="H298">
        <f>VLOOKUP($A298,Лист2!$A$2:'Лист2'!$F$505,4,FALSE)</f>
        <v>59</v>
      </c>
      <c r="I298">
        <f>VLOOKUP($A298,Лист2!$A$2:'Лист2'!$F$505,5,FALSE)</f>
        <v>12943</v>
      </c>
      <c r="J298">
        <f>VLOOKUP($A298,Лист2!$A$2:'Лист2'!$F$505,6,FALSE)</f>
        <v>12072</v>
      </c>
      <c r="K298">
        <f t="shared" si="25"/>
        <v>36.880000000000003</v>
      </c>
      <c r="L298">
        <f t="shared" si="26"/>
        <v>25.73</v>
      </c>
      <c r="M298">
        <f t="shared" si="27"/>
        <v>5432635.9025384625</v>
      </c>
      <c r="N298">
        <f t="shared" si="28"/>
        <v>2</v>
      </c>
      <c r="O298" s="27">
        <f t="shared" si="29"/>
        <v>357879.63559322036</v>
      </c>
    </row>
    <row r="299" spans="1:15" ht="14.25" customHeight="1" x14ac:dyDescent="0.3">
      <c r="A299" t="str">
        <f t="shared" si="24"/>
        <v>2020-05-31 Краснодар</v>
      </c>
      <c r="B299" s="9">
        <v>43982</v>
      </c>
      <c r="C299" s="10" t="s">
        <v>20</v>
      </c>
      <c r="D299" s="10">
        <v>31372.5</v>
      </c>
      <c r="E299" s="10">
        <v>2794324.5</v>
      </c>
      <c r="F299" s="10">
        <v>2251714.5490000001</v>
      </c>
      <c r="G299" s="11">
        <v>37852.04366923077</v>
      </c>
      <c r="H299">
        <f>VLOOKUP($A299,Лист2!$A$2:'Лист2'!$F$505,4,FALSE)</f>
        <v>21</v>
      </c>
      <c r="I299">
        <f>VLOOKUP($A299,Лист2!$A$2:'Лист2'!$F$505,5,FALSE)</f>
        <v>2056</v>
      </c>
      <c r="J299">
        <f>VLOOKUP($A299,Лист2!$A$2:'Лист2'!$F$505,6,FALSE)</f>
        <v>1879</v>
      </c>
      <c r="K299">
        <f t="shared" si="25"/>
        <v>24.1</v>
      </c>
      <c r="L299">
        <f t="shared" si="26"/>
        <v>18.059999999999999</v>
      </c>
      <c r="M299">
        <f t="shared" si="27"/>
        <v>504757.90733076911</v>
      </c>
      <c r="N299">
        <f t="shared" si="28"/>
        <v>7</v>
      </c>
      <c r="O299" s="27">
        <f t="shared" si="29"/>
        <v>133063.07142857142</v>
      </c>
    </row>
    <row r="300" spans="1:15" ht="14.25" customHeight="1" x14ac:dyDescent="0.3">
      <c r="A300" t="str">
        <f t="shared" si="24"/>
        <v>2020-05-30 Краснодар</v>
      </c>
      <c r="B300" s="6">
        <v>43981</v>
      </c>
      <c r="C300" s="7" t="s">
        <v>20</v>
      </c>
      <c r="D300" s="7">
        <v>34681.5</v>
      </c>
      <c r="E300" s="7">
        <v>3005334</v>
      </c>
      <c r="F300" s="7">
        <v>2408136.8190000001</v>
      </c>
      <c r="G300" s="8">
        <v>113231.09230769232</v>
      </c>
      <c r="H300">
        <f>VLOOKUP($A300,Лист2!$A$2:'Лист2'!$F$505,4,FALSE)</f>
        <v>20</v>
      </c>
      <c r="I300">
        <f>VLOOKUP($A300,Лист2!$A$2:'Лист2'!$F$505,5,FALSE)</f>
        <v>2174</v>
      </c>
      <c r="J300">
        <f>VLOOKUP($A300,Лист2!$A$2:'Лист2'!$F$505,6,FALSE)</f>
        <v>1957</v>
      </c>
      <c r="K300">
        <f t="shared" si="25"/>
        <v>24.8</v>
      </c>
      <c r="L300">
        <f t="shared" si="26"/>
        <v>16.100000000000001</v>
      </c>
      <c r="M300">
        <f t="shared" si="27"/>
        <v>483966.08869230753</v>
      </c>
      <c r="N300">
        <f t="shared" si="28"/>
        <v>6</v>
      </c>
      <c r="O300" s="27">
        <f t="shared" si="29"/>
        <v>150266.70000000001</v>
      </c>
    </row>
    <row r="301" spans="1:15" ht="14.25" customHeight="1" x14ac:dyDescent="0.3">
      <c r="A301" t="str">
        <f t="shared" si="24"/>
        <v>2020-05-28 Краснодар</v>
      </c>
      <c r="B301" s="9">
        <v>43979</v>
      </c>
      <c r="C301" s="10" t="s">
        <v>20</v>
      </c>
      <c r="D301" s="10">
        <v>28197</v>
      </c>
      <c r="E301" s="10">
        <v>2559211.5</v>
      </c>
      <c r="F301" s="10">
        <v>2038847.0090000001</v>
      </c>
      <c r="G301" s="11">
        <v>74270.530769230769</v>
      </c>
      <c r="H301">
        <f>VLOOKUP($A301,Лист2!$A$2:'Лист2'!$F$505,4,FALSE)</f>
        <v>20</v>
      </c>
      <c r="I301">
        <f>VLOOKUP($A301,Лист2!$A$2:'Лист2'!$F$505,5,FALSE)</f>
        <v>1875</v>
      </c>
      <c r="J301">
        <f>VLOOKUP($A301,Лист2!$A$2:'Лист2'!$F$505,6,FALSE)</f>
        <v>1701</v>
      </c>
      <c r="K301">
        <f t="shared" si="25"/>
        <v>25.52</v>
      </c>
      <c r="L301">
        <f t="shared" si="26"/>
        <v>17.43</v>
      </c>
      <c r="M301">
        <f t="shared" si="27"/>
        <v>446093.96023076912</v>
      </c>
      <c r="N301">
        <f t="shared" si="28"/>
        <v>4</v>
      </c>
      <c r="O301" s="27">
        <f t="shared" si="29"/>
        <v>127960.575</v>
      </c>
    </row>
    <row r="302" spans="1:15" ht="14.25" customHeight="1" x14ac:dyDescent="0.3">
      <c r="A302" t="str">
        <f t="shared" si="24"/>
        <v>2020-05-16 Москва Запад</v>
      </c>
      <c r="B302" s="6">
        <v>43967</v>
      </c>
      <c r="C302" s="7" t="s">
        <v>21</v>
      </c>
      <c r="D302" s="7">
        <v>236551.5</v>
      </c>
      <c r="E302" s="7">
        <v>23689383</v>
      </c>
      <c r="F302" s="7">
        <v>17329462.175999999</v>
      </c>
      <c r="G302" s="8">
        <v>258177.63846153844</v>
      </c>
      <c r="H302">
        <f>VLOOKUP($A302,Лист2!$A$2:'Лист2'!$F$505,4,FALSE)</f>
        <v>60</v>
      </c>
      <c r="I302">
        <f>VLOOKUP($A302,Лист2!$A$2:'Лист2'!$F$505,5,FALSE)</f>
        <v>14049</v>
      </c>
      <c r="J302">
        <f>VLOOKUP($A302,Лист2!$A$2:'Лист2'!$F$505,6,FALSE)</f>
        <v>13118</v>
      </c>
      <c r="K302">
        <f t="shared" si="25"/>
        <v>36.700000000000003</v>
      </c>
      <c r="L302">
        <f t="shared" si="26"/>
        <v>25.76</v>
      </c>
      <c r="M302">
        <f t="shared" si="27"/>
        <v>6101743.1855384624</v>
      </c>
      <c r="N302">
        <f t="shared" si="28"/>
        <v>6</v>
      </c>
      <c r="O302" s="27">
        <f t="shared" si="29"/>
        <v>394823.05</v>
      </c>
    </row>
    <row r="303" spans="1:15" ht="14.25" customHeight="1" x14ac:dyDescent="0.3">
      <c r="A303" t="str">
        <f t="shared" si="24"/>
        <v>2020-05-19 Москва Запад</v>
      </c>
      <c r="B303" s="9">
        <v>43970</v>
      </c>
      <c r="C303" s="10" t="s">
        <v>21</v>
      </c>
      <c r="D303" s="10">
        <v>223597.5</v>
      </c>
      <c r="E303" s="10">
        <v>21945858</v>
      </c>
      <c r="F303" s="10">
        <v>15975681.728</v>
      </c>
      <c r="G303" s="11">
        <v>296759.42307692306</v>
      </c>
      <c r="H303">
        <f>VLOOKUP($A303,Лист2!$A$2:'Лист2'!$F$505,4,FALSE)</f>
        <v>60</v>
      </c>
      <c r="I303">
        <f>VLOOKUP($A303,Лист2!$A$2:'Лист2'!$F$505,5,FALSE)</f>
        <v>13867</v>
      </c>
      <c r="J303">
        <f>VLOOKUP($A303,Лист2!$A$2:'Лист2'!$F$505,6,FALSE)</f>
        <v>12987</v>
      </c>
      <c r="K303">
        <f t="shared" si="25"/>
        <v>37.369999999999997</v>
      </c>
      <c r="L303">
        <f t="shared" si="26"/>
        <v>25.85</v>
      </c>
      <c r="M303">
        <f t="shared" si="27"/>
        <v>5673416.8489230769</v>
      </c>
      <c r="N303">
        <f t="shared" si="28"/>
        <v>2</v>
      </c>
      <c r="O303" s="27">
        <f t="shared" si="29"/>
        <v>365764.3</v>
      </c>
    </row>
    <row r="304" spans="1:15" ht="14.25" customHeight="1" x14ac:dyDescent="0.3">
      <c r="A304" t="str">
        <f t="shared" si="24"/>
        <v>2020-05-17 Москва Запад</v>
      </c>
      <c r="B304" s="6">
        <v>43968</v>
      </c>
      <c r="C304" s="7" t="s">
        <v>21</v>
      </c>
      <c r="D304" s="7">
        <v>193363.5</v>
      </c>
      <c r="E304" s="7">
        <v>19546386</v>
      </c>
      <c r="F304" s="7">
        <v>14278298.844000001</v>
      </c>
      <c r="G304" s="8">
        <v>264289.06153846154</v>
      </c>
      <c r="H304">
        <f>VLOOKUP($A304,Лист2!$A$2:'Лист2'!$F$505,4,FALSE)</f>
        <v>60</v>
      </c>
      <c r="I304">
        <f>VLOOKUP($A304,Лист2!$A$2:'Лист2'!$F$505,5,FALSE)</f>
        <v>11698</v>
      </c>
      <c r="J304">
        <f>VLOOKUP($A304,Лист2!$A$2:'Лист2'!$F$505,6,FALSE)</f>
        <v>10989</v>
      </c>
      <c r="K304">
        <f t="shared" si="25"/>
        <v>36.9</v>
      </c>
      <c r="L304">
        <f t="shared" si="26"/>
        <v>25.6</v>
      </c>
      <c r="M304">
        <f t="shared" si="27"/>
        <v>5003798.0944615379</v>
      </c>
      <c r="N304">
        <f t="shared" si="28"/>
        <v>7</v>
      </c>
      <c r="O304" s="27">
        <f t="shared" si="29"/>
        <v>325773.09999999998</v>
      </c>
    </row>
    <row r="305" spans="1:15" ht="14.25" customHeight="1" x14ac:dyDescent="0.3">
      <c r="A305" t="str">
        <f t="shared" si="24"/>
        <v>2020-05-09 Москва Запад</v>
      </c>
      <c r="B305" s="9">
        <v>43960</v>
      </c>
      <c r="C305" s="10" t="s">
        <v>21</v>
      </c>
      <c r="D305" s="10">
        <v>188319</v>
      </c>
      <c r="E305" s="10">
        <v>19218631.5</v>
      </c>
      <c r="F305" s="10">
        <v>13973128.512</v>
      </c>
      <c r="G305" s="11">
        <v>403874.8839461538</v>
      </c>
      <c r="H305">
        <f>VLOOKUP($A305,Лист2!$A$2:'Лист2'!$F$505,4,FALSE)</f>
        <v>59</v>
      </c>
      <c r="I305">
        <f>VLOOKUP($A305,Лист2!$A$2:'Лист2'!$F$505,5,FALSE)</f>
        <v>12016</v>
      </c>
      <c r="J305">
        <f>VLOOKUP($A305,Лист2!$A$2:'Лист2'!$F$505,6,FALSE)</f>
        <v>11137</v>
      </c>
      <c r="K305">
        <f t="shared" si="25"/>
        <v>37.54</v>
      </c>
      <c r="L305">
        <f t="shared" si="26"/>
        <v>25.19</v>
      </c>
      <c r="M305">
        <f t="shared" si="27"/>
        <v>4841628.1040538456</v>
      </c>
      <c r="N305">
        <f t="shared" si="28"/>
        <v>6</v>
      </c>
      <c r="O305" s="27">
        <f t="shared" si="29"/>
        <v>325739.51694915252</v>
      </c>
    </row>
    <row r="306" spans="1:15" ht="14.25" customHeight="1" x14ac:dyDescent="0.3">
      <c r="A306" t="str">
        <f t="shared" si="24"/>
        <v>2020-05-04 Москва Запад</v>
      </c>
      <c r="B306" s="6">
        <v>43955</v>
      </c>
      <c r="C306" s="7" t="s">
        <v>21</v>
      </c>
      <c r="D306" s="7">
        <v>237544.5</v>
      </c>
      <c r="E306" s="7">
        <v>24292218</v>
      </c>
      <c r="F306" s="7">
        <v>17650186.028999999</v>
      </c>
      <c r="G306" s="8">
        <v>347608.63846153842</v>
      </c>
      <c r="H306">
        <f>VLOOKUP($A306,Лист2!$A$2:'Лист2'!$F$505,4,FALSE)</f>
        <v>59</v>
      </c>
      <c r="I306">
        <f>VLOOKUP($A306,Лист2!$A$2:'Лист2'!$F$505,5,FALSE)</f>
        <v>14423</v>
      </c>
      <c r="J306">
        <f>VLOOKUP($A306,Лист2!$A$2:'Лист2'!$F$505,6,FALSE)</f>
        <v>13432</v>
      </c>
      <c r="K306">
        <f t="shared" si="25"/>
        <v>37.630000000000003</v>
      </c>
      <c r="L306">
        <f t="shared" si="26"/>
        <v>25.91</v>
      </c>
      <c r="M306">
        <f t="shared" si="27"/>
        <v>6294423.3325384622</v>
      </c>
      <c r="N306">
        <f t="shared" si="28"/>
        <v>1</v>
      </c>
      <c r="O306" s="27">
        <f t="shared" si="29"/>
        <v>411732.50847457629</v>
      </c>
    </row>
    <row r="307" spans="1:15" ht="14.25" customHeight="1" x14ac:dyDescent="0.3">
      <c r="A307" t="str">
        <f t="shared" si="24"/>
        <v>2020-04-29 Москва Восток</v>
      </c>
      <c r="B307" s="9">
        <v>43950</v>
      </c>
      <c r="C307" s="10" t="s">
        <v>22</v>
      </c>
      <c r="D307" s="10">
        <v>203209.5</v>
      </c>
      <c r="E307" s="10">
        <v>20871391.5</v>
      </c>
      <c r="F307" s="10">
        <v>15206983.089</v>
      </c>
      <c r="G307" s="11">
        <v>284467.66153846157</v>
      </c>
      <c r="H307">
        <f>VLOOKUP($A307,Лист2!$A$2:'Лист2'!$F$505,4,FALSE)</f>
        <v>54</v>
      </c>
      <c r="I307">
        <f>VLOOKUP($A307,Лист2!$A$2:'Лист2'!$F$505,5,FALSE)</f>
        <v>12747</v>
      </c>
      <c r="J307">
        <f>VLOOKUP($A307,Лист2!$A$2:'Лист2'!$F$505,6,FALSE)</f>
        <v>11884</v>
      </c>
      <c r="K307">
        <f t="shared" si="25"/>
        <v>37.25</v>
      </c>
      <c r="L307">
        <f t="shared" si="26"/>
        <v>25.78</v>
      </c>
      <c r="M307">
        <f t="shared" si="27"/>
        <v>5379940.7494615391</v>
      </c>
      <c r="N307">
        <f t="shared" si="28"/>
        <v>3</v>
      </c>
      <c r="O307" s="27">
        <f t="shared" si="29"/>
        <v>386507.25</v>
      </c>
    </row>
    <row r="308" spans="1:15" ht="14.25" customHeight="1" x14ac:dyDescent="0.3">
      <c r="A308" t="str">
        <f t="shared" si="24"/>
        <v>2020-05-02 Москва Запад</v>
      </c>
      <c r="B308" s="6">
        <v>43953</v>
      </c>
      <c r="C308" s="7" t="s">
        <v>21</v>
      </c>
      <c r="D308" s="7">
        <v>185979</v>
      </c>
      <c r="E308" s="7">
        <v>19625364</v>
      </c>
      <c r="F308" s="7">
        <v>14386025.838000001</v>
      </c>
      <c r="G308" s="8">
        <v>361439.69230769225</v>
      </c>
      <c r="H308">
        <f>VLOOKUP($A308,Лист2!$A$2:'Лист2'!$F$505,4,FALSE)</f>
        <v>59</v>
      </c>
      <c r="I308">
        <f>VLOOKUP($A308,Лист2!$A$2:'Лист2'!$F$505,5,FALSE)</f>
        <v>12429</v>
      </c>
      <c r="J308">
        <f>VLOOKUP($A308,Лист2!$A$2:'Лист2'!$F$505,6,FALSE)</f>
        <v>11477</v>
      </c>
      <c r="K308">
        <f t="shared" si="25"/>
        <v>36.42</v>
      </c>
      <c r="L308">
        <f t="shared" si="26"/>
        <v>24.86</v>
      </c>
      <c r="M308">
        <f t="shared" si="27"/>
        <v>4877898.4696923066</v>
      </c>
      <c r="N308">
        <f t="shared" si="28"/>
        <v>6</v>
      </c>
      <c r="O308" s="27">
        <f t="shared" si="29"/>
        <v>332633.28813559323</v>
      </c>
    </row>
    <row r="309" spans="1:15" ht="14.25" customHeight="1" x14ac:dyDescent="0.3">
      <c r="A309" t="str">
        <f t="shared" si="24"/>
        <v>2020-05-26 Москва Запад</v>
      </c>
      <c r="B309" s="9">
        <v>43977</v>
      </c>
      <c r="C309" s="10" t="s">
        <v>21</v>
      </c>
      <c r="D309" s="10">
        <v>244905</v>
      </c>
      <c r="E309" s="10">
        <v>25163431.5</v>
      </c>
      <c r="F309" s="10">
        <v>18210825.697000001</v>
      </c>
      <c r="G309" s="11">
        <v>272401.2</v>
      </c>
      <c r="H309">
        <f>VLOOKUP($A309,Лист2!$A$2:'Лист2'!$F$505,4,FALSE)</f>
        <v>59</v>
      </c>
      <c r="I309">
        <f>VLOOKUP($A309,Лист2!$A$2:'Лист2'!$F$505,5,FALSE)</f>
        <v>15369</v>
      </c>
      <c r="J309">
        <f>VLOOKUP($A309,Лист2!$A$2:'Лист2'!$F$505,6,FALSE)</f>
        <v>14299</v>
      </c>
      <c r="K309">
        <f t="shared" si="25"/>
        <v>38.18</v>
      </c>
      <c r="L309">
        <f t="shared" si="26"/>
        <v>26.55</v>
      </c>
      <c r="M309">
        <f t="shared" si="27"/>
        <v>6680204.6029999992</v>
      </c>
      <c r="N309">
        <f t="shared" si="28"/>
        <v>2</v>
      </c>
      <c r="O309" s="27">
        <f t="shared" si="29"/>
        <v>426498.83898305084</v>
      </c>
    </row>
    <row r="310" spans="1:15" ht="14.25" customHeight="1" x14ac:dyDescent="0.3">
      <c r="A310" t="str">
        <f t="shared" si="24"/>
        <v>2020-05-01 Москва Запад</v>
      </c>
      <c r="B310" s="6">
        <v>43952</v>
      </c>
      <c r="C310" s="7" t="s">
        <v>21</v>
      </c>
      <c r="D310" s="7">
        <v>239409</v>
      </c>
      <c r="E310" s="7">
        <v>25413351</v>
      </c>
      <c r="F310" s="7">
        <v>18463277.771000002</v>
      </c>
      <c r="G310" s="8">
        <v>369443.39999999997</v>
      </c>
      <c r="H310">
        <f>VLOOKUP($A310,Лист2!$A$2:'Лист2'!$F$505,4,FALSE)</f>
        <v>59</v>
      </c>
      <c r="I310">
        <f>VLOOKUP($A310,Лист2!$A$2:'Лист2'!$F$505,5,FALSE)</f>
        <v>15222</v>
      </c>
      <c r="J310">
        <f>VLOOKUP($A310,Лист2!$A$2:'Лист2'!$F$505,6,FALSE)</f>
        <v>13873</v>
      </c>
      <c r="K310">
        <f t="shared" si="25"/>
        <v>37.64</v>
      </c>
      <c r="L310">
        <f t="shared" si="26"/>
        <v>25.89</v>
      </c>
      <c r="M310">
        <f t="shared" si="27"/>
        <v>6580629.828999998</v>
      </c>
      <c r="N310">
        <f t="shared" si="28"/>
        <v>5</v>
      </c>
      <c r="O310" s="27">
        <f t="shared" si="29"/>
        <v>430734.76271186443</v>
      </c>
    </row>
    <row r="311" spans="1:15" ht="14.25" customHeight="1" x14ac:dyDescent="0.3">
      <c r="A311" t="str">
        <f t="shared" si="24"/>
        <v>2020-05-12 Москва Запад</v>
      </c>
      <c r="B311" s="9">
        <v>43963</v>
      </c>
      <c r="C311" s="10" t="s">
        <v>21</v>
      </c>
      <c r="D311" s="10">
        <v>192886.5</v>
      </c>
      <c r="E311" s="10">
        <v>19205179.5</v>
      </c>
      <c r="F311" s="10">
        <v>13834210.461999999</v>
      </c>
      <c r="G311" s="11">
        <v>383344.65076923074</v>
      </c>
      <c r="H311">
        <f>VLOOKUP($A311,Лист2!$A$2:'Лист2'!$F$505,4,FALSE)</f>
        <v>60</v>
      </c>
      <c r="I311">
        <f>VLOOKUP($A311,Лист2!$A$2:'Лист2'!$F$505,5,FALSE)</f>
        <v>12000</v>
      </c>
      <c r="J311">
        <f>VLOOKUP($A311,Лист2!$A$2:'Лист2'!$F$505,6,FALSE)</f>
        <v>11194</v>
      </c>
      <c r="K311">
        <f t="shared" si="25"/>
        <v>38.82</v>
      </c>
      <c r="L311">
        <f t="shared" si="26"/>
        <v>25.97</v>
      </c>
      <c r="M311">
        <f t="shared" si="27"/>
        <v>4987624.3872307697</v>
      </c>
      <c r="N311">
        <f t="shared" si="28"/>
        <v>2</v>
      </c>
      <c r="O311" s="27">
        <f t="shared" si="29"/>
        <v>320086.32500000001</v>
      </c>
    </row>
    <row r="312" spans="1:15" ht="14.25" customHeight="1" x14ac:dyDescent="0.3">
      <c r="A312" t="str">
        <f t="shared" si="24"/>
        <v>2020-05-21 Москва Запад</v>
      </c>
      <c r="B312" s="6">
        <v>43972</v>
      </c>
      <c r="C312" s="7" t="s">
        <v>21</v>
      </c>
      <c r="D312" s="7">
        <v>224233.5</v>
      </c>
      <c r="E312" s="7">
        <v>22253295</v>
      </c>
      <c r="F312" s="7">
        <v>16496134.313999999</v>
      </c>
      <c r="G312" s="8">
        <v>334550.50769230764</v>
      </c>
      <c r="H312">
        <f>VLOOKUP($A312,Лист2!$A$2:'Лист2'!$F$505,4,FALSE)</f>
        <v>60</v>
      </c>
      <c r="I312">
        <f>VLOOKUP($A312,Лист2!$A$2:'Лист2'!$F$505,5,FALSE)</f>
        <v>14005</v>
      </c>
      <c r="J312">
        <f>VLOOKUP($A312,Лист2!$A$2:'Лист2'!$F$505,6,FALSE)</f>
        <v>13002</v>
      </c>
      <c r="K312">
        <f t="shared" si="25"/>
        <v>34.9</v>
      </c>
      <c r="L312">
        <f t="shared" si="26"/>
        <v>24.37</v>
      </c>
      <c r="M312">
        <f t="shared" si="27"/>
        <v>5422610.1783076935</v>
      </c>
      <c r="N312">
        <f t="shared" si="28"/>
        <v>4</v>
      </c>
      <c r="O312" s="27">
        <f t="shared" si="29"/>
        <v>370888.25</v>
      </c>
    </row>
    <row r="313" spans="1:15" ht="14.25" customHeight="1" x14ac:dyDescent="0.3">
      <c r="A313" t="str">
        <f t="shared" si="24"/>
        <v>2020-05-20 Москва Запад</v>
      </c>
      <c r="B313" s="9">
        <v>43971</v>
      </c>
      <c r="C313" s="10" t="s">
        <v>21</v>
      </c>
      <c r="D313" s="10">
        <v>219622.5</v>
      </c>
      <c r="E313" s="10">
        <v>21959286</v>
      </c>
      <c r="F313" s="10">
        <v>15958453.927999999</v>
      </c>
      <c r="G313" s="11">
        <v>417117.17692307686</v>
      </c>
      <c r="H313">
        <f>VLOOKUP($A313,Лист2!$A$2:'Лист2'!$F$505,4,FALSE)</f>
        <v>60</v>
      </c>
      <c r="I313">
        <f>VLOOKUP($A313,Лист2!$A$2:'Лист2'!$F$505,5,FALSE)</f>
        <v>13792</v>
      </c>
      <c r="J313">
        <f>VLOOKUP($A313,Лист2!$A$2:'Лист2'!$F$505,6,FALSE)</f>
        <v>12834</v>
      </c>
      <c r="K313">
        <f t="shared" si="25"/>
        <v>37.6</v>
      </c>
      <c r="L313">
        <f t="shared" si="26"/>
        <v>25.43</v>
      </c>
      <c r="M313">
        <f t="shared" si="27"/>
        <v>5583714.895076924</v>
      </c>
      <c r="N313">
        <f t="shared" si="28"/>
        <v>3</v>
      </c>
      <c r="O313" s="27">
        <f t="shared" si="29"/>
        <v>365988.1</v>
      </c>
    </row>
    <row r="314" spans="1:15" ht="14.25" customHeight="1" x14ac:dyDescent="0.3">
      <c r="A314" t="str">
        <f t="shared" si="24"/>
        <v>2020-05-05 Москва Запад</v>
      </c>
      <c r="B314" s="6">
        <v>43956</v>
      </c>
      <c r="C314" s="7" t="s">
        <v>21</v>
      </c>
      <c r="D314" s="7">
        <v>213582</v>
      </c>
      <c r="E314" s="7">
        <v>21919435.5</v>
      </c>
      <c r="F314" s="7">
        <v>15790923.194999998</v>
      </c>
      <c r="G314" s="8">
        <v>365011.08061538462</v>
      </c>
      <c r="H314">
        <f>VLOOKUP($A314,Лист2!$A$2:'Лист2'!$F$505,4,FALSE)</f>
        <v>59</v>
      </c>
      <c r="I314">
        <f>VLOOKUP($A314,Лист2!$A$2:'Лист2'!$F$505,5,FALSE)</f>
        <v>13469</v>
      </c>
      <c r="J314">
        <f>VLOOKUP($A314,Лист2!$A$2:'Лист2'!$F$505,6,FALSE)</f>
        <v>12486</v>
      </c>
      <c r="K314">
        <f t="shared" si="25"/>
        <v>38.81</v>
      </c>
      <c r="L314">
        <f t="shared" si="26"/>
        <v>26.29</v>
      </c>
      <c r="M314">
        <f t="shared" si="27"/>
        <v>5763501.2243846171</v>
      </c>
      <c r="N314">
        <f t="shared" si="28"/>
        <v>2</v>
      </c>
      <c r="O314" s="27">
        <f t="shared" si="29"/>
        <v>371515.85593220341</v>
      </c>
    </row>
    <row r="315" spans="1:15" ht="14.25" customHeight="1" x14ac:dyDescent="0.3">
      <c r="A315" t="str">
        <f t="shared" si="24"/>
        <v>2020-04-28 Москва Восток</v>
      </c>
      <c r="B315" s="9">
        <v>43949</v>
      </c>
      <c r="C315" s="10" t="s">
        <v>22</v>
      </c>
      <c r="D315" s="10">
        <v>195705</v>
      </c>
      <c r="E315" s="10">
        <v>20003263.5</v>
      </c>
      <c r="F315" s="10">
        <v>14633542.982000001</v>
      </c>
      <c r="G315" s="11">
        <v>268185.43076923076</v>
      </c>
      <c r="H315">
        <f>VLOOKUP($A315,Лист2!$A$2:'Лист2'!$F$505,4,FALSE)</f>
        <v>54</v>
      </c>
      <c r="I315">
        <f>VLOOKUP($A315,Лист2!$A$2:'Лист2'!$F$505,5,FALSE)</f>
        <v>12306</v>
      </c>
      <c r="J315">
        <f>VLOOKUP($A315,Лист2!$A$2:'Лист2'!$F$505,6,FALSE)</f>
        <v>11532</v>
      </c>
      <c r="K315">
        <f t="shared" si="25"/>
        <v>36.69</v>
      </c>
      <c r="L315">
        <f t="shared" si="26"/>
        <v>25.5</v>
      </c>
      <c r="M315">
        <f t="shared" si="27"/>
        <v>5101535.0872307681</v>
      </c>
      <c r="N315">
        <f t="shared" si="28"/>
        <v>2</v>
      </c>
      <c r="O315" s="27">
        <f t="shared" si="29"/>
        <v>370430.80555555556</v>
      </c>
    </row>
    <row r="316" spans="1:15" ht="14.25" customHeight="1" x14ac:dyDescent="0.3">
      <c r="A316" t="str">
        <f t="shared" si="24"/>
        <v>2020-05-13 Москва Запад</v>
      </c>
      <c r="B316" s="6">
        <v>43964</v>
      </c>
      <c r="C316" s="7" t="s">
        <v>21</v>
      </c>
      <c r="D316" s="7">
        <v>193722</v>
      </c>
      <c r="E316" s="7">
        <v>19437273</v>
      </c>
      <c r="F316" s="7">
        <v>13979092.230999999</v>
      </c>
      <c r="G316" s="8">
        <v>418713.96153846156</v>
      </c>
      <c r="H316">
        <f>VLOOKUP($A316,Лист2!$A$2:'Лист2'!$F$505,4,FALSE)</f>
        <v>60</v>
      </c>
      <c r="I316">
        <f>VLOOKUP($A316,Лист2!$A$2:'Лист2'!$F$505,5,FALSE)</f>
        <v>12007</v>
      </c>
      <c r="J316">
        <f>VLOOKUP($A316,Лист2!$A$2:'Лист2'!$F$505,6,FALSE)</f>
        <v>11245</v>
      </c>
      <c r="K316">
        <f t="shared" si="25"/>
        <v>39.049999999999997</v>
      </c>
      <c r="L316">
        <f t="shared" si="26"/>
        <v>25.93</v>
      </c>
      <c r="M316">
        <f t="shared" si="27"/>
        <v>5039466.8074615393</v>
      </c>
      <c r="N316">
        <f t="shared" si="28"/>
        <v>3</v>
      </c>
      <c r="O316" s="27">
        <f t="shared" si="29"/>
        <v>323954.55</v>
      </c>
    </row>
    <row r="317" spans="1:15" ht="14.25" customHeight="1" x14ac:dyDescent="0.3">
      <c r="A317" t="str">
        <f t="shared" si="24"/>
        <v>2020-05-03 Москва Запад</v>
      </c>
      <c r="B317" s="9">
        <v>43954</v>
      </c>
      <c r="C317" s="10" t="s">
        <v>21</v>
      </c>
      <c r="D317" s="10">
        <v>257215.5</v>
      </c>
      <c r="E317" s="10">
        <v>26492278.5</v>
      </c>
      <c r="F317" s="10">
        <v>19179229.932</v>
      </c>
      <c r="G317" s="11">
        <v>254778.07384615383</v>
      </c>
      <c r="H317">
        <f>VLOOKUP($A317,Лист2!$A$2:'Лист2'!$F$505,4,FALSE)</f>
        <v>59</v>
      </c>
      <c r="I317">
        <f>VLOOKUP($A317,Лист2!$A$2:'Лист2'!$F$505,5,FALSE)</f>
        <v>15277</v>
      </c>
      <c r="J317">
        <f>VLOOKUP($A317,Лист2!$A$2:'Лист2'!$F$505,6,FALSE)</f>
        <v>14163</v>
      </c>
      <c r="K317">
        <f t="shared" si="25"/>
        <v>38.130000000000003</v>
      </c>
      <c r="L317">
        <f t="shared" si="26"/>
        <v>26.64</v>
      </c>
      <c r="M317">
        <f t="shared" si="27"/>
        <v>7058270.4941538461</v>
      </c>
      <c r="N317">
        <f t="shared" si="28"/>
        <v>7</v>
      </c>
      <c r="O317" s="27">
        <f t="shared" si="29"/>
        <v>449021.66949152545</v>
      </c>
    </row>
    <row r="318" spans="1:15" ht="14.25" customHeight="1" x14ac:dyDescent="0.3">
      <c r="A318" t="str">
        <f t="shared" si="24"/>
        <v>2020-05-06 Москва Запад</v>
      </c>
      <c r="B318" s="6">
        <v>43957</v>
      </c>
      <c r="C318" s="7" t="s">
        <v>21</v>
      </c>
      <c r="D318" s="7">
        <v>224779.5</v>
      </c>
      <c r="E318" s="7">
        <v>23032992</v>
      </c>
      <c r="F318" s="7">
        <v>16792969.817999996</v>
      </c>
      <c r="G318" s="8">
        <v>443086.25303076918</v>
      </c>
      <c r="H318">
        <f>VLOOKUP($A318,Лист2!$A$2:'Лист2'!$F$505,4,FALSE)</f>
        <v>59</v>
      </c>
      <c r="I318">
        <f>VLOOKUP($A318,Лист2!$A$2:'Лист2'!$F$505,5,FALSE)</f>
        <v>14103</v>
      </c>
      <c r="J318">
        <f>VLOOKUP($A318,Лист2!$A$2:'Лист2'!$F$505,6,FALSE)</f>
        <v>13118</v>
      </c>
      <c r="K318">
        <f t="shared" si="25"/>
        <v>37.159999999999997</v>
      </c>
      <c r="L318">
        <f t="shared" si="26"/>
        <v>25.17</v>
      </c>
      <c r="M318">
        <f t="shared" si="27"/>
        <v>5796935.9289692342</v>
      </c>
      <c r="N318">
        <f t="shared" si="28"/>
        <v>3</v>
      </c>
      <c r="O318" s="27">
        <f t="shared" si="29"/>
        <v>390389.69491525425</v>
      </c>
    </row>
    <row r="319" spans="1:15" ht="14.25" customHeight="1" x14ac:dyDescent="0.3">
      <c r="A319" t="str">
        <f t="shared" si="24"/>
        <v>2020-05-23 Москва Запад</v>
      </c>
      <c r="B319" s="9">
        <v>43974</v>
      </c>
      <c r="C319" s="10" t="s">
        <v>21</v>
      </c>
      <c r="D319" s="10">
        <v>292018.5</v>
      </c>
      <c r="E319" s="10">
        <v>28590910.5</v>
      </c>
      <c r="F319" s="10">
        <v>21740920.338999998</v>
      </c>
      <c r="G319" s="11">
        <v>206427.73076923075</v>
      </c>
      <c r="H319">
        <f>VLOOKUP($A319,Лист2!$A$2:'Лист2'!$F$505,4,FALSE)</f>
        <v>60</v>
      </c>
      <c r="I319">
        <f>VLOOKUP($A319,Лист2!$A$2:'Лист2'!$F$505,5,FALSE)</f>
        <v>17295</v>
      </c>
      <c r="J319">
        <f>VLOOKUP($A319,Лист2!$A$2:'Лист2'!$F$505,6,FALSE)</f>
        <v>16010</v>
      </c>
      <c r="K319">
        <f t="shared" si="25"/>
        <v>31.51</v>
      </c>
      <c r="L319">
        <f t="shared" si="26"/>
        <v>23.24</v>
      </c>
      <c r="M319">
        <f t="shared" si="27"/>
        <v>6643562.4302307712</v>
      </c>
      <c r="N319">
        <f t="shared" si="28"/>
        <v>6</v>
      </c>
      <c r="O319" s="27">
        <f t="shared" si="29"/>
        <v>476515.17499999999</v>
      </c>
    </row>
    <row r="320" spans="1:15" ht="14.25" customHeight="1" x14ac:dyDescent="0.3">
      <c r="A320" t="str">
        <f t="shared" si="24"/>
        <v>2020-05-25 Москва Запад</v>
      </c>
      <c r="B320" s="6">
        <v>43976</v>
      </c>
      <c r="C320" s="7" t="s">
        <v>21</v>
      </c>
      <c r="D320" s="7">
        <v>198751.5</v>
      </c>
      <c r="E320" s="7">
        <v>20582743.5</v>
      </c>
      <c r="F320" s="7">
        <v>14894008.652000001</v>
      </c>
      <c r="G320" s="8">
        <v>316452.66153846157</v>
      </c>
      <c r="H320">
        <f>VLOOKUP($A320,Лист2!$A$2:'Лист2'!$F$505,4,FALSE)</f>
        <v>59</v>
      </c>
      <c r="I320">
        <f>VLOOKUP($A320,Лист2!$A$2:'Лист2'!$F$505,5,FALSE)</f>
        <v>12983</v>
      </c>
      <c r="J320">
        <f>VLOOKUP($A320,Лист2!$A$2:'Лист2'!$F$505,6,FALSE)</f>
        <v>12056</v>
      </c>
      <c r="K320">
        <f t="shared" si="25"/>
        <v>38.19</v>
      </c>
      <c r="L320">
        <f t="shared" si="26"/>
        <v>26.1</v>
      </c>
      <c r="M320">
        <f t="shared" si="27"/>
        <v>5372282.1864615381</v>
      </c>
      <c r="N320">
        <f t="shared" si="28"/>
        <v>1</v>
      </c>
      <c r="O320" s="27">
        <f t="shared" si="29"/>
        <v>348860.05932203389</v>
      </c>
    </row>
    <row r="321" spans="1:15" ht="14.25" customHeight="1" x14ac:dyDescent="0.3">
      <c r="A321" t="str">
        <f t="shared" si="24"/>
        <v>2020-04-30 Москва Запад</v>
      </c>
      <c r="B321" s="9">
        <v>43951</v>
      </c>
      <c r="C321" s="10" t="s">
        <v>21</v>
      </c>
      <c r="D321" s="10">
        <v>214386</v>
      </c>
      <c r="E321" s="10">
        <v>22530000</v>
      </c>
      <c r="F321" s="10">
        <v>16370527.077</v>
      </c>
      <c r="G321" s="11">
        <v>115618.05384615384</v>
      </c>
      <c r="H321">
        <f>VLOOKUP($A321,Лист2!$A$2:'Лист2'!$F$505,4,FALSE)</f>
        <v>59</v>
      </c>
      <c r="I321">
        <f>VLOOKUP($A321,Лист2!$A$2:'Лист2'!$F$505,5,FALSE)</f>
        <v>13251</v>
      </c>
      <c r="J321">
        <f>VLOOKUP($A321,Лист2!$A$2:'Лист2'!$F$505,6,FALSE)</f>
        <v>12255</v>
      </c>
      <c r="K321">
        <f t="shared" si="25"/>
        <v>37.630000000000003</v>
      </c>
      <c r="L321">
        <f t="shared" si="26"/>
        <v>26.83</v>
      </c>
      <c r="M321">
        <f t="shared" si="27"/>
        <v>6043854.869153847</v>
      </c>
      <c r="N321">
        <f t="shared" si="28"/>
        <v>4</v>
      </c>
      <c r="O321" s="27">
        <f t="shared" si="29"/>
        <v>381864.40677966102</v>
      </c>
    </row>
    <row r="322" spans="1:15" ht="14.25" customHeight="1" x14ac:dyDescent="0.3">
      <c r="A322" t="str">
        <f t="shared" si="24"/>
        <v>2020-05-10 Москва Запад</v>
      </c>
      <c r="B322" s="6">
        <v>43961</v>
      </c>
      <c r="C322" s="7" t="s">
        <v>21</v>
      </c>
      <c r="D322" s="7">
        <v>243825</v>
      </c>
      <c r="E322" s="7">
        <v>24890404.5</v>
      </c>
      <c r="F322" s="7">
        <v>18159589.107999999</v>
      </c>
      <c r="G322" s="8">
        <v>258558.49999999997</v>
      </c>
      <c r="H322">
        <f>VLOOKUP($A322,Лист2!$A$2:'Лист2'!$F$505,4,FALSE)</f>
        <v>59</v>
      </c>
      <c r="I322">
        <f>VLOOKUP($A322,Лист2!$A$2:'Лист2'!$F$505,5,FALSE)</f>
        <v>14569</v>
      </c>
      <c r="J322">
        <f>VLOOKUP($A322,Лист2!$A$2:'Лист2'!$F$505,6,FALSE)</f>
        <v>13566</v>
      </c>
      <c r="K322">
        <f t="shared" si="25"/>
        <v>37.06</v>
      </c>
      <c r="L322">
        <f t="shared" si="26"/>
        <v>26</v>
      </c>
      <c r="M322">
        <f t="shared" si="27"/>
        <v>6472256.8920000009</v>
      </c>
      <c r="N322">
        <f t="shared" si="28"/>
        <v>7</v>
      </c>
      <c r="O322" s="27">
        <f t="shared" si="29"/>
        <v>421871.26271186443</v>
      </c>
    </row>
    <row r="323" spans="1:15" ht="14.25" customHeight="1" x14ac:dyDescent="0.3">
      <c r="A323" t="str">
        <f t="shared" ref="A323:A386" si="30">_xlfn.CONCAT(TEXT(B323,"ГГГГ-ММ-ДД")," ",C323)</f>
        <v>2020-05-08 Москва Запад</v>
      </c>
      <c r="B323" s="9">
        <v>43959</v>
      </c>
      <c r="C323" s="10" t="s">
        <v>21</v>
      </c>
      <c r="D323" s="10">
        <v>232701</v>
      </c>
      <c r="E323" s="10">
        <v>23881948.5</v>
      </c>
      <c r="F323" s="10">
        <v>17462223.403999999</v>
      </c>
      <c r="G323" s="11">
        <v>512464.9846153846</v>
      </c>
      <c r="H323">
        <f>VLOOKUP($A323,Лист2!$A$2:'Лист2'!$F$505,4,FALSE)</f>
        <v>59</v>
      </c>
      <c r="I323">
        <f>VLOOKUP($A323,Лист2!$A$2:'Лист2'!$F$505,5,FALSE)</f>
        <v>14098</v>
      </c>
      <c r="J323">
        <f>VLOOKUP($A323,Лист2!$A$2:'Лист2'!$F$505,6,FALSE)</f>
        <v>13106</v>
      </c>
      <c r="K323">
        <f t="shared" ref="K323:K386" si="31">ROUND((($E323-$F323)/$F323)*100,2)</f>
        <v>36.76</v>
      </c>
      <c r="L323">
        <f t="shared" ref="L323:L386" si="32">ROUND(($M323/$E323)*100,2)</f>
        <v>24.74</v>
      </c>
      <c r="M323">
        <f t="shared" ref="M323:M386" si="33">$E323-$F323-$G323</f>
        <v>5907260.1113846162</v>
      </c>
      <c r="N323">
        <f t="shared" ref="N323:N386" si="34">WEEKDAY($B323,2)</f>
        <v>5</v>
      </c>
      <c r="O323" s="27">
        <f t="shared" ref="O323:O386" si="35">$E323/$H323</f>
        <v>404778.78813559323</v>
      </c>
    </row>
    <row r="324" spans="1:15" ht="14.25" customHeight="1" x14ac:dyDescent="0.3">
      <c r="A324" t="str">
        <f t="shared" si="30"/>
        <v>2020-05-07 Москва Запад</v>
      </c>
      <c r="B324" s="6">
        <v>43958</v>
      </c>
      <c r="C324" s="7" t="s">
        <v>21</v>
      </c>
      <c r="D324" s="7">
        <v>219411</v>
      </c>
      <c r="E324" s="7">
        <v>22460130</v>
      </c>
      <c r="F324" s="7">
        <v>16627687.641000001</v>
      </c>
      <c r="G324" s="8">
        <v>518998.75384615385</v>
      </c>
      <c r="H324">
        <f>VLOOKUP($A324,Лист2!$A$2:'Лист2'!$F$505,4,FALSE)</f>
        <v>59</v>
      </c>
      <c r="I324">
        <f>VLOOKUP($A324,Лист2!$A$2:'Лист2'!$F$505,5,FALSE)</f>
        <v>13495</v>
      </c>
      <c r="J324">
        <f>VLOOKUP($A324,Лист2!$A$2:'Лист2'!$F$505,6,FALSE)</f>
        <v>12517</v>
      </c>
      <c r="K324">
        <f t="shared" si="31"/>
        <v>35.08</v>
      </c>
      <c r="L324">
        <f t="shared" si="32"/>
        <v>23.66</v>
      </c>
      <c r="M324">
        <f t="shared" si="33"/>
        <v>5313443.6051538456</v>
      </c>
      <c r="N324">
        <f t="shared" si="34"/>
        <v>4</v>
      </c>
      <c r="O324" s="27">
        <f t="shared" si="35"/>
        <v>380680.16949152545</v>
      </c>
    </row>
    <row r="325" spans="1:15" ht="14.25" customHeight="1" x14ac:dyDescent="0.3">
      <c r="A325" t="str">
        <f t="shared" si="30"/>
        <v>2020-05-24 Москва Запад</v>
      </c>
      <c r="B325" s="9">
        <v>43975</v>
      </c>
      <c r="C325" s="10" t="s">
        <v>21</v>
      </c>
      <c r="D325" s="10">
        <v>200029.5</v>
      </c>
      <c r="E325" s="10">
        <v>19959801</v>
      </c>
      <c r="F325" s="10">
        <v>15125624.641999999</v>
      </c>
      <c r="G325" s="11">
        <v>318671.85465384612</v>
      </c>
      <c r="H325">
        <f>VLOOKUP($A325,Лист2!$A$2:'Лист2'!$F$505,4,FALSE)</f>
        <v>60</v>
      </c>
      <c r="I325">
        <f>VLOOKUP($A325,Лист2!$A$2:'Лист2'!$F$505,5,FALSE)</f>
        <v>12822</v>
      </c>
      <c r="J325">
        <f>VLOOKUP($A325,Лист2!$A$2:'Лист2'!$F$505,6,FALSE)</f>
        <v>11916</v>
      </c>
      <c r="K325">
        <f t="shared" si="31"/>
        <v>31.96</v>
      </c>
      <c r="L325">
        <f t="shared" si="32"/>
        <v>22.62</v>
      </c>
      <c r="M325">
        <f t="shared" si="33"/>
        <v>4515504.5033461545</v>
      </c>
      <c r="N325">
        <f t="shared" si="34"/>
        <v>7</v>
      </c>
      <c r="O325" s="27">
        <f t="shared" si="35"/>
        <v>332663.34999999998</v>
      </c>
    </row>
    <row r="326" spans="1:15" ht="14.25" customHeight="1" x14ac:dyDescent="0.3">
      <c r="A326" t="str">
        <f t="shared" si="30"/>
        <v>2020-05-16 Москва Восток</v>
      </c>
      <c r="B326" s="6">
        <v>43967</v>
      </c>
      <c r="C326" s="7" t="s">
        <v>22</v>
      </c>
      <c r="D326" s="7">
        <v>225480</v>
      </c>
      <c r="E326" s="7">
        <v>22355338.5</v>
      </c>
      <c r="F326" s="7">
        <v>16443448.491999999</v>
      </c>
      <c r="G326" s="8">
        <v>291468.59999999998</v>
      </c>
      <c r="H326">
        <f>VLOOKUP($A326,Лист2!$A$2:'Лист2'!$F$505,4,FALSE)</f>
        <v>54</v>
      </c>
      <c r="I326">
        <f>VLOOKUP($A326,Лист2!$A$2:'Лист2'!$F$505,5,FALSE)</f>
        <v>13170</v>
      </c>
      <c r="J326">
        <f>VLOOKUP($A326,Лист2!$A$2:'Лист2'!$F$505,6,FALSE)</f>
        <v>12299</v>
      </c>
      <c r="K326">
        <f t="shared" si="31"/>
        <v>35.950000000000003</v>
      </c>
      <c r="L326">
        <f t="shared" si="32"/>
        <v>25.14</v>
      </c>
      <c r="M326">
        <f t="shared" si="33"/>
        <v>5620421.4080000017</v>
      </c>
      <c r="N326">
        <f t="shared" si="34"/>
        <v>6</v>
      </c>
      <c r="O326" s="27">
        <f t="shared" si="35"/>
        <v>413987.75</v>
      </c>
    </row>
    <row r="327" spans="1:15" ht="14.25" customHeight="1" x14ac:dyDescent="0.3">
      <c r="A327" t="str">
        <f t="shared" si="30"/>
        <v>2020-05-19 Москва Восток</v>
      </c>
      <c r="B327" s="9">
        <v>43970</v>
      </c>
      <c r="C327" s="10" t="s">
        <v>22</v>
      </c>
      <c r="D327" s="10">
        <v>211453.5</v>
      </c>
      <c r="E327" s="10">
        <v>20590072.5</v>
      </c>
      <c r="F327" s="10">
        <v>15078027.685000001</v>
      </c>
      <c r="G327" s="11">
        <v>293452.29237692308</v>
      </c>
      <c r="H327">
        <f>VLOOKUP($A327,Лист2!$A$2:'Лист2'!$F$505,4,FALSE)</f>
        <v>54</v>
      </c>
      <c r="I327">
        <f>VLOOKUP($A327,Лист2!$A$2:'Лист2'!$F$505,5,FALSE)</f>
        <v>13070</v>
      </c>
      <c r="J327">
        <f>VLOOKUP($A327,Лист2!$A$2:'Лист2'!$F$505,6,FALSE)</f>
        <v>12244</v>
      </c>
      <c r="K327">
        <f t="shared" si="31"/>
        <v>36.56</v>
      </c>
      <c r="L327">
        <f t="shared" si="32"/>
        <v>25.35</v>
      </c>
      <c r="M327">
        <f t="shared" si="33"/>
        <v>5218592.5226230761</v>
      </c>
      <c r="N327">
        <f t="shared" si="34"/>
        <v>2</v>
      </c>
      <c r="O327" s="27">
        <f t="shared" si="35"/>
        <v>381297.63888888888</v>
      </c>
    </row>
    <row r="328" spans="1:15" ht="14.25" customHeight="1" x14ac:dyDescent="0.3">
      <c r="A328" t="str">
        <f t="shared" si="30"/>
        <v>2020-05-17 Москва Восток</v>
      </c>
      <c r="B328" s="6">
        <v>43968</v>
      </c>
      <c r="C328" s="7" t="s">
        <v>22</v>
      </c>
      <c r="D328" s="7">
        <v>184801.5</v>
      </c>
      <c r="E328" s="7">
        <v>18449091</v>
      </c>
      <c r="F328" s="7">
        <v>13533023.127999999</v>
      </c>
      <c r="G328" s="8">
        <v>246229.69714615386</v>
      </c>
      <c r="H328">
        <f>VLOOKUP($A328,Лист2!$A$2:'Лист2'!$F$505,4,FALSE)</f>
        <v>54</v>
      </c>
      <c r="I328">
        <f>VLOOKUP($A328,Лист2!$A$2:'Лист2'!$F$505,5,FALSE)</f>
        <v>11128</v>
      </c>
      <c r="J328">
        <f>VLOOKUP($A328,Лист2!$A$2:'Лист2'!$F$505,6,FALSE)</f>
        <v>10467</v>
      </c>
      <c r="K328">
        <f t="shared" si="31"/>
        <v>36.33</v>
      </c>
      <c r="L328">
        <f t="shared" si="32"/>
        <v>25.31</v>
      </c>
      <c r="M328">
        <f t="shared" si="33"/>
        <v>4669838.1748538474</v>
      </c>
      <c r="N328">
        <f t="shared" si="34"/>
        <v>7</v>
      </c>
      <c r="O328" s="27">
        <f t="shared" si="35"/>
        <v>341649.83333333331</v>
      </c>
    </row>
    <row r="329" spans="1:15" ht="14.25" customHeight="1" x14ac:dyDescent="0.3">
      <c r="A329" t="str">
        <f t="shared" si="30"/>
        <v>2020-05-09 Москва Восток</v>
      </c>
      <c r="B329" s="9">
        <v>43960</v>
      </c>
      <c r="C329" s="10" t="s">
        <v>22</v>
      </c>
      <c r="D329" s="10">
        <v>177976.5</v>
      </c>
      <c r="E329" s="10">
        <v>18085798.5</v>
      </c>
      <c r="F329" s="10">
        <v>13150397.668</v>
      </c>
      <c r="G329" s="11">
        <v>444057.73347692302</v>
      </c>
      <c r="H329">
        <f>VLOOKUP($A329,Лист2!$A$2:'Лист2'!$F$505,4,FALSE)</f>
        <v>54</v>
      </c>
      <c r="I329">
        <f>VLOOKUP($A329,Лист2!$A$2:'Лист2'!$F$505,5,FALSE)</f>
        <v>11288</v>
      </c>
      <c r="J329">
        <f>VLOOKUP($A329,Лист2!$A$2:'Лист2'!$F$505,6,FALSE)</f>
        <v>10492</v>
      </c>
      <c r="K329">
        <f t="shared" si="31"/>
        <v>37.53</v>
      </c>
      <c r="L329">
        <f t="shared" si="32"/>
        <v>24.83</v>
      </c>
      <c r="M329">
        <f t="shared" si="33"/>
        <v>4491343.0985230776</v>
      </c>
      <c r="N329">
        <f t="shared" si="34"/>
        <v>6</v>
      </c>
      <c r="O329" s="27">
        <f t="shared" si="35"/>
        <v>334922.19444444444</v>
      </c>
    </row>
    <row r="330" spans="1:15" ht="14.25" customHeight="1" x14ac:dyDescent="0.3">
      <c r="A330" t="str">
        <f t="shared" si="30"/>
        <v>2020-05-04 Москва Восток</v>
      </c>
      <c r="B330" s="6">
        <v>43955</v>
      </c>
      <c r="C330" s="7" t="s">
        <v>22</v>
      </c>
      <c r="D330" s="7">
        <v>223617</v>
      </c>
      <c r="E330" s="7">
        <v>22796827.5</v>
      </c>
      <c r="F330" s="7">
        <v>16597666.014999999</v>
      </c>
      <c r="G330" s="8">
        <v>404297.74615384609</v>
      </c>
      <c r="H330">
        <f>VLOOKUP($A330,Лист2!$A$2:'Лист2'!$F$505,4,FALSE)</f>
        <v>54</v>
      </c>
      <c r="I330">
        <f>VLOOKUP($A330,Лист2!$A$2:'Лист2'!$F$505,5,FALSE)</f>
        <v>13606</v>
      </c>
      <c r="J330">
        <f>VLOOKUP($A330,Лист2!$A$2:'Лист2'!$F$505,6,FALSE)</f>
        <v>12697</v>
      </c>
      <c r="K330">
        <f t="shared" si="31"/>
        <v>37.35</v>
      </c>
      <c r="L330">
        <f t="shared" si="32"/>
        <v>25.42</v>
      </c>
      <c r="M330">
        <f t="shared" si="33"/>
        <v>5794863.7388461549</v>
      </c>
      <c r="N330">
        <f t="shared" si="34"/>
        <v>1</v>
      </c>
      <c r="O330" s="27">
        <f t="shared" si="35"/>
        <v>422163.47222222225</v>
      </c>
    </row>
    <row r="331" spans="1:15" ht="14.25" customHeight="1" x14ac:dyDescent="0.3">
      <c r="A331" t="str">
        <f t="shared" si="30"/>
        <v>2020-05-02 Москва Восток</v>
      </c>
      <c r="B331" s="9">
        <v>43953</v>
      </c>
      <c r="C331" s="10" t="s">
        <v>22</v>
      </c>
      <c r="D331" s="10">
        <v>176397</v>
      </c>
      <c r="E331" s="10">
        <v>18625921.5</v>
      </c>
      <c r="F331" s="10">
        <v>13628439.163999999</v>
      </c>
      <c r="G331" s="11">
        <v>370802.93846153846</v>
      </c>
      <c r="H331">
        <f>VLOOKUP($A331,Лист2!$A$2:'Лист2'!$F$505,4,FALSE)</f>
        <v>54</v>
      </c>
      <c r="I331">
        <f>VLOOKUP($A331,Лист2!$A$2:'Лист2'!$F$505,5,FALSE)</f>
        <v>11622</v>
      </c>
      <c r="J331">
        <f>VLOOKUP($A331,Лист2!$A$2:'Лист2'!$F$505,6,FALSE)</f>
        <v>10754</v>
      </c>
      <c r="K331">
        <f t="shared" si="31"/>
        <v>36.67</v>
      </c>
      <c r="L331">
        <f t="shared" si="32"/>
        <v>24.84</v>
      </c>
      <c r="M331">
        <f t="shared" si="33"/>
        <v>4626679.3975384627</v>
      </c>
      <c r="N331">
        <f t="shared" si="34"/>
        <v>6</v>
      </c>
      <c r="O331" s="27">
        <f t="shared" si="35"/>
        <v>344924.47222222225</v>
      </c>
    </row>
    <row r="332" spans="1:15" ht="14.25" customHeight="1" x14ac:dyDescent="0.3">
      <c r="A332" t="str">
        <f t="shared" si="30"/>
        <v>2020-05-26 Москва Восток</v>
      </c>
      <c r="B332" s="6">
        <v>43977</v>
      </c>
      <c r="C332" s="7" t="s">
        <v>22</v>
      </c>
      <c r="D332" s="7">
        <v>232369.5</v>
      </c>
      <c r="E332" s="7">
        <v>23856345</v>
      </c>
      <c r="F332" s="7">
        <v>17297352.185000002</v>
      </c>
      <c r="G332" s="8">
        <v>279472.16153846151</v>
      </c>
      <c r="H332">
        <f>VLOOKUP($A332,Лист2!$A$2:'Лист2'!$F$505,4,FALSE)</f>
        <v>54</v>
      </c>
      <c r="I332">
        <f>VLOOKUP($A332,Лист2!$A$2:'Лист2'!$F$505,5,FALSE)</f>
        <v>14482</v>
      </c>
      <c r="J332">
        <f>VLOOKUP($A332,Лист2!$A$2:'Лист2'!$F$505,6,FALSE)</f>
        <v>13510</v>
      </c>
      <c r="K332">
        <f t="shared" si="31"/>
        <v>37.92</v>
      </c>
      <c r="L332">
        <f t="shared" si="32"/>
        <v>26.32</v>
      </c>
      <c r="M332">
        <f t="shared" si="33"/>
        <v>6279520.6534615364</v>
      </c>
      <c r="N332">
        <f t="shared" si="34"/>
        <v>2</v>
      </c>
      <c r="O332" s="27">
        <f t="shared" si="35"/>
        <v>441784.16666666669</v>
      </c>
    </row>
    <row r="333" spans="1:15" ht="14.25" customHeight="1" x14ac:dyDescent="0.3">
      <c r="A333" t="str">
        <f t="shared" si="30"/>
        <v>2020-05-01 Москва Восток</v>
      </c>
      <c r="B333" s="9">
        <v>43952</v>
      </c>
      <c r="C333" s="10" t="s">
        <v>22</v>
      </c>
      <c r="D333" s="10">
        <v>226540.5</v>
      </c>
      <c r="E333" s="10">
        <v>23953536</v>
      </c>
      <c r="F333" s="10">
        <v>17342946.796999998</v>
      </c>
      <c r="G333" s="11">
        <v>380499.56092307693</v>
      </c>
      <c r="H333">
        <f>VLOOKUP($A333,Лист2!$A$2:'Лист2'!$F$505,4,FALSE)</f>
        <v>54</v>
      </c>
      <c r="I333">
        <f>VLOOKUP($A333,Лист2!$A$2:'Лист2'!$F$505,5,FALSE)</f>
        <v>14205</v>
      </c>
      <c r="J333">
        <f>VLOOKUP($A333,Лист2!$A$2:'Лист2'!$F$505,6,FALSE)</f>
        <v>13026</v>
      </c>
      <c r="K333">
        <f t="shared" si="31"/>
        <v>38.119999999999997</v>
      </c>
      <c r="L333">
        <f t="shared" si="32"/>
        <v>26.01</v>
      </c>
      <c r="M333">
        <f t="shared" si="33"/>
        <v>6230089.6420769244</v>
      </c>
      <c r="N333">
        <f t="shared" si="34"/>
        <v>5</v>
      </c>
      <c r="O333" s="27">
        <f t="shared" si="35"/>
        <v>443584</v>
      </c>
    </row>
    <row r="334" spans="1:15" ht="14.25" customHeight="1" x14ac:dyDescent="0.3">
      <c r="A334" t="str">
        <f t="shared" si="30"/>
        <v>2020-05-12 Москва Восток</v>
      </c>
      <c r="B334" s="6">
        <v>43963</v>
      </c>
      <c r="C334" s="7" t="s">
        <v>22</v>
      </c>
      <c r="D334" s="7">
        <v>189679.5</v>
      </c>
      <c r="E334" s="7">
        <v>18718036.5</v>
      </c>
      <c r="F334" s="7">
        <v>13500671.991999999</v>
      </c>
      <c r="G334" s="8">
        <v>344959.87384615385</v>
      </c>
      <c r="H334">
        <f>VLOOKUP($A334,Лист2!$A$2:'Лист2'!$F$505,4,FALSE)</f>
        <v>54</v>
      </c>
      <c r="I334">
        <f>VLOOKUP($A334,Лист2!$A$2:'Лист2'!$F$505,5,FALSE)</f>
        <v>11614</v>
      </c>
      <c r="J334">
        <f>VLOOKUP($A334,Лист2!$A$2:'Лист2'!$F$505,6,FALSE)</f>
        <v>10862</v>
      </c>
      <c r="K334">
        <f t="shared" si="31"/>
        <v>38.65</v>
      </c>
      <c r="L334">
        <f t="shared" si="32"/>
        <v>26.03</v>
      </c>
      <c r="M334">
        <f t="shared" si="33"/>
        <v>4872404.6341538476</v>
      </c>
      <c r="N334">
        <f t="shared" si="34"/>
        <v>2</v>
      </c>
      <c r="O334" s="27">
        <f t="shared" si="35"/>
        <v>346630.30555555556</v>
      </c>
    </row>
    <row r="335" spans="1:15" ht="14.25" customHeight="1" x14ac:dyDescent="0.3">
      <c r="A335" t="str">
        <f t="shared" si="30"/>
        <v>2020-05-21 Москва Восток</v>
      </c>
      <c r="B335" s="9">
        <v>43972</v>
      </c>
      <c r="C335" s="10" t="s">
        <v>22</v>
      </c>
      <c r="D335" s="10">
        <v>213640.5</v>
      </c>
      <c r="E335" s="10">
        <v>21042673.5</v>
      </c>
      <c r="F335" s="10">
        <v>15681371.557000002</v>
      </c>
      <c r="G335" s="11">
        <v>296732.59615384613</v>
      </c>
      <c r="H335">
        <f>VLOOKUP($A335,Лист2!$A$2:'Лист2'!$F$505,4,FALSE)</f>
        <v>54</v>
      </c>
      <c r="I335">
        <f>VLOOKUP($A335,Лист2!$A$2:'Лист2'!$F$505,5,FALSE)</f>
        <v>13240</v>
      </c>
      <c r="J335">
        <f>VLOOKUP($A335,Лист2!$A$2:'Лист2'!$F$505,6,FALSE)</f>
        <v>12360</v>
      </c>
      <c r="K335">
        <f t="shared" si="31"/>
        <v>34.19</v>
      </c>
      <c r="L335">
        <f t="shared" si="32"/>
        <v>24.07</v>
      </c>
      <c r="M335">
        <f t="shared" si="33"/>
        <v>5064569.3468461521</v>
      </c>
      <c r="N335">
        <f t="shared" si="34"/>
        <v>4</v>
      </c>
      <c r="O335" s="27">
        <f t="shared" si="35"/>
        <v>389679.13888888888</v>
      </c>
    </row>
    <row r="336" spans="1:15" ht="14.25" customHeight="1" x14ac:dyDescent="0.3">
      <c r="A336" t="str">
        <f t="shared" si="30"/>
        <v>2020-05-20 Москва Восток</v>
      </c>
      <c r="B336" s="6">
        <v>43971</v>
      </c>
      <c r="C336" s="7" t="s">
        <v>22</v>
      </c>
      <c r="D336" s="7">
        <v>214885.5</v>
      </c>
      <c r="E336" s="7">
        <v>21411349.5</v>
      </c>
      <c r="F336" s="7">
        <v>15600701.422999999</v>
      </c>
      <c r="G336" s="8">
        <v>410370.5153846154</v>
      </c>
      <c r="H336">
        <f>VLOOKUP($A336,Лист2!$A$2:'Лист2'!$F$505,4,FALSE)</f>
        <v>54</v>
      </c>
      <c r="I336">
        <f>VLOOKUP($A336,Лист2!$A$2:'Лист2'!$F$505,5,FALSE)</f>
        <v>13298</v>
      </c>
      <c r="J336">
        <f>VLOOKUP($A336,Лист2!$A$2:'Лист2'!$F$505,6,FALSE)</f>
        <v>12428</v>
      </c>
      <c r="K336">
        <f t="shared" si="31"/>
        <v>37.25</v>
      </c>
      <c r="L336">
        <f t="shared" si="32"/>
        <v>25.22</v>
      </c>
      <c r="M336">
        <f t="shared" si="33"/>
        <v>5400277.561615386</v>
      </c>
      <c r="N336">
        <f t="shared" si="34"/>
        <v>3</v>
      </c>
      <c r="O336" s="27">
        <f t="shared" si="35"/>
        <v>396506.47222222225</v>
      </c>
    </row>
    <row r="337" spans="1:15" ht="14.25" customHeight="1" x14ac:dyDescent="0.3">
      <c r="A337" t="str">
        <f t="shared" si="30"/>
        <v>2020-05-05 Москва Восток</v>
      </c>
      <c r="B337" s="9">
        <v>43956</v>
      </c>
      <c r="C337" s="10" t="s">
        <v>22</v>
      </c>
      <c r="D337" s="10">
        <v>203832</v>
      </c>
      <c r="E337" s="10">
        <v>20880142.5</v>
      </c>
      <c r="F337" s="10">
        <v>15015521.489999998</v>
      </c>
      <c r="G337" s="11">
        <v>398269.43076923076</v>
      </c>
      <c r="H337">
        <f>VLOOKUP($A337,Лист2!$A$2:'Лист2'!$F$505,4,FALSE)</f>
        <v>54</v>
      </c>
      <c r="I337">
        <f>VLOOKUP($A337,Лист2!$A$2:'Лист2'!$F$505,5,FALSE)</f>
        <v>12775</v>
      </c>
      <c r="J337">
        <f>VLOOKUP($A337,Лист2!$A$2:'Лист2'!$F$505,6,FALSE)</f>
        <v>11887</v>
      </c>
      <c r="K337">
        <f t="shared" si="31"/>
        <v>39.06</v>
      </c>
      <c r="L337">
        <f t="shared" si="32"/>
        <v>26.18</v>
      </c>
      <c r="M337">
        <f t="shared" si="33"/>
        <v>5466351.5792307705</v>
      </c>
      <c r="N337">
        <f t="shared" si="34"/>
        <v>2</v>
      </c>
      <c r="O337" s="27">
        <f t="shared" si="35"/>
        <v>386669.30555555556</v>
      </c>
    </row>
    <row r="338" spans="1:15" ht="14.25" customHeight="1" x14ac:dyDescent="0.3">
      <c r="A338" t="str">
        <f t="shared" si="30"/>
        <v>2020-05-13 Москва Восток</v>
      </c>
      <c r="B338" s="6">
        <v>43964</v>
      </c>
      <c r="C338" s="7" t="s">
        <v>22</v>
      </c>
      <c r="D338" s="7">
        <v>188662.5</v>
      </c>
      <c r="E338" s="7">
        <v>18784000.5</v>
      </c>
      <c r="F338" s="7">
        <v>13568684.673999999</v>
      </c>
      <c r="G338" s="8">
        <v>349844.36153846153</v>
      </c>
      <c r="H338">
        <f>VLOOKUP($A338,Лист2!$A$2:'Лист2'!$F$505,4,FALSE)</f>
        <v>54</v>
      </c>
      <c r="I338">
        <f>VLOOKUP($A338,Лист2!$A$2:'Лист2'!$F$505,5,FALSE)</f>
        <v>11522</v>
      </c>
      <c r="J338">
        <f>VLOOKUP($A338,Лист2!$A$2:'Лист2'!$F$505,6,FALSE)</f>
        <v>10803</v>
      </c>
      <c r="K338">
        <f t="shared" si="31"/>
        <v>38.44</v>
      </c>
      <c r="L338">
        <f t="shared" si="32"/>
        <v>25.9</v>
      </c>
      <c r="M338">
        <f t="shared" si="33"/>
        <v>4865471.4644615399</v>
      </c>
      <c r="N338">
        <f t="shared" si="34"/>
        <v>3</v>
      </c>
      <c r="O338" s="27">
        <f t="shared" si="35"/>
        <v>347851.86111111112</v>
      </c>
    </row>
    <row r="339" spans="1:15" ht="14.25" customHeight="1" x14ac:dyDescent="0.3">
      <c r="A339" t="str">
        <f t="shared" si="30"/>
        <v>2020-05-31 Москва Запад</v>
      </c>
      <c r="B339" s="9">
        <v>43982</v>
      </c>
      <c r="C339" s="10" t="s">
        <v>21</v>
      </c>
      <c r="D339" s="10">
        <v>215277</v>
      </c>
      <c r="E339" s="10">
        <v>21585316.5</v>
      </c>
      <c r="F339" s="10">
        <v>16285354.714</v>
      </c>
      <c r="G339" s="11">
        <v>183249.26153846155</v>
      </c>
      <c r="H339">
        <f>VLOOKUP($A339,Лист2!$A$2:'Лист2'!$F$505,4,FALSE)</f>
        <v>59</v>
      </c>
      <c r="I339">
        <f>VLOOKUP($A339,Лист2!$A$2:'Лист2'!$F$505,5,FALSE)</f>
        <v>13684</v>
      </c>
      <c r="J339">
        <f>VLOOKUP($A339,Лист2!$A$2:'Лист2'!$F$505,6,FALSE)</f>
        <v>12690</v>
      </c>
      <c r="K339">
        <f t="shared" si="31"/>
        <v>32.54</v>
      </c>
      <c r="L339">
        <f t="shared" si="32"/>
        <v>23.7</v>
      </c>
      <c r="M339">
        <f t="shared" si="33"/>
        <v>5116712.5244615385</v>
      </c>
      <c r="N339">
        <f t="shared" si="34"/>
        <v>7</v>
      </c>
      <c r="O339" s="27">
        <f t="shared" si="35"/>
        <v>365852.82203389832</v>
      </c>
    </row>
    <row r="340" spans="1:15" ht="14.25" customHeight="1" x14ac:dyDescent="0.3">
      <c r="A340" t="str">
        <f t="shared" si="30"/>
        <v>2020-05-03 Москва Восток</v>
      </c>
      <c r="B340" s="6">
        <v>43954</v>
      </c>
      <c r="C340" s="7" t="s">
        <v>22</v>
      </c>
      <c r="D340" s="7">
        <v>248148</v>
      </c>
      <c r="E340" s="7">
        <v>25519072.5</v>
      </c>
      <c r="F340" s="7">
        <v>18491870.614999998</v>
      </c>
      <c r="G340" s="8">
        <v>270910.05384615384</v>
      </c>
      <c r="H340">
        <f>VLOOKUP($A340,Лист2!$A$2:'Лист2'!$F$505,4,FALSE)</f>
        <v>54</v>
      </c>
      <c r="I340">
        <f>VLOOKUP($A340,Лист2!$A$2:'Лист2'!$F$505,5,FALSE)</f>
        <v>14823</v>
      </c>
      <c r="J340">
        <f>VLOOKUP($A340,Лист2!$A$2:'Лист2'!$F$505,6,FALSE)</f>
        <v>13751</v>
      </c>
      <c r="K340">
        <f t="shared" si="31"/>
        <v>38</v>
      </c>
      <c r="L340">
        <f t="shared" si="32"/>
        <v>26.48</v>
      </c>
      <c r="M340">
        <f t="shared" si="33"/>
        <v>6756291.8311538482</v>
      </c>
      <c r="N340">
        <f t="shared" si="34"/>
        <v>7</v>
      </c>
      <c r="O340" s="27">
        <f t="shared" si="35"/>
        <v>472575.41666666669</v>
      </c>
    </row>
    <row r="341" spans="1:15" ht="14.25" customHeight="1" x14ac:dyDescent="0.3">
      <c r="A341" t="str">
        <f t="shared" si="30"/>
        <v>2020-05-30 Москва Запад</v>
      </c>
      <c r="B341" s="9">
        <v>43981</v>
      </c>
      <c r="C341" s="10" t="s">
        <v>21</v>
      </c>
      <c r="D341" s="10">
        <v>246414</v>
      </c>
      <c r="E341" s="10">
        <v>24527245.5</v>
      </c>
      <c r="F341" s="10">
        <v>18595804.535</v>
      </c>
      <c r="G341" s="11">
        <v>282204.5230769231</v>
      </c>
      <c r="H341">
        <f>VLOOKUP($A341,Лист2!$A$2:'Лист2'!$F$505,4,FALSE)</f>
        <v>59</v>
      </c>
      <c r="I341">
        <f>VLOOKUP($A341,Лист2!$A$2:'Лист2'!$F$505,5,FALSE)</f>
        <v>15030</v>
      </c>
      <c r="J341">
        <f>VLOOKUP($A341,Лист2!$A$2:'Лист2'!$F$505,6,FALSE)</f>
        <v>13956</v>
      </c>
      <c r="K341">
        <f t="shared" si="31"/>
        <v>31.9</v>
      </c>
      <c r="L341">
        <f t="shared" si="32"/>
        <v>23.03</v>
      </c>
      <c r="M341">
        <f t="shared" si="33"/>
        <v>5649236.4419230763</v>
      </c>
      <c r="N341">
        <f t="shared" si="34"/>
        <v>6</v>
      </c>
      <c r="O341" s="27">
        <f t="shared" si="35"/>
        <v>415716.0254237288</v>
      </c>
    </row>
    <row r="342" spans="1:15" ht="14.25" customHeight="1" x14ac:dyDescent="0.3">
      <c r="A342" t="str">
        <f t="shared" si="30"/>
        <v>2020-05-06 Москва Восток</v>
      </c>
      <c r="B342" s="6">
        <v>43957</v>
      </c>
      <c r="C342" s="7" t="s">
        <v>22</v>
      </c>
      <c r="D342" s="7">
        <v>216498</v>
      </c>
      <c r="E342" s="7">
        <v>22126444.5</v>
      </c>
      <c r="F342" s="7">
        <v>16128268.832</v>
      </c>
      <c r="G342" s="8">
        <v>389877.53846153844</v>
      </c>
      <c r="H342">
        <f>VLOOKUP($A342,Лист2!$A$2:'Лист2'!$F$505,4,FALSE)</f>
        <v>54</v>
      </c>
      <c r="I342">
        <f>VLOOKUP($A342,Лист2!$A$2:'Лист2'!$F$505,5,FALSE)</f>
        <v>13406</v>
      </c>
      <c r="J342">
        <f>VLOOKUP($A342,Лист2!$A$2:'Лист2'!$F$505,6,FALSE)</f>
        <v>12518</v>
      </c>
      <c r="K342">
        <f t="shared" si="31"/>
        <v>37.19</v>
      </c>
      <c r="L342">
        <f t="shared" si="32"/>
        <v>25.35</v>
      </c>
      <c r="M342">
        <f t="shared" si="33"/>
        <v>5608298.1295384616</v>
      </c>
      <c r="N342">
        <f t="shared" si="34"/>
        <v>3</v>
      </c>
      <c r="O342" s="27">
        <f t="shared" si="35"/>
        <v>409748.97222222225</v>
      </c>
    </row>
    <row r="343" spans="1:15" ht="14.25" customHeight="1" x14ac:dyDescent="0.3">
      <c r="A343" t="str">
        <f t="shared" si="30"/>
        <v>2020-05-23 Москва Восток</v>
      </c>
      <c r="B343" s="9">
        <v>43974</v>
      </c>
      <c r="C343" s="10" t="s">
        <v>22</v>
      </c>
      <c r="D343" s="10">
        <v>275793</v>
      </c>
      <c r="E343" s="10">
        <v>26806626</v>
      </c>
      <c r="F343" s="10">
        <v>20508194.544999998</v>
      </c>
      <c r="G343" s="11">
        <v>239346.81538461536</v>
      </c>
      <c r="H343">
        <f>VLOOKUP($A343,Лист2!$A$2:'Лист2'!$F$505,4,FALSE)</f>
        <v>54</v>
      </c>
      <c r="I343">
        <f>VLOOKUP($A343,Лист2!$A$2:'Лист2'!$F$505,5,FALSE)</f>
        <v>16221</v>
      </c>
      <c r="J343">
        <f>VLOOKUP($A343,Лист2!$A$2:'Лист2'!$F$505,6,FALSE)</f>
        <v>15065</v>
      </c>
      <c r="K343">
        <f t="shared" si="31"/>
        <v>30.71</v>
      </c>
      <c r="L343">
        <f t="shared" si="32"/>
        <v>22.6</v>
      </c>
      <c r="M343">
        <f t="shared" si="33"/>
        <v>6059084.6396153867</v>
      </c>
      <c r="N343">
        <f t="shared" si="34"/>
        <v>6</v>
      </c>
      <c r="O343" s="27">
        <f t="shared" si="35"/>
        <v>496419</v>
      </c>
    </row>
    <row r="344" spans="1:15" ht="14.25" customHeight="1" x14ac:dyDescent="0.3">
      <c r="A344" t="str">
        <f t="shared" si="30"/>
        <v>2020-05-28 Москва Запад</v>
      </c>
      <c r="B344" s="6">
        <v>43979</v>
      </c>
      <c r="C344" s="7" t="s">
        <v>21</v>
      </c>
      <c r="D344" s="7">
        <v>199753.5</v>
      </c>
      <c r="E344" s="7">
        <v>20535733.5</v>
      </c>
      <c r="F344" s="7">
        <v>15173462.744000001</v>
      </c>
      <c r="G344" s="8">
        <v>257491.36923076925</v>
      </c>
      <c r="H344">
        <f>VLOOKUP($A344,Лист2!$A$2:'Лист2'!$F$505,4,FALSE)</f>
        <v>60</v>
      </c>
      <c r="I344">
        <f>VLOOKUP($A344,Лист2!$A$2:'Лист2'!$F$505,5,FALSE)</f>
        <v>12854</v>
      </c>
      <c r="J344">
        <f>VLOOKUP($A344,Лист2!$A$2:'Лист2'!$F$505,6,FALSE)</f>
        <v>11954</v>
      </c>
      <c r="K344">
        <f t="shared" si="31"/>
        <v>35.340000000000003</v>
      </c>
      <c r="L344">
        <f t="shared" si="32"/>
        <v>24.86</v>
      </c>
      <c r="M344">
        <f t="shared" si="33"/>
        <v>5104779.3867692295</v>
      </c>
      <c r="N344">
        <f t="shared" si="34"/>
        <v>4</v>
      </c>
      <c r="O344" s="27">
        <f t="shared" si="35"/>
        <v>342262.22499999998</v>
      </c>
    </row>
    <row r="345" spans="1:15" ht="14.25" customHeight="1" x14ac:dyDescent="0.3">
      <c r="A345" t="str">
        <f t="shared" si="30"/>
        <v>2020-05-25 Москва Восток</v>
      </c>
      <c r="B345" s="9">
        <v>43976</v>
      </c>
      <c r="C345" s="10" t="s">
        <v>22</v>
      </c>
      <c r="D345" s="10">
        <v>192948</v>
      </c>
      <c r="E345" s="10">
        <v>19806927</v>
      </c>
      <c r="F345" s="10">
        <v>14358653.389999999</v>
      </c>
      <c r="G345" s="11">
        <v>319377.7946153846</v>
      </c>
      <c r="H345">
        <f>VLOOKUP($A345,Лист2!$A$2:'Лист2'!$F$505,4,FALSE)</f>
        <v>54</v>
      </c>
      <c r="I345">
        <f>VLOOKUP($A345,Лист2!$A$2:'Лист2'!$F$505,5,FALSE)</f>
        <v>12336</v>
      </c>
      <c r="J345">
        <f>VLOOKUP($A345,Лист2!$A$2:'Лист2'!$F$505,6,FALSE)</f>
        <v>11519</v>
      </c>
      <c r="K345">
        <f t="shared" si="31"/>
        <v>37.94</v>
      </c>
      <c r="L345">
        <f t="shared" si="32"/>
        <v>25.89</v>
      </c>
      <c r="M345">
        <f t="shared" si="33"/>
        <v>5128895.8153846171</v>
      </c>
      <c r="N345">
        <f t="shared" si="34"/>
        <v>1</v>
      </c>
      <c r="O345" s="27">
        <f t="shared" si="35"/>
        <v>366794.94444444444</v>
      </c>
    </row>
    <row r="346" spans="1:15" ht="14.25" customHeight="1" x14ac:dyDescent="0.3">
      <c r="A346" t="str">
        <f t="shared" si="30"/>
        <v>2020-04-30 Москва Восток</v>
      </c>
      <c r="B346" s="6">
        <v>43951</v>
      </c>
      <c r="C346" s="7" t="s">
        <v>22</v>
      </c>
      <c r="D346" s="7">
        <v>206038.5</v>
      </c>
      <c r="E346" s="7">
        <v>21740460</v>
      </c>
      <c r="F346" s="7">
        <v>15789926.042999998</v>
      </c>
      <c r="G346" s="8">
        <v>115102.03846153845</v>
      </c>
      <c r="H346">
        <f>VLOOKUP($A346,Лист2!$A$2:'Лист2'!$F$505,4,FALSE)</f>
        <v>54</v>
      </c>
      <c r="I346">
        <f>VLOOKUP($A346,Лист2!$A$2:'Лист2'!$F$505,5,FALSE)</f>
        <v>12817</v>
      </c>
      <c r="J346">
        <f>VLOOKUP($A346,Лист2!$A$2:'Лист2'!$F$505,6,FALSE)</f>
        <v>11865</v>
      </c>
      <c r="K346">
        <f t="shared" si="31"/>
        <v>37.69</v>
      </c>
      <c r="L346">
        <f t="shared" si="32"/>
        <v>26.84</v>
      </c>
      <c r="M346">
        <f t="shared" si="33"/>
        <v>5835431.9185384642</v>
      </c>
      <c r="N346">
        <f t="shared" si="34"/>
        <v>4</v>
      </c>
      <c r="O346" s="27">
        <f t="shared" si="35"/>
        <v>402601.11111111112</v>
      </c>
    </row>
    <row r="347" spans="1:15" ht="14.25" customHeight="1" x14ac:dyDescent="0.3">
      <c r="A347" t="str">
        <f t="shared" si="30"/>
        <v>2020-05-10 Москва Восток</v>
      </c>
      <c r="B347" s="9">
        <v>43961</v>
      </c>
      <c r="C347" s="10" t="s">
        <v>22</v>
      </c>
      <c r="D347" s="10">
        <v>231559.5</v>
      </c>
      <c r="E347" s="10">
        <v>23443725</v>
      </c>
      <c r="F347" s="10">
        <v>17121204.866</v>
      </c>
      <c r="G347" s="11">
        <v>269535.72538461542</v>
      </c>
      <c r="H347">
        <f>VLOOKUP($A347,Лист2!$A$2:'Лист2'!$F$505,4,FALSE)</f>
        <v>54</v>
      </c>
      <c r="I347">
        <f>VLOOKUP($A347,Лист2!$A$2:'Лист2'!$F$505,5,FALSE)</f>
        <v>13832</v>
      </c>
      <c r="J347">
        <f>VLOOKUP($A347,Лист2!$A$2:'Лист2'!$F$505,6,FALSE)</f>
        <v>12864</v>
      </c>
      <c r="K347">
        <f t="shared" si="31"/>
        <v>36.93</v>
      </c>
      <c r="L347">
        <f t="shared" si="32"/>
        <v>25.82</v>
      </c>
      <c r="M347">
        <f t="shared" si="33"/>
        <v>6052984.4086153843</v>
      </c>
      <c r="N347">
        <f t="shared" si="34"/>
        <v>7</v>
      </c>
      <c r="O347" s="27">
        <f t="shared" si="35"/>
        <v>434143.05555555556</v>
      </c>
    </row>
    <row r="348" spans="1:15" ht="14.25" customHeight="1" x14ac:dyDescent="0.3">
      <c r="A348" t="str">
        <f t="shared" si="30"/>
        <v>2020-05-08 Москва Восток</v>
      </c>
      <c r="B348" s="6">
        <v>43959</v>
      </c>
      <c r="C348" s="7" t="s">
        <v>22</v>
      </c>
      <c r="D348" s="7">
        <v>225076.5</v>
      </c>
      <c r="E348" s="7">
        <v>22846078.5</v>
      </c>
      <c r="F348" s="7">
        <v>16722171.227</v>
      </c>
      <c r="G348" s="8">
        <v>479024.68461538455</v>
      </c>
      <c r="H348">
        <f>VLOOKUP($A348,Лист2!$A$2:'Лист2'!$F$505,4,FALSE)</f>
        <v>54</v>
      </c>
      <c r="I348">
        <f>VLOOKUP($A348,Лист2!$A$2:'Лист2'!$F$505,5,FALSE)</f>
        <v>13563</v>
      </c>
      <c r="J348">
        <f>VLOOKUP($A348,Лист2!$A$2:'Лист2'!$F$505,6,FALSE)</f>
        <v>12604</v>
      </c>
      <c r="K348">
        <f t="shared" si="31"/>
        <v>36.619999999999997</v>
      </c>
      <c r="L348">
        <f t="shared" si="32"/>
        <v>24.71</v>
      </c>
      <c r="M348">
        <f t="shared" si="33"/>
        <v>5644882.5883846153</v>
      </c>
      <c r="N348">
        <f t="shared" si="34"/>
        <v>5</v>
      </c>
      <c r="O348" s="27">
        <f t="shared" si="35"/>
        <v>423075.52777777775</v>
      </c>
    </row>
    <row r="349" spans="1:15" ht="14.25" customHeight="1" x14ac:dyDescent="0.3">
      <c r="A349" t="str">
        <f t="shared" si="30"/>
        <v>2020-05-07 Москва Восток</v>
      </c>
      <c r="B349" s="9">
        <v>43958</v>
      </c>
      <c r="C349" s="10" t="s">
        <v>22</v>
      </c>
      <c r="D349" s="10">
        <v>209415</v>
      </c>
      <c r="E349" s="10">
        <v>21463023</v>
      </c>
      <c r="F349" s="10">
        <v>15847839.739</v>
      </c>
      <c r="G349" s="11">
        <v>521163.87692307692</v>
      </c>
      <c r="H349">
        <f>VLOOKUP($A349,Лист2!$A$2:'Лист2'!$F$505,4,FALSE)</f>
        <v>54</v>
      </c>
      <c r="I349">
        <f>VLOOKUP($A349,Лист2!$A$2:'Лист2'!$F$505,5,FALSE)</f>
        <v>12743</v>
      </c>
      <c r="J349">
        <f>VLOOKUP($A349,Лист2!$A$2:'Лист2'!$F$505,6,FALSE)</f>
        <v>11858</v>
      </c>
      <c r="K349">
        <f t="shared" si="31"/>
        <v>35.43</v>
      </c>
      <c r="L349">
        <f t="shared" si="32"/>
        <v>23.73</v>
      </c>
      <c r="M349">
        <f t="shared" si="33"/>
        <v>5094019.3840769231</v>
      </c>
      <c r="N349">
        <f t="shared" si="34"/>
        <v>4</v>
      </c>
      <c r="O349" s="27">
        <f t="shared" si="35"/>
        <v>397463.38888888888</v>
      </c>
    </row>
    <row r="350" spans="1:15" ht="14.25" customHeight="1" x14ac:dyDescent="0.3">
      <c r="A350" t="str">
        <f t="shared" si="30"/>
        <v>2020-05-24 Москва Восток</v>
      </c>
      <c r="B350" s="6">
        <v>43975</v>
      </c>
      <c r="C350" s="7" t="s">
        <v>22</v>
      </c>
      <c r="D350" s="7">
        <v>193719</v>
      </c>
      <c r="E350" s="7">
        <v>19071117</v>
      </c>
      <c r="F350" s="7">
        <v>14541424.877999999</v>
      </c>
      <c r="G350" s="8">
        <v>304806.9854230769</v>
      </c>
      <c r="H350">
        <f>VLOOKUP($A350,Лист2!$A$2:'Лист2'!$F$505,4,FALSE)</f>
        <v>54</v>
      </c>
      <c r="I350">
        <f>VLOOKUP($A350,Лист2!$A$2:'Лист2'!$F$505,5,FALSE)</f>
        <v>12211</v>
      </c>
      <c r="J350">
        <f>VLOOKUP($A350,Лист2!$A$2:'Лист2'!$F$505,6,FALSE)</f>
        <v>11427</v>
      </c>
      <c r="K350">
        <f t="shared" si="31"/>
        <v>31.15</v>
      </c>
      <c r="L350">
        <f t="shared" si="32"/>
        <v>22.15</v>
      </c>
      <c r="M350">
        <f t="shared" si="33"/>
        <v>4224885.1365769245</v>
      </c>
      <c r="N350">
        <f t="shared" si="34"/>
        <v>7</v>
      </c>
      <c r="O350" s="27">
        <f t="shared" si="35"/>
        <v>353168.83333333331</v>
      </c>
    </row>
    <row r="351" spans="1:15" ht="14.25" customHeight="1" x14ac:dyDescent="0.3">
      <c r="A351" t="str">
        <f t="shared" si="30"/>
        <v>2020-04-29 Новосибирск</v>
      </c>
      <c r="B351" s="9">
        <v>43950</v>
      </c>
      <c r="C351" s="10" t="s">
        <v>23</v>
      </c>
      <c r="D351" s="10">
        <v>12250.5</v>
      </c>
      <c r="E351" s="10">
        <v>981519</v>
      </c>
      <c r="F351" s="10">
        <v>867080.68200000003</v>
      </c>
      <c r="G351" s="11">
        <v>102160.21538461538</v>
      </c>
      <c r="H351">
        <f>VLOOKUP($A351,Лист2!$A$2:'Лист2'!$F$505,4,FALSE)</f>
        <v>15</v>
      </c>
      <c r="I351">
        <f>VLOOKUP($A351,Лист2!$A$2:'Лист2'!$F$505,5,FALSE)</f>
        <v>659</v>
      </c>
      <c r="J351">
        <f>VLOOKUP($A351,Лист2!$A$2:'Лист2'!$F$505,6,FALSE)</f>
        <v>575</v>
      </c>
      <c r="K351">
        <f t="shared" si="31"/>
        <v>13.2</v>
      </c>
      <c r="L351">
        <f t="shared" si="32"/>
        <v>1.25</v>
      </c>
      <c r="M351">
        <f t="shared" si="33"/>
        <v>12278.102615384589</v>
      </c>
      <c r="N351">
        <f t="shared" si="34"/>
        <v>3</v>
      </c>
      <c r="O351" s="27">
        <f t="shared" si="35"/>
        <v>65434.6</v>
      </c>
    </row>
    <row r="352" spans="1:15" ht="14.25" customHeight="1" x14ac:dyDescent="0.3">
      <c r="A352" t="str">
        <f t="shared" si="30"/>
        <v>2020-04-28 Новосибирск</v>
      </c>
      <c r="B352" s="6">
        <v>43949</v>
      </c>
      <c r="C352" s="7" t="s">
        <v>23</v>
      </c>
      <c r="D352" s="7">
        <v>12541.5</v>
      </c>
      <c r="E352" s="7">
        <v>992541</v>
      </c>
      <c r="F352" s="7">
        <v>874678.696</v>
      </c>
      <c r="G352" s="8">
        <v>83886.676923076913</v>
      </c>
      <c r="H352">
        <f>VLOOKUP($A352,Лист2!$A$2:'Лист2'!$F$505,4,FALSE)</f>
        <v>15</v>
      </c>
      <c r="I352">
        <f>VLOOKUP($A352,Лист2!$A$2:'Лист2'!$F$505,5,FALSE)</f>
        <v>636</v>
      </c>
      <c r="J352">
        <f>VLOOKUP($A352,Лист2!$A$2:'Лист2'!$F$505,6,FALSE)</f>
        <v>547</v>
      </c>
      <c r="K352">
        <f t="shared" si="31"/>
        <v>13.47</v>
      </c>
      <c r="L352">
        <f t="shared" si="32"/>
        <v>3.42</v>
      </c>
      <c r="M352">
        <f t="shared" si="33"/>
        <v>33975.62707692309</v>
      </c>
      <c r="N352">
        <f t="shared" si="34"/>
        <v>2</v>
      </c>
      <c r="O352" s="27">
        <f t="shared" si="35"/>
        <v>66169.399999999994</v>
      </c>
    </row>
    <row r="353" spans="1:15" ht="14.25" customHeight="1" x14ac:dyDescent="0.3">
      <c r="A353" t="str">
        <f t="shared" si="30"/>
        <v>2020-05-31 Москва Восток</v>
      </c>
      <c r="B353" s="9">
        <v>43982</v>
      </c>
      <c r="C353" s="10" t="s">
        <v>22</v>
      </c>
      <c r="D353" s="10">
        <v>206758.5</v>
      </c>
      <c r="E353" s="10">
        <v>20717248.5</v>
      </c>
      <c r="F353" s="10">
        <v>15667372.685999999</v>
      </c>
      <c r="G353" s="11">
        <v>180007.08753846152</v>
      </c>
      <c r="H353">
        <f>VLOOKUP($A353,Лист2!$A$2:'Лист2'!$F$505,4,FALSE)</f>
        <v>54</v>
      </c>
      <c r="I353">
        <f>VLOOKUP($A353,Лист2!$A$2:'Лист2'!$F$505,5,FALSE)</f>
        <v>13106</v>
      </c>
      <c r="J353">
        <f>VLOOKUP($A353,Лист2!$A$2:'Лист2'!$F$505,6,FALSE)</f>
        <v>12164</v>
      </c>
      <c r="K353">
        <f t="shared" si="31"/>
        <v>32.229999999999997</v>
      </c>
      <c r="L353">
        <f t="shared" si="32"/>
        <v>23.51</v>
      </c>
      <c r="M353">
        <f t="shared" si="33"/>
        <v>4869868.72646154</v>
      </c>
      <c r="N353">
        <f t="shared" si="34"/>
        <v>7</v>
      </c>
      <c r="O353" s="27">
        <f t="shared" si="35"/>
        <v>383652.75</v>
      </c>
    </row>
    <row r="354" spans="1:15" ht="14.25" customHeight="1" x14ac:dyDescent="0.3">
      <c r="A354" t="str">
        <f t="shared" si="30"/>
        <v>2020-05-30 Москва Восток</v>
      </c>
      <c r="B354" s="6">
        <v>43981</v>
      </c>
      <c r="C354" s="7" t="s">
        <v>22</v>
      </c>
      <c r="D354" s="7">
        <v>244734</v>
      </c>
      <c r="E354" s="7">
        <v>24151980</v>
      </c>
      <c r="F354" s="7">
        <v>18429449.488000002</v>
      </c>
      <c r="G354" s="8">
        <v>303444.36538461538</v>
      </c>
      <c r="H354">
        <f>VLOOKUP($A354,Лист2!$A$2:'Лист2'!$F$505,4,FALSE)</f>
        <v>54</v>
      </c>
      <c r="I354">
        <f>VLOOKUP($A354,Лист2!$A$2:'Лист2'!$F$505,5,FALSE)</f>
        <v>14590</v>
      </c>
      <c r="J354">
        <f>VLOOKUP($A354,Лист2!$A$2:'Лист2'!$F$505,6,FALSE)</f>
        <v>13551</v>
      </c>
      <c r="K354">
        <f t="shared" si="31"/>
        <v>31.05</v>
      </c>
      <c r="L354">
        <f t="shared" si="32"/>
        <v>22.44</v>
      </c>
      <c r="M354">
        <f t="shared" si="33"/>
        <v>5419086.1466153832</v>
      </c>
      <c r="N354">
        <f t="shared" si="34"/>
        <v>6</v>
      </c>
      <c r="O354" s="27">
        <f t="shared" si="35"/>
        <v>447258.88888888888</v>
      </c>
    </row>
    <row r="355" spans="1:15" ht="14.25" customHeight="1" x14ac:dyDescent="0.3">
      <c r="A355" t="str">
        <f t="shared" si="30"/>
        <v>2020-05-28 Москва Восток</v>
      </c>
      <c r="B355" s="9">
        <v>43979</v>
      </c>
      <c r="C355" s="10" t="s">
        <v>22</v>
      </c>
      <c r="D355" s="10">
        <v>191641.5</v>
      </c>
      <c r="E355" s="10">
        <v>19549036.5</v>
      </c>
      <c r="F355" s="10">
        <v>14481164.23</v>
      </c>
      <c r="G355" s="11">
        <v>266079.27846153843</v>
      </c>
      <c r="H355">
        <f>VLOOKUP($A355,Лист2!$A$2:'Лист2'!$F$505,4,FALSE)</f>
        <v>54</v>
      </c>
      <c r="I355">
        <f>VLOOKUP($A355,Лист2!$A$2:'Лист2'!$F$505,5,FALSE)</f>
        <v>12409</v>
      </c>
      <c r="J355">
        <f>VLOOKUP($A355,Лист2!$A$2:'Лист2'!$F$505,6,FALSE)</f>
        <v>11582</v>
      </c>
      <c r="K355">
        <f t="shared" si="31"/>
        <v>35</v>
      </c>
      <c r="L355">
        <f t="shared" si="32"/>
        <v>24.56</v>
      </c>
      <c r="M355">
        <f t="shared" si="33"/>
        <v>4801792.9915384613</v>
      </c>
      <c r="N355">
        <f t="shared" si="34"/>
        <v>4</v>
      </c>
      <c r="O355" s="27">
        <f t="shared" si="35"/>
        <v>362019.19444444444</v>
      </c>
    </row>
    <row r="356" spans="1:15" ht="14.25" customHeight="1" x14ac:dyDescent="0.3">
      <c r="A356" t="str">
        <f t="shared" si="30"/>
        <v>2020-05-16 Новосибирск</v>
      </c>
      <c r="B356" s="6">
        <v>43967</v>
      </c>
      <c r="C356" s="7" t="s">
        <v>23</v>
      </c>
      <c r="D356" s="7">
        <v>16368</v>
      </c>
      <c r="E356" s="7">
        <v>1316350.5</v>
      </c>
      <c r="F356" s="7">
        <v>1092945.2830000001</v>
      </c>
      <c r="G356" s="8">
        <v>175846.6446153846</v>
      </c>
      <c r="H356">
        <f>VLOOKUP($A356,Лист2!$A$2:'Лист2'!$F$505,4,FALSE)</f>
        <v>16</v>
      </c>
      <c r="I356">
        <f>VLOOKUP($A356,Лист2!$A$2:'Лист2'!$F$505,5,FALSE)</f>
        <v>920</v>
      </c>
      <c r="J356">
        <f>VLOOKUP($A356,Лист2!$A$2:'Лист2'!$F$505,6,FALSE)</f>
        <v>818</v>
      </c>
      <c r="K356">
        <f t="shared" si="31"/>
        <v>20.440000000000001</v>
      </c>
      <c r="L356">
        <f t="shared" si="32"/>
        <v>3.61</v>
      </c>
      <c r="M356">
        <f t="shared" si="33"/>
        <v>47558.572384615341</v>
      </c>
      <c r="N356">
        <f t="shared" si="34"/>
        <v>6</v>
      </c>
      <c r="O356" s="27">
        <f t="shared" si="35"/>
        <v>82271.90625</v>
      </c>
    </row>
    <row r="357" spans="1:15" ht="14.25" customHeight="1" x14ac:dyDescent="0.3">
      <c r="A357" t="str">
        <f t="shared" si="30"/>
        <v>2020-05-19 Новосибирск</v>
      </c>
      <c r="B357" s="9">
        <v>43970</v>
      </c>
      <c r="C357" s="10" t="s">
        <v>23</v>
      </c>
      <c r="D357" s="10">
        <v>14427</v>
      </c>
      <c r="E357" s="10">
        <v>1126810.5</v>
      </c>
      <c r="F357" s="10">
        <v>963035.41399999999</v>
      </c>
      <c r="G357" s="11">
        <v>202056.34519230769</v>
      </c>
      <c r="H357">
        <f>VLOOKUP($A357,Лист2!$A$2:'Лист2'!$F$505,4,FALSE)</f>
        <v>17</v>
      </c>
      <c r="I357">
        <f>VLOOKUP($A357,Лист2!$A$2:'Лист2'!$F$505,5,FALSE)</f>
        <v>857</v>
      </c>
      <c r="J357">
        <f>VLOOKUP($A357,Лист2!$A$2:'Лист2'!$F$505,6,FALSE)</f>
        <v>757</v>
      </c>
      <c r="K357">
        <f t="shared" si="31"/>
        <v>17.010000000000002</v>
      </c>
      <c r="L357">
        <f t="shared" si="32"/>
        <v>-3.4</v>
      </c>
      <c r="M357">
        <f t="shared" si="33"/>
        <v>-38281.259192307683</v>
      </c>
      <c r="N357">
        <f t="shared" si="34"/>
        <v>2</v>
      </c>
      <c r="O357" s="27">
        <f t="shared" si="35"/>
        <v>66282.970588235301</v>
      </c>
    </row>
    <row r="358" spans="1:15" ht="14.25" customHeight="1" x14ac:dyDescent="0.3">
      <c r="A358" t="str">
        <f t="shared" si="30"/>
        <v>2020-05-17 Новосибирск</v>
      </c>
      <c r="B358" s="6">
        <v>43968</v>
      </c>
      <c r="C358" s="7" t="s">
        <v>23</v>
      </c>
      <c r="D358" s="7">
        <v>13440</v>
      </c>
      <c r="E358" s="7">
        <v>1157529</v>
      </c>
      <c r="F358" s="7">
        <v>935379.42299999984</v>
      </c>
      <c r="G358" s="8">
        <v>111375.6648</v>
      </c>
      <c r="H358">
        <f>VLOOKUP($A358,Лист2!$A$2:'Лист2'!$F$505,4,FALSE)</f>
        <v>16</v>
      </c>
      <c r="I358">
        <f>VLOOKUP($A358,Лист2!$A$2:'Лист2'!$F$505,5,FALSE)</f>
        <v>859</v>
      </c>
      <c r="J358">
        <f>VLOOKUP($A358,Лист2!$A$2:'Лист2'!$F$505,6,FALSE)</f>
        <v>746</v>
      </c>
      <c r="K358">
        <f t="shared" si="31"/>
        <v>23.75</v>
      </c>
      <c r="L358">
        <f t="shared" si="32"/>
        <v>9.57</v>
      </c>
      <c r="M358">
        <f t="shared" si="33"/>
        <v>110773.91220000017</v>
      </c>
      <c r="N358">
        <f t="shared" si="34"/>
        <v>7</v>
      </c>
      <c r="O358" s="27">
        <f t="shared" si="35"/>
        <v>72345.5625</v>
      </c>
    </row>
    <row r="359" spans="1:15" ht="14.25" customHeight="1" x14ac:dyDescent="0.3">
      <c r="A359" t="str">
        <f t="shared" si="30"/>
        <v>2020-05-09 Новосибирск</v>
      </c>
      <c r="B359" s="9">
        <v>43960</v>
      </c>
      <c r="C359" s="10" t="s">
        <v>23</v>
      </c>
      <c r="D359" s="10">
        <v>11745</v>
      </c>
      <c r="E359" s="10">
        <v>955801.5</v>
      </c>
      <c r="F359" s="10">
        <v>795942.652</v>
      </c>
      <c r="G359" s="11">
        <v>165952.05877692305</v>
      </c>
      <c r="H359">
        <f>VLOOKUP($A359,Лист2!$A$2:'Лист2'!$F$505,4,FALSE)</f>
        <v>15</v>
      </c>
      <c r="I359">
        <f>VLOOKUP($A359,Лист2!$A$2:'Лист2'!$F$505,5,FALSE)</f>
        <v>654</v>
      </c>
      <c r="J359">
        <f>VLOOKUP($A359,Лист2!$A$2:'Лист2'!$F$505,6,FALSE)</f>
        <v>570</v>
      </c>
      <c r="K359">
        <f t="shared" si="31"/>
        <v>20.079999999999998</v>
      </c>
      <c r="L359">
        <f t="shared" si="32"/>
        <v>-0.64</v>
      </c>
      <c r="M359">
        <f t="shared" si="33"/>
        <v>-6093.2107769230497</v>
      </c>
      <c r="N359">
        <f t="shared" si="34"/>
        <v>6</v>
      </c>
      <c r="O359" s="27">
        <f t="shared" si="35"/>
        <v>63720.1</v>
      </c>
    </row>
    <row r="360" spans="1:15" ht="14.25" customHeight="1" x14ac:dyDescent="0.3">
      <c r="A360" t="str">
        <f t="shared" si="30"/>
        <v>2020-05-04 Новосибирск</v>
      </c>
      <c r="B360" s="6">
        <v>43955</v>
      </c>
      <c r="C360" s="7" t="s">
        <v>23</v>
      </c>
      <c r="D360" s="7">
        <v>11062.5</v>
      </c>
      <c r="E360" s="7">
        <v>906343.5</v>
      </c>
      <c r="F360" s="7">
        <v>762082.74899999995</v>
      </c>
      <c r="G360" s="8">
        <v>125305.56399230768</v>
      </c>
      <c r="H360">
        <f>VLOOKUP($A360,Лист2!$A$2:'Лист2'!$F$505,4,FALSE)</f>
        <v>15</v>
      </c>
      <c r="I360">
        <f>VLOOKUP($A360,Лист2!$A$2:'Лист2'!$F$505,5,FALSE)</f>
        <v>622</v>
      </c>
      <c r="J360">
        <f>VLOOKUP($A360,Лист2!$A$2:'Лист2'!$F$505,6,FALSE)</f>
        <v>538</v>
      </c>
      <c r="K360">
        <f t="shared" si="31"/>
        <v>18.93</v>
      </c>
      <c r="L360">
        <f t="shared" si="32"/>
        <v>2.09</v>
      </c>
      <c r="M360">
        <f t="shared" si="33"/>
        <v>18955.187007692366</v>
      </c>
      <c r="N360">
        <f t="shared" si="34"/>
        <v>1</v>
      </c>
      <c r="O360" s="27">
        <f t="shared" si="35"/>
        <v>60422.9</v>
      </c>
    </row>
    <row r="361" spans="1:15" ht="14.25" customHeight="1" x14ac:dyDescent="0.3">
      <c r="A361" t="str">
        <f t="shared" si="30"/>
        <v>2020-05-02 Новосибирск</v>
      </c>
      <c r="B361" s="9">
        <v>43953</v>
      </c>
      <c r="C361" s="10" t="s">
        <v>23</v>
      </c>
      <c r="D361" s="10">
        <v>10018.5</v>
      </c>
      <c r="E361" s="10">
        <v>816859.5</v>
      </c>
      <c r="F361" s="10">
        <v>697541.2969999999</v>
      </c>
      <c r="G361" s="11">
        <v>106508.82307692307</v>
      </c>
      <c r="H361">
        <f>VLOOKUP($A361,Лист2!$A$2:'Лист2'!$F$505,4,FALSE)</f>
        <v>15</v>
      </c>
      <c r="I361">
        <f>VLOOKUP($A361,Лист2!$A$2:'Лист2'!$F$505,5,FALSE)</f>
        <v>567</v>
      </c>
      <c r="J361">
        <f>VLOOKUP($A361,Лист2!$A$2:'Лист2'!$F$505,6,FALSE)</f>
        <v>493</v>
      </c>
      <c r="K361">
        <f t="shared" si="31"/>
        <v>17.11</v>
      </c>
      <c r="L361">
        <f t="shared" si="32"/>
        <v>1.57</v>
      </c>
      <c r="M361">
        <f t="shared" si="33"/>
        <v>12809.379923077024</v>
      </c>
      <c r="N361">
        <f t="shared" si="34"/>
        <v>6</v>
      </c>
      <c r="O361" s="27">
        <f t="shared" si="35"/>
        <v>54457.3</v>
      </c>
    </row>
    <row r="362" spans="1:15" ht="14.25" customHeight="1" x14ac:dyDescent="0.3">
      <c r="A362" t="str">
        <f t="shared" si="30"/>
        <v>2020-05-26 Тюмень</v>
      </c>
      <c r="B362" s="6">
        <v>43977</v>
      </c>
      <c r="C362" s="7" t="s">
        <v>24</v>
      </c>
      <c r="D362" s="7">
        <v>10437</v>
      </c>
      <c r="E362" s="7">
        <v>833815.5</v>
      </c>
      <c r="F362" s="7">
        <v>737888.36599999992</v>
      </c>
      <c r="G362" s="8">
        <v>39424.853846153841</v>
      </c>
      <c r="H362">
        <f>VLOOKUP($A362,Лист2!$A$2:'Лист2'!$F$505,4,FALSE)</f>
        <v>7</v>
      </c>
      <c r="I362">
        <f>VLOOKUP($A362,Лист2!$A$2:'Лист2'!$F$505,5,FALSE)</f>
        <v>577</v>
      </c>
      <c r="J362">
        <f>VLOOKUP($A362,Лист2!$A$2:'Лист2'!$F$505,6,FALSE)</f>
        <v>389</v>
      </c>
      <c r="K362">
        <f t="shared" si="31"/>
        <v>13</v>
      </c>
      <c r="L362">
        <f t="shared" si="32"/>
        <v>6.78</v>
      </c>
      <c r="M362">
        <f t="shared" si="33"/>
        <v>56502.280153846237</v>
      </c>
      <c r="N362">
        <f t="shared" si="34"/>
        <v>2</v>
      </c>
      <c r="O362" s="27">
        <f t="shared" si="35"/>
        <v>119116.5</v>
      </c>
    </row>
    <row r="363" spans="1:15" ht="14.25" customHeight="1" x14ac:dyDescent="0.3">
      <c r="A363" t="str">
        <f t="shared" si="30"/>
        <v>2020-05-01 Новосибирск</v>
      </c>
      <c r="B363" s="9">
        <v>43952</v>
      </c>
      <c r="C363" s="10" t="s">
        <v>23</v>
      </c>
      <c r="D363" s="10">
        <v>13644</v>
      </c>
      <c r="E363" s="10">
        <v>1134444</v>
      </c>
      <c r="F363" s="10">
        <v>971710.87099999993</v>
      </c>
      <c r="G363" s="11">
        <v>291527.8831384615</v>
      </c>
      <c r="H363">
        <f>VLOOKUP($A363,Лист2!$A$2:'Лист2'!$F$505,4,FALSE)</f>
        <v>15</v>
      </c>
      <c r="I363">
        <f>VLOOKUP($A363,Лист2!$A$2:'Лист2'!$F$505,5,FALSE)</f>
        <v>721</v>
      </c>
      <c r="J363">
        <f>VLOOKUP($A363,Лист2!$A$2:'Лист2'!$F$505,6,FALSE)</f>
        <v>625</v>
      </c>
      <c r="K363">
        <f t="shared" si="31"/>
        <v>16.75</v>
      </c>
      <c r="L363">
        <f t="shared" si="32"/>
        <v>-11.35</v>
      </c>
      <c r="M363">
        <f t="shared" si="33"/>
        <v>-128794.75413846143</v>
      </c>
      <c r="N363">
        <f t="shared" si="34"/>
        <v>5</v>
      </c>
      <c r="O363" s="27">
        <f t="shared" si="35"/>
        <v>75629.600000000006</v>
      </c>
    </row>
    <row r="364" spans="1:15" ht="14.25" customHeight="1" x14ac:dyDescent="0.3">
      <c r="A364" t="str">
        <f t="shared" si="30"/>
        <v>2020-05-12 Новосибирск</v>
      </c>
      <c r="B364" s="6">
        <v>43963</v>
      </c>
      <c r="C364" s="7" t="s">
        <v>23</v>
      </c>
      <c r="D364" s="7">
        <v>13443</v>
      </c>
      <c r="E364" s="7">
        <v>1092277.5</v>
      </c>
      <c r="F364" s="7">
        <v>921493.48300000001</v>
      </c>
      <c r="G364" s="8">
        <v>218151.6</v>
      </c>
      <c r="H364">
        <f>VLOOKUP($A364,Лист2!$A$2:'Лист2'!$F$505,4,FALSE)</f>
        <v>15</v>
      </c>
      <c r="I364">
        <f>VLOOKUP($A364,Лист2!$A$2:'Лист2'!$F$505,5,FALSE)</f>
        <v>750</v>
      </c>
      <c r="J364">
        <f>VLOOKUP($A364,Лист2!$A$2:'Лист2'!$F$505,6,FALSE)</f>
        <v>659</v>
      </c>
      <c r="K364">
        <f t="shared" si="31"/>
        <v>18.53</v>
      </c>
      <c r="L364">
        <f t="shared" si="32"/>
        <v>-4.34</v>
      </c>
      <c r="M364">
        <f t="shared" si="33"/>
        <v>-47367.583000000013</v>
      </c>
      <c r="N364">
        <f t="shared" si="34"/>
        <v>2</v>
      </c>
      <c r="O364" s="27">
        <f t="shared" si="35"/>
        <v>72818.5</v>
      </c>
    </row>
    <row r="365" spans="1:15" ht="14.25" customHeight="1" x14ac:dyDescent="0.3">
      <c r="A365" t="str">
        <f t="shared" si="30"/>
        <v>2020-05-21 Новосибирск</v>
      </c>
      <c r="B365" s="9">
        <v>43972</v>
      </c>
      <c r="C365" s="10" t="s">
        <v>23</v>
      </c>
      <c r="D365" s="10">
        <v>14182.5</v>
      </c>
      <c r="E365" s="10">
        <v>1172574</v>
      </c>
      <c r="F365" s="10">
        <v>968784.86499999987</v>
      </c>
      <c r="G365" s="11">
        <v>94547</v>
      </c>
      <c r="H365">
        <f>VLOOKUP($A365,Лист2!$A$2:'Лист2'!$F$505,4,FALSE)</f>
        <v>18</v>
      </c>
      <c r="I365">
        <f>VLOOKUP($A365,Лист2!$A$2:'Лист2'!$F$505,5,FALSE)</f>
        <v>888</v>
      </c>
      <c r="J365">
        <f>VLOOKUP($A365,Лист2!$A$2:'Лист2'!$F$505,6,FALSE)</f>
        <v>786</v>
      </c>
      <c r="K365">
        <f t="shared" si="31"/>
        <v>21.04</v>
      </c>
      <c r="L365">
        <f t="shared" si="32"/>
        <v>9.32</v>
      </c>
      <c r="M365">
        <f t="shared" si="33"/>
        <v>109242.13500000013</v>
      </c>
      <c r="N365">
        <f t="shared" si="34"/>
        <v>4</v>
      </c>
      <c r="O365" s="27">
        <f t="shared" si="35"/>
        <v>65143</v>
      </c>
    </row>
    <row r="366" spans="1:15" ht="14.25" customHeight="1" x14ac:dyDescent="0.3">
      <c r="A366" t="str">
        <f t="shared" si="30"/>
        <v>2020-05-20 Новосибирск</v>
      </c>
      <c r="B366" s="6">
        <v>43971</v>
      </c>
      <c r="C366" s="7" t="s">
        <v>23</v>
      </c>
      <c r="D366" s="7">
        <v>14928</v>
      </c>
      <c r="E366" s="7">
        <v>1217749.5</v>
      </c>
      <c r="F366" s="7">
        <v>1025585.5199999999</v>
      </c>
      <c r="G366" s="8">
        <v>84618.754369230766</v>
      </c>
      <c r="H366">
        <f>VLOOKUP($A366,Лист2!$A$2:'Лист2'!$F$505,4,FALSE)</f>
        <v>17</v>
      </c>
      <c r="I366">
        <f>VLOOKUP($A366,Лист2!$A$2:'Лист2'!$F$505,5,FALSE)</f>
        <v>890</v>
      </c>
      <c r="J366">
        <f>VLOOKUP($A366,Лист2!$A$2:'Лист2'!$F$505,6,FALSE)</f>
        <v>794</v>
      </c>
      <c r="K366">
        <f t="shared" si="31"/>
        <v>18.739999999999998</v>
      </c>
      <c r="L366">
        <f t="shared" si="32"/>
        <v>8.83</v>
      </c>
      <c r="M366">
        <f t="shared" si="33"/>
        <v>107545.22563076933</v>
      </c>
      <c r="N366">
        <f t="shared" si="34"/>
        <v>3</v>
      </c>
      <c r="O366" s="27">
        <f t="shared" si="35"/>
        <v>71632.323529411762</v>
      </c>
    </row>
    <row r="367" spans="1:15" ht="14.25" customHeight="1" x14ac:dyDescent="0.3">
      <c r="A367" t="str">
        <f t="shared" si="30"/>
        <v>2020-05-05 Новосибирск</v>
      </c>
      <c r="B367" s="9">
        <v>43956</v>
      </c>
      <c r="C367" s="10" t="s">
        <v>23</v>
      </c>
      <c r="D367" s="10">
        <v>13941</v>
      </c>
      <c r="E367" s="10">
        <v>1145575.5</v>
      </c>
      <c r="F367" s="10">
        <v>974448.12600000005</v>
      </c>
      <c r="G367" s="11">
        <v>152152.96544615386</v>
      </c>
      <c r="H367">
        <f>VLOOKUP($A367,Лист2!$A$2:'Лист2'!$F$505,4,FALSE)</f>
        <v>15</v>
      </c>
      <c r="I367">
        <f>VLOOKUP($A367,Лист2!$A$2:'Лист2'!$F$505,5,FALSE)</f>
        <v>750</v>
      </c>
      <c r="J367">
        <f>VLOOKUP($A367,Лист2!$A$2:'Лист2'!$F$505,6,FALSE)</f>
        <v>658</v>
      </c>
      <c r="K367">
        <f t="shared" si="31"/>
        <v>17.559999999999999</v>
      </c>
      <c r="L367">
        <f t="shared" si="32"/>
        <v>1.66</v>
      </c>
      <c r="M367">
        <f t="shared" si="33"/>
        <v>18974.408553846093</v>
      </c>
      <c r="N367">
        <f t="shared" si="34"/>
        <v>2</v>
      </c>
      <c r="O367" s="27">
        <f t="shared" si="35"/>
        <v>76371.7</v>
      </c>
    </row>
    <row r="368" spans="1:15" ht="14.25" customHeight="1" x14ac:dyDescent="0.3">
      <c r="A368" t="str">
        <f t="shared" si="30"/>
        <v>2020-05-13 Новосибирск</v>
      </c>
      <c r="B368" s="6">
        <v>43964</v>
      </c>
      <c r="C368" s="7" t="s">
        <v>23</v>
      </c>
      <c r="D368" s="7">
        <v>14643</v>
      </c>
      <c r="E368" s="7">
        <v>1172691</v>
      </c>
      <c r="F368" s="7">
        <v>971555.08299999998</v>
      </c>
      <c r="G368" s="8">
        <v>124018.33614615384</v>
      </c>
      <c r="H368">
        <f>VLOOKUP($A368,Лист2!$A$2:'Лист2'!$F$505,4,FALSE)</f>
        <v>15</v>
      </c>
      <c r="I368">
        <f>VLOOKUP($A368,Лист2!$A$2:'Лист2'!$F$505,5,FALSE)</f>
        <v>854</v>
      </c>
      <c r="J368">
        <f>VLOOKUP($A368,Лист2!$A$2:'Лист2'!$F$505,6,FALSE)</f>
        <v>756</v>
      </c>
      <c r="K368">
        <f t="shared" si="31"/>
        <v>20.7</v>
      </c>
      <c r="L368">
        <f t="shared" si="32"/>
        <v>6.58</v>
      </c>
      <c r="M368">
        <f t="shared" si="33"/>
        <v>77117.580853846172</v>
      </c>
      <c r="N368">
        <f t="shared" si="34"/>
        <v>3</v>
      </c>
      <c r="O368" s="27">
        <f t="shared" si="35"/>
        <v>78179.399999999994</v>
      </c>
    </row>
    <row r="369" spans="1:15" ht="14.25" customHeight="1" x14ac:dyDescent="0.3">
      <c r="A369" t="str">
        <f t="shared" si="30"/>
        <v>2020-05-03 Новосибирск</v>
      </c>
      <c r="B369" s="9">
        <v>43954</v>
      </c>
      <c r="C369" s="10" t="s">
        <v>23</v>
      </c>
      <c r="D369" s="10">
        <v>10032</v>
      </c>
      <c r="E369" s="10">
        <v>816150</v>
      </c>
      <c r="F369" s="10">
        <v>698626.03299999994</v>
      </c>
      <c r="G369" s="11">
        <v>97812.892307692295</v>
      </c>
      <c r="H369">
        <f>VLOOKUP($A369,Лист2!$A$2:'Лист2'!$F$505,4,FALSE)</f>
        <v>15</v>
      </c>
      <c r="I369">
        <f>VLOOKUP($A369,Лист2!$A$2:'Лист2'!$F$505,5,FALSE)</f>
        <v>585</v>
      </c>
      <c r="J369">
        <f>VLOOKUP($A369,Лист2!$A$2:'Лист2'!$F$505,6,FALSE)</f>
        <v>502</v>
      </c>
      <c r="K369">
        <f t="shared" si="31"/>
        <v>16.82</v>
      </c>
      <c r="L369">
        <f t="shared" si="32"/>
        <v>2.42</v>
      </c>
      <c r="M369">
        <f t="shared" si="33"/>
        <v>19711.074692307768</v>
      </c>
      <c r="N369">
        <f t="shared" si="34"/>
        <v>7</v>
      </c>
      <c r="O369" s="27">
        <f t="shared" si="35"/>
        <v>54410</v>
      </c>
    </row>
    <row r="370" spans="1:15" ht="14.25" customHeight="1" x14ac:dyDescent="0.3">
      <c r="A370" t="str">
        <f t="shared" si="30"/>
        <v>2020-05-06 Новосибирск</v>
      </c>
      <c r="B370" s="6">
        <v>43957</v>
      </c>
      <c r="C370" s="7" t="s">
        <v>23</v>
      </c>
      <c r="D370" s="7">
        <v>12468</v>
      </c>
      <c r="E370" s="7">
        <v>1016566.5</v>
      </c>
      <c r="F370" s="7">
        <v>858367.60399999993</v>
      </c>
      <c r="G370" s="8">
        <v>88833.638169230762</v>
      </c>
      <c r="H370">
        <f>VLOOKUP($A370,Лист2!$A$2:'Лист2'!$F$505,4,FALSE)</f>
        <v>15</v>
      </c>
      <c r="I370">
        <f>VLOOKUP($A370,Лист2!$A$2:'Лист2'!$F$505,5,FALSE)</f>
        <v>701</v>
      </c>
      <c r="J370">
        <f>VLOOKUP($A370,Лист2!$A$2:'Лист2'!$F$505,6,FALSE)</f>
        <v>611</v>
      </c>
      <c r="K370">
        <f t="shared" si="31"/>
        <v>18.43</v>
      </c>
      <c r="L370">
        <f t="shared" si="32"/>
        <v>6.82</v>
      </c>
      <c r="M370">
        <f t="shared" si="33"/>
        <v>69365.257830769304</v>
      </c>
      <c r="N370">
        <f t="shared" si="34"/>
        <v>3</v>
      </c>
      <c r="O370" s="27">
        <f t="shared" si="35"/>
        <v>67771.100000000006</v>
      </c>
    </row>
    <row r="371" spans="1:15" ht="14.25" customHeight="1" x14ac:dyDescent="0.3">
      <c r="A371" t="str">
        <f t="shared" si="30"/>
        <v>2020-05-23 Новосибирск</v>
      </c>
      <c r="B371" s="9">
        <v>43974</v>
      </c>
      <c r="C371" s="10" t="s">
        <v>23</v>
      </c>
      <c r="D371" s="10">
        <v>17943</v>
      </c>
      <c r="E371" s="10">
        <v>1457391</v>
      </c>
      <c r="F371" s="10">
        <v>1194154.7659999998</v>
      </c>
      <c r="G371" s="11">
        <v>124621.03076923077</v>
      </c>
      <c r="H371">
        <f>VLOOKUP($A371,Лист2!$A$2:'Лист2'!$F$505,4,FALSE)</f>
        <v>18</v>
      </c>
      <c r="I371">
        <f>VLOOKUP($A371,Лист2!$A$2:'Лист2'!$F$505,5,FALSE)</f>
        <v>1031</v>
      </c>
      <c r="J371">
        <f>VLOOKUP($A371,Лист2!$A$2:'Лист2'!$F$505,6,FALSE)</f>
        <v>918</v>
      </c>
      <c r="K371">
        <f t="shared" si="31"/>
        <v>22.04</v>
      </c>
      <c r="L371">
        <f t="shared" si="32"/>
        <v>9.51</v>
      </c>
      <c r="M371">
        <f t="shared" si="33"/>
        <v>138615.2032307694</v>
      </c>
      <c r="N371">
        <f t="shared" si="34"/>
        <v>6</v>
      </c>
      <c r="O371" s="27">
        <f t="shared" si="35"/>
        <v>80966.166666666672</v>
      </c>
    </row>
    <row r="372" spans="1:15" ht="14.25" customHeight="1" x14ac:dyDescent="0.3">
      <c r="A372" t="str">
        <f t="shared" si="30"/>
        <v>2020-05-25 Новосибирск</v>
      </c>
      <c r="B372" s="6">
        <v>43976</v>
      </c>
      <c r="C372" s="7" t="s">
        <v>23</v>
      </c>
      <c r="D372" s="7">
        <v>15807</v>
      </c>
      <c r="E372" s="7">
        <v>1326705</v>
      </c>
      <c r="F372" s="7">
        <v>1070563.6439999999</v>
      </c>
      <c r="G372" s="8">
        <v>123343.24153846155</v>
      </c>
      <c r="H372">
        <f>VLOOKUP($A372,Лист2!$A$2:'Лист2'!$F$505,4,FALSE)</f>
        <v>18</v>
      </c>
      <c r="I372">
        <f>VLOOKUP($A372,Лист2!$A$2:'Лист2'!$F$505,5,FALSE)</f>
        <v>989</v>
      </c>
      <c r="J372">
        <f>VLOOKUP($A372,Лист2!$A$2:'Лист2'!$F$505,6,FALSE)</f>
        <v>887</v>
      </c>
      <c r="K372">
        <f t="shared" si="31"/>
        <v>23.93</v>
      </c>
      <c r="L372">
        <f t="shared" si="32"/>
        <v>10.01</v>
      </c>
      <c r="M372">
        <f t="shared" si="33"/>
        <v>132798.11446153861</v>
      </c>
      <c r="N372">
        <f t="shared" si="34"/>
        <v>1</v>
      </c>
      <c r="O372" s="27">
        <f t="shared" si="35"/>
        <v>73705.833333333328</v>
      </c>
    </row>
    <row r="373" spans="1:15" ht="14.25" customHeight="1" x14ac:dyDescent="0.3">
      <c r="A373" t="str">
        <f t="shared" si="30"/>
        <v>2020-04-30 Новосибирск</v>
      </c>
      <c r="B373" s="9">
        <v>43951</v>
      </c>
      <c r="C373" s="10" t="s">
        <v>23</v>
      </c>
      <c r="D373" s="10">
        <v>11976</v>
      </c>
      <c r="E373" s="10">
        <v>1004511</v>
      </c>
      <c r="F373" s="10">
        <v>861334.61399999994</v>
      </c>
      <c r="G373" s="11">
        <v>20847.353846153845</v>
      </c>
      <c r="H373">
        <f>VLOOKUP($A373,Лист2!$A$2:'Лист2'!$F$505,4,FALSE)</f>
        <v>15</v>
      </c>
      <c r="I373">
        <f>VLOOKUP($A373,Лист2!$A$2:'Лист2'!$F$505,5,FALSE)</f>
        <v>644</v>
      </c>
      <c r="J373">
        <f>VLOOKUP($A373,Лист2!$A$2:'Лист2'!$F$505,6,FALSE)</f>
        <v>550</v>
      </c>
      <c r="K373">
        <f t="shared" si="31"/>
        <v>16.62</v>
      </c>
      <c r="L373">
        <f t="shared" si="32"/>
        <v>12.18</v>
      </c>
      <c r="M373">
        <f t="shared" si="33"/>
        <v>122329.03215384622</v>
      </c>
      <c r="N373">
        <f t="shared" si="34"/>
        <v>4</v>
      </c>
      <c r="O373" s="27">
        <f t="shared" si="35"/>
        <v>66967.399999999994</v>
      </c>
    </row>
    <row r="374" spans="1:15" ht="14.25" customHeight="1" x14ac:dyDescent="0.3">
      <c r="A374" t="str">
        <f t="shared" si="30"/>
        <v>2020-05-10 Новосибирск</v>
      </c>
      <c r="B374" s="6">
        <v>43961</v>
      </c>
      <c r="C374" s="7" t="s">
        <v>23</v>
      </c>
      <c r="D374" s="7">
        <v>14566.5</v>
      </c>
      <c r="E374" s="7">
        <v>1216557</v>
      </c>
      <c r="F374" s="7">
        <v>1013050.3829999999</v>
      </c>
      <c r="G374" s="8">
        <v>102510.40189230769</v>
      </c>
      <c r="H374">
        <f>VLOOKUP($A374,Лист2!$A$2:'Лист2'!$F$505,4,FALSE)</f>
        <v>15</v>
      </c>
      <c r="I374">
        <f>VLOOKUP($A374,Лист2!$A$2:'Лист2'!$F$505,5,FALSE)</f>
        <v>792</v>
      </c>
      <c r="J374">
        <f>VLOOKUP($A374,Лист2!$A$2:'Лист2'!$F$505,6,FALSE)</f>
        <v>695</v>
      </c>
      <c r="K374">
        <f t="shared" si="31"/>
        <v>20.09</v>
      </c>
      <c r="L374">
        <f t="shared" si="32"/>
        <v>8.3000000000000007</v>
      </c>
      <c r="M374">
        <f t="shared" si="33"/>
        <v>100996.21510769239</v>
      </c>
      <c r="N374">
        <f t="shared" si="34"/>
        <v>7</v>
      </c>
      <c r="O374" s="27">
        <f t="shared" si="35"/>
        <v>81103.8</v>
      </c>
    </row>
    <row r="375" spans="1:15" ht="14.25" customHeight="1" x14ac:dyDescent="0.3">
      <c r="A375" t="str">
        <f t="shared" si="30"/>
        <v>2020-05-08 Новосибирск</v>
      </c>
      <c r="B375" s="9">
        <v>43959</v>
      </c>
      <c r="C375" s="10" t="s">
        <v>23</v>
      </c>
      <c r="D375" s="10">
        <v>12976.5</v>
      </c>
      <c r="E375" s="10">
        <v>1046848.5</v>
      </c>
      <c r="F375" s="10">
        <v>892743.74599999993</v>
      </c>
      <c r="G375" s="11">
        <v>396844.24095384614</v>
      </c>
      <c r="H375">
        <f>VLOOKUP($A375,Лист2!$A$2:'Лист2'!$F$505,4,FALSE)</f>
        <v>15</v>
      </c>
      <c r="I375">
        <f>VLOOKUP($A375,Лист2!$A$2:'Лист2'!$F$505,5,FALSE)</f>
        <v>703</v>
      </c>
      <c r="J375">
        <f>VLOOKUP($A375,Лист2!$A$2:'Лист2'!$F$505,6,FALSE)</f>
        <v>609</v>
      </c>
      <c r="K375">
        <f t="shared" si="31"/>
        <v>17.260000000000002</v>
      </c>
      <c r="L375">
        <f t="shared" si="32"/>
        <v>-23.19</v>
      </c>
      <c r="M375">
        <f t="shared" si="33"/>
        <v>-242739.48695384606</v>
      </c>
      <c r="N375">
        <f t="shared" si="34"/>
        <v>5</v>
      </c>
      <c r="O375" s="27">
        <f t="shared" si="35"/>
        <v>69789.899999999994</v>
      </c>
    </row>
    <row r="376" spans="1:15" ht="14.25" customHeight="1" x14ac:dyDescent="0.3">
      <c r="A376" t="str">
        <f t="shared" si="30"/>
        <v>2020-05-07 Новосибирск</v>
      </c>
      <c r="B376" s="6">
        <v>43958</v>
      </c>
      <c r="C376" s="7" t="s">
        <v>23</v>
      </c>
      <c r="D376" s="7">
        <v>11719.5</v>
      </c>
      <c r="E376" s="7">
        <v>965880</v>
      </c>
      <c r="F376" s="7">
        <v>809986.38600000006</v>
      </c>
      <c r="G376" s="8">
        <v>106745.03623846154</v>
      </c>
      <c r="H376">
        <f>VLOOKUP($A376,Лист2!$A$2:'Лист2'!$F$505,4,FALSE)</f>
        <v>15</v>
      </c>
      <c r="I376">
        <f>VLOOKUP($A376,Лист2!$A$2:'Лист2'!$F$505,5,FALSE)</f>
        <v>676</v>
      </c>
      <c r="J376">
        <f>VLOOKUP($A376,Лист2!$A$2:'Лист2'!$F$505,6,FALSE)</f>
        <v>591</v>
      </c>
      <c r="K376">
        <f t="shared" si="31"/>
        <v>19.25</v>
      </c>
      <c r="L376">
        <f t="shared" si="32"/>
        <v>5.09</v>
      </c>
      <c r="M376">
        <f t="shared" si="33"/>
        <v>49148.577761538399</v>
      </c>
      <c r="N376">
        <f t="shared" si="34"/>
        <v>4</v>
      </c>
      <c r="O376" s="27">
        <f t="shared" si="35"/>
        <v>64392</v>
      </c>
    </row>
    <row r="377" spans="1:15" ht="14.25" customHeight="1" x14ac:dyDescent="0.3">
      <c r="A377" t="str">
        <f t="shared" si="30"/>
        <v>2020-05-24 Новосибирск</v>
      </c>
      <c r="B377" s="9">
        <v>43975</v>
      </c>
      <c r="C377" s="10" t="s">
        <v>23</v>
      </c>
      <c r="D377" s="10">
        <v>17197.5</v>
      </c>
      <c r="E377" s="10">
        <v>1386262.5</v>
      </c>
      <c r="F377" s="10">
        <v>1130117.3810000001</v>
      </c>
      <c r="G377" s="11">
        <v>121581.84923076924</v>
      </c>
      <c r="H377">
        <f>VLOOKUP($A377,Лист2!$A$2:'Лист2'!$F$505,4,FALSE)</f>
        <v>18</v>
      </c>
      <c r="I377">
        <f>VLOOKUP($A377,Лист2!$A$2:'Лист2'!$F$505,5,FALSE)</f>
        <v>1006</v>
      </c>
      <c r="J377">
        <f>VLOOKUP($A377,Лист2!$A$2:'Лист2'!$F$505,6,FALSE)</f>
        <v>904</v>
      </c>
      <c r="K377">
        <f t="shared" si="31"/>
        <v>22.67</v>
      </c>
      <c r="L377">
        <f t="shared" si="32"/>
        <v>9.7100000000000009</v>
      </c>
      <c r="M377">
        <f t="shared" si="33"/>
        <v>134563.26976923071</v>
      </c>
      <c r="N377">
        <f t="shared" si="34"/>
        <v>7</v>
      </c>
      <c r="O377" s="27">
        <f t="shared" si="35"/>
        <v>77014.583333333328</v>
      </c>
    </row>
    <row r="378" spans="1:15" ht="14.25" customHeight="1" x14ac:dyDescent="0.3">
      <c r="A378" t="str">
        <f t="shared" si="30"/>
        <v>2020-05-26 Новосибирск</v>
      </c>
      <c r="B378" s="6">
        <v>43977</v>
      </c>
      <c r="C378" s="7" t="s">
        <v>23</v>
      </c>
      <c r="D378" s="7">
        <v>14419.5</v>
      </c>
      <c r="E378" s="7">
        <v>1210456.5</v>
      </c>
      <c r="F378" s="7">
        <v>970917.12399999995</v>
      </c>
      <c r="G378" s="8">
        <v>88147.13846153846</v>
      </c>
      <c r="H378">
        <f>VLOOKUP($A378,Лист2!$A$2:'Лист2'!$F$505,4,FALSE)</f>
        <v>18</v>
      </c>
      <c r="I378">
        <f>VLOOKUP($A378,Лист2!$A$2:'Лист2'!$F$505,5,FALSE)</f>
        <v>914</v>
      </c>
      <c r="J378">
        <f>VLOOKUP($A378,Лист2!$A$2:'Лист2'!$F$505,6,FALSE)</f>
        <v>804</v>
      </c>
      <c r="K378">
        <f t="shared" si="31"/>
        <v>24.67</v>
      </c>
      <c r="L378">
        <f t="shared" si="32"/>
        <v>12.51</v>
      </c>
      <c r="M378">
        <f t="shared" si="33"/>
        <v>151392.23753846157</v>
      </c>
      <c r="N378">
        <f t="shared" si="34"/>
        <v>2</v>
      </c>
      <c r="O378" s="27">
        <f t="shared" si="35"/>
        <v>67247.583333333328</v>
      </c>
    </row>
    <row r="379" spans="1:15" ht="14.25" customHeight="1" x14ac:dyDescent="0.3">
      <c r="A379" t="str">
        <f t="shared" si="30"/>
        <v>2020-06-01 Самара</v>
      </c>
      <c r="B379" s="9">
        <v>43983</v>
      </c>
      <c r="C379" s="10" t="s">
        <v>9</v>
      </c>
      <c r="D379" s="10">
        <v>7816.5</v>
      </c>
      <c r="E379" s="10">
        <v>636345</v>
      </c>
      <c r="F379" s="10">
        <v>550528.66300000006</v>
      </c>
      <c r="G379" s="11">
        <v>190344.3008</v>
      </c>
      <c r="H379">
        <f>VLOOKUP($A379,Лист2!$A$2:'Лист2'!$F$505,4,FALSE)</f>
        <v>15</v>
      </c>
      <c r="I379">
        <f>VLOOKUP($A379,Лист2!$A$2:'Лист2'!$F$505,5,FALSE)</f>
        <v>453</v>
      </c>
      <c r="J379">
        <f>VLOOKUP($A379,Лист2!$A$2:'Лист2'!$F$505,6,FALSE)</f>
        <v>370</v>
      </c>
      <c r="K379">
        <f t="shared" si="31"/>
        <v>15.59</v>
      </c>
      <c r="L379">
        <f t="shared" si="32"/>
        <v>-16.43</v>
      </c>
      <c r="M379">
        <f t="shared" si="33"/>
        <v>-104527.96380000006</v>
      </c>
      <c r="N379">
        <f t="shared" si="34"/>
        <v>1</v>
      </c>
      <c r="O379" s="27">
        <f t="shared" si="35"/>
        <v>42423</v>
      </c>
    </row>
    <row r="380" spans="1:15" ht="14.25" customHeight="1" x14ac:dyDescent="0.3">
      <c r="A380" t="str">
        <f t="shared" si="30"/>
        <v>2020-05-31 Томск</v>
      </c>
      <c r="B380" s="6">
        <v>43982</v>
      </c>
      <c r="C380" s="7" t="s">
        <v>25</v>
      </c>
      <c r="D380" s="7">
        <v>6409.5</v>
      </c>
      <c r="E380" s="7">
        <v>493893</v>
      </c>
      <c r="F380" s="7">
        <v>459762.61999999994</v>
      </c>
      <c r="G380" s="8">
        <v>28040.97692307692</v>
      </c>
      <c r="H380">
        <f>VLOOKUP($A380,Лист2!$A$2:'Лист2'!$F$505,4,FALSE)</f>
        <v>9</v>
      </c>
      <c r="I380">
        <f>VLOOKUP($A380,Лист2!$A$2:'Лист2'!$F$505,5,FALSE)</f>
        <v>345</v>
      </c>
      <c r="J380">
        <f>VLOOKUP($A380,Лист2!$A$2:'Лист2'!$F$505,6,FALSE)</f>
        <v>255</v>
      </c>
      <c r="K380">
        <f t="shared" si="31"/>
        <v>7.42</v>
      </c>
      <c r="L380">
        <f t="shared" si="32"/>
        <v>1.23</v>
      </c>
      <c r="M380">
        <f t="shared" si="33"/>
        <v>6089.4030769231431</v>
      </c>
      <c r="N380">
        <f t="shared" si="34"/>
        <v>7</v>
      </c>
      <c r="O380" s="27">
        <f t="shared" si="35"/>
        <v>54877</v>
      </c>
    </row>
    <row r="381" spans="1:15" ht="14.25" customHeight="1" x14ac:dyDescent="0.3">
      <c r="A381" t="str">
        <f t="shared" si="30"/>
        <v>2020-05-30 Тюмень</v>
      </c>
      <c r="B381" s="9">
        <v>43981</v>
      </c>
      <c r="C381" s="10" t="s">
        <v>24</v>
      </c>
      <c r="D381" s="10">
        <v>11220</v>
      </c>
      <c r="E381" s="10">
        <v>928675.5</v>
      </c>
      <c r="F381" s="10">
        <v>802403.80799999996</v>
      </c>
      <c r="G381" s="11">
        <v>136423.60523076923</v>
      </c>
      <c r="H381">
        <f>VLOOKUP($A381,Лист2!$A$2:'Лист2'!$F$505,4,FALSE)</f>
        <v>7</v>
      </c>
      <c r="I381">
        <f>VLOOKUP($A381,Лист2!$A$2:'Лист2'!$F$505,5,FALSE)</f>
        <v>532</v>
      </c>
      <c r="J381">
        <f>VLOOKUP($A381,Лист2!$A$2:'Лист2'!$F$505,6,FALSE)</f>
        <v>449</v>
      </c>
      <c r="K381">
        <f t="shared" si="31"/>
        <v>15.74</v>
      </c>
      <c r="L381">
        <f t="shared" si="32"/>
        <v>-1.0900000000000001</v>
      </c>
      <c r="M381">
        <f t="shared" si="33"/>
        <v>-10151.913230769191</v>
      </c>
      <c r="N381">
        <f t="shared" si="34"/>
        <v>6</v>
      </c>
      <c r="O381" s="27">
        <f t="shared" si="35"/>
        <v>132667.92857142858</v>
      </c>
    </row>
    <row r="382" spans="1:15" ht="14.25" customHeight="1" x14ac:dyDescent="0.3">
      <c r="A382" t="str">
        <f t="shared" si="30"/>
        <v>2020-05-29 Самара</v>
      </c>
      <c r="B382" s="6">
        <v>43980</v>
      </c>
      <c r="C382" s="7" t="s">
        <v>9</v>
      </c>
      <c r="D382" s="7">
        <v>8350.5</v>
      </c>
      <c r="E382" s="7">
        <v>651237</v>
      </c>
      <c r="F382" s="7">
        <v>601485.12600000005</v>
      </c>
      <c r="G382" s="8">
        <v>83014.635053846156</v>
      </c>
      <c r="H382">
        <f>VLOOKUP($A382,Лист2!$A$2:'Лист2'!$F$505,4,FALSE)</f>
        <v>15</v>
      </c>
      <c r="I382">
        <f>VLOOKUP($A382,Лист2!$A$2:'Лист2'!$F$505,5,FALSE)</f>
        <v>400</v>
      </c>
      <c r="J382">
        <f>VLOOKUP($A382,Лист2!$A$2:'Лист2'!$F$505,6,FALSE)</f>
        <v>329</v>
      </c>
      <c r="K382">
        <f t="shared" si="31"/>
        <v>8.27</v>
      </c>
      <c r="L382">
        <f t="shared" si="32"/>
        <v>-5.1100000000000003</v>
      </c>
      <c r="M382">
        <f t="shared" si="33"/>
        <v>-33262.761053846203</v>
      </c>
      <c r="N382">
        <f t="shared" si="34"/>
        <v>5</v>
      </c>
      <c r="O382" s="27">
        <f t="shared" si="35"/>
        <v>43415.8</v>
      </c>
    </row>
    <row r="383" spans="1:15" ht="14.25" customHeight="1" x14ac:dyDescent="0.3">
      <c r="A383" t="str">
        <f t="shared" si="30"/>
        <v>2020-05-28 Тюмень</v>
      </c>
      <c r="B383" s="9">
        <v>43979</v>
      </c>
      <c r="C383" s="10" t="s">
        <v>24</v>
      </c>
      <c r="D383" s="10">
        <v>8428.5</v>
      </c>
      <c r="E383" s="10">
        <v>694669.5</v>
      </c>
      <c r="F383" s="10">
        <v>594994.696</v>
      </c>
      <c r="G383" s="11">
        <v>42699.38461538461</v>
      </c>
      <c r="H383">
        <f>VLOOKUP($A383,Лист2!$A$2:'Лист2'!$F$505,4,FALSE)</f>
        <v>7</v>
      </c>
      <c r="I383">
        <f>VLOOKUP($A383,Лист2!$A$2:'Лист2'!$F$505,5,FALSE)</f>
        <v>420</v>
      </c>
      <c r="J383">
        <f>VLOOKUP($A383,Лист2!$A$2:'Лист2'!$F$505,6,FALSE)</f>
        <v>347</v>
      </c>
      <c r="K383">
        <f t="shared" si="31"/>
        <v>16.75</v>
      </c>
      <c r="L383">
        <f t="shared" si="32"/>
        <v>8.1999999999999993</v>
      </c>
      <c r="M383">
        <f t="shared" si="33"/>
        <v>56975.419384615394</v>
      </c>
      <c r="N383">
        <f t="shared" si="34"/>
        <v>4</v>
      </c>
      <c r="O383" s="27">
        <f t="shared" si="35"/>
        <v>99238.5</v>
      </c>
    </row>
    <row r="384" spans="1:15" ht="14.25" customHeight="1" x14ac:dyDescent="0.3">
      <c r="A384" t="str">
        <f t="shared" si="30"/>
        <v>2020-05-27 Кемерово</v>
      </c>
      <c r="B384" s="6">
        <v>43978</v>
      </c>
      <c r="C384" s="7" t="s">
        <v>10</v>
      </c>
      <c r="D384" s="7">
        <v>32817</v>
      </c>
      <c r="E384" s="7">
        <v>3015751.5</v>
      </c>
      <c r="F384" s="7">
        <v>2415980.7719999999</v>
      </c>
      <c r="G384" s="8">
        <v>346048.63569230767</v>
      </c>
      <c r="H384">
        <f>VLOOKUP($A384,Лист2!$A$2:'Лист2'!$F$505,4,FALSE)</f>
        <v>20</v>
      </c>
      <c r="I384">
        <f>VLOOKUP($A384,Лист2!$A$2:'Лист2'!$F$505,5,FALSE)</f>
        <v>2079</v>
      </c>
      <c r="J384">
        <f>VLOOKUP($A384,Лист2!$A$2:'Лист2'!$F$505,6,FALSE)</f>
        <v>1893</v>
      </c>
      <c r="K384">
        <f t="shared" si="31"/>
        <v>24.83</v>
      </c>
      <c r="L384">
        <f t="shared" si="32"/>
        <v>8.41</v>
      </c>
      <c r="M384">
        <f t="shared" si="33"/>
        <v>253722.09230769245</v>
      </c>
      <c r="N384">
        <f t="shared" si="34"/>
        <v>3</v>
      </c>
      <c r="O384" s="27">
        <f t="shared" si="35"/>
        <v>150787.57500000001</v>
      </c>
    </row>
    <row r="385" spans="1:15" ht="14.25" customHeight="1" x14ac:dyDescent="0.3">
      <c r="A385" t="str">
        <f t="shared" si="30"/>
        <v>2020-05-22 Кемерово</v>
      </c>
      <c r="B385" s="9">
        <v>43973</v>
      </c>
      <c r="C385" s="10" t="s">
        <v>10</v>
      </c>
      <c r="D385" s="10">
        <v>36031.5</v>
      </c>
      <c r="E385" s="10">
        <v>3091069.5</v>
      </c>
      <c r="F385" s="10">
        <v>2549333.4129999997</v>
      </c>
      <c r="G385" s="11">
        <v>289900.09384615382</v>
      </c>
      <c r="H385">
        <f>VLOOKUP($A385,Лист2!$A$2:'Лист2'!$F$505,4,FALSE)</f>
        <v>21</v>
      </c>
      <c r="I385">
        <f>VLOOKUP($A385,Лист2!$A$2:'Лист2'!$F$505,5,FALSE)</f>
        <v>2046</v>
      </c>
      <c r="J385">
        <f>VLOOKUP($A385,Лист2!$A$2:'Лист2'!$F$505,6,FALSE)</f>
        <v>1853</v>
      </c>
      <c r="K385">
        <f t="shared" si="31"/>
        <v>21.25</v>
      </c>
      <c r="L385">
        <f t="shared" si="32"/>
        <v>8.15</v>
      </c>
      <c r="M385">
        <f t="shared" si="33"/>
        <v>251835.99315384647</v>
      </c>
      <c r="N385">
        <f t="shared" si="34"/>
        <v>5</v>
      </c>
      <c r="O385" s="27">
        <f t="shared" si="35"/>
        <v>147193.78571428571</v>
      </c>
    </row>
    <row r="386" spans="1:15" ht="14.25" customHeight="1" x14ac:dyDescent="0.3">
      <c r="A386" t="str">
        <f t="shared" si="30"/>
        <v>2020-05-31 Уфа</v>
      </c>
      <c r="B386" s="6">
        <v>43982</v>
      </c>
      <c r="C386" s="7" t="s">
        <v>26</v>
      </c>
      <c r="D386" s="7">
        <v>5127</v>
      </c>
      <c r="E386" s="7">
        <v>468835.5</v>
      </c>
      <c r="F386" s="7">
        <v>412625.88699999999</v>
      </c>
      <c r="G386" s="8">
        <v>8642.376923076923</v>
      </c>
      <c r="H386">
        <f>VLOOKUP($A386,Лист2!$A$2:'Лист2'!$F$505,4,FALSE)</f>
        <v>6</v>
      </c>
      <c r="I386">
        <f>VLOOKUP($A386,Лист2!$A$2:'Лист2'!$F$505,5,FALSE)</f>
        <v>261</v>
      </c>
      <c r="J386">
        <f>VLOOKUP($A386,Лист2!$A$2:'Лист2'!$F$505,6,FALSE)</f>
        <v>188</v>
      </c>
      <c r="K386">
        <f t="shared" si="31"/>
        <v>13.62</v>
      </c>
      <c r="L386">
        <f t="shared" si="32"/>
        <v>10.15</v>
      </c>
      <c r="M386">
        <f t="shared" si="33"/>
        <v>47567.236076923087</v>
      </c>
      <c r="N386">
        <f t="shared" si="34"/>
        <v>7</v>
      </c>
      <c r="O386" s="27">
        <f t="shared" si="35"/>
        <v>78139.25</v>
      </c>
    </row>
    <row r="387" spans="1:15" ht="14.25" customHeight="1" x14ac:dyDescent="0.3">
      <c r="A387" t="str">
        <f t="shared" ref="A387:A450" si="36">_xlfn.CONCAT(TEXT(B387,"ГГГГ-ММ-ДД")," ",C387)</f>
        <v>2020-05-11 Кемерово</v>
      </c>
      <c r="B387" s="9">
        <v>43962</v>
      </c>
      <c r="C387" s="10" t="s">
        <v>10</v>
      </c>
      <c r="D387" s="10">
        <v>27187.5</v>
      </c>
      <c r="E387" s="10">
        <v>2479396.5</v>
      </c>
      <c r="F387" s="10">
        <v>1950422.9030000002</v>
      </c>
      <c r="G387" s="11">
        <v>381635.95355384616</v>
      </c>
      <c r="H387">
        <f>VLOOKUP($A387,Лист2!$A$2:'Лист2'!$F$505,4,FALSE)</f>
        <v>21</v>
      </c>
      <c r="I387">
        <f>VLOOKUP($A387,Лист2!$A$2:'Лист2'!$F$505,5,FALSE)</f>
        <v>1597</v>
      </c>
      <c r="J387">
        <f>VLOOKUP($A387,Лист2!$A$2:'Лист2'!$F$505,6,FALSE)</f>
        <v>1457</v>
      </c>
      <c r="K387">
        <f t="shared" ref="K387:K450" si="37">ROUND((($E387-$F387)/$F387)*100,2)</f>
        <v>27.12</v>
      </c>
      <c r="L387">
        <f t="shared" ref="L387:L450" si="38">ROUND(($M387/$E387)*100,2)</f>
        <v>5.94</v>
      </c>
      <c r="M387">
        <f t="shared" ref="M387:M450" si="39">$E387-$F387-$G387</f>
        <v>147337.64344615367</v>
      </c>
      <c r="N387">
        <f t="shared" ref="N387:N450" si="40">WEEKDAY($B387,2)</f>
        <v>1</v>
      </c>
      <c r="O387" s="27">
        <f t="shared" ref="O387:O450" si="41">$E387/$H387</f>
        <v>118066.5</v>
      </c>
    </row>
    <row r="388" spans="1:15" ht="14.25" customHeight="1" x14ac:dyDescent="0.3">
      <c r="A388" t="str">
        <f t="shared" si="36"/>
        <v>2020-05-30 Новосибирск</v>
      </c>
      <c r="B388" s="6">
        <v>43981</v>
      </c>
      <c r="C388" s="7" t="s">
        <v>23</v>
      </c>
      <c r="D388" s="7">
        <v>20688</v>
      </c>
      <c r="E388" s="7">
        <v>1773154.5</v>
      </c>
      <c r="F388" s="7">
        <v>1458979.4909999999</v>
      </c>
      <c r="G388" s="8">
        <v>98432.213407692296</v>
      </c>
      <c r="H388">
        <f>VLOOKUP($A388,Лист2!$A$2:'Лист2'!$F$505,4,FALSE)</f>
        <v>18</v>
      </c>
      <c r="I388">
        <f>VLOOKUP($A388,Лист2!$A$2:'Лист2'!$F$505,5,FALSE)</f>
        <v>1216</v>
      </c>
      <c r="J388">
        <f>VLOOKUP($A388,Лист2!$A$2:'Лист2'!$F$505,6,FALSE)</f>
        <v>1101</v>
      </c>
      <c r="K388">
        <f t="shared" si="37"/>
        <v>21.53</v>
      </c>
      <c r="L388">
        <f t="shared" si="38"/>
        <v>12.17</v>
      </c>
      <c r="M388">
        <f t="shared" si="39"/>
        <v>215742.79559230778</v>
      </c>
      <c r="N388">
        <f t="shared" si="40"/>
        <v>6</v>
      </c>
      <c r="O388" s="27">
        <f t="shared" si="41"/>
        <v>98508.583333333328</v>
      </c>
    </row>
    <row r="389" spans="1:15" ht="14.25" customHeight="1" x14ac:dyDescent="0.3">
      <c r="A389" t="str">
        <f t="shared" si="36"/>
        <v>2020-05-28 Новосибирск</v>
      </c>
      <c r="B389" s="9">
        <v>43979</v>
      </c>
      <c r="C389" s="10" t="s">
        <v>23</v>
      </c>
      <c r="D389" s="10">
        <v>15678</v>
      </c>
      <c r="E389" s="10">
        <v>1387443</v>
      </c>
      <c r="F389" s="10">
        <v>1121336.507</v>
      </c>
      <c r="G389" s="11">
        <v>101620.2923076923</v>
      </c>
      <c r="H389">
        <f>VLOOKUP($A389,Лист2!$A$2:'Лист2'!$F$505,4,FALSE)</f>
        <v>18</v>
      </c>
      <c r="I389">
        <f>VLOOKUP($A389,Лист2!$A$2:'Лист2'!$F$505,5,FALSE)</f>
        <v>1020</v>
      </c>
      <c r="J389">
        <f>VLOOKUP($A389,Лист2!$A$2:'Лист2'!$F$505,6,FALSE)</f>
        <v>911</v>
      </c>
      <c r="K389">
        <f t="shared" si="37"/>
        <v>23.73</v>
      </c>
      <c r="L389">
        <f t="shared" si="38"/>
        <v>11.86</v>
      </c>
      <c r="M389">
        <f t="shared" si="39"/>
        <v>164486.20069230773</v>
      </c>
      <c r="N389">
        <f t="shared" si="40"/>
        <v>4</v>
      </c>
      <c r="O389" s="27">
        <f t="shared" si="41"/>
        <v>77080.166666666672</v>
      </c>
    </row>
    <row r="390" spans="1:15" ht="14.25" customHeight="1" x14ac:dyDescent="0.3">
      <c r="A390" t="str">
        <f t="shared" si="36"/>
        <v>2020-05-18 Кемерово</v>
      </c>
      <c r="B390" s="6">
        <v>43969</v>
      </c>
      <c r="C390" s="7" t="s">
        <v>10</v>
      </c>
      <c r="D390" s="7">
        <v>31329</v>
      </c>
      <c r="E390" s="7">
        <v>2826379.5</v>
      </c>
      <c r="F390" s="7">
        <v>2229453.5079999999</v>
      </c>
      <c r="G390" s="8">
        <v>331756.18072307692</v>
      </c>
      <c r="H390">
        <f>VLOOKUP($A390,Лист2!$A$2:'Лист2'!$F$505,4,FALSE)</f>
        <v>21</v>
      </c>
      <c r="I390">
        <f>VLOOKUP($A390,Лист2!$A$2:'Лист2'!$F$505,5,FALSE)</f>
        <v>1834</v>
      </c>
      <c r="J390">
        <f>VLOOKUP($A390,Лист2!$A$2:'Лист2'!$F$505,6,FALSE)</f>
        <v>1660</v>
      </c>
      <c r="K390">
        <f t="shared" si="37"/>
        <v>26.77</v>
      </c>
      <c r="L390">
        <f t="shared" si="38"/>
        <v>9.3800000000000008</v>
      </c>
      <c r="M390">
        <f t="shared" si="39"/>
        <v>265169.81127692317</v>
      </c>
      <c r="N390">
        <f t="shared" si="40"/>
        <v>1</v>
      </c>
      <c r="O390" s="27">
        <f t="shared" si="41"/>
        <v>134589.5</v>
      </c>
    </row>
    <row r="391" spans="1:15" ht="14.25" customHeight="1" x14ac:dyDescent="0.3">
      <c r="A391" t="str">
        <f t="shared" si="36"/>
        <v>2020-05-14 Кемерово</v>
      </c>
      <c r="B391" s="9">
        <v>43965</v>
      </c>
      <c r="C391" s="10" t="s">
        <v>10</v>
      </c>
      <c r="D391" s="10">
        <v>29658</v>
      </c>
      <c r="E391" s="10">
        <v>2703132</v>
      </c>
      <c r="F391" s="10">
        <v>2160539.9959999998</v>
      </c>
      <c r="G391" s="11">
        <v>312856.16153846151</v>
      </c>
      <c r="H391">
        <f>VLOOKUP($A391,Лист2!$A$2:'Лист2'!$F$505,4,FALSE)</f>
        <v>21</v>
      </c>
      <c r="I391">
        <f>VLOOKUP($A391,Лист2!$A$2:'Лист2'!$F$505,5,FALSE)</f>
        <v>1706</v>
      </c>
      <c r="J391">
        <f>VLOOKUP($A391,Лист2!$A$2:'Лист2'!$F$505,6,FALSE)</f>
        <v>1548</v>
      </c>
      <c r="K391">
        <f t="shared" si="37"/>
        <v>25.11</v>
      </c>
      <c r="L391">
        <f t="shared" si="38"/>
        <v>8.5</v>
      </c>
      <c r="M391">
        <f t="shared" si="39"/>
        <v>229735.84246153868</v>
      </c>
      <c r="N391">
        <f t="shared" si="40"/>
        <v>4</v>
      </c>
      <c r="O391" s="27">
        <f t="shared" si="41"/>
        <v>128720.57142857143</v>
      </c>
    </row>
    <row r="392" spans="1:15" ht="14.25" customHeight="1" x14ac:dyDescent="0.3">
      <c r="A392" t="str">
        <f t="shared" si="36"/>
        <v>2020-05-15 Кемерово</v>
      </c>
      <c r="B392" s="6">
        <v>43966</v>
      </c>
      <c r="C392" s="7" t="s">
        <v>10</v>
      </c>
      <c r="D392" s="7">
        <v>34150.5</v>
      </c>
      <c r="E392" s="7">
        <v>3038293.5</v>
      </c>
      <c r="F392" s="7">
        <v>2442084.5610000002</v>
      </c>
      <c r="G392" s="8">
        <v>277257.14947692305</v>
      </c>
      <c r="H392">
        <f>VLOOKUP($A392,Лист2!$A$2:'Лист2'!$F$505,4,FALSE)</f>
        <v>21</v>
      </c>
      <c r="I392">
        <f>VLOOKUP($A392,Лист2!$A$2:'Лист2'!$F$505,5,FALSE)</f>
        <v>1926</v>
      </c>
      <c r="J392">
        <f>VLOOKUP($A392,Лист2!$A$2:'Лист2'!$F$505,6,FALSE)</f>
        <v>1742</v>
      </c>
      <c r="K392">
        <f t="shared" si="37"/>
        <v>24.41</v>
      </c>
      <c r="L392">
        <f t="shared" si="38"/>
        <v>10.5</v>
      </c>
      <c r="M392">
        <f t="shared" si="39"/>
        <v>318951.78952307673</v>
      </c>
      <c r="N392">
        <f t="shared" si="40"/>
        <v>5</v>
      </c>
      <c r="O392" s="27">
        <f t="shared" si="41"/>
        <v>144680.64285714287</v>
      </c>
    </row>
    <row r="393" spans="1:15" ht="14.25" customHeight="1" x14ac:dyDescent="0.3">
      <c r="A393" t="str">
        <f t="shared" si="36"/>
        <v>2020-06-01 Кемерово</v>
      </c>
      <c r="B393" s="9">
        <v>43983</v>
      </c>
      <c r="C393" s="10" t="s">
        <v>10</v>
      </c>
      <c r="D393" s="10">
        <v>31947</v>
      </c>
      <c r="E393" s="10">
        <v>2945035.5</v>
      </c>
      <c r="F393" s="10">
        <v>2320195.4450000003</v>
      </c>
      <c r="G393" s="11">
        <v>383761.6669230769</v>
      </c>
      <c r="H393">
        <f>VLOOKUP($A393,Лист2!$A$2:'Лист2'!$F$505,4,FALSE)</f>
        <v>21</v>
      </c>
      <c r="I393">
        <f>VLOOKUP($A393,Лист2!$A$2:'Лист2'!$F$505,5,FALSE)</f>
        <v>2025</v>
      </c>
      <c r="J393">
        <f>VLOOKUP($A393,Лист2!$A$2:'Лист2'!$F$505,6,FALSE)</f>
        <v>1849</v>
      </c>
      <c r="K393">
        <f t="shared" si="37"/>
        <v>26.93</v>
      </c>
      <c r="L393">
        <f t="shared" si="38"/>
        <v>8.19</v>
      </c>
      <c r="M393">
        <f t="shared" si="39"/>
        <v>241078.3880769228</v>
      </c>
      <c r="N393">
        <f t="shared" si="40"/>
        <v>1</v>
      </c>
      <c r="O393" s="27">
        <f t="shared" si="41"/>
        <v>140239.78571428571</v>
      </c>
    </row>
    <row r="394" spans="1:15" ht="14.25" customHeight="1" x14ac:dyDescent="0.3">
      <c r="A394" t="str">
        <f t="shared" si="36"/>
        <v>2020-05-31 Тюмень</v>
      </c>
      <c r="B394" s="6">
        <v>43982</v>
      </c>
      <c r="C394" s="7" t="s">
        <v>24</v>
      </c>
      <c r="D394" s="7">
        <v>10416</v>
      </c>
      <c r="E394" s="7">
        <v>866023.5</v>
      </c>
      <c r="F394" s="7">
        <v>744833.00199999998</v>
      </c>
      <c r="G394" s="8">
        <v>19998.63846153846</v>
      </c>
      <c r="H394">
        <f>VLOOKUP($A394,Лист2!$A$2:'Лист2'!$F$505,4,FALSE)</f>
        <v>7</v>
      </c>
      <c r="I394">
        <f>VLOOKUP($A394,Лист2!$A$2:'Лист2'!$F$505,5,FALSE)</f>
        <v>530</v>
      </c>
      <c r="J394">
        <f>VLOOKUP($A394,Лист2!$A$2:'Лист2'!$F$505,6,FALSE)</f>
        <v>447</v>
      </c>
      <c r="K394">
        <f t="shared" si="37"/>
        <v>16.27</v>
      </c>
      <c r="L394">
        <f t="shared" si="38"/>
        <v>11.68</v>
      </c>
      <c r="M394">
        <f t="shared" si="39"/>
        <v>101191.85953846156</v>
      </c>
      <c r="N394">
        <f t="shared" si="40"/>
        <v>7</v>
      </c>
      <c r="O394" s="27">
        <f t="shared" si="41"/>
        <v>123717.64285714286</v>
      </c>
    </row>
    <row r="395" spans="1:15" ht="14.25" customHeight="1" x14ac:dyDescent="0.3">
      <c r="A395" t="str">
        <f t="shared" si="36"/>
        <v>2020-05-29 Кемерово</v>
      </c>
      <c r="B395" s="9">
        <v>43980</v>
      </c>
      <c r="C395" s="10" t="s">
        <v>10</v>
      </c>
      <c r="D395" s="10">
        <v>35431.5</v>
      </c>
      <c r="E395" s="10">
        <v>3193167</v>
      </c>
      <c r="F395" s="10">
        <v>2545757.0549999997</v>
      </c>
      <c r="G395" s="11">
        <v>202281.06923076924</v>
      </c>
      <c r="H395">
        <f>VLOOKUP($A395,Лист2!$A$2:'Лист2'!$F$505,4,FALSE)</f>
        <v>20</v>
      </c>
      <c r="I395">
        <f>VLOOKUP($A395,Лист2!$A$2:'Лист2'!$F$505,5,FALSE)</f>
        <v>2111</v>
      </c>
      <c r="J395">
        <f>VLOOKUP($A395,Лист2!$A$2:'Лист2'!$F$505,6,FALSE)</f>
        <v>1917</v>
      </c>
      <c r="K395">
        <f t="shared" si="37"/>
        <v>25.43</v>
      </c>
      <c r="L395">
        <f t="shared" si="38"/>
        <v>13.94</v>
      </c>
      <c r="M395">
        <f t="shared" si="39"/>
        <v>445128.87576923106</v>
      </c>
      <c r="N395">
        <f t="shared" si="40"/>
        <v>5</v>
      </c>
      <c r="O395" s="27">
        <f t="shared" si="41"/>
        <v>159658.35</v>
      </c>
    </row>
    <row r="396" spans="1:15" ht="14.25" customHeight="1" x14ac:dyDescent="0.3">
      <c r="A396" t="str">
        <f t="shared" si="36"/>
        <v>2020-05-27 Екатеринбург</v>
      </c>
      <c r="B396" s="6">
        <v>43978</v>
      </c>
      <c r="C396" s="7" t="s">
        <v>11</v>
      </c>
      <c r="D396" s="7">
        <v>78544.5</v>
      </c>
      <c r="E396" s="7">
        <v>6701083.5</v>
      </c>
      <c r="F396" s="7">
        <v>5109499.6169999996</v>
      </c>
      <c r="G396" s="8">
        <v>76226.26923076922</v>
      </c>
      <c r="H396">
        <f>VLOOKUP($A396,Лист2!$A$2:'Лист2'!$F$505,4,FALSE)</f>
        <v>31</v>
      </c>
      <c r="I396">
        <f>VLOOKUP($A396,Лист2!$A$2:'Лист2'!$F$505,5,FALSE)</f>
        <v>5330</v>
      </c>
      <c r="J396">
        <f>VLOOKUP($A396,Лист2!$A$2:'Лист2'!$F$505,6,FALSE)</f>
        <v>4977</v>
      </c>
      <c r="K396">
        <f t="shared" si="37"/>
        <v>31.15</v>
      </c>
      <c r="L396">
        <f t="shared" si="38"/>
        <v>22.61</v>
      </c>
      <c r="M396">
        <f t="shared" si="39"/>
        <v>1515357.6137692311</v>
      </c>
      <c r="N396">
        <f t="shared" si="40"/>
        <v>3</v>
      </c>
      <c r="O396" s="27">
        <f t="shared" si="41"/>
        <v>216163.98387096773</v>
      </c>
    </row>
    <row r="397" spans="1:15" ht="14.25" customHeight="1" x14ac:dyDescent="0.3">
      <c r="A397" t="str">
        <f t="shared" si="36"/>
        <v>2020-05-22 Екатеринбург</v>
      </c>
      <c r="B397" s="9">
        <v>43973</v>
      </c>
      <c r="C397" s="10" t="s">
        <v>11</v>
      </c>
      <c r="D397" s="10">
        <v>97963.5</v>
      </c>
      <c r="E397" s="10">
        <v>7728465</v>
      </c>
      <c r="F397" s="10">
        <v>6415904.9240000006</v>
      </c>
      <c r="G397" s="11">
        <v>150138.82307692309</v>
      </c>
      <c r="H397">
        <f>VLOOKUP($A397,Лист2!$A$2:'Лист2'!$F$505,4,FALSE)</f>
        <v>31</v>
      </c>
      <c r="I397">
        <f>VLOOKUP($A397,Лист2!$A$2:'Лист2'!$F$505,5,FALSE)</f>
        <v>5965</v>
      </c>
      <c r="J397">
        <f>VLOOKUP($A397,Лист2!$A$2:'Лист2'!$F$505,6,FALSE)</f>
        <v>5533</v>
      </c>
      <c r="K397">
        <f t="shared" si="37"/>
        <v>20.46</v>
      </c>
      <c r="L397">
        <f t="shared" si="38"/>
        <v>15.04</v>
      </c>
      <c r="M397">
        <f t="shared" si="39"/>
        <v>1162421.2529230763</v>
      </c>
      <c r="N397">
        <f t="shared" si="40"/>
        <v>5</v>
      </c>
      <c r="O397" s="27">
        <f t="shared" si="41"/>
        <v>249305.32258064515</v>
      </c>
    </row>
    <row r="398" spans="1:15" ht="14.25" customHeight="1" x14ac:dyDescent="0.3">
      <c r="A398" t="str">
        <f t="shared" si="36"/>
        <v>2020-06-01 Екатеринбург</v>
      </c>
      <c r="B398" s="6">
        <v>43983</v>
      </c>
      <c r="C398" s="7" t="s">
        <v>11</v>
      </c>
      <c r="D398" s="7">
        <v>77269.5</v>
      </c>
      <c r="E398" s="7">
        <v>6829921.5</v>
      </c>
      <c r="F398" s="7">
        <v>5152925.182</v>
      </c>
      <c r="G398" s="8">
        <v>219200.11557692307</v>
      </c>
      <c r="H398">
        <f>VLOOKUP($A398,Лист2!$A$2:'Лист2'!$F$505,4,FALSE)</f>
        <v>31</v>
      </c>
      <c r="I398">
        <f>VLOOKUP($A398,Лист2!$A$2:'Лист2'!$F$505,5,FALSE)</f>
        <v>5468</v>
      </c>
      <c r="J398">
        <f>VLOOKUP($A398,Лист2!$A$2:'Лист2'!$F$505,6,FALSE)</f>
        <v>5081</v>
      </c>
      <c r="K398">
        <f t="shared" si="37"/>
        <v>32.54</v>
      </c>
      <c r="L398">
        <f t="shared" si="38"/>
        <v>21.34</v>
      </c>
      <c r="M398">
        <f t="shared" si="39"/>
        <v>1457796.2024230768</v>
      </c>
      <c r="N398">
        <f t="shared" si="40"/>
        <v>1</v>
      </c>
      <c r="O398" s="27">
        <f t="shared" si="41"/>
        <v>220320.04838709679</v>
      </c>
    </row>
    <row r="399" spans="1:15" ht="14.25" customHeight="1" x14ac:dyDescent="0.3">
      <c r="A399" t="str">
        <f t="shared" si="36"/>
        <v>2020-05-31 Новосибирск</v>
      </c>
      <c r="B399" s="9">
        <v>43982</v>
      </c>
      <c r="C399" s="10" t="s">
        <v>23</v>
      </c>
      <c r="D399" s="10">
        <v>16143</v>
      </c>
      <c r="E399" s="10">
        <v>1423410</v>
      </c>
      <c r="F399" s="10">
        <v>1183524.9380000001</v>
      </c>
      <c r="G399" s="11">
        <v>41938.950392307692</v>
      </c>
      <c r="H399">
        <f>VLOOKUP($A399,Лист2!$A$2:'Лист2'!$F$505,4,FALSE)</f>
        <v>18</v>
      </c>
      <c r="I399">
        <f>VLOOKUP($A399,Лист2!$A$2:'Лист2'!$F$505,5,FALSE)</f>
        <v>1029</v>
      </c>
      <c r="J399">
        <f>VLOOKUP($A399,Лист2!$A$2:'Лист2'!$F$505,6,FALSE)</f>
        <v>925</v>
      </c>
      <c r="K399">
        <f t="shared" si="37"/>
        <v>20.27</v>
      </c>
      <c r="L399">
        <f t="shared" si="38"/>
        <v>13.91</v>
      </c>
      <c r="M399">
        <f t="shared" si="39"/>
        <v>197946.11160769223</v>
      </c>
      <c r="N399">
        <f t="shared" si="40"/>
        <v>7</v>
      </c>
      <c r="O399" s="27">
        <f t="shared" si="41"/>
        <v>79078.333333333328</v>
      </c>
    </row>
    <row r="400" spans="1:15" ht="14.25" customHeight="1" x14ac:dyDescent="0.3">
      <c r="A400" t="str">
        <f t="shared" si="36"/>
        <v>2020-05-11 Екатеринбург</v>
      </c>
      <c r="B400" s="6">
        <v>43962</v>
      </c>
      <c r="C400" s="7" t="s">
        <v>11</v>
      </c>
      <c r="D400" s="7">
        <v>72220.5</v>
      </c>
      <c r="E400" s="7">
        <v>6398719.5</v>
      </c>
      <c r="F400" s="7">
        <v>4782829.6060000006</v>
      </c>
      <c r="G400" s="8">
        <v>186502.14615384614</v>
      </c>
      <c r="H400">
        <f>VLOOKUP($A400,Лист2!$A$2:'Лист2'!$F$505,4,FALSE)</f>
        <v>31</v>
      </c>
      <c r="I400">
        <f>VLOOKUP($A400,Лист2!$A$2:'Лист2'!$F$505,5,FALSE)</f>
        <v>4826</v>
      </c>
      <c r="J400">
        <f>VLOOKUP($A400,Лист2!$A$2:'Лист2'!$F$505,6,FALSE)</f>
        <v>4483</v>
      </c>
      <c r="K400">
        <f t="shared" si="37"/>
        <v>33.79</v>
      </c>
      <c r="L400">
        <f t="shared" si="38"/>
        <v>22.34</v>
      </c>
      <c r="M400">
        <f t="shared" si="39"/>
        <v>1429387.7478461533</v>
      </c>
      <c r="N400">
        <f t="shared" si="40"/>
        <v>1</v>
      </c>
      <c r="O400" s="27">
        <f t="shared" si="41"/>
        <v>206410.30645161291</v>
      </c>
    </row>
    <row r="401" spans="1:15" ht="14.25" customHeight="1" x14ac:dyDescent="0.3">
      <c r="A401" t="str">
        <f t="shared" si="36"/>
        <v>2020-05-18 Екатеринбург</v>
      </c>
      <c r="B401" s="9">
        <v>43969</v>
      </c>
      <c r="C401" s="10" t="s">
        <v>11</v>
      </c>
      <c r="D401" s="10">
        <v>78058.5</v>
      </c>
      <c r="E401" s="10">
        <v>6609714</v>
      </c>
      <c r="F401" s="10">
        <v>5024858.7929999996</v>
      </c>
      <c r="G401" s="11">
        <v>140406.07692307691</v>
      </c>
      <c r="H401">
        <f>VLOOKUP($A401,Лист2!$A$2:'Лист2'!$F$505,4,FALSE)</f>
        <v>31</v>
      </c>
      <c r="I401">
        <f>VLOOKUP($A401,Лист2!$A$2:'Лист2'!$F$505,5,FALSE)</f>
        <v>5165</v>
      </c>
      <c r="J401">
        <f>VLOOKUP($A401,Лист2!$A$2:'Лист2'!$F$505,6,FALSE)</f>
        <v>4813</v>
      </c>
      <c r="K401">
        <f t="shared" si="37"/>
        <v>31.54</v>
      </c>
      <c r="L401">
        <f t="shared" si="38"/>
        <v>21.85</v>
      </c>
      <c r="M401">
        <f t="shared" si="39"/>
        <v>1444449.1300769234</v>
      </c>
      <c r="N401">
        <f t="shared" si="40"/>
        <v>1</v>
      </c>
      <c r="O401" s="27">
        <f t="shared" si="41"/>
        <v>213216.5806451613</v>
      </c>
    </row>
    <row r="402" spans="1:15" ht="14.25" customHeight="1" x14ac:dyDescent="0.3">
      <c r="A402" t="str">
        <f t="shared" si="36"/>
        <v>2020-05-14 Екатеринбург</v>
      </c>
      <c r="B402" s="6">
        <v>43965</v>
      </c>
      <c r="C402" s="7" t="s">
        <v>11</v>
      </c>
      <c r="D402" s="7">
        <v>70498.5</v>
      </c>
      <c r="E402" s="7">
        <v>6053649</v>
      </c>
      <c r="F402" s="7">
        <v>4580254.1549999993</v>
      </c>
      <c r="G402" s="8">
        <v>131801.93944615382</v>
      </c>
      <c r="H402">
        <f>VLOOKUP($A402,Лист2!$A$2:'Лист2'!$F$505,4,FALSE)</f>
        <v>31</v>
      </c>
      <c r="I402">
        <f>VLOOKUP($A402,Лист2!$A$2:'Лист2'!$F$505,5,FALSE)</f>
        <v>4695</v>
      </c>
      <c r="J402">
        <f>VLOOKUP($A402,Лист2!$A$2:'Лист2'!$F$505,6,FALSE)</f>
        <v>4372</v>
      </c>
      <c r="K402">
        <f t="shared" si="37"/>
        <v>32.17</v>
      </c>
      <c r="L402">
        <f t="shared" si="38"/>
        <v>22.16</v>
      </c>
      <c r="M402">
        <f t="shared" si="39"/>
        <v>1341592.9055538469</v>
      </c>
      <c r="N402">
        <f t="shared" si="40"/>
        <v>4</v>
      </c>
      <c r="O402" s="27">
        <f t="shared" si="41"/>
        <v>195279</v>
      </c>
    </row>
    <row r="403" spans="1:15" ht="14.25" customHeight="1" x14ac:dyDescent="0.3">
      <c r="A403" t="str">
        <f t="shared" si="36"/>
        <v>2020-05-15 Екатеринбург</v>
      </c>
      <c r="B403" s="9">
        <v>43966</v>
      </c>
      <c r="C403" s="10" t="s">
        <v>11</v>
      </c>
      <c r="D403" s="10">
        <v>78961.5</v>
      </c>
      <c r="E403" s="10">
        <v>6876454.5</v>
      </c>
      <c r="F403" s="10">
        <v>5258162.2879999997</v>
      </c>
      <c r="G403" s="11">
        <v>162133.18461538461</v>
      </c>
      <c r="H403">
        <f>VLOOKUP($A403,Лист2!$A$2:'Лист2'!$F$505,4,FALSE)</f>
        <v>31</v>
      </c>
      <c r="I403">
        <f>VLOOKUP($A403,Лист2!$A$2:'Лист2'!$F$505,5,FALSE)</f>
        <v>5184</v>
      </c>
      <c r="J403">
        <f>VLOOKUP($A403,Лист2!$A$2:'Лист2'!$F$505,6,FALSE)</f>
        <v>4778</v>
      </c>
      <c r="K403">
        <f t="shared" si="37"/>
        <v>30.78</v>
      </c>
      <c r="L403">
        <f t="shared" si="38"/>
        <v>21.18</v>
      </c>
      <c r="M403">
        <f t="shared" si="39"/>
        <v>1456159.0273846157</v>
      </c>
      <c r="N403">
        <f t="shared" si="40"/>
        <v>5</v>
      </c>
      <c r="O403" s="27">
        <f t="shared" si="41"/>
        <v>221821.11290322582</v>
      </c>
    </row>
    <row r="404" spans="1:15" ht="14.25" customHeight="1" x14ac:dyDescent="0.3">
      <c r="A404" t="str">
        <f t="shared" si="36"/>
        <v>2020-05-27 Тольятти</v>
      </c>
      <c r="B404" s="6">
        <v>43978</v>
      </c>
      <c r="C404" s="7" t="s">
        <v>12</v>
      </c>
      <c r="D404" s="7">
        <v>12490.5</v>
      </c>
      <c r="E404" s="7">
        <v>1054798.5</v>
      </c>
      <c r="F404" s="7">
        <v>878389.06499999994</v>
      </c>
      <c r="G404" s="8">
        <v>67454.765369230765</v>
      </c>
      <c r="H404">
        <f>VLOOKUP($A404,Лист2!$A$2:'Лист2'!$F$505,4,FALSE)</f>
        <v>10</v>
      </c>
      <c r="I404">
        <f>VLOOKUP($A404,Лист2!$A$2:'Лист2'!$F$505,5,FALSE)</f>
        <v>757</v>
      </c>
      <c r="J404">
        <f>VLOOKUP($A404,Лист2!$A$2:'Лист2'!$F$505,6,FALSE)</f>
        <v>660</v>
      </c>
      <c r="K404">
        <f t="shared" si="37"/>
        <v>20.079999999999998</v>
      </c>
      <c r="L404">
        <f t="shared" si="38"/>
        <v>10.33</v>
      </c>
      <c r="M404">
        <f t="shared" si="39"/>
        <v>108954.66963076929</v>
      </c>
      <c r="N404">
        <f t="shared" si="40"/>
        <v>3</v>
      </c>
      <c r="O404" s="27">
        <f t="shared" si="41"/>
        <v>105479.85</v>
      </c>
    </row>
    <row r="405" spans="1:15" ht="14.25" customHeight="1" x14ac:dyDescent="0.3">
      <c r="A405" t="str">
        <f t="shared" si="36"/>
        <v>2020-05-22 Тольятти</v>
      </c>
      <c r="B405" s="9">
        <v>43973</v>
      </c>
      <c r="C405" s="10" t="s">
        <v>12</v>
      </c>
      <c r="D405" s="10">
        <v>18036</v>
      </c>
      <c r="E405" s="10">
        <v>1455049.5</v>
      </c>
      <c r="F405" s="10">
        <v>1301439.284</v>
      </c>
      <c r="G405" s="11">
        <v>69189.123076923075</v>
      </c>
      <c r="H405">
        <f>VLOOKUP($A405,Лист2!$A$2:'Лист2'!$F$505,4,FALSE)</f>
        <v>10</v>
      </c>
      <c r="I405">
        <f>VLOOKUP($A405,Лист2!$A$2:'Лист2'!$F$505,5,FALSE)</f>
        <v>965</v>
      </c>
      <c r="J405">
        <f>VLOOKUP($A405,Лист2!$A$2:'Лист2'!$F$505,6,FALSE)</f>
        <v>861</v>
      </c>
      <c r="K405">
        <f t="shared" si="37"/>
        <v>11.8</v>
      </c>
      <c r="L405">
        <f t="shared" si="38"/>
        <v>5.8</v>
      </c>
      <c r="M405">
        <f t="shared" si="39"/>
        <v>84421.09292307694</v>
      </c>
      <c r="N405">
        <f t="shared" si="40"/>
        <v>5</v>
      </c>
      <c r="O405" s="27">
        <f t="shared" si="41"/>
        <v>145504.95000000001</v>
      </c>
    </row>
    <row r="406" spans="1:15" ht="14.25" customHeight="1" x14ac:dyDescent="0.3">
      <c r="A406" t="str">
        <f t="shared" si="36"/>
        <v>2020-06-01 Тольятти</v>
      </c>
      <c r="B406" s="6">
        <v>43983</v>
      </c>
      <c r="C406" s="7" t="s">
        <v>12</v>
      </c>
      <c r="D406" s="7">
        <v>11416.5</v>
      </c>
      <c r="E406" s="7">
        <v>1007742</v>
      </c>
      <c r="F406" s="7">
        <v>815296.88</v>
      </c>
      <c r="G406" s="8">
        <v>145147.84546153847</v>
      </c>
      <c r="H406">
        <f>VLOOKUP($A406,Лист2!$A$2:'Лист2'!$F$505,4,FALSE)</f>
        <v>10</v>
      </c>
      <c r="I406">
        <f>VLOOKUP($A406,Лист2!$A$2:'Лист2'!$F$505,5,FALSE)</f>
        <v>719</v>
      </c>
      <c r="J406">
        <f>VLOOKUP($A406,Лист2!$A$2:'Лист2'!$F$505,6,FALSE)</f>
        <v>627</v>
      </c>
      <c r="K406">
        <f t="shared" si="37"/>
        <v>23.6</v>
      </c>
      <c r="L406">
        <f t="shared" si="38"/>
        <v>4.6900000000000004</v>
      </c>
      <c r="M406">
        <f t="shared" si="39"/>
        <v>47297.274538461526</v>
      </c>
      <c r="N406">
        <f t="shared" si="40"/>
        <v>1</v>
      </c>
      <c r="O406" s="27">
        <f t="shared" si="41"/>
        <v>100774.2</v>
      </c>
    </row>
    <row r="407" spans="1:15" ht="14.25" customHeight="1" x14ac:dyDescent="0.3">
      <c r="A407" t="str">
        <f t="shared" si="36"/>
        <v>2020-05-11 Тольятти</v>
      </c>
      <c r="B407" s="9">
        <v>43962</v>
      </c>
      <c r="C407" s="10" t="s">
        <v>12</v>
      </c>
      <c r="D407" s="10">
        <v>9007.5</v>
      </c>
      <c r="E407" s="10">
        <v>734335.5</v>
      </c>
      <c r="F407" s="10">
        <v>622482.40399999998</v>
      </c>
      <c r="G407" s="11">
        <v>113093.66153846154</v>
      </c>
      <c r="H407">
        <f>VLOOKUP($A407,Лист2!$A$2:'Лист2'!$F$505,4,FALSE)</f>
        <v>10</v>
      </c>
      <c r="I407">
        <f>VLOOKUP($A407,Лист2!$A$2:'Лист2'!$F$505,5,FALSE)</f>
        <v>494</v>
      </c>
      <c r="J407">
        <f>VLOOKUP($A407,Лист2!$A$2:'Лист2'!$F$505,6,FALSE)</f>
        <v>421</v>
      </c>
      <c r="K407">
        <f t="shared" si="37"/>
        <v>17.97</v>
      </c>
      <c r="L407">
        <f t="shared" si="38"/>
        <v>-0.17</v>
      </c>
      <c r="M407">
        <f t="shared" si="39"/>
        <v>-1240.5655384615238</v>
      </c>
      <c r="N407">
        <f t="shared" si="40"/>
        <v>1</v>
      </c>
      <c r="O407" s="27">
        <f t="shared" si="41"/>
        <v>73433.55</v>
      </c>
    </row>
    <row r="408" spans="1:15" ht="14.25" customHeight="1" x14ac:dyDescent="0.3">
      <c r="A408" t="str">
        <f t="shared" si="36"/>
        <v>2020-05-29 Екатеринбург</v>
      </c>
      <c r="B408" s="6">
        <v>43980</v>
      </c>
      <c r="C408" s="7" t="s">
        <v>11</v>
      </c>
      <c r="D408" s="7">
        <v>87552</v>
      </c>
      <c r="E408" s="7">
        <v>7387116</v>
      </c>
      <c r="F408" s="7">
        <v>5815890.3319999995</v>
      </c>
      <c r="G408" s="8">
        <v>161811.89230769229</v>
      </c>
      <c r="H408">
        <f>VLOOKUP($A408,Лист2!$A$2:'Лист2'!$F$505,4,FALSE)</f>
        <v>31</v>
      </c>
      <c r="I408">
        <f>VLOOKUP($A408,Лист2!$A$2:'Лист2'!$F$505,5,FALSE)</f>
        <v>5751</v>
      </c>
      <c r="J408">
        <f>VLOOKUP($A408,Лист2!$A$2:'Лист2'!$F$505,6,FALSE)</f>
        <v>5319</v>
      </c>
      <c r="K408">
        <f t="shared" si="37"/>
        <v>27.02</v>
      </c>
      <c r="L408">
        <f t="shared" si="38"/>
        <v>19.079999999999998</v>
      </c>
      <c r="M408">
        <f t="shared" si="39"/>
        <v>1409413.7756923083</v>
      </c>
      <c r="N408">
        <f t="shared" si="40"/>
        <v>5</v>
      </c>
      <c r="O408" s="27">
        <f t="shared" si="41"/>
        <v>238294.06451612903</v>
      </c>
    </row>
    <row r="409" spans="1:15" ht="14.25" customHeight="1" x14ac:dyDescent="0.3">
      <c r="A409" t="str">
        <f t="shared" si="36"/>
        <v>2020-05-18 Тольятти</v>
      </c>
      <c r="B409" s="9">
        <v>43969</v>
      </c>
      <c r="C409" s="10" t="s">
        <v>12</v>
      </c>
      <c r="D409" s="10">
        <v>11680.5</v>
      </c>
      <c r="E409" s="10">
        <v>936427.5</v>
      </c>
      <c r="F409" s="10">
        <v>813406.68400000001</v>
      </c>
      <c r="G409" s="11">
        <v>117272.7846153846</v>
      </c>
      <c r="H409">
        <f>VLOOKUP($A409,Лист2!$A$2:'Лист2'!$F$505,4,FALSE)</f>
        <v>10</v>
      </c>
      <c r="I409">
        <f>VLOOKUP($A409,Лист2!$A$2:'Лист2'!$F$505,5,FALSE)</f>
        <v>645</v>
      </c>
      <c r="J409">
        <f>VLOOKUP($A409,Лист2!$A$2:'Лист2'!$F$505,6,FALSE)</f>
        <v>565</v>
      </c>
      <c r="K409">
        <f t="shared" si="37"/>
        <v>15.12</v>
      </c>
      <c r="L409">
        <f t="shared" si="38"/>
        <v>0.61</v>
      </c>
      <c r="M409">
        <f t="shared" si="39"/>
        <v>5748.0313846153877</v>
      </c>
      <c r="N409">
        <f t="shared" si="40"/>
        <v>1</v>
      </c>
      <c r="O409" s="27">
        <f t="shared" si="41"/>
        <v>93642.75</v>
      </c>
    </row>
    <row r="410" spans="1:15" ht="14.25" customHeight="1" x14ac:dyDescent="0.3">
      <c r="A410" t="str">
        <f t="shared" si="36"/>
        <v>2020-05-14 Тольятти</v>
      </c>
      <c r="B410" s="6">
        <v>43965</v>
      </c>
      <c r="C410" s="7" t="s">
        <v>12</v>
      </c>
      <c r="D410" s="7">
        <v>12037.5</v>
      </c>
      <c r="E410" s="7">
        <v>981564</v>
      </c>
      <c r="F410" s="7">
        <v>877726.201</v>
      </c>
      <c r="G410" s="8">
        <v>69249.011815384612</v>
      </c>
      <c r="H410">
        <f>VLOOKUP($A410,Лист2!$A$2:'Лист2'!$F$505,4,FALSE)</f>
        <v>10</v>
      </c>
      <c r="I410">
        <f>VLOOKUP($A410,Лист2!$A$2:'Лист2'!$F$505,5,FALSE)</f>
        <v>627</v>
      </c>
      <c r="J410">
        <f>VLOOKUP($A410,Лист2!$A$2:'Лист2'!$F$505,6,FALSE)</f>
        <v>545</v>
      </c>
      <c r="K410">
        <f t="shared" si="37"/>
        <v>11.83</v>
      </c>
      <c r="L410">
        <f t="shared" si="38"/>
        <v>3.52</v>
      </c>
      <c r="M410">
        <f t="shared" si="39"/>
        <v>34588.787184615387</v>
      </c>
      <c r="N410">
        <f t="shared" si="40"/>
        <v>4</v>
      </c>
      <c r="O410" s="27">
        <f t="shared" si="41"/>
        <v>98156.4</v>
      </c>
    </row>
    <row r="411" spans="1:15" ht="14.25" customHeight="1" x14ac:dyDescent="0.3">
      <c r="A411" t="str">
        <f t="shared" si="36"/>
        <v>2020-05-15 Тольятти</v>
      </c>
      <c r="B411" s="9">
        <v>43966</v>
      </c>
      <c r="C411" s="10" t="s">
        <v>12</v>
      </c>
      <c r="D411" s="10">
        <v>14421</v>
      </c>
      <c r="E411" s="10">
        <v>1150579.5</v>
      </c>
      <c r="F411" s="10">
        <v>1038033.7869999999</v>
      </c>
      <c r="G411" s="11">
        <v>68487.358569230768</v>
      </c>
      <c r="H411">
        <f>VLOOKUP($A411,Лист2!$A$2:'Лист2'!$F$505,4,FALSE)</f>
        <v>10</v>
      </c>
      <c r="I411">
        <f>VLOOKUP($A411,Лист2!$A$2:'Лист2'!$F$505,5,FALSE)</f>
        <v>743</v>
      </c>
      <c r="J411">
        <f>VLOOKUP($A411,Лист2!$A$2:'Лист2'!$F$505,6,FALSE)</f>
        <v>652</v>
      </c>
      <c r="K411">
        <f t="shared" si="37"/>
        <v>10.84</v>
      </c>
      <c r="L411">
        <f t="shared" si="38"/>
        <v>3.83</v>
      </c>
      <c r="M411">
        <f t="shared" si="39"/>
        <v>44058.354430769337</v>
      </c>
      <c r="N411">
        <f t="shared" si="40"/>
        <v>5</v>
      </c>
      <c r="O411" s="27">
        <f t="shared" si="41"/>
        <v>115057.95</v>
      </c>
    </row>
    <row r="412" spans="1:15" ht="14.25" customHeight="1" x14ac:dyDescent="0.3">
      <c r="A412" t="str">
        <f t="shared" si="36"/>
        <v>2020-05-29 Тольятти</v>
      </c>
      <c r="B412" s="6">
        <v>43980</v>
      </c>
      <c r="C412" s="7" t="s">
        <v>12</v>
      </c>
      <c r="D412" s="7">
        <v>14823</v>
      </c>
      <c r="E412" s="7">
        <v>1273464</v>
      </c>
      <c r="F412" s="7">
        <v>1068326.9369999999</v>
      </c>
      <c r="G412" s="8">
        <v>76299.023384615386</v>
      </c>
      <c r="H412">
        <f>VLOOKUP($A412,Лист2!$A$2:'Лист2'!$F$505,4,FALSE)</f>
        <v>10</v>
      </c>
      <c r="I412">
        <f>VLOOKUP($A412,Лист2!$A$2:'Лист2'!$F$505,5,FALSE)</f>
        <v>873</v>
      </c>
      <c r="J412">
        <f>VLOOKUP($A412,Лист2!$A$2:'Лист2'!$F$505,6,FALSE)</f>
        <v>770</v>
      </c>
      <c r="K412">
        <f t="shared" si="37"/>
        <v>19.2</v>
      </c>
      <c r="L412">
        <f t="shared" si="38"/>
        <v>10.119999999999999</v>
      </c>
      <c r="M412">
        <f t="shared" si="39"/>
        <v>128838.0396153847</v>
      </c>
      <c r="N412">
        <f t="shared" si="40"/>
        <v>5</v>
      </c>
      <c r="O412" s="27">
        <f t="shared" si="41"/>
        <v>127346.4</v>
      </c>
    </row>
    <row r="413" spans="1:15" ht="14.25" customHeight="1" x14ac:dyDescent="0.3">
      <c r="A413" t="str">
        <f t="shared" si="36"/>
        <v>2020-05-27 Нижний Новгород</v>
      </c>
      <c r="B413" s="9">
        <v>43978</v>
      </c>
      <c r="C413" s="10" t="s">
        <v>13</v>
      </c>
      <c r="D413" s="10">
        <v>31257</v>
      </c>
      <c r="E413" s="10">
        <v>2924133</v>
      </c>
      <c r="F413" s="10">
        <v>2311405.017</v>
      </c>
      <c r="G413" s="11">
        <v>148582.33846153846</v>
      </c>
      <c r="H413">
        <f>VLOOKUP($A413,Лист2!$A$2:'Лист2'!$F$505,4,FALSE)</f>
        <v>20</v>
      </c>
      <c r="I413">
        <f>VLOOKUP($A413,Лист2!$A$2:'Лист2'!$F$505,5,FALSE)</f>
        <v>2079</v>
      </c>
      <c r="J413">
        <f>VLOOKUP($A413,Лист2!$A$2:'Лист2'!$F$505,6,FALSE)</f>
        <v>1856</v>
      </c>
      <c r="K413">
        <f t="shared" si="37"/>
        <v>26.51</v>
      </c>
      <c r="L413">
        <f t="shared" si="38"/>
        <v>15.87</v>
      </c>
      <c r="M413">
        <f t="shared" si="39"/>
        <v>464145.64453846158</v>
      </c>
      <c r="N413">
        <f t="shared" si="40"/>
        <v>3</v>
      </c>
      <c r="O413" s="27">
        <f t="shared" si="41"/>
        <v>146206.65</v>
      </c>
    </row>
    <row r="414" spans="1:15" ht="14.25" customHeight="1" x14ac:dyDescent="0.3">
      <c r="A414" t="str">
        <f t="shared" si="36"/>
        <v>2020-05-22 Нижний Новгород</v>
      </c>
      <c r="B414" s="6">
        <v>43973</v>
      </c>
      <c r="C414" s="7" t="s">
        <v>13</v>
      </c>
      <c r="D414" s="7">
        <v>38074.5</v>
      </c>
      <c r="E414" s="7">
        <v>3414180</v>
      </c>
      <c r="F414" s="7">
        <v>2805831.5209999997</v>
      </c>
      <c r="G414" s="8">
        <v>124540.74078461538</v>
      </c>
      <c r="H414">
        <f>VLOOKUP($A414,Лист2!$A$2:'Лист2'!$F$505,4,FALSE)</f>
        <v>20</v>
      </c>
      <c r="I414">
        <f>VLOOKUP($A414,Лист2!$A$2:'Лист2'!$F$505,5,FALSE)</f>
        <v>2306</v>
      </c>
      <c r="J414">
        <f>VLOOKUP($A414,Лист2!$A$2:'Лист2'!$F$505,6,FALSE)</f>
        <v>2054</v>
      </c>
      <c r="K414">
        <f t="shared" si="37"/>
        <v>21.68</v>
      </c>
      <c r="L414">
        <f t="shared" si="38"/>
        <v>14.17</v>
      </c>
      <c r="M414">
        <f t="shared" si="39"/>
        <v>483807.73821538489</v>
      </c>
      <c r="N414">
        <f t="shared" si="40"/>
        <v>5</v>
      </c>
      <c r="O414" s="27">
        <f t="shared" si="41"/>
        <v>170709</v>
      </c>
    </row>
    <row r="415" spans="1:15" ht="14.25" customHeight="1" x14ac:dyDescent="0.3">
      <c r="A415" t="str">
        <f t="shared" si="36"/>
        <v>2020-06-01 Нижний Новгород</v>
      </c>
      <c r="B415" s="9">
        <v>43983</v>
      </c>
      <c r="C415" s="10" t="s">
        <v>13</v>
      </c>
      <c r="D415" s="10">
        <v>32170.5</v>
      </c>
      <c r="E415" s="10">
        <v>3013512</v>
      </c>
      <c r="F415" s="10">
        <v>2355616.679</v>
      </c>
      <c r="G415" s="11">
        <v>219429.2774153846</v>
      </c>
      <c r="H415">
        <f>VLOOKUP($A415,Лист2!$A$2:'Лист2'!$F$505,4,FALSE)</f>
        <v>20</v>
      </c>
      <c r="I415">
        <f>VLOOKUP($A415,Лист2!$A$2:'Лист2'!$F$505,5,FALSE)</f>
        <v>2136</v>
      </c>
      <c r="J415">
        <f>VLOOKUP($A415,Лист2!$A$2:'Лист2'!$F$505,6,FALSE)</f>
        <v>1899</v>
      </c>
      <c r="K415">
        <f t="shared" si="37"/>
        <v>27.93</v>
      </c>
      <c r="L415">
        <f t="shared" si="38"/>
        <v>14.55</v>
      </c>
      <c r="M415">
        <f t="shared" si="39"/>
        <v>438466.0435846154</v>
      </c>
      <c r="N415">
        <f t="shared" si="40"/>
        <v>1</v>
      </c>
      <c r="O415" s="27">
        <f t="shared" si="41"/>
        <v>150675.6</v>
      </c>
    </row>
    <row r="416" spans="1:15" ht="14.25" customHeight="1" x14ac:dyDescent="0.3">
      <c r="A416" t="str">
        <f t="shared" si="36"/>
        <v>2020-05-11 Нижний Новгород</v>
      </c>
      <c r="B416" s="6">
        <v>43962</v>
      </c>
      <c r="C416" s="7" t="s">
        <v>13</v>
      </c>
      <c r="D416" s="7">
        <v>42397.5</v>
      </c>
      <c r="E416" s="7">
        <v>3911979</v>
      </c>
      <c r="F416" s="7">
        <v>3086459.8370000003</v>
      </c>
      <c r="G416" s="8">
        <v>164514.63076923075</v>
      </c>
      <c r="H416">
        <f>VLOOKUP($A416,Лист2!$A$2:'Лист2'!$F$505,4,FALSE)</f>
        <v>19</v>
      </c>
      <c r="I416">
        <f>VLOOKUP($A416,Лист2!$A$2:'Лист2'!$F$505,5,FALSE)</f>
        <v>2530</v>
      </c>
      <c r="J416">
        <f>VLOOKUP($A416,Лист2!$A$2:'Лист2'!$F$505,6,FALSE)</f>
        <v>2270</v>
      </c>
      <c r="K416">
        <f t="shared" si="37"/>
        <v>26.75</v>
      </c>
      <c r="L416">
        <f t="shared" si="38"/>
        <v>16.899999999999999</v>
      </c>
      <c r="M416">
        <f t="shared" si="39"/>
        <v>661004.53223076893</v>
      </c>
      <c r="N416">
        <f t="shared" si="40"/>
        <v>1</v>
      </c>
      <c r="O416" s="27">
        <f t="shared" si="41"/>
        <v>205893.63157894736</v>
      </c>
    </row>
    <row r="417" spans="1:15" ht="14.25" customHeight="1" x14ac:dyDescent="0.3">
      <c r="A417" t="str">
        <f t="shared" si="36"/>
        <v>2020-05-18 Нижний Новгород</v>
      </c>
      <c r="B417" s="9">
        <v>43969</v>
      </c>
      <c r="C417" s="10" t="s">
        <v>13</v>
      </c>
      <c r="D417" s="10">
        <v>28668</v>
      </c>
      <c r="E417" s="10">
        <v>2588148</v>
      </c>
      <c r="F417" s="10">
        <v>2042294.1669999999</v>
      </c>
      <c r="G417" s="11">
        <v>160977.42935384615</v>
      </c>
      <c r="H417">
        <f>VLOOKUP($A417,Лист2!$A$2:'Лист2'!$F$505,4,FALSE)</f>
        <v>19</v>
      </c>
      <c r="I417">
        <f>VLOOKUP($A417,Лист2!$A$2:'Лист2'!$F$505,5,FALSE)</f>
        <v>1858</v>
      </c>
      <c r="J417">
        <f>VLOOKUP($A417,Лист2!$A$2:'Лист2'!$F$505,6,FALSE)</f>
        <v>1648</v>
      </c>
      <c r="K417">
        <f t="shared" si="37"/>
        <v>26.73</v>
      </c>
      <c r="L417">
        <f t="shared" si="38"/>
        <v>14.87</v>
      </c>
      <c r="M417">
        <f t="shared" si="39"/>
        <v>384876.40364615398</v>
      </c>
      <c r="N417">
        <f t="shared" si="40"/>
        <v>1</v>
      </c>
      <c r="O417" s="27">
        <f t="shared" si="41"/>
        <v>136218.31578947368</v>
      </c>
    </row>
    <row r="418" spans="1:15" ht="14.25" customHeight="1" x14ac:dyDescent="0.3">
      <c r="A418" t="str">
        <f t="shared" si="36"/>
        <v>2020-05-14 Нижний Новгород</v>
      </c>
      <c r="B418" s="6">
        <v>43965</v>
      </c>
      <c r="C418" s="7" t="s">
        <v>13</v>
      </c>
      <c r="D418" s="7">
        <v>27411</v>
      </c>
      <c r="E418" s="7">
        <v>2441520</v>
      </c>
      <c r="F418" s="7">
        <v>1933378.3459999997</v>
      </c>
      <c r="G418" s="8">
        <v>141658.27661538462</v>
      </c>
      <c r="H418">
        <f>VLOOKUP($A418,Лист2!$A$2:'Лист2'!$F$505,4,FALSE)</f>
        <v>19</v>
      </c>
      <c r="I418">
        <f>VLOOKUP($A418,Лист2!$A$2:'Лист2'!$F$505,5,FALSE)</f>
        <v>1675</v>
      </c>
      <c r="J418">
        <f>VLOOKUP($A418,Лист2!$A$2:'Лист2'!$F$505,6,FALSE)</f>
        <v>1475</v>
      </c>
      <c r="K418">
        <f t="shared" si="37"/>
        <v>26.28</v>
      </c>
      <c r="L418">
        <f t="shared" si="38"/>
        <v>15.01</v>
      </c>
      <c r="M418">
        <f t="shared" si="39"/>
        <v>366483.37738461571</v>
      </c>
      <c r="N418">
        <f t="shared" si="40"/>
        <v>4</v>
      </c>
      <c r="O418" s="27">
        <f t="shared" si="41"/>
        <v>128501.05263157895</v>
      </c>
    </row>
    <row r="419" spans="1:15" ht="14.25" customHeight="1" x14ac:dyDescent="0.3">
      <c r="A419" t="str">
        <f t="shared" si="36"/>
        <v>2020-05-15 Нижний Новгород</v>
      </c>
      <c r="B419" s="9">
        <v>43966</v>
      </c>
      <c r="C419" s="10" t="s">
        <v>13</v>
      </c>
      <c r="D419" s="10">
        <v>32854.5</v>
      </c>
      <c r="E419" s="10">
        <v>2949078</v>
      </c>
      <c r="F419" s="10">
        <v>2391958.463</v>
      </c>
      <c r="G419" s="11">
        <v>129383.86666153846</v>
      </c>
      <c r="H419">
        <f>VLOOKUP($A419,Лист2!$A$2:'Лист2'!$F$505,4,FALSE)</f>
        <v>19</v>
      </c>
      <c r="I419">
        <f>VLOOKUP($A419,Лист2!$A$2:'Лист2'!$F$505,5,FALSE)</f>
        <v>1940</v>
      </c>
      <c r="J419">
        <f>VLOOKUP($A419,Лист2!$A$2:'Лист2'!$F$505,6,FALSE)</f>
        <v>1715</v>
      </c>
      <c r="K419">
        <f t="shared" si="37"/>
        <v>23.29</v>
      </c>
      <c r="L419">
        <f t="shared" si="38"/>
        <v>14.5</v>
      </c>
      <c r="M419">
        <f t="shared" si="39"/>
        <v>427735.67033846152</v>
      </c>
      <c r="N419">
        <f t="shared" si="40"/>
        <v>5</v>
      </c>
      <c r="O419" s="27">
        <f t="shared" si="41"/>
        <v>155214.63157894736</v>
      </c>
    </row>
    <row r="420" spans="1:15" ht="14.25" customHeight="1" x14ac:dyDescent="0.3">
      <c r="A420" t="str">
        <f t="shared" si="36"/>
        <v>2020-05-29 Нижний Новгород</v>
      </c>
      <c r="B420" s="6">
        <v>43980</v>
      </c>
      <c r="C420" s="7" t="s">
        <v>13</v>
      </c>
      <c r="D420" s="7">
        <v>35346</v>
      </c>
      <c r="E420" s="7">
        <v>3258054</v>
      </c>
      <c r="F420" s="7">
        <v>2595610.66</v>
      </c>
      <c r="G420" s="8">
        <v>195198.78461538462</v>
      </c>
      <c r="H420">
        <f>VLOOKUP($A420,Лист2!$A$2:'Лист2'!$F$505,4,FALSE)</f>
        <v>20</v>
      </c>
      <c r="I420">
        <f>VLOOKUP($A420,Лист2!$A$2:'Лист2'!$F$505,5,FALSE)</f>
        <v>2249</v>
      </c>
      <c r="J420">
        <f>VLOOKUP($A420,Лист2!$A$2:'Лист2'!$F$505,6,FALSE)</f>
        <v>2000</v>
      </c>
      <c r="K420">
        <f t="shared" si="37"/>
        <v>25.52</v>
      </c>
      <c r="L420">
        <f t="shared" si="38"/>
        <v>14.34</v>
      </c>
      <c r="M420">
        <f t="shared" si="39"/>
        <v>467244.5553846152</v>
      </c>
      <c r="N420">
        <f t="shared" si="40"/>
        <v>5</v>
      </c>
      <c r="O420" s="27">
        <f t="shared" si="41"/>
        <v>162902.70000000001</v>
      </c>
    </row>
    <row r="421" spans="1:15" ht="14.25" customHeight="1" x14ac:dyDescent="0.3">
      <c r="A421" t="str">
        <f t="shared" si="36"/>
        <v>2020-05-27 Санкт-Петербург Юг</v>
      </c>
      <c r="B421" s="9">
        <v>43978</v>
      </c>
      <c r="C421" s="10" t="s">
        <v>14</v>
      </c>
      <c r="D421" s="10">
        <v>286558.5</v>
      </c>
      <c r="E421" s="10">
        <v>29256993</v>
      </c>
      <c r="F421" s="10">
        <v>21169527.457000002</v>
      </c>
      <c r="G421" s="11">
        <v>646741.28130000003</v>
      </c>
      <c r="H421">
        <f>VLOOKUP($A421,Лист2!$A$2:'Лист2'!$F$505,4,FALSE)</f>
        <v>129</v>
      </c>
      <c r="I421">
        <f>VLOOKUP($A421,Лист2!$A$2:'Лист2'!$F$505,5,FALSE)</f>
        <v>17115</v>
      </c>
      <c r="J421">
        <f>VLOOKUP($A421,Лист2!$A$2:'Лист2'!$F$505,6,FALSE)</f>
        <v>15962</v>
      </c>
      <c r="K421">
        <f t="shared" si="37"/>
        <v>38.200000000000003</v>
      </c>
      <c r="L421">
        <f t="shared" si="38"/>
        <v>25.43</v>
      </c>
      <c r="M421">
        <f t="shared" si="39"/>
        <v>7440724.2616999978</v>
      </c>
      <c r="N421">
        <f t="shared" si="40"/>
        <v>3</v>
      </c>
      <c r="O421" s="27">
        <f t="shared" si="41"/>
        <v>226798.39534883722</v>
      </c>
    </row>
    <row r="422" spans="1:15" ht="14.25" customHeight="1" x14ac:dyDescent="0.3">
      <c r="A422" t="str">
        <f t="shared" si="36"/>
        <v>2020-05-22 Санкт-Петербург Юг</v>
      </c>
      <c r="B422" s="6">
        <v>43973</v>
      </c>
      <c r="C422" s="7" t="s">
        <v>14</v>
      </c>
      <c r="D422" s="7">
        <v>304092</v>
      </c>
      <c r="E422" s="7">
        <v>29465769</v>
      </c>
      <c r="F422" s="7">
        <v>22276452.264999997</v>
      </c>
      <c r="G422" s="8">
        <v>570447.6369538462</v>
      </c>
      <c r="H422">
        <f>VLOOKUP($A422,Лист2!$A$2:'Лист2'!$F$505,4,FALSE)</f>
        <v>129</v>
      </c>
      <c r="I422">
        <f>VLOOKUP($A422,Лист2!$A$2:'Лист2'!$F$505,5,FALSE)</f>
        <v>17088</v>
      </c>
      <c r="J422">
        <f>VLOOKUP($A422,Лист2!$A$2:'Лист2'!$F$505,6,FALSE)</f>
        <v>15804</v>
      </c>
      <c r="K422">
        <f t="shared" si="37"/>
        <v>32.270000000000003</v>
      </c>
      <c r="L422">
        <f t="shared" si="38"/>
        <v>22.46</v>
      </c>
      <c r="M422">
        <f t="shared" si="39"/>
        <v>6618869.0980461566</v>
      </c>
      <c r="N422">
        <f t="shared" si="40"/>
        <v>5</v>
      </c>
      <c r="O422" s="27">
        <f t="shared" si="41"/>
        <v>228416.81395348837</v>
      </c>
    </row>
    <row r="423" spans="1:15" ht="14.25" customHeight="1" x14ac:dyDescent="0.3">
      <c r="A423" t="str">
        <f t="shared" si="36"/>
        <v>2020-06-01 Санкт-Петербург Юг</v>
      </c>
      <c r="B423" s="9">
        <v>43983</v>
      </c>
      <c r="C423" s="10" t="s">
        <v>14</v>
      </c>
      <c r="D423" s="10">
        <v>272926.5</v>
      </c>
      <c r="E423" s="10">
        <v>27770092.5</v>
      </c>
      <c r="F423" s="10">
        <v>20952913.508000001</v>
      </c>
      <c r="G423" s="11">
        <v>872904.40428461542</v>
      </c>
      <c r="H423">
        <f>VLOOKUP($A423,Лист2!$A$2:'Лист2'!$F$505,4,FALSE)</f>
        <v>128</v>
      </c>
      <c r="I423">
        <f>VLOOKUP($A423,Лист2!$A$2:'Лист2'!$F$505,5,FALSE)</f>
        <v>16285</v>
      </c>
      <c r="J423">
        <f>VLOOKUP($A423,Лист2!$A$2:'Лист2'!$F$505,6,FALSE)</f>
        <v>15130</v>
      </c>
      <c r="K423">
        <f t="shared" si="37"/>
        <v>32.54</v>
      </c>
      <c r="L423">
        <f t="shared" si="38"/>
        <v>21.41</v>
      </c>
      <c r="M423">
        <f t="shared" si="39"/>
        <v>5944274.5877153836</v>
      </c>
      <c r="N423">
        <f t="shared" si="40"/>
        <v>1</v>
      </c>
      <c r="O423" s="27">
        <f t="shared" si="41"/>
        <v>216953.84765625</v>
      </c>
    </row>
    <row r="424" spans="1:15" ht="14.25" customHeight="1" x14ac:dyDescent="0.3">
      <c r="A424" t="str">
        <f t="shared" si="36"/>
        <v>2020-05-11 Санкт-Петербург Юг</v>
      </c>
      <c r="B424" s="6">
        <v>43962</v>
      </c>
      <c r="C424" s="7" t="s">
        <v>14</v>
      </c>
      <c r="D424" s="7">
        <v>237099</v>
      </c>
      <c r="E424" s="7">
        <v>24628233.223949999</v>
      </c>
      <c r="F424" s="7">
        <v>17679930.469999999</v>
      </c>
      <c r="G424" s="8">
        <v>622499.33031538466</v>
      </c>
      <c r="H424">
        <f>VLOOKUP($A424,Лист2!$A$2:'Лист2'!$F$505,4,FALSE)</f>
        <v>129</v>
      </c>
      <c r="I424">
        <f>VLOOKUP($A424,Лист2!$A$2:'Лист2'!$F$505,5,FALSE)</f>
        <v>14043</v>
      </c>
      <c r="J424">
        <f>VLOOKUP($A424,Лист2!$A$2:'Лист2'!$F$505,6,FALSE)</f>
        <v>13167</v>
      </c>
      <c r="K424">
        <f t="shared" si="37"/>
        <v>39.299999999999997</v>
      </c>
      <c r="L424">
        <f t="shared" si="38"/>
        <v>25.69</v>
      </c>
      <c r="M424">
        <f t="shared" si="39"/>
        <v>6325803.4236346148</v>
      </c>
      <c r="N424">
        <f t="shared" si="40"/>
        <v>1</v>
      </c>
      <c r="O424" s="27">
        <f t="shared" si="41"/>
        <v>190916.53661976743</v>
      </c>
    </row>
    <row r="425" spans="1:15" ht="14.25" customHeight="1" x14ac:dyDescent="0.3">
      <c r="A425" t="str">
        <f t="shared" si="36"/>
        <v>2020-05-18 Санкт-Петербург Юг</v>
      </c>
      <c r="B425" s="9">
        <v>43969</v>
      </c>
      <c r="C425" s="10" t="s">
        <v>14</v>
      </c>
      <c r="D425" s="10">
        <v>273900</v>
      </c>
      <c r="E425" s="10">
        <v>27535284.147600003</v>
      </c>
      <c r="F425" s="10">
        <v>19680985.969000001</v>
      </c>
      <c r="G425" s="11">
        <v>764540.58792307694</v>
      </c>
      <c r="H425">
        <f>VLOOKUP($A425,Лист2!$A$2:'Лист2'!$F$505,4,FALSE)</f>
        <v>129</v>
      </c>
      <c r="I425">
        <f>VLOOKUP($A425,Лист2!$A$2:'Лист2'!$F$505,5,FALSE)</f>
        <v>16110</v>
      </c>
      <c r="J425">
        <f>VLOOKUP($A425,Лист2!$A$2:'Лист2'!$F$505,6,FALSE)</f>
        <v>14992</v>
      </c>
      <c r="K425">
        <f t="shared" si="37"/>
        <v>39.909999999999997</v>
      </c>
      <c r="L425">
        <f t="shared" si="38"/>
        <v>25.75</v>
      </c>
      <c r="M425">
        <f t="shared" si="39"/>
        <v>7089757.5906769251</v>
      </c>
      <c r="N425">
        <f t="shared" si="40"/>
        <v>1</v>
      </c>
      <c r="O425" s="27">
        <f t="shared" si="41"/>
        <v>213451.81509767444</v>
      </c>
    </row>
    <row r="426" spans="1:15" ht="14.25" customHeight="1" x14ac:dyDescent="0.3">
      <c r="A426" t="str">
        <f t="shared" si="36"/>
        <v>2020-05-14 Санкт-Петербург Юг</v>
      </c>
      <c r="B426" s="6">
        <v>43965</v>
      </c>
      <c r="C426" s="7" t="s">
        <v>14</v>
      </c>
      <c r="D426" s="7">
        <v>274059</v>
      </c>
      <c r="E426" s="7">
        <v>28181292</v>
      </c>
      <c r="F426" s="7">
        <v>20493717.226</v>
      </c>
      <c r="G426" s="8">
        <v>806120.19333076919</v>
      </c>
      <c r="H426">
        <f>VLOOKUP($A426,Лист2!$A$2:'Лист2'!$F$505,4,FALSE)</f>
        <v>129</v>
      </c>
      <c r="I426">
        <f>VLOOKUP($A426,Лист2!$A$2:'Лист2'!$F$505,5,FALSE)</f>
        <v>15804</v>
      </c>
      <c r="J426">
        <f>VLOOKUP($A426,Лист2!$A$2:'Лист2'!$F$505,6,FALSE)</f>
        <v>14738</v>
      </c>
      <c r="K426">
        <f t="shared" si="37"/>
        <v>37.51</v>
      </c>
      <c r="L426">
        <f t="shared" si="38"/>
        <v>24.42</v>
      </c>
      <c r="M426">
        <f t="shared" si="39"/>
        <v>6881454.5806692308</v>
      </c>
      <c r="N426">
        <f t="shared" si="40"/>
        <v>4</v>
      </c>
      <c r="O426" s="27">
        <f t="shared" si="41"/>
        <v>218459.62790697673</v>
      </c>
    </row>
    <row r="427" spans="1:15" ht="14.25" customHeight="1" x14ac:dyDescent="0.3">
      <c r="A427" t="str">
        <f t="shared" si="36"/>
        <v>2020-05-15 Санкт-Петербург Юг</v>
      </c>
      <c r="B427" s="9">
        <v>43966</v>
      </c>
      <c r="C427" s="10" t="s">
        <v>14</v>
      </c>
      <c r="D427" s="10">
        <v>318816</v>
      </c>
      <c r="E427" s="10">
        <v>32354331</v>
      </c>
      <c r="F427" s="10">
        <v>23895072.432</v>
      </c>
      <c r="G427" s="11">
        <v>616932.92353846144</v>
      </c>
      <c r="H427">
        <f>VLOOKUP($A427,Лист2!$A$2:'Лист2'!$F$505,4,FALSE)</f>
        <v>129</v>
      </c>
      <c r="I427">
        <f>VLOOKUP($A427,Лист2!$A$2:'Лист2'!$F$505,5,FALSE)</f>
        <v>17808</v>
      </c>
      <c r="J427">
        <f>VLOOKUP($A427,Лист2!$A$2:'Лист2'!$F$505,6,FALSE)</f>
        <v>16486</v>
      </c>
      <c r="K427">
        <f t="shared" si="37"/>
        <v>35.4</v>
      </c>
      <c r="L427">
        <f t="shared" si="38"/>
        <v>24.24</v>
      </c>
      <c r="M427">
        <f t="shared" si="39"/>
        <v>7842325.6444615386</v>
      </c>
      <c r="N427">
        <f t="shared" si="40"/>
        <v>5</v>
      </c>
      <c r="O427" s="27">
        <f t="shared" si="41"/>
        <v>250808.76744186046</v>
      </c>
    </row>
    <row r="428" spans="1:15" ht="14.25" customHeight="1" x14ac:dyDescent="0.3">
      <c r="A428" t="str">
        <f t="shared" si="36"/>
        <v>2020-05-27 Санкт-Петербург Север</v>
      </c>
      <c r="B428" s="6">
        <v>43978</v>
      </c>
      <c r="C428" s="7" t="s">
        <v>15</v>
      </c>
      <c r="D428" s="7">
        <v>370012.5</v>
      </c>
      <c r="E428" s="7">
        <v>39034861.5</v>
      </c>
      <c r="F428" s="7">
        <v>28040467.216000002</v>
      </c>
      <c r="G428" s="8">
        <v>681486.56664615381</v>
      </c>
      <c r="H428">
        <f>VLOOKUP($A428,Лист2!$A$2:'Лист2'!$F$505,4,FALSE)</f>
        <v>124</v>
      </c>
      <c r="I428">
        <f>VLOOKUP($A428,Лист2!$A$2:'Лист2'!$F$505,5,FALSE)</f>
        <v>21384</v>
      </c>
      <c r="J428">
        <f>VLOOKUP($A428,Лист2!$A$2:'Лист2'!$F$505,6,FALSE)</f>
        <v>19897</v>
      </c>
      <c r="K428">
        <f t="shared" si="37"/>
        <v>39.21</v>
      </c>
      <c r="L428">
        <f t="shared" si="38"/>
        <v>26.42</v>
      </c>
      <c r="M428">
        <f t="shared" si="39"/>
        <v>10312907.717353845</v>
      </c>
      <c r="N428">
        <f t="shared" si="40"/>
        <v>3</v>
      </c>
      <c r="O428" s="27">
        <f t="shared" si="41"/>
        <v>314797.2701612903</v>
      </c>
    </row>
    <row r="429" spans="1:15" ht="14.25" customHeight="1" x14ac:dyDescent="0.3">
      <c r="A429" t="str">
        <f t="shared" si="36"/>
        <v>2020-05-22 Санкт-Петербург Север</v>
      </c>
      <c r="B429" s="9">
        <v>43973</v>
      </c>
      <c r="C429" s="10" t="s">
        <v>15</v>
      </c>
      <c r="D429" s="10">
        <v>393018</v>
      </c>
      <c r="E429" s="10">
        <v>39498373.5</v>
      </c>
      <c r="F429" s="10">
        <v>29683782.432999995</v>
      </c>
      <c r="G429" s="11">
        <v>636230.32011538453</v>
      </c>
      <c r="H429">
        <f>VLOOKUP($A429,Лист2!$A$2:'Лист2'!$F$505,4,FALSE)</f>
        <v>125</v>
      </c>
      <c r="I429">
        <f>VLOOKUP($A429,Лист2!$A$2:'Лист2'!$F$505,5,FALSE)</f>
        <v>21427</v>
      </c>
      <c r="J429">
        <f>VLOOKUP($A429,Лист2!$A$2:'Лист2'!$F$505,6,FALSE)</f>
        <v>19799</v>
      </c>
      <c r="K429">
        <f t="shared" si="37"/>
        <v>33.06</v>
      </c>
      <c r="L429">
        <f t="shared" si="38"/>
        <v>23.24</v>
      </c>
      <c r="M429">
        <f t="shared" si="39"/>
        <v>9178360.7468846217</v>
      </c>
      <c r="N429">
        <f t="shared" si="40"/>
        <v>5</v>
      </c>
      <c r="O429" s="27">
        <f t="shared" si="41"/>
        <v>315986.98800000001</v>
      </c>
    </row>
    <row r="430" spans="1:15" ht="14.25" customHeight="1" x14ac:dyDescent="0.3">
      <c r="A430" t="str">
        <f t="shared" si="36"/>
        <v>2020-06-01 Санкт-Петербург Север</v>
      </c>
      <c r="B430" s="6">
        <v>43983</v>
      </c>
      <c r="C430" s="7" t="s">
        <v>15</v>
      </c>
      <c r="D430" s="7">
        <v>349699.5</v>
      </c>
      <c r="E430" s="7">
        <v>37257840.18135</v>
      </c>
      <c r="F430" s="7">
        <v>27640203.134</v>
      </c>
      <c r="G430" s="8">
        <v>744856.58547692304</v>
      </c>
      <c r="H430">
        <f>VLOOKUP($A430,Лист2!$A$2:'Лист2'!$F$505,4,FALSE)</f>
        <v>123</v>
      </c>
      <c r="I430">
        <f>VLOOKUP($A430,Лист2!$A$2:'Лист2'!$F$505,5,FALSE)</f>
        <v>20325</v>
      </c>
      <c r="J430">
        <f>VLOOKUP($A430,Лист2!$A$2:'Лист2'!$F$505,6,FALSE)</f>
        <v>18935</v>
      </c>
      <c r="K430">
        <f t="shared" si="37"/>
        <v>34.799999999999997</v>
      </c>
      <c r="L430">
        <f t="shared" si="38"/>
        <v>23.81</v>
      </c>
      <c r="M430">
        <f t="shared" si="39"/>
        <v>8872780.4618730769</v>
      </c>
      <c r="N430">
        <f t="shared" si="40"/>
        <v>1</v>
      </c>
      <c r="O430" s="27">
        <f t="shared" si="41"/>
        <v>302909.26976707316</v>
      </c>
    </row>
    <row r="431" spans="1:15" ht="14.25" customHeight="1" x14ac:dyDescent="0.3">
      <c r="A431" t="str">
        <f t="shared" si="36"/>
        <v>2020-05-11 Санкт-Петербург Север</v>
      </c>
      <c r="B431" s="9">
        <v>43962</v>
      </c>
      <c r="C431" s="10" t="s">
        <v>15</v>
      </c>
      <c r="D431" s="10">
        <v>318565.5</v>
      </c>
      <c r="E431" s="10">
        <v>33781581</v>
      </c>
      <c r="F431" s="10">
        <v>24232690.171</v>
      </c>
      <c r="G431" s="11">
        <v>605833.76570769225</v>
      </c>
      <c r="H431">
        <f>VLOOKUP($A431,Лист2!$A$2:'Лист2'!$F$505,4,FALSE)</f>
        <v>125</v>
      </c>
      <c r="I431">
        <f>VLOOKUP($A431,Лист2!$A$2:'Лист2'!$F$505,5,FALSE)</f>
        <v>18066</v>
      </c>
      <c r="J431">
        <f>VLOOKUP($A431,Лист2!$A$2:'Лист2'!$F$505,6,FALSE)</f>
        <v>16883</v>
      </c>
      <c r="K431">
        <f t="shared" si="37"/>
        <v>39.4</v>
      </c>
      <c r="L431">
        <f t="shared" si="38"/>
        <v>26.47</v>
      </c>
      <c r="M431">
        <f t="shared" si="39"/>
        <v>8943057.0632923078</v>
      </c>
      <c r="N431">
        <f t="shared" si="40"/>
        <v>1</v>
      </c>
      <c r="O431" s="27">
        <f t="shared" si="41"/>
        <v>270252.64799999999</v>
      </c>
    </row>
    <row r="432" spans="1:15" ht="14.25" customHeight="1" x14ac:dyDescent="0.3">
      <c r="A432" t="str">
        <f t="shared" si="36"/>
        <v>2020-05-29 Санкт-Петербург Юг</v>
      </c>
      <c r="B432" s="6">
        <v>43980</v>
      </c>
      <c r="C432" s="7" t="s">
        <v>14</v>
      </c>
      <c r="D432" s="7">
        <v>422965.5</v>
      </c>
      <c r="E432" s="7">
        <v>41767140.105000004</v>
      </c>
      <c r="F432" s="7">
        <v>32361318.846999999</v>
      </c>
      <c r="G432" s="8">
        <v>525087.91538461542</v>
      </c>
      <c r="H432">
        <f>VLOOKUP($A432,Лист2!$A$2:'Лист2'!$F$505,4,FALSE)</f>
        <v>129</v>
      </c>
      <c r="I432">
        <f>VLOOKUP($A432,Лист2!$A$2:'Лист2'!$F$505,5,FALSE)</f>
        <v>22403</v>
      </c>
      <c r="J432">
        <f>VLOOKUP($A432,Лист2!$A$2:'Лист2'!$F$505,6,FALSE)</f>
        <v>20676</v>
      </c>
      <c r="K432">
        <f t="shared" si="37"/>
        <v>29.07</v>
      </c>
      <c r="L432">
        <f t="shared" si="38"/>
        <v>21.26</v>
      </c>
      <c r="M432">
        <f t="shared" si="39"/>
        <v>8880733.3426153902</v>
      </c>
      <c r="N432">
        <f t="shared" si="40"/>
        <v>5</v>
      </c>
      <c r="O432" s="27">
        <f t="shared" si="41"/>
        <v>323776.27988372097</v>
      </c>
    </row>
    <row r="433" spans="1:15" ht="14.25" customHeight="1" x14ac:dyDescent="0.3">
      <c r="A433" t="str">
        <f t="shared" si="36"/>
        <v>2020-05-18 Санкт-Петербург Север</v>
      </c>
      <c r="B433" s="9">
        <v>43969</v>
      </c>
      <c r="C433" s="10" t="s">
        <v>15</v>
      </c>
      <c r="D433" s="10">
        <v>355081.5</v>
      </c>
      <c r="E433" s="10">
        <v>36876888</v>
      </c>
      <c r="F433" s="10">
        <v>26228948.559</v>
      </c>
      <c r="G433" s="11">
        <v>898617.75030769221</v>
      </c>
      <c r="H433">
        <f>VLOOKUP($A433,Лист2!$A$2:'Лист2'!$F$505,4,FALSE)</f>
        <v>125</v>
      </c>
      <c r="I433">
        <f>VLOOKUP($A433,Лист2!$A$2:'Лист2'!$F$505,5,FALSE)</f>
        <v>20449</v>
      </c>
      <c r="J433">
        <f>VLOOKUP($A433,Лист2!$A$2:'Лист2'!$F$505,6,FALSE)</f>
        <v>19060</v>
      </c>
      <c r="K433">
        <f t="shared" si="37"/>
        <v>40.6</v>
      </c>
      <c r="L433">
        <f t="shared" si="38"/>
        <v>26.44</v>
      </c>
      <c r="M433">
        <f t="shared" si="39"/>
        <v>9749321.6906923074</v>
      </c>
      <c r="N433">
        <f t="shared" si="40"/>
        <v>1</v>
      </c>
      <c r="O433" s="27">
        <f t="shared" si="41"/>
        <v>295015.10399999999</v>
      </c>
    </row>
    <row r="434" spans="1:15" ht="14.25" customHeight="1" x14ac:dyDescent="0.3">
      <c r="A434" t="str">
        <f t="shared" si="36"/>
        <v>2020-05-14 Санкт-Петербург Север</v>
      </c>
      <c r="B434" s="6">
        <v>43965</v>
      </c>
      <c r="C434" s="7" t="s">
        <v>15</v>
      </c>
      <c r="D434" s="7">
        <v>358387.5</v>
      </c>
      <c r="E434" s="7">
        <v>37963150.5</v>
      </c>
      <c r="F434" s="7">
        <v>27483828.208999999</v>
      </c>
      <c r="G434" s="8">
        <v>506964.83088461537</v>
      </c>
      <c r="H434">
        <f>VLOOKUP($A434,Лист2!$A$2:'Лист2'!$F$505,4,FALSE)</f>
        <v>125</v>
      </c>
      <c r="I434">
        <f>VLOOKUP($A434,Лист2!$A$2:'Лист2'!$F$505,5,FALSE)</f>
        <v>20247</v>
      </c>
      <c r="J434">
        <f>VLOOKUP($A434,Лист2!$A$2:'Лист2'!$F$505,6,FALSE)</f>
        <v>18812</v>
      </c>
      <c r="K434">
        <f t="shared" si="37"/>
        <v>38.130000000000003</v>
      </c>
      <c r="L434">
        <f t="shared" si="38"/>
        <v>26.27</v>
      </c>
      <c r="M434">
        <f t="shared" si="39"/>
        <v>9972357.4601153862</v>
      </c>
      <c r="N434">
        <f t="shared" si="40"/>
        <v>4</v>
      </c>
      <c r="O434" s="27">
        <f t="shared" si="41"/>
        <v>303705.20400000003</v>
      </c>
    </row>
    <row r="435" spans="1:15" ht="14.25" customHeight="1" x14ac:dyDescent="0.3">
      <c r="A435" t="str">
        <f t="shared" si="36"/>
        <v>2020-05-15 Санкт-Петербург Север</v>
      </c>
      <c r="B435" s="9">
        <v>43966</v>
      </c>
      <c r="C435" s="10" t="s">
        <v>15</v>
      </c>
      <c r="D435" s="10">
        <v>403261.5</v>
      </c>
      <c r="E435" s="10">
        <v>42271377</v>
      </c>
      <c r="F435" s="10">
        <v>31105053.390999999</v>
      </c>
      <c r="G435" s="11">
        <v>571050.76427692303</v>
      </c>
      <c r="H435">
        <f>VLOOKUP($A435,Лист2!$A$2:'Лист2'!$F$505,4,FALSE)</f>
        <v>125</v>
      </c>
      <c r="I435">
        <f>VLOOKUP($A435,Лист2!$A$2:'Лист2'!$F$505,5,FALSE)</f>
        <v>21862</v>
      </c>
      <c r="J435">
        <f>VLOOKUP($A435,Лист2!$A$2:'Лист2'!$F$505,6,FALSE)</f>
        <v>20235</v>
      </c>
      <c r="K435">
        <f t="shared" si="37"/>
        <v>35.9</v>
      </c>
      <c r="L435">
        <f t="shared" si="38"/>
        <v>25.06</v>
      </c>
      <c r="M435">
        <f t="shared" si="39"/>
        <v>10595272.844723077</v>
      </c>
      <c r="N435">
        <f t="shared" si="40"/>
        <v>5</v>
      </c>
      <c r="O435" s="27">
        <f t="shared" si="41"/>
        <v>338171.016</v>
      </c>
    </row>
    <row r="436" spans="1:15" ht="14.25" customHeight="1" x14ac:dyDescent="0.3">
      <c r="A436" t="str">
        <f t="shared" si="36"/>
        <v>2020-05-27 Волгоград</v>
      </c>
      <c r="B436" s="6">
        <v>43978</v>
      </c>
      <c r="C436" s="7" t="s">
        <v>16</v>
      </c>
      <c r="D436" s="7">
        <v>69010.5</v>
      </c>
      <c r="E436" s="7">
        <v>5985894</v>
      </c>
      <c r="F436" s="7">
        <v>4624968.49</v>
      </c>
      <c r="G436" s="8">
        <v>168769.33384615384</v>
      </c>
      <c r="H436">
        <f>VLOOKUP($A436,Лист2!$A$2:'Лист2'!$F$505,4,FALSE)</f>
        <v>36</v>
      </c>
      <c r="I436">
        <f>VLOOKUP($A436,Лист2!$A$2:'Лист2'!$F$505,5,FALSE)</f>
        <v>4951</v>
      </c>
      <c r="J436">
        <f>VLOOKUP($A436,Лист2!$A$2:'Лист2'!$F$505,6,FALSE)</f>
        <v>4584</v>
      </c>
      <c r="K436">
        <f t="shared" si="37"/>
        <v>29.43</v>
      </c>
      <c r="L436">
        <f t="shared" si="38"/>
        <v>19.920000000000002</v>
      </c>
      <c r="M436">
        <f t="shared" si="39"/>
        <v>1192156.1761538459</v>
      </c>
      <c r="N436">
        <f t="shared" si="40"/>
        <v>3</v>
      </c>
      <c r="O436" s="27">
        <f t="shared" si="41"/>
        <v>166274.83333333334</v>
      </c>
    </row>
    <row r="437" spans="1:15" ht="14.25" customHeight="1" x14ac:dyDescent="0.3">
      <c r="A437" t="str">
        <f t="shared" si="36"/>
        <v>2020-05-22 Волгоград</v>
      </c>
      <c r="B437" s="9">
        <v>43973</v>
      </c>
      <c r="C437" s="10" t="s">
        <v>16</v>
      </c>
      <c r="D437" s="10">
        <v>75820.5</v>
      </c>
      <c r="E437" s="10">
        <v>5943489</v>
      </c>
      <c r="F437" s="10">
        <v>5046963.6720000003</v>
      </c>
      <c r="G437" s="11">
        <v>196334.07284615384</v>
      </c>
      <c r="H437">
        <f>VLOOKUP($A437,Лист2!$A$2:'Лист2'!$F$505,4,FALSE)</f>
        <v>36</v>
      </c>
      <c r="I437">
        <f>VLOOKUP($A437,Лист2!$A$2:'Лист2'!$F$505,5,FALSE)</f>
        <v>4857</v>
      </c>
      <c r="J437">
        <f>VLOOKUP($A437,Лист2!$A$2:'Лист2'!$F$505,6,FALSE)</f>
        <v>4456</v>
      </c>
      <c r="K437">
        <f t="shared" si="37"/>
        <v>17.760000000000002</v>
      </c>
      <c r="L437">
        <f t="shared" si="38"/>
        <v>11.78</v>
      </c>
      <c r="M437">
        <f t="shared" si="39"/>
        <v>700191.25515384588</v>
      </c>
      <c r="N437">
        <f t="shared" si="40"/>
        <v>5</v>
      </c>
      <c r="O437" s="27">
        <f t="shared" si="41"/>
        <v>165096.91666666666</v>
      </c>
    </row>
    <row r="438" spans="1:15" ht="14.25" customHeight="1" x14ac:dyDescent="0.3">
      <c r="A438" t="str">
        <f t="shared" si="36"/>
        <v>2020-06-01 Волгоград</v>
      </c>
      <c r="B438" s="6">
        <v>43983</v>
      </c>
      <c r="C438" s="7" t="s">
        <v>16</v>
      </c>
      <c r="D438" s="7">
        <v>64740</v>
      </c>
      <c r="E438" s="7">
        <v>5800290</v>
      </c>
      <c r="F438" s="7">
        <v>4332158.4330000002</v>
      </c>
      <c r="G438" s="8">
        <v>205428.24997692305</v>
      </c>
      <c r="H438">
        <f>VLOOKUP($A438,Лист2!$A$2:'Лист2'!$F$505,4,FALSE)</f>
        <v>37</v>
      </c>
      <c r="I438">
        <f>VLOOKUP($A438,Лист2!$A$2:'Лист2'!$F$505,5,FALSE)</f>
        <v>4722</v>
      </c>
      <c r="J438">
        <f>VLOOKUP($A438,Лист2!$A$2:'Лист2'!$F$505,6,FALSE)</f>
        <v>4352</v>
      </c>
      <c r="K438">
        <f t="shared" si="37"/>
        <v>33.89</v>
      </c>
      <c r="L438">
        <f t="shared" si="38"/>
        <v>21.77</v>
      </c>
      <c r="M438">
        <f t="shared" si="39"/>
        <v>1262703.3170230768</v>
      </c>
      <c r="N438">
        <f t="shared" si="40"/>
        <v>1</v>
      </c>
      <c r="O438" s="27">
        <f t="shared" si="41"/>
        <v>156764.59459459459</v>
      </c>
    </row>
    <row r="439" spans="1:15" ht="14.25" customHeight="1" x14ac:dyDescent="0.3">
      <c r="A439" t="str">
        <f t="shared" si="36"/>
        <v>2020-05-11 Волгоград</v>
      </c>
      <c r="B439" s="9">
        <v>43962</v>
      </c>
      <c r="C439" s="10" t="s">
        <v>16</v>
      </c>
      <c r="D439" s="10">
        <v>59574</v>
      </c>
      <c r="E439" s="10">
        <v>5178169.5</v>
      </c>
      <c r="F439" s="10">
        <v>3929032.2650000001</v>
      </c>
      <c r="G439" s="11">
        <v>208822.33076923079</v>
      </c>
      <c r="H439">
        <f>VLOOKUP($A439,Лист2!$A$2:'Лист2'!$F$505,4,FALSE)</f>
        <v>36</v>
      </c>
      <c r="I439">
        <f>VLOOKUP($A439,Лист2!$A$2:'Лист2'!$F$505,5,FALSE)</f>
        <v>4150</v>
      </c>
      <c r="J439">
        <f>VLOOKUP($A439,Лист2!$A$2:'Лист2'!$F$505,6,FALSE)</f>
        <v>3838</v>
      </c>
      <c r="K439">
        <f t="shared" si="37"/>
        <v>31.79</v>
      </c>
      <c r="L439">
        <f t="shared" si="38"/>
        <v>20.09</v>
      </c>
      <c r="M439">
        <f t="shared" si="39"/>
        <v>1040314.904230769</v>
      </c>
      <c r="N439">
        <f t="shared" si="40"/>
        <v>1</v>
      </c>
      <c r="O439" s="27">
        <f t="shared" si="41"/>
        <v>143838.04166666666</v>
      </c>
    </row>
    <row r="440" spans="1:15" ht="14.25" customHeight="1" x14ac:dyDescent="0.3">
      <c r="A440" t="str">
        <f t="shared" si="36"/>
        <v>2020-05-29 Санкт-Петербург Север</v>
      </c>
      <c r="B440" s="6">
        <v>43980</v>
      </c>
      <c r="C440" s="7" t="s">
        <v>15</v>
      </c>
      <c r="D440" s="7">
        <v>524481</v>
      </c>
      <c r="E440" s="7">
        <v>54172029</v>
      </c>
      <c r="F440" s="7">
        <v>41382275.210999995</v>
      </c>
      <c r="G440" s="8">
        <v>512623.0388076923</v>
      </c>
      <c r="H440">
        <f>VLOOKUP($A440,Лист2!$A$2:'Лист2'!$F$505,4,FALSE)</f>
        <v>124</v>
      </c>
      <c r="I440">
        <f>VLOOKUP($A440,Лист2!$A$2:'Лист2'!$F$505,5,FALSE)</f>
        <v>25828</v>
      </c>
      <c r="J440">
        <f>VLOOKUP($A440,Лист2!$A$2:'Лист2'!$F$505,6,FALSE)</f>
        <v>23974</v>
      </c>
      <c r="K440">
        <f t="shared" si="37"/>
        <v>30.91</v>
      </c>
      <c r="L440">
        <f t="shared" si="38"/>
        <v>22.66</v>
      </c>
      <c r="M440">
        <f t="shared" si="39"/>
        <v>12277130.750192313</v>
      </c>
      <c r="N440">
        <f t="shared" si="40"/>
        <v>5</v>
      </c>
      <c r="O440" s="27">
        <f t="shared" si="41"/>
        <v>436871.20161290321</v>
      </c>
    </row>
    <row r="441" spans="1:15" ht="14.25" customHeight="1" x14ac:dyDescent="0.3">
      <c r="A441" t="str">
        <f t="shared" si="36"/>
        <v>2020-05-18 Волгоград</v>
      </c>
      <c r="B441" s="9">
        <v>43969</v>
      </c>
      <c r="C441" s="10" t="s">
        <v>16</v>
      </c>
      <c r="D441" s="10">
        <v>70278</v>
      </c>
      <c r="E441" s="10">
        <v>5798476.5</v>
      </c>
      <c r="F441" s="10">
        <v>4485664.5060000001</v>
      </c>
      <c r="G441" s="11">
        <v>182019.63597692308</v>
      </c>
      <c r="H441">
        <f>VLOOKUP($A441,Лист2!$A$2:'Лист2'!$F$505,4,FALSE)</f>
        <v>36</v>
      </c>
      <c r="I441">
        <f>VLOOKUP($A441,Лист2!$A$2:'Лист2'!$F$505,5,FALSE)</f>
        <v>4885</v>
      </c>
      <c r="J441">
        <f>VLOOKUP($A441,Лист2!$A$2:'Лист2'!$F$505,6,FALSE)</f>
        <v>4502</v>
      </c>
      <c r="K441">
        <f t="shared" si="37"/>
        <v>29.27</v>
      </c>
      <c r="L441">
        <f t="shared" si="38"/>
        <v>19.5</v>
      </c>
      <c r="M441">
        <f t="shared" si="39"/>
        <v>1130792.3580230768</v>
      </c>
      <c r="N441">
        <f t="shared" si="40"/>
        <v>1</v>
      </c>
      <c r="O441" s="27">
        <f t="shared" si="41"/>
        <v>161068.79166666666</v>
      </c>
    </row>
    <row r="442" spans="1:15" ht="14.25" customHeight="1" x14ac:dyDescent="0.3">
      <c r="A442" t="str">
        <f t="shared" si="36"/>
        <v>2020-05-14 Волгоград</v>
      </c>
      <c r="B442" s="6">
        <v>43965</v>
      </c>
      <c r="C442" s="7" t="s">
        <v>16</v>
      </c>
      <c r="D442" s="7">
        <v>63645</v>
      </c>
      <c r="E442" s="7">
        <v>5366602.5</v>
      </c>
      <c r="F442" s="7">
        <v>4245727.3389999997</v>
      </c>
      <c r="G442" s="8">
        <v>137701.4149</v>
      </c>
      <c r="H442">
        <f>VLOOKUP($A442,Лист2!$A$2:'Лист2'!$F$505,4,FALSE)</f>
        <v>36</v>
      </c>
      <c r="I442">
        <f>VLOOKUP($A442,Лист2!$A$2:'Лист2'!$F$505,5,FALSE)</f>
        <v>4285</v>
      </c>
      <c r="J442">
        <f>VLOOKUP($A442,Лист2!$A$2:'Лист2'!$F$505,6,FALSE)</f>
        <v>3950</v>
      </c>
      <c r="K442">
        <f t="shared" si="37"/>
        <v>26.4</v>
      </c>
      <c r="L442">
        <f t="shared" si="38"/>
        <v>18.32</v>
      </c>
      <c r="M442">
        <f t="shared" si="39"/>
        <v>983173.74610000034</v>
      </c>
      <c r="N442">
        <f t="shared" si="40"/>
        <v>4</v>
      </c>
      <c r="O442" s="27">
        <f t="shared" si="41"/>
        <v>149072.29166666666</v>
      </c>
    </row>
    <row r="443" spans="1:15" ht="14.25" customHeight="1" x14ac:dyDescent="0.3">
      <c r="A443" t="str">
        <f t="shared" si="36"/>
        <v>2020-05-15 Волгоград</v>
      </c>
      <c r="B443" s="9">
        <v>43966</v>
      </c>
      <c r="C443" s="10" t="s">
        <v>16</v>
      </c>
      <c r="D443" s="10">
        <v>75642</v>
      </c>
      <c r="E443" s="10">
        <v>6293952</v>
      </c>
      <c r="F443" s="10">
        <v>5100877.9309999999</v>
      </c>
      <c r="G443" s="11">
        <v>159537.61835384613</v>
      </c>
      <c r="H443">
        <f>VLOOKUP($A443,Лист2!$A$2:'Лист2'!$F$505,4,FALSE)</f>
        <v>36</v>
      </c>
      <c r="I443">
        <f>VLOOKUP($A443,Лист2!$A$2:'Лист2'!$F$505,5,FALSE)</f>
        <v>4862</v>
      </c>
      <c r="J443">
        <f>VLOOKUP($A443,Лист2!$A$2:'Лист2'!$F$505,6,FALSE)</f>
        <v>4476</v>
      </c>
      <c r="K443">
        <f t="shared" si="37"/>
        <v>23.39</v>
      </c>
      <c r="L443">
        <f t="shared" si="38"/>
        <v>16.420000000000002</v>
      </c>
      <c r="M443">
        <f t="shared" si="39"/>
        <v>1033536.450646154</v>
      </c>
      <c r="N443">
        <f t="shared" si="40"/>
        <v>5</v>
      </c>
      <c r="O443" s="27">
        <f t="shared" si="41"/>
        <v>174832</v>
      </c>
    </row>
    <row r="444" spans="1:15" ht="14.25" customHeight="1" x14ac:dyDescent="0.3">
      <c r="A444" t="str">
        <f t="shared" si="36"/>
        <v>2020-05-27 Казань</v>
      </c>
      <c r="B444" s="6">
        <v>43978</v>
      </c>
      <c r="C444" s="7" t="s">
        <v>17</v>
      </c>
      <c r="D444" s="7">
        <v>40420.5</v>
      </c>
      <c r="E444" s="7">
        <v>3780852</v>
      </c>
      <c r="F444" s="7">
        <v>2893288.4459999995</v>
      </c>
      <c r="G444" s="8">
        <v>291528.45785384614</v>
      </c>
      <c r="H444">
        <f>VLOOKUP($A444,Лист2!$A$2:'Лист2'!$F$505,4,FALSE)</f>
        <v>21</v>
      </c>
      <c r="I444">
        <f>VLOOKUP($A444,Лист2!$A$2:'Лист2'!$F$505,5,FALSE)</f>
        <v>2430</v>
      </c>
      <c r="J444">
        <f>VLOOKUP($A444,Лист2!$A$2:'Лист2'!$F$505,6,FALSE)</f>
        <v>2216</v>
      </c>
      <c r="K444">
        <f t="shared" si="37"/>
        <v>30.68</v>
      </c>
      <c r="L444">
        <f t="shared" si="38"/>
        <v>15.76</v>
      </c>
      <c r="M444">
        <f t="shared" si="39"/>
        <v>596035.09614615433</v>
      </c>
      <c r="N444">
        <f t="shared" si="40"/>
        <v>3</v>
      </c>
      <c r="O444" s="27">
        <f t="shared" si="41"/>
        <v>180040.57142857142</v>
      </c>
    </row>
    <row r="445" spans="1:15" ht="14.25" customHeight="1" x14ac:dyDescent="0.3">
      <c r="A445" t="str">
        <f t="shared" si="36"/>
        <v>2020-05-22 Казань</v>
      </c>
      <c r="B445" s="9">
        <v>43973</v>
      </c>
      <c r="C445" s="10" t="s">
        <v>17</v>
      </c>
      <c r="D445" s="10">
        <v>53838</v>
      </c>
      <c r="E445" s="10">
        <v>4840833</v>
      </c>
      <c r="F445" s="10">
        <v>4017247.747</v>
      </c>
      <c r="G445" s="11">
        <v>147709.19777692307</v>
      </c>
      <c r="H445">
        <f>VLOOKUP($A445,Лист2!$A$2:'Лист2'!$F$505,4,FALSE)</f>
        <v>21</v>
      </c>
      <c r="I445">
        <f>VLOOKUP($A445,Лист2!$A$2:'Лист2'!$F$505,5,FALSE)</f>
        <v>2861</v>
      </c>
      <c r="J445">
        <f>VLOOKUP($A445,Лист2!$A$2:'Лист2'!$F$505,6,FALSE)</f>
        <v>2612</v>
      </c>
      <c r="K445">
        <f t="shared" si="37"/>
        <v>20.5</v>
      </c>
      <c r="L445">
        <f t="shared" si="38"/>
        <v>13.96</v>
      </c>
      <c r="M445">
        <f t="shared" si="39"/>
        <v>675876.05522307695</v>
      </c>
      <c r="N445">
        <f t="shared" si="40"/>
        <v>5</v>
      </c>
      <c r="O445" s="27">
        <f t="shared" si="41"/>
        <v>230515.85714285713</v>
      </c>
    </row>
    <row r="446" spans="1:15" ht="14.25" customHeight="1" x14ac:dyDescent="0.3">
      <c r="A446" t="str">
        <f t="shared" si="36"/>
        <v>2020-06-01 Казань</v>
      </c>
      <c r="B446" s="6">
        <v>43983</v>
      </c>
      <c r="C446" s="7" t="s">
        <v>17</v>
      </c>
      <c r="D446" s="7">
        <v>40528.5</v>
      </c>
      <c r="E446" s="7">
        <v>3865251</v>
      </c>
      <c r="F446" s="7">
        <v>2972895.4169999999</v>
      </c>
      <c r="G446" s="8">
        <v>336001.08039230772</v>
      </c>
      <c r="H446">
        <f>VLOOKUP($A446,Лист2!$A$2:'Лист2'!$F$505,4,FALSE)</f>
        <v>23</v>
      </c>
      <c r="I446">
        <f>VLOOKUP($A446,Лист2!$A$2:'Лист2'!$F$505,5,FALSE)</f>
        <v>2531</v>
      </c>
      <c r="J446">
        <f>VLOOKUP($A446,Лист2!$A$2:'Лист2'!$F$505,6,FALSE)</f>
        <v>2296</v>
      </c>
      <c r="K446">
        <f t="shared" si="37"/>
        <v>30.02</v>
      </c>
      <c r="L446">
        <f t="shared" si="38"/>
        <v>14.39</v>
      </c>
      <c r="M446">
        <f t="shared" si="39"/>
        <v>556354.50260769238</v>
      </c>
      <c r="N446">
        <f t="shared" si="40"/>
        <v>1</v>
      </c>
      <c r="O446" s="27">
        <f t="shared" si="41"/>
        <v>168054.39130434784</v>
      </c>
    </row>
    <row r="447" spans="1:15" ht="14.25" customHeight="1" x14ac:dyDescent="0.3">
      <c r="A447" t="str">
        <f t="shared" si="36"/>
        <v>2020-05-11 Казань</v>
      </c>
      <c r="B447" s="9">
        <v>43962</v>
      </c>
      <c r="C447" s="10" t="s">
        <v>17</v>
      </c>
      <c r="D447" s="10">
        <v>32733</v>
      </c>
      <c r="E447" s="10">
        <v>3079630.5</v>
      </c>
      <c r="F447" s="10">
        <v>2364369.4010000001</v>
      </c>
      <c r="G447" s="11">
        <v>281373.57021538459</v>
      </c>
      <c r="H447">
        <f>VLOOKUP($A447,Лист2!$A$2:'Лист2'!$F$505,4,FALSE)</f>
        <v>21</v>
      </c>
      <c r="I447">
        <f>VLOOKUP($A447,Лист2!$A$2:'Лист2'!$F$505,5,FALSE)</f>
        <v>1916</v>
      </c>
      <c r="J447">
        <f>VLOOKUP($A447,Лист2!$A$2:'Лист2'!$F$505,6,FALSE)</f>
        <v>1733</v>
      </c>
      <c r="K447">
        <f t="shared" si="37"/>
        <v>30.25</v>
      </c>
      <c r="L447">
        <f t="shared" si="38"/>
        <v>14.09</v>
      </c>
      <c r="M447">
        <f t="shared" si="39"/>
        <v>433887.52878461534</v>
      </c>
      <c r="N447">
        <f t="shared" si="40"/>
        <v>1</v>
      </c>
      <c r="O447" s="27">
        <f t="shared" si="41"/>
        <v>146649.07142857142</v>
      </c>
    </row>
    <row r="448" spans="1:15" ht="14.25" customHeight="1" x14ac:dyDescent="0.3">
      <c r="A448" t="str">
        <f t="shared" si="36"/>
        <v>2020-05-29 Волгоград</v>
      </c>
      <c r="B448" s="6">
        <v>43980</v>
      </c>
      <c r="C448" s="7" t="s">
        <v>16</v>
      </c>
      <c r="D448" s="7">
        <v>84433.5</v>
      </c>
      <c r="E448" s="7">
        <v>7228395</v>
      </c>
      <c r="F448" s="7">
        <v>5795765.9359999998</v>
      </c>
      <c r="G448" s="8">
        <v>264121.66047692305</v>
      </c>
      <c r="H448">
        <f>VLOOKUP($A448,Лист2!$A$2:'Лист2'!$F$505,4,FALSE)</f>
        <v>37</v>
      </c>
      <c r="I448">
        <f>VLOOKUP($A448,Лист2!$A$2:'Лист2'!$F$505,5,FALSE)</f>
        <v>5672</v>
      </c>
      <c r="J448">
        <f>VLOOKUP($A448,Лист2!$A$2:'Лист2'!$F$505,6,FALSE)</f>
        <v>5198</v>
      </c>
      <c r="K448">
        <f t="shared" si="37"/>
        <v>24.72</v>
      </c>
      <c r="L448">
        <f t="shared" si="38"/>
        <v>16.170000000000002</v>
      </c>
      <c r="M448">
        <f t="shared" si="39"/>
        <v>1168507.4035230773</v>
      </c>
      <c r="N448">
        <f t="shared" si="40"/>
        <v>5</v>
      </c>
      <c r="O448" s="27">
        <f t="shared" si="41"/>
        <v>195362.02702702704</v>
      </c>
    </row>
    <row r="449" spans="1:15" ht="14.25" customHeight="1" x14ac:dyDescent="0.3">
      <c r="A449" t="str">
        <f t="shared" si="36"/>
        <v>2020-05-18 Казань</v>
      </c>
      <c r="B449" s="9">
        <v>43969</v>
      </c>
      <c r="C449" s="10" t="s">
        <v>17</v>
      </c>
      <c r="D449" s="10">
        <v>36655.5</v>
      </c>
      <c r="E449" s="10">
        <v>3360135</v>
      </c>
      <c r="F449" s="10">
        <v>2596293.8219999997</v>
      </c>
      <c r="G449" s="11">
        <v>202175.53846153847</v>
      </c>
      <c r="H449">
        <f>VLOOKUP($A449,Лист2!$A$2:'Лист2'!$F$505,4,FALSE)</f>
        <v>21</v>
      </c>
      <c r="I449">
        <f>VLOOKUP($A449,Лист2!$A$2:'Лист2'!$F$505,5,FALSE)</f>
        <v>2136</v>
      </c>
      <c r="J449">
        <f>VLOOKUP($A449,Лист2!$A$2:'Лист2'!$F$505,6,FALSE)</f>
        <v>1947</v>
      </c>
      <c r="K449">
        <f t="shared" si="37"/>
        <v>29.42</v>
      </c>
      <c r="L449">
        <f t="shared" si="38"/>
        <v>16.72</v>
      </c>
      <c r="M449">
        <f t="shared" si="39"/>
        <v>561665.63953846181</v>
      </c>
      <c r="N449">
        <f t="shared" si="40"/>
        <v>1</v>
      </c>
      <c r="O449" s="27">
        <f t="shared" si="41"/>
        <v>160006.42857142858</v>
      </c>
    </row>
    <row r="450" spans="1:15" ht="14.25" customHeight="1" x14ac:dyDescent="0.3">
      <c r="A450" t="str">
        <f t="shared" si="36"/>
        <v>2020-05-14 Казань</v>
      </c>
      <c r="B450" s="6">
        <v>43965</v>
      </c>
      <c r="C450" s="7" t="s">
        <v>17</v>
      </c>
      <c r="D450" s="7">
        <v>33886.5</v>
      </c>
      <c r="E450" s="7">
        <v>3166479</v>
      </c>
      <c r="F450" s="7">
        <v>2522496.074</v>
      </c>
      <c r="G450" s="8">
        <v>156584.58769230769</v>
      </c>
      <c r="H450">
        <f>VLOOKUP($A450,Лист2!$A$2:'Лист2'!$F$505,4,FALSE)</f>
        <v>21</v>
      </c>
      <c r="I450">
        <f>VLOOKUP($A450,Лист2!$A$2:'Лист2'!$F$505,5,FALSE)</f>
        <v>1993</v>
      </c>
      <c r="J450">
        <f>VLOOKUP($A450,Лист2!$A$2:'Лист2'!$F$505,6,FALSE)</f>
        <v>1796</v>
      </c>
      <c r="K450">
        <f t="shared" si="37"/>
        <v>25.53</v>
      </c>
      <c r="L450">
        <f t="shared" si="38"/>
        <v>15.39</v>
      </c>
      <c r="M450">
        <f t="shared" si="39"/>
        <v>487398.33830769232</v>
      </c>
      <c r="N450">
        <f t="shared" si="40"/>
        <v>4</v>
      </c>
      <c r="O450" s="27">
        <f t="shared" si="41"/>
        <v>150784.71428571429</v>
      </c>
    </row>
    <row r="451" spans="1:15" ht="14.25" customHeight="1" x14ac:dyDescent="0.3">
      <c r="A451" t="str">
        <f t="shared" ref="A451:A505" si="42">_xlfn.CONCAT(TEXT(B451,"ГГГГ-ММ-ДД")," ",C451)</f>
        <v>2020-05-15 Казань</v>
      </c>
      <c r="B451" s="9">
        <v>43966</v>
      </c>
      <c r="C451" s="10" t="s">
        <v>17</v>
      </c>
      <c r="D451" s="10">
        <v>41697</v>
      </c>
      <c r="E451" s="10">
        <v>3772258.5</v>
      </c>
      <c r="F451" s="10">
        <v>3092823.6680000001</v>
      </c>
      <c r="G451" s="11">
        <v>167669.98904615385</v>
      </c>
      <c r="H451">
        <f>VLOOKUP($A451,Лист2!$A$2:'Лист2'!$F$505,4,FALSE)</f>
        <v>21</v>
      </c>
      <c r="I451">
        <f>VLOOKUP($A451,Лист2!$A$2:'Лист2'!$F$505,5,FALSE)</f>
        <v>2255</v>
      </c>
      <c r="J451">
        <f>VLOOKUP($A451,Лист2!$A$2:'Лист2'!$F$505,6,FALSE)</f>
        <v>2045</v>
      </c>
      <c r="K451">
        <f t="shared" ref="K451:K505" si="43">ROUND((($E451-$F451)/$F451)*100,2)</f>
        <v>21.97</v>
      </c>
      <c r="L451">
        <f t="shared" ref="L451:L505" si="44">ROUND(($M451/$E451)*100,2)</f>
        <v>13.57</v>
      </c>
      <c r="M451">
        <f t="shared" ref="M451:M505" si="45">$E451-$F451-$G451</f>
        <v>511764.84295384609</v>
      </c>
      <c r="N451">
        <f t="shared" ref="N451:N505" si="46">WEEKDAY($B451,2)</f>
        <v>5</v>
      </c>
      <c r="O451" s="27">
        <f t="shared" ref="O451:O505" si="47">$E451/$H451</f>
        <v>179631.35714285713</v>
      </c>
    </row>
    <row r="452" spans="1:15" ht="14.25" customHeight="1" x14ac:dyDescent="0.3">
      <c r="A452" t="str">
        <f t="shared" si="42"/>
        <v>2020-05-29 Казань</v>
      </c>
      <c r="B452" s="6">
        <v>43980</v>
      </c>
      <c r="C452" s="7" t="s">
        <v>17</v>
      </c>
      <c r="D452" s="7">
        <v>44569.5</v>
      </c>
      <c r="E452" s="7">
        <v>4108596</v>
      </c>
      <c r="F452" s="7">
        <v>3229427.0830000001</v>
      </c>
      <c r="G452" s="8">
        <v>121448.35925384614</v>
      </c>
      <c r="H452">
        <f>VLOOKUP($A452,Лист2!$A$2:'Лист2'!$F$505,4,FALSE)</f>
        <v>22</v>
      </c>
      <c r="I452">
        <f>VLOOKUP($A452,Лист2!$A$2:'Лист2'!$F$505,5,FALSE)</f>
        <v>2597</v>
      </c>
      <c r="J452">
        <f>VLOOKUP($A452,Лист2!$A$2:'Лист2'!$F$505,6,FALSE)</f>
        <v>2379</v>
      </c>
      <c r="K452">
        <f t="shared" si="43"/>
        <v>27.22</v>
      </c>
      <c r="L452">
        <f t="shared" si="44"/>
        <v>18.440000000000001</v>
      </c>
      <c r="M452">
        <f t="shared" si="45"/>
        <v>757720.55774615379</v>
      </c>
      <c r="N452">
        <f t="shared" si="46"/>
        <v>5</v>
      </c>
      <c r="O452" s="27">
        <f t="shared" si="47"/>
        <v>186754.36363636365</v>
      </c>
    </row>
    <row r="453" spans="1:15" ht="14.25" customHeight="1" x14ac:dyDescent="0.3">
      <c r="A453" t="str">
        <f t="shared" si="42"/>
        <v>2020-05-27 Пермь</v>
      </c>
      <c r="B453" s="9">
        <v>43978</v>
      </c>
      <c r="C453" s="10" t="s">
        <v>18</v>
      </c>
      <c r="D453" s="10">
        <v>18069</v>
      </c>
      <c r="E453" s="10">
        <v>1603084.5</v>
      </c>
      <c r="F453" s="10">
        <v>1312709.0090000001</v>
      </c>
      <c r="G453" s="11">
        <v>241760.20769230771</v>
      </c>
      <c r="H453">
        <f>VLOOKUP($A453,Лист2!$A$2:'Лист2'!$F$505,4,FALSE)</f>
        <v>17</v>
      </c>
      <c r="I453">
        <f>VLOOKUP($A453,Лист2!$A$2:'Лист2'!$F$505,5,FALSE)</f>
        <v>1203</v>
      </c>
      <c r="J453">
        <f>VLOOKUP($A453,Лист2!$A$2:'Лист2'!$F$505,6,FALSE)</f>
        <v>1077</v>
      </c>
      <c r="K453">
        <f t="shared" si="43"/>
        <v>22.12</v>
      </c>
      <c r="L453">
        <f t="shared" si="44"/>
        <v>3.03</v>
      </c>
      <c r="M453">
        <f t="shared" si="45"/>
        <v>48615.283307692211</v>
      </c>
      <c r="N453">
        <f t="shared" si="46"/>
        <v>3</v>
      </c>
      <c r="O453" s="27">
        <f t="shared" si="47"/>
        <v>94299.088235294112</v>
      </c>
    </row>
    <row r="454" spans="1:15" ht="14.25" customHeight="1" x14ac:dyDescent="0.3">
      <c r="A454" t="str">
        <f t="shared" si="42"/>
        <v>2020-05-22 Пермь</v>
      </c>
      <c r="B454" s="6">
        <v>43973</v>
      </c>
      <c r="C454" s="7" t="s">
        <v>18</v>
      </c>
      <c r="D454" s="7">
        <v>21483</v>
      </c>
      <c r="E454" s="7">
        <v>1774329</v>
      </c>
      <c r="F454" s="7">
        <v>1460215.51</v>
      </c>
      <c r="G454" s="8">
        <v>181509.9923076923</v>
      </c>
      <c r="H454">
        <f>VLOOKUP($A454,Лист2!$A$2:'Лист2'!$F$505,4,FALSE)</f>
        <v>17</v>
      </c>
      <c r="I454">
        <f>VLOOKUP($A454,Лист2!$A$2:'Лист2'!$F$505,5,FALSE)</f>
        <v>1268</v>
      </c>
      <c r="J454">
        <f>VLOOKUP($A454,Лист2!$A$2:'Лист2'!$F$505,6,FALSE)</f>
        <v>1129</v>
      </c>
      <c r="K454">
        <f t="shared" si="43"/>
        <v>21.51</v>
      </c>
      <c r="L454">
        <f t="shared" si="44"/>
        <v>7.47</v>
      </c>
      <c r="M454">
        <f t="shared" si="45"/>
        <v>132603.49769230769</v>
      </c>
      <c r="N454">
        <f t="shared" si="46"/>
        <v>5</v>
      </c>
      <c r="O454" s="27">
        <f t="shared" si="47"/>
        <v>104372.29411764706</v>
      </c>
    </row>
    <row r="455" spans="1:15" ht="14.25" customHeight="1" x14ac:dyDescent="0.3">
      <c r="A455" t="str">
        <f t="shared" si="42"/>
        <v>2020-06-01 Пермь</v>
      </c>
      <c r="B455" s="9">
        <v>43983</v>
      </c>
      <c r="C455" s="10" t="s">
        <v>18</v>
      </c>
      <c r="D455" s="10">
        <v>16687.5</v>
      </c>
      <c r="E455" s="10">
        <v>1526608.5</v>
      </c>
      <c r="F455" s="10">
        <v>1202670.0489999999</v>
      </c>
      <c r="G455" s="11">
        <v>340349.53369230771</v>
      </c>
      <c r="H455">
        <f>VLOOKUP($A455,Лист2!$A$2:'Лист2'!$F$505,4,FALSE)</f>
        <v>17</v>
      </c>
      <c r="I455">
        <f>VLOOKUP($A455,Лист2!$A$2:'Лист2'!$F$505,5,FALSE)</f>
        <v>1185</v>
      </c>
      <c r="J455">
        <f>VLOOKUP($A455,Лист2!$A$2:'Лист2'!$F$505,6,FALSE)</f>
        <v>1042</v>
      </c>
      <c r="K455">
        <f t="shared" si="43"/>
        <v>26.93</v>
      </c>
      <c r="L455">
        <f t="shared" si="44"/>
        <v>-1.08</v>
      </c>
      <c r="M455">
        <f t="shared" si="45"/>
        <v>-16411.082692307595</v>
      </c>
      <c r="N455">
        <f t="shared" si="46"/>
        <v>1</v>
      </c>
      <c r="O455" s="27">
        <f t="shared" si="47"/>
        <v>89800.5</v>
      </c>
    </row>
    <row r="456" spans="1:15" ht="14.25" customHeight="1" x14ac:dyDescent="0.3">
      <c r="A456" t="str">
        <f t="shared" si="42"/>
        <v>2020-05-11 Пермь</v>
      </c>
      <c r="B456" s="6">
        <v>43962</v>
      </c>
      <c r="C456" s="7" t="s">
        <v>18</v>
      </c>
      <c r="D456" s="7">
        <v>12238.5</v>
      </c>
      <c r="E456" s="7">
        <v>1096002</v>
      </c>
      <c r="F456" s="7">
        <v>872395.08600000001</v>
      </c>
      <c r="G456" s="8">
        <v>218895.40769230769</v>
      </c>
      <c r="H456">
        <f>VLOOKUP($A456,Лист2!$A$2:'Лист2'!$F$505,4,FALSE)</f>
        <v>15</v>
      </c>
      <c r="I456">
        <f>VLOOKUP($A456,Лист2!$A$2:'Лист2'!$F$505,5,FALSE)</f>
        <v>812</v>
      </c>
      <c r="J456">
        <f>VLOOKUP($A456,Лист2!$A$2:'Лист2'!$F$505,6,FALSE)</f>
        <v>714</v>
      </c>
      <c r="K456">
        <f t="shared" si="43"/>
        <v>25.63</v>
      </c>
      <c r="L456">
        <f t="shared" si="44"/>
        <v>0.43</v>
      </c>
      <c r="M456">
        <f t="shared" si="45"/>
        <v>4711.5063076922961</v>
      </c>
      <c r="N456">
        <f t="shared" si="46"/>
        <v>1</v>
      </c>
      <c r="O456" s="27">
        <f t="shared" si="47"/>
        <v>73066.8</v>
      </c>
    </row>
    <row r="457" spans="1:15" ht="14.25" customHeight="1" x14ac:dyDescent="0.3">
      <c r="A457" t="str">
        <f t="shared" si="42"/>
        <v>2020-05-18 Пермь</v>
      </c>
      <c r="B457" s="9">
        <v>43969</v>
      </c>
      <c r="C457" s="10" t="s">
        <v>18</v>
      </c>
      <c r="D457" s="10">
        <v>14290.5</v>
      </c>
      <c r="E457" s="10">
        <v>1246162.5</v>
      </c>
      <c r="F457" s="10">
        <v>983143.48999999987</v>
      </c>
      <c r="G457" s="11">
        <v>263823.34615384613</v>
      </c>
      <c r="H457">
        <f>VLOOKUP($A457,Лист2!$A$2:'Лист2'!$F$505,4,FALSE)</f>
        <v>16</v>
      </c>
      <c r="I457">
        <f>VLOOKUP($A457,Лист2!$A$2:'Лист2'!$F$505,5,FALSE)</f>
        <v>925</v>
      </c>
      <c r="J457">
        <f>VLOOKUP($A457,Лист2!$A$2:'Лист2'!$F$505,6,FALSE)</f>
        <v>816</v>
      </c>
      <c r="K457">
        <f t="shared" si="43"/>
        <v>26.75</v>
      </c>
      <c r="L457">
        <f t="shared" si="44"/>
        <v>-0.06</v>
      </c>
      <c r="M457">
        <f t="shared" si="45"/>
        <v>-804.33615384600125</v>
      </c>
      <c r="N457">
        <f t="shared" si="46"/>
        <v>1</v>
      </c>
      <c r="O457" s="27">
        <f t="shared" si="47"/>
        <v>77885.15625</v>
      </c>
    </row>
    <row r="458" spans="1:15" ht="14.25" customHeight="1" x14ac:dyDescent="0.3">
      <c r="A458" t="str">
        <f t="shared" si="42"/>
        <v>2020-05-14 Пермь</v>
      </c>
      <c r="B458" s="6">
        <v>43965</v>
      </c>
      <c r="C458" s="7" t="s">
        <v>18</v>
      </c>
      <c r="D458" s="7">
        <v>14385</v>
      </c>
      <c r="E458" s="7">
        <v>1223491.5</v>
      </c>
      <c r="F458" s="7">
        <v>977925.73100000003</v>
      </c>
      <c r="G458" s="8">
        <v>285708.40769230766</v>
      </c>
      <c r="H458">
        <f>VLOOKUP($A458,Лист2!$A$2:'Лист2'!$F$505,4,FALSE)</f>
        <v>15</v>
      </c>
      <c r="I458">
        <f>VLOOKUP($A458,Лист2!$A$2:'Лист2'!$F$505,5,FALSE)</f>
        <v>890</v>
      </c>
      <c r="J458">
        <f>VLOOKUP($A458,Лист2!$A$2:'Лист2'!$F$505,6,FALSE)</f>
        <v>777</v>
      </c>
      <c r="K458">
        <f t="shared" si="43"/>
        <v>25.11</v>
      </c>
      <c r="L458">
        <f t="shared" si="44"/>
        <v>-3.28</v>
      </c>
      <c r="M458">
        <f t="shared" si="45"/>
        <v>-40142.638692307693</v>
      </c>
      <c r="N458">
        <f t="shared" si="46"/>
        <v>4</v>
      </c>
      <c r="O458" s="27">
        <f t="shared" si="47"/>
        <v>81566.100000000006</v>
      </c>
    </row>
    <row r="459" spans="1:15" ht="14.25" customHeight="1" x14ac:dyDescent="0.3">
      <c r="A459" t="str">
        <f t="shared" si="42"/>
        <v>2020-05-15 Пермь</v>
      </c>
      <c r="B459" s="9">
        <v>43966</v>
      </c>
      <c r="C459" s="10" t="s">
        <v>18</v>
      </c>
      <c r="D459" s="10">
        <v>16498.5</v>
      </c>
      <c r="E459" s="10">
        <v>1370482.5</v>
      </c>
      <c r="F459" s="10">
        <v>1095453.1229999999</v>
      </c>
      <c r="G459" s="11">
        <v>250663.81538461539</v>
      </c>
      <c r="H459">
        <f>VLOOKUP($A459,Лист2!$A$2:'Лист2'!$F$505,4,FALSE)</f>
        <v>15</v>
      </c>
      <c r="I459">
        <f>VLOOKUP($A459,Лист2!$A$2:'Лист2'!$F$505,5,FALSE)</f>
        <v>980</v>
      </c>
      <c r="J459">
        <f>VLOOKUP($A459,Лист2!$A$2:'Лист2'!$F$505,6,FALSE)</f>
        <v>867</v>
      </c>
      <c r="K459">
        <f t="shared" si="43"/>
        <v>25.11</v>
      </c>
      <c r="L459">
        <f t="shared" si="44"/>
        <v>1.78</v>
      </c>
      <c r="M459">
        <f t="shared" si="45"/>
        <v>24365.561615384708</v>
      </c>
      <c r="N459">
        <f t="shared" si="46"/>
        <v>5</v>
      </c>
      <c r="O459" s="27">
        <f t="shared" si="47"/>
        <v>91365.5</v>
      </c>
    </row>
    <row r="460" spans="1:15" ht="14.25" customHeight="1" x14ac:dyDescent="0.3">
      <c r="A460" t="str">
        <f t="shared" si="42"/>
        <v>2020-05-27 Ростов-на-Дону</v>
      </c>
      <c r="B460" s="6">
        <v>43978</v>
      </c>
      <c r="C460" s="7" t="s">
        <v>19</v>
      </c>
      <c r="D460" s="7">
        <v>13203</v>
      </c>
      <c r="E460" s="7">
        <v>1211457</v>
      </c>
      <c r="F460" s="7">
        <v>964554.21099999989</v>
      </c>
      <c r="G460" s="8">
        <v>156117.80846153846</v>
      </c>
      <c r="H460">
        <f>VLOOKUP($A460,Лист2!$A$2:'Лист2'!$F$505,4,FALSE)</f>
        <v>15</v>
      </c>
      <c r="I460">
        <f>VLOOKUP($A460,Лист2!$A$2:'Лист2'!$F$505,5,FALSE)</f>
        <v>809</v>
      </c>
      <c r="J460">
        <f>VLOOKUP($A460,Лист2!$A$2:'Лист2'!$F$505,6,FALSE)</f>
        <v>702</v>
      </c>
      <c r="K460">
        <f t="shared" si="43"/>
        <v>25.6</v>
      </c>
      <c r="L460">
        <f t="shared" si="44"/>
        <v>7.49</v>
      </c>
      <c r="M460">
        <f t="shared" si="45"/>
        <v>90784.980538461648</v>
      </c>
      <c r="N460">
        <f t="shared" si="46"/>
        <v>3</v>
      </c>
      <c r="O460" s="27">
        <f t="shared" si="47"/>
        <v>80763.8</v>
      </c>
    </row>
    <row r="461" spans="1:15" ht="14.25" customHeight="1" x14ac:dyDescent="0.3">
      <c r="A461" t="str">
        <f t="shared" si="42"/>
        <v>2020-05-22 Ростов-на-Дону</v>
      </c>
      <c r="B461" s="9">
        <v>43973</v>
      </c>
      <c r="C461" s="10" t="s">
        <v>19</v>
      </c>
      <c r="D461" s="10">
        <v>15802.5</v>
      </c>
      <c r="E461" s="10">
        <v>1411909.5</v>
      </c>
      <c r="F461" s="10">
        <v>1158841.584</v>
      </c>
      <c r="G461" s="11">
        <v>186035.59738461539</v>
      </c>
      <c r="H461">
        <f>VLOOKUP($A461,Лист2!$A$2:'Лист2'!$F$505,4,FALSE)</f>
        <v>15</v>
      </c>
      <c r="I461">
        <f>VLOOKUP($A461,Лист2!$A$2:'Лист2'!$F$505,5,FALSE)</f>
        <v>903</v>
      </c>
      <c r="J461">
        <f>VLOOKUP($A461,Лист2!$A$2:'Лист2'!$F$505,6,FALSE)</f>
        <v>792</v>
      </c>
      <c r="K461">
        <f t="shared" si="43"/>
        <v>21.84</v>
      </c>
      <c r="L461">
        <f t="shared" si="44"/>
        <v>4.75</v>
      </c>
      <c r="M461">
        <f t="shared" si="45"/>
        <v>67032.318615384575</v>
      </c>
      <c r="N461">
        <f t="shared" si="46"/>
        <v>5</v>
      </c>
      <c r="O461" s="27">
        <f t="shared" si="47"/>
        <v>94127.3</v>
      </c>
    </row>
    <row r="462" spans="1:15" ht="14.25" customHeight="1" x14ac:dyDescent="0.3">
      <c r="A462" t="str">
        <f t="shared" si="42"/>
        <v>2020-06-01 Ростов-на-Дону</v>
      </c>
      <c r="B462" s="6">
        <v>43983</v>
      </c>
      <c r="C462" s="7" t="s">
        <v>19</v>
      </c>
      <c r="D462" s="7">
        <v>16476</v>
      </c>
      <c r="E462" s="7">
        <v>1565632.5</v>
      </c>
      <c r="F462" s="7">
        <v>1234060.9909999999</v>
      </c>
      <c r="G462" s="8">
        <v>194827.87672307692</v>
      </c>
      <c r="H462">
        <f>VLOOKUP($A462,Лист2!$A$2:'Лист2'!$F$505,4,FALSE)</f>
        <v>16</v>
      </c>
      <c r="I462">
        <f>VLOOKUP($A462,Лист2!$A$2:'Лист2'!$F$505,5,FALSE)</f>
        <v>1019</v>
      </c>
      <c r="J462">
        <f>VLOOKUP($A462,Лист2!$A$2:'Лист2'!$F$505,6,FALSE)</f>
        <v>895</v>
      </c>
      <c r="K462">
        <f t="shared" si="43"/>
        <v>26.87</v>
      </c>
      <c r="L462">
        <f t="shared" si="44"/>
        <v>8.73</v>
      </c>
      <c r="M462">
        <f t="shared" si="45"/>
        <v>136743.63227692316</v>
      </c>
      <c r="N462">
        <f t="shared" si="46"/>
        <v>1</v>
      </c>
      <c r="O462" s="27">
        <f t="shared" si="47"/>
        <v>97852.03125</v>
      </c>
    </row>
    <row r="463" spans="1:15" ht="14.25" customHeight="1" x14ac:dyDescent="0.3">
      <c r="A463" t="str">
        <f t="shared" si="42"/>
        <v>2020-05-11 Ростов-на-Дону</v>
      </c>
      <c r="B463" s="9">
        <v>43962</v>
      </c>
      <c r="C463" s="10" t="s">
        <v>19</v>
      </c>
      <c r="D463" s="10">
        <v>12654</v>
      </c>
      <c r="E463" s="10">
        <v>1081158</v>
      </c>
      <c r="F463" s="10">
        <v>927698.82299999986</v>
      </c>
      <c r="G463" s="11">
        <v>197299.08136923076</v>
      </c>
      <c r="H463">
        <f>VLOOKUP($A463,Лист2!$A$2:'Лист2'!$F$505,4,FALSE)</f>
        <v>15</v>
      </c>
      <c r="I463">
        <f>VLOOKUP($A463,Лист2!$A$2:'Лист2'!$F$505,5,FALSE)</f>
        <v>684</v>
      </c>
      <c r="J463">
        <f>VLOOKUP($A463,Лист2!$A$2:'Лист2'!$F$505,6,FALSE)</f>
        <v>585</v>
      </c>
      <c r="K463">
        <f t="shared" si="43"/>
        <v>16.54</v>
      </c>
      <c r="L463">
        <f t="shared" si="44"/>
        <v>-4.05</v>
      </c>
      <c r="M463">
        <f t="shared" si="45"/>
        <v>-43839.904369230615</v>
      </c>
      <c r="N463">
        <f t="shared" si="46"/>
        <v>1</v>
      </c>
      <c r="O463" s="27">
        <f t="shared" si="47"/>
        <v>72077.2</v>
      </c>
    </row>
    <row r="464" spans="1:15" ht="14.25" customHeight="1" x14ac:dyDescent="0.3">
      <c r="A464" t="str">
        <f t="shared" si="42"/>
        <v>2020-05-29 Пермь</v>
      </c>
      <c r="B464" s="6">
        <v>43980</v>
      </c>
      <c r="C464" s="7" t="s">
        <v>18</v>
      </c>
      <c r="D464" s="7">
        <v>19647</v>
      </c>
      <c r="E464" s="7">
        <v>1764669</v>
      </c>
      <c r="F464" s="7">
        <v>1409485.402</v>
      </c>
      <c r="G464" s="8">
        <v>182377.32307692306</v>
      </c>
      <c r="H464">
        <f>VLOOKUP($A464,Лист2!$A$2:'Лист2'!$F$505,4,FALSE)</f>
        <v>17</v>
      </c>
      <c r="I464">
        <f>VLOOKUP($A464,Лист2!$A$2:'Лист2'!$F$505,5,FALSE)</f>
        <v>1296</v>
      </c>
      <c r="J464">
        <f>VLOOKUP($A464,Лист2!$A$2:'Лист2'!$F$505,6,FALSE)</f>
        <v>1153</v>
      </c>
      <c r="K464">
        <f t="shared" si="43"/>
        <v>25.2</v>
      </c>
      <c r="L464">
        <f t="shared" si="44"/>
        <v>9.7899999999999991</v>
      </c>
      <c r="M464">
        <f t="shared" si="45"/>
        <v>172806.27492307694</v>
      </c>
      <c r="N464">
        <f t="shared" si="46"/>
        <v>5</v>
      </c>
      <c r="O464" s="27">
        <f t="shared" si="47"/>
        <v>103804.05882352941</v>
      </c>
    </row>
    <row r="465" spans="1:15" ht="14.25" customHeight="1" x14ac:dyDescent="0.3">
      <c r="A465" t="str">
        <f t="shared" si="42"/>
        <v>2020-05-18 Ростов-на-Дону</v>
      </c>
      <c r="B465" s="9">
        <v>43969</v>
      </c>
      <c r="C465" s="10" t="s">
        <v>19</v>
      </c>
      <c r="D465" s="10">
        <v>12450</v>
      </c>
      <c r="E465" s="10">
        <v>1115146.5</v>
      </c>
      <c r="F465" s="10">
        <v>897555.51099999994</v>
      </c>
      <c r="G465" s="11">
        <v>150809.61403846153</v>
      </c>
      <c r="H465">
        <f>VLOOKUP($A465,Лист2!$A$2:'Лист2'!$F$505,4,FALSE)</f>
        <v>15</v>
      </c>
      <c r="I465">
        <f>VLOOKUP($A465,Лист2!$A$2:'Лист2'!$F$505,5,FALSE)</f>
        <v>729</v>
      </c>
      <c r="J465">
        <f>VLOOKUP($A465,Лист2!$A$2:'Лист2'!$F$505,6,FALSE)</f>
        <v>636</v>
      </c>
      <c r="K465">
        <f t="shared" si="43"/>
        <v>24.24</v>
      </c>
      <c r="L465">
        <f t="shared" si="44"/>
        <v>5.99</v>
      </c>
      <c r="M465">
        <f t="shared" si="45"/>
        <v>66781.374961538531</v>
      </c>
      <c r="N465">
        <f t="shared" si="46"/>
        <v>1</v>
      </c>
      <c r="O465" s="27">
        <f t="shared" si="47"/>
        <v>74343.100000000006</v>
      </c>
    </row>
    <row r="466" spans="1:15" ht="14.25" customHeight="1" x14ac:dyDescent="0.3">
      <c r="A466" t="str">
        <f t="shared" si="42"/>
        <v>2020-05-14 Ростов-на-Дону</v>
      </c>
      <c r="B466" s="6">
        <v>43965</v>
      </c>
      <c r="C466" s="7" t="s">
        <v>19</v>
      </c>
      <c r="D466" s="7">
        <v>11161.5</v>
      </c>
      <c r="E466" s="7">
        <v>963502.5</v>
      </c>
      <c r="F466" s="7">
        <v>812962.67800000007</v>
      </c>
      <c r="G466" s="8">
        <v>193118.32307692309</v>
      </c>
      <c r="H466">
        <f>VLOOKUP($A466,Лист2!$A$2:'Лист2'!$F$505,4,FALSE)</f>
        <v>15</v>
      </c>
      <c r="I466">
        <f>VLOOKUP($A466,Лист2!$A$2:'Лист2'!$F$505,5,FALSE)</f>
        <v>638</v>
      </c>
      <c r="J466">
        <f>VLOOKUP($A466,Лист2!$A$2:'Лист2'!$F$505,6,FALSE)</f>
        <v>548</v>
      </c>
      <c r="K466">
        <f t="shared" si="43"/>
        <v>18.52</v>
      </c>
      <c r="L466">
        <f t="shared" si="44"/>
        <v>-4.42</v>
      </c>
      <c r="M466">
        <f t="shared" si="45"/>
        <v>-42578.501076923159</v>
      </c>
      <c r="N466">
        <f t="shared" si="46"/>
        <v>4</v>
      </c>
      <c r="O466" s="27">
        <f t="shared" si="47"/>
        <v>64233.5</v>
      </c>
    </row>
    <row r="467" spans="1:15" ht="14.25" customHeight="1" x14ac:dyDescent="0.3">
      <c r="A467" t="str">
        <f t="shared" si="42"/>
        <v>2020-05-15 Ростов-на-Дону</v>
      </c>
      <c r="B467" s="9">
        <v>43966</v>
      </c>
      <c r="C467" s="10" t="s">
        <v>19</v>
      </c>
      <c r="D467" s="10">
        <v>12229.5</v>
      </c>
      <c r="E467" s="10">
        <v>1122730.5</v>
      </c>
      <c r="F467" s="10">
        <v>921566.44700000004</v>
      </c>
      <c r="G467" s="11">
        <v>147588</v>
      </c>
      <c r="H467">
        <f>VLOOKUP($A467,Лист2!$A$2:'Лист2'!$F$505,4,FALSE)</f>
        <v>15</v>
      </c>
      <c r="I467">
        <f>VLOOKUP($A467,Лист2!$A$2:'Лист2'!$F$505,5,FALSE)</f>
        <v>688</v>
      </c>
      <c r="J467">
        <f>VLOOKUP($A467,Лист2!$A$2:'Лист2'!$F$505,6,FALSE)</f>
        <v>598</v>
      </c>
      <c r="K467">
        <f t="shared" si="43"/>
        <v>21.83</v>
      </c>
      <c r="L467">
        <f t="shared" si="44"/>
        <v>4.7699999999999996</v>
      </c>
      <c r="M467">
        <f t="shared" si="45"/>
        <v>53576.052999999956</v>
      </c>
      <c r="N467">
        <f t="shared" si="46"/>
        <v>5</v>
      </c>
      <c r="O467" s="27">
        <f t="shared" si="47"/>
        <v>74848.7</v>
      </c>
    </row>
    <row r="468" spans="1:15" ht="14.25" customHeight="1" x14ac:dyDescent="0.3">
      <c r="A468" t="str">
        <f t="shared" si="42"/>
        <v>2020-05-27 Краснодар</v>
      </c>
      <c r="B468" s="6">
        <v>43978</v>
      </c>
      <c r="C468" s="7" t="s">
        <v>20</v>
      </c>
      <c r="D468" s="7">
        <v>28050</v>
      </c>
      <c r="E468" s="7">
        <v>2458555.5</v>
      </c>
      <c r="F468" s="7">
        <v>1979227.4479999999</v>
      </c>
      <c r="G468" s="8">
        <v>122940.53466153846</v>
      </c>
      <c r="H468">
        <f>VLOOKUP($A468,Лист2!$A$2:'Лист2'!$F$505,4,FALSE)</f>
        <v>20</v>
      </c>
      <c r="I468">
        <f>VLOOKUP($A468,Лист2!$A$2:'Лист2'!$F$505,5,FALSE)</f>
        <v>1873</v>
      </c>
      <c r="J468">
        <f>VLOOKUP($A468,Лист2!$A$2:'Лист2'!$F$505,6,FALSE)</f>
        <v>1715</v>
      </c>
      <c r="K468">
        <f t="shared" si="43"/>
        <v>24.22</v>
      </c>
      <c r="L468">
        <f t="shared" si="44"/>
        <v>14.5</v>
      </c>
      <c r="M468">
        <f t="shared" si="45"/>
        <v>356387.51733846171</v>
      </c>
      <c r="N468">
        <f t="shared" si="46"/>
        <v>3</v>
      </c>
      <c r="O468" s="27">
        <f t="shared" si="47"/>
        <v>122927.77499999999</v>
      </c>
    </row>
    <row r="469" spans="1:15" ht="14.25" customHeight="1" x14ac:dyDescent="0.3">
      <c r="A469" t="str">
        <f t="shared" si="42"/>
        <v>2020-05-22 Краснодар</v>
      </c>
      <c r="B469" s="9">
        <v>43973</v>
      </c>
      <c r="C469" s="10" t="s">
        <v>20</v>
      </c>
      <c r="D469" s="10">
        <v>30781.5</v>
      </c>
      <c r="E469" s="10">
        <v>2540715</v>
      </c>
      <c r="F469" s="10">
        <v>2108065.5690000001</v>
      </c>
      <c r="G469" s="11">
        <v>90381.169230769228</v>
      </c>
      <c r="H469">
        <f>VLOOKUP($A469,Лист2!$A$2:'Лист2'!$F$505,4,FALSE)</f>
        <v>19</v>
      </c>
      <c r="I469">
        <f>VLOOKUP($A469,Лист2!$A$2:'Лист2'!$F$505,5,FALSE)</f>
        <v>1859</v>
      </c>
      <c r="J469">
        <f>VLOOKUP($A469,Лист2!$A$2:'Лист2'!$F$505,6,FALSE)</f>
        <v>1697</v>
      </c>
      <c r="K469">
        <f t="shared" si="43"/>
        <v>20.52</v>
      </c>
      <c r="L469">
        <f t="shared" si="44"/>
        <v>13.47</v>
      </c>
      <c r="M469">
        <f t="shared" si="45"/>
        <v>342268.26176923065</v>
      </c>
      <c r="N469">
        <f t="shared" si="46"/>
        <v>5</v>
      </c>
      <c r="O469" s="27">
        <f t="shared" si="47"/>
        <v>133721.84210526315</v>
      </c>
    </row>
    <row r="470" spans="1:15" ht="14.25" customHeight="1" x14ac:dyDescent="0.3">
      <c r="A470" t="str">
        <f t="shared" si="42"/>
        <v>2020-06-01 Краснодар</v>
      </c>
      <c r="B470" s="6">
        <v>43983</v>
      </c>
      <c r="C470" s="7" t="s">
        <v>20</v>
      </c>
      <c r="D470" s="7">
        <v>27960</v>
      </c>
      <c r="E470" s="7">
        <v>2538967.5</v>
      </c>
      <c r="F470" s="7">
        <v>1983277.5959999997</v>
      </c>
      <c r="G470" s="8">
        <v>134168.53587692307</v>
      </c>
      <c r="H470">
        <f>VLOOKUP($A470,Лист2!$A$2:'Лист2'!$F$505,4,FALSE)</f>
        <v>21</v>
      </c>
      <c r="I470">
        <f>VLOOKUP($A470,Лист2!$A$2:'Лист2'!$F$505,5,FALSE)</f>
        <v>1879</v>
      </c>
      <c r="J470">
        <f>VLOOKUP($A470,Лист2!$A$2:'Лист2'!$F$505,6,FALSE)</f>
        <v>1720</v>
      </c>
      <c r="K470">
        <f t="shared" si="43"/>
        <v>28.02</v>
      </c>
      <c r="L470">
        <f t="shared" si="44"/>
        <v>16.600000000000001</v>
      </c>
      <c r="M470">
        <f t="shared" si="45"/>
        <v>421521.36812307726</v>
      </c>
      <c r="N470">
        <f t="shared" si="46"/>
        <v>1</v>
      </c>
      <c r="O470" s="27">
        <f t="shared" si="47"/>
        <v>120903.21428571429</v>
      </c>
    </row>
    <row r="471" spans="1:15" ht="14.25" customHeight="1" x14ac:dyDescent="0.3">
      <c r="A471" t="str">
        <f t="shared" si="42"/>
        <v>2020-05-11 Краснодар</v>
      </c>
      <c r="B471" s="9">
        <v>43962</v>
      </c>
      <c r="C471" s="10" t="s">
        <v>20</v>
      </c>
      <c r="D471" s="10">
        <v>23629.5</v>
      </c>
      <c r="E471" s="10">
        <v>2164365</v>
      </c>
      <c r="F471" s="10">
        <v>1678039.8589999999</v>
      </c>
      <c r="G471" s="11">
        <v>151098.71538461538</v>
      </c>
      <c r="H471">
        <f>VLOOKUP($A471,Лист2!$A$2:'Лист2'!$F$505,4,FALSE)</f>
        <v>19</v>
      </c>
      <c r="I471">
        <f>VLOOKUP($A471,Лист2!$A$2:'Лист2'!$F$505,5,FALSE)</f>
        <v>1527</v>
      </c>
      <c r="J471">
        <f>VLOOKUP($A471,Лист2!$A$2:'Лист2'!$F$505,6,FALSE)</f>
        <v>1389</v>
      </c>
      <c r="K471">
        <f t="shared" si="43"/>
        <v>28.98</v>
      </c>
      <c r="L471">
        <f t="shared" si="44"/>
        <v>15.49</v>
      </c>
      <c r="M471">
        <f t="shared" si="45"/>
        <v>335226.42561538471</v>
      </c>
      <c r="N471">
        <f t="shared" si="46"/>
        <v>1</v>
      </c>
      <c r="O471" s="27">
        <f t="shared" si="47"/>
        <v>113913.94736842105</v>
      </c>
    </row>
    <row r="472" spans="1:15" ht="14.25" customHeight="1" x14ac:dyDescent="0.3">
      <c r="A472" t="str">
        <f t="shared" si="42"/>
        <v>2020-05-29 Ростов-на-Дону</v>
      </c>
      <c r="B472" s="6">
        <v>43980</v>
      </c>
      <c r="C472" s="7" t="s">
        <v>19</v>
      </c>
      <c r="D472" s="7">
        <v>17052</v>
      </c>
      <c r="E472" s="7">
        <v>1549020</v>
      </c>
      <c r="F472" s="7">
        <v>1246591.997</v>
      </c>
      <c r="G472" s="8">
        <v>104864.4846153846</v>
      </c>
      <c r="H472">
        <f>VLOOKUP($A472,Лист2!$A$2:'Лист2'!$F$505,4,FALSE)</f>
        <v>16</v>
      </c>
      <c r="I472">
        <f>VLOOKUP($A472,Лист2!$A$2:'Лист2'!$F$505,5,FALSE)</f>
        <v>981</v>
      </c>
      <c r="J472">
        <f>VLOOKUP($A472,Лист2!$A$2:'Лист2'!$F$505,6,FALSE)</f>
        <v>859</v>
      </c>
      <c r="K472">
        <f t="shared" si="43"/>
        <v>24.26</v>
      </c>
      <c r="L472">
        <f t="shared" si="44"/>
        <v>12.75</v>
      </c>
      <c r="M472">
        <f t="shared" si="45"/>
        <v>197563.51838461543</v>
      </c>
      <c r="N472">
        <f t="shared" si="46"/>
        <v>5</v>
      </c>
      <c r="O472" s="27">
        <f t="shared" si="47"/>
        <v>96813.75</v>
      </c>
    </row>
    <row r="473" spans="1:15" ht="14.25" customHeight="1" x14ac:dyDescent="0.3">
      <c r="A473" t="str">
        <f t="shared" si="42"/>
        <v>2020-05-18 Краснодар</v>
      </c>
      <c r="B473" s="9">
        <v>43969</v>
      </c>
      <c r="C473" s="10" t="s">
        <v>20</v>
      </c>
      <c r="D473" s="10">
        <v>27181.5</v>
      </c>
      <c r="E473" s="10">
        <v>2324490</v>
      </c>
      <c r="F473" s="10">
        <v>1796459.4790000001</v>
      </c>
      <c r="G473" s="11">
        <v>129793.76153846155</v>
      </c>
      <c r="H473">
        <f>VLOOKUP($A473,Лист2!$A$2:'Лист2'!$F$505,4,FALSE)</f>
        <v>19</v>
      </c>
      <c r="I473">
        <f>VLOOKUP($A473,Лист2!$A$2:'Лист2'!$F$505,5,FALSE)</f>
        <v>1741</v>
      </c>
      <c r="J473">
        <f>VLOOKUP($A473,Лист2!$A$2:'Лист2'!$F$505,6,FALSE)</f>
        <v>1597</v>
      </c>
      <c r="K473">
        <f t="shared" si="43"/>
        <v>29.39</v>
      </c>
      <c r="L473">
        <f t="shared" si="44"/>
        <v>17.13</v>
      </c>
      <c r="M473">
        <f t="shared" si="45"/>
        <v>398236.7594615384</v>
      </c>
      <c r="N473">
        <f t="shared" si="46"/>
        <v>1</v>
      </c>
      <c r="O473" s="27">
        <f t="shared" si="47"/>
        <v>122341.57894736843</v>
      </c>
    </row>
    <row r="474" spans="1:15" ht="14.25" customHeight="1" x14ac:dyDescent="0.3">
      <c r="A474" t="str">
        <f t="shared" si="42"/>
        <v>2020-05-14 Краснодар</v>
      </c>
      <c r="B474" s="6">
        <v>43965</v>
      </c>
      <c r="C474" s="7" t="s">
        <v>20</v>
      </c>
      <c r="D474" s="7">
        <v>25656</v>
      </c>
      <c r="E474" s="7">
        <v>2225341.5</v>
      </c>
      <c r="F474" s="7">
        <v>1766450.28</v>
      </c>
      <c r="G474" s="8">
        <v>91828.489107692309</v>
      </c>
      <c r="H474">
        <f>VLOOKUP($A474,Лист2!$A$2:'Лист2'!$F$505,4,FALSE)</f>
        <v>19</v>
      </c>
      <c r="I474">
        <f>VLOOKUP($A474,Лист2!$A$2:'Лист2'!$F$505,5,FALSE)</f>
        <v>1635</v>
      </c>
      <c r="J474">
        <f>VLOOKUP($A474,Лист2!$A$2:'Лист2'!$F$505,6,FALSE)</f>
        <v>1487</v>
      </c>
      <c r="K474">
        <f t="shared" si="43"/>
        <v>25.98</v>
      </c>
      <c r="L474">
        <f t="shared" si="44"/>
        <v>16.489999999999998</v>
      </c>
      <c r="M474">
        <f t="shared" si="45"/>
        <v>367062.73089230765</v>
      </c>
      <c r="N474">
        <f t="shared" si="46"/>
        <v>4</v>
      </c>
      <c r="O474" s="27">
        <f t="shared" si="47"/>
        <v>117123.23684210527</v>
      </c>
    </row>
    <row r="475" spans="1:15" ht="14.25" customHeight="1" x14ac:dyDescent="0.3">
      <c r="A475" t="str">
        <f t="shared" si="42"/>
        <v>2020-05-15 Краснодар</v>
      </c>
      <c r="B475" s="9">
        <v>43966</v>
      </c>
      <c r="C475" s="10" t="s">
        <v>20</v>
      </c>
      <c r="D475" s="10">
        <v>29283</v>
      </c>
      <c r="E475" s="10">
        <v>2477487</v>
      </c>
      <c r="F475" s="10">
        <v>2005719.3469999998</v>
      </c>
      <c r="G475" s="11">
        <v>77264.32873846154</v>
      </c>
      <c r="H475">
        <f>VLOOKUP($A475,Лист2!$A$2:'Лист2'!$F$505,4,FALSE)</f>
        <v>19</v>
      </c>
      <c r="I475">
        <f>VLOOKUP($A475,Лист2!$A$2:'Лист2'!$F$505,5,FALSE)</f>
        <v>1780</v>
      </c>
      <c r="J475">
        <f>VLOOKUP($A475,Лист2!$A$2:'Лист2'!$F$505,6,FALSE)</f>
        <v>1615</v>
      </c>
      <c r="K475">
        <f t="shared" si="43"/>
        <v>23.52</v>
      </c>
      <c r="L475">
        <f t="shared" si="44"/>
        <v>15.92</v>
      </c>
      <c r="M475">
        <f t="shared" si="45"/>
        <v>394503.32426153863</v>
      </c>
      <c r="N475">
        <f t="shared" si="46"/>
        <v>5</v>
      </c>
      <c r="O475" s="27">
        <f t="shared" si="47"/>
        <v>130394.05263157895</v>
      </c>
    </row>
    <row r="476" spans="1:15" ht="14.25" customHeight="1" x14ac:dyDescent="0.3">
      <c r="A476" t="str">
        <f t="shared" si="42"/>
        <v>2020-05-29 Краснодар</v>
      </c>
      <c r="B476" s="6">
        <v>43980</v>
      </c>
      <c r="C476" s="7" t="s">
        <v>20</v>
      </c>
      <c r="D476" s="7">
        <v>32782.5</v>
      </c>
      <c r="E476" s="7">
        <v>2854741.5</v>
      </c>
      <c r="F476" s="7">
        <v>2293738.9569999999</v>
      </c>
      <c r="G476" s="8">
        <v>58400.799200000001</v>
      </c>
      <c r="H476">
        <f>VLOOKUP($A476,Лист2!$A$2:'Лист2'!$F$505,4,FALSE)</f>
        <v>20</v>
      </c>
      <c r="I476">
        <f>VLOOKUP($A476,Лист2!$A$2:'Лист2'!$F$505,5,FALSE)</f>
        <v>2064</v>
      </c>
      <c r="J476">
        <f>VLOOKUP($A476,Лист2!$A$2:'Лист2'!$F$505,6,FALSE)</f>
        <v>1896</v>
      </c>
      <c r="K476">
        <f t="shared" si="43"/>
        <v>24.46</v>
      </c>
      <c r="L476">
        <f t="shared" si="44"/>
        <v>17.61</v>
      </c>
      <c r="M476">
        <f t="shared" si="45"/>
        <v>502601.74380000005</v>
      </c>
      <c r="N476">
        <f t="shared" si="46"/>
        <v>5</v>
      </c>
      <c r="O476" s="27">
        <f t="shared" si="47"/>
        <v>142737.07500000001</v>
      </c>
    </row>
    <row r="477" spans="1:15" ht="14.25" customHeight="1" x14ac:dyDescent="0.3">
      <c r="A477" t="str">
        <f t="shared" si="42"/>
        <v>2020-05-27 Москва Запад</v>
      </c>
      <c r="B477" s="9">
        <v>43978</v>
      </c>
      <c r="C477" s="10" t="s">
        <v>21</v>
      </c>
      <c r="D477" s="10">
        <v>215592</v>
      </c>
      <c r="E477" s="10">
        <v>22342300.5</v>
      </c>
      <c r="F477" s="10">
        <v>16240834.603999998</v>
      </c>
      <c r="G477" s="11">
        <v>285591.72307692305</v>
      </c>
      <c r="H477">
        <f>VLOOKUP($A477,Лист2!$A$2:'Лист2'!$F$505,4,FALSE)</f>
        <v>59</v>
      </c>
      <c r="I477">
        <f>VLOOKUP($A477,Лист2!$A$2:'Лист2'!$F$505,5,FALSE)</f>
        <v>13942</v>
      </c>
      <c r="J477">
        <f>VLOOKUP($A477,Лист2!$A$2:'Лист2'!$F$505,6,FALSE)</f>
        <v>12986</v>
      </c>
      <c r="K477">
        <f t="shared" si="43"/>
        <v>37.57</v>
      </c>
      <c r="L477">
        <f t="shared" si="44"/>
        <v>26.03</v>
      </c>
      <c r="M477">
        <f t="shared" si="45"/>
        <v>5815874.1729230788</v>
      </c>
      <c r="N477">
        <f t="shared" si="46"/>
        <v>3</v>
      </c>
      <c r="O477" s="27">
        <f t="shared" si="47"/>
        <v>378683.05932203389</v>
      </c>
    </row>
    <row r="478" spans="1:15" ht="14.25" customHeight="1" x14ac:dyDescent="0.3">
      <c r="A478" t="str">
        <f t="shared" si="42"/>
        <v>2020-05-22 Москва Запад</v>
      </c>
      <c r="B478" s="6">
        <v>43973</v>
      </c>
      <c r="C478" s="7" t="s">
        <v>21</v>
      </c>
      <c r="D478" s="7">
        <v>228334.5</v>
      </c>
      <c r="E478" s="7">
        <v>22380772.5</v>
      </c>
      <c r="F478" s="7">
        <v>17031004.072999999</v>
      </c>
      <c r="G478" s="8">
        <v>275436.23846153845</v>
      </c>
      <c r="H478">
        <f>VLOOKUP($A478,Лист2!$A$2:'Лист2'!$F$505,4,FALSE)</f>
        <v>60</v>
      </c>
      <c r="I478">
        <f>VLOOKUP($A478,Лист2!$A$2:'Лист2'!$F$505,5,FALSE)</f>
        <v>14050</v>
      </c>
      <c r="J478">
        <f>VLOOKUP($A478,Лист2!$A$2:'Лист2'!$F$505,6,FALSE)</f>
        <v>13027</v>
      </c>
      <c r="K478">
        <f t="shared" si="43"/>
        <v>31.41</v>
      </c>
      <c r="L478">
        <f t="shared" si="44"/>
        <v>22.67</v>
      </c>
      <c r="M478">
        <f t="shared" si="45"/>
        <v>5074332.1885384629</v>
      </c>
      <c r="N478">
        <f t="shared" si="46"/>
        <v>5</v>
      </c>
      <c r="O478" s="27">
        <f t="shared" si="47"/>
        <v>373012.875</v>
      </c>
    </row>
    <row r="479" spans="1:15" ht="14.25" customHeight="1" x14ac:dyDescent="0.3">
      <c r="A479" t="str">
        <f t="shared" si="42"/>
        <v>2020-06-01 Москва Запад</v>
      </c>
      <c r="B479" s="9">
        <v>43983</v>
      </c>
      <c r="C479" s="10" t="s">
        <v>21</v>
      </c>
      <c r="D479" s="10">
        <v>188776.5</v>
      </c>
      <c r="E479" s="10">
        <v>19465372.5</v>
      </c>
      <c r="F479" s="10">
        <v>14354207.141999999</v>
      </c>
      <c r="G479" s="11">
        <v>467483.70729230763</v>
      </c>
      <c r="H479">
        <f>VLOOKUP($A479,Лист2!$A$2:'Лист2'!$F$505,4,FALSE)</f>
        <v>59</v>
      </c>
      <c r="I479">
        <f>VLOOKUP($A479,Лист2!$A$2:'Лист2'!$F$505,5,FALSE)</f>
        <v>12299</v>
      </c>
      <c r="J479">
        <f>VLOOKUP($A479,Лист2!$A$2:'Лист2'!$F$505,6,FALSE)</f>
        <v>11448</v>
      </c>
      <c r="K479">
        <f t="shared" si="43"/>
        <v>35.61</v>
      </c>
      <c r="L479">
        <f t="shared" si="44"/>
        <v>23.86</v>
      </c>
      <c r="M479">
        <f t="shared" si="45"/>
        <v>4643681.6507076938</v>
      </c>
      <c r="N479">
        <f t="shared" si="46"/>
        <v>1</v>
      </c>
      <c r="O479" s="27">
        <f t="shared" si="47"/>
        <v>329921.56779661018</v>
      </c>
    </row>
    <row r="480" spans="1:15" ht="14.25" customHeight="1" x14ac:dyDescent="0.3">
      <c r="A480" t="str">
        <f t="shared" si="42"/>
        <v>2020-05-11 Москва Запад</v>
      </c>
      <c r="B480" s="6">
        <v>43962</v>
      </c>
      <c r="C480" s="7" t="s">
        <v>21</v>
      </c>
      <c r="D480" s="7">
        <v>175293</v>
      </c>
      <c r="E480" s="7">
        <v>17919144</v>
      </c>
      <c r="F480" s="7">
        <v>12903628.608999999</v>
      </c>
      <c r="G480" s="8">
        <v>355401.60769230768</v>
      </c>
      <c r="H480">
        <f>VLOOKUP($A480,Лист2!$A$2:'Лист2'!$F$505,4,FALSE)</f>
        <v>60</v>
      </c>
      <c r="I480">
        <f>VLOOKUP($A480,Лист2!$A$2:'Лист2'!$F$505,5,FALSE)</f>
        <v>11100</v>
      </c>
      <c r="J480">
        <f>VLOOKUP($A480,Лист2!$A$2:'Лист2'!$F$505,6,FALSE)</f>
        <v>10407</v>
      </c>
      <c r="K480">
        <f t="shared" si="43"/>
        <v>38.869999999999997</v>
      </c>
      <c r="L480">
        <f t="shared" si="44"/>
        <v>26.01</v>
      </c>
      <c r="M480">
        <f t="shared" si="45"/>
        <v>4660113.783307693</v>
      </c>
      <c r="N480">
        <f t="shared" si="46"/>
        <v>1</v>
      </c>
      <c r="O480" s="27">
        <f t="shared" si="47"/>
        <v>298652.40000000002</v>
      </c>
    </row>
    <row r="481" spans="1:15" ht="14.25" customHeight="1" x14ac:dyDescent="0.3">
      <c r="A481" t="str">
        <f t="shared" si="42"/>
        <v>2020-05-18 Москва Запад</v>
      </c>
      <c r="B481" s="9">
        <v>43969</v>
      </c>
      <c r="C481" s="10" t="s">
        <v>21</v>
      </c>
      <c r="D481" s="10">
        <v>201999</v>
      </c>
      <c r="E481" s="10">
        <v>20422435.5</v>
      </c>
      <c r="F481" s="10">
        <v>14541626.939999998</v>
      </c>
      <c r="G481" s="11">
        <v>279597.86153846153</v>
      </c>
      <c r="H481">
        <f>VLOOKUP($A481,Лист2!$A$2:'Лист2'!$F$505,4,FALSE)</f>
        <v>60</v>
      </c>
      <c r="I481">
        <f>VLOOKUP($A481,Лист2!$A$2:'Лист2'!$F$505,5,FALSE)</f>
        <v>12460</v>
      </c>
      <c r="J481">
        <f>VLOOKUP($A481,Лист2!$A$2:'Лист2'!$F$505,6,FALSE)</f>
        <v>11665</v>
      </c>
      <c r="K481">
        <f t="shared" si="43"/>
        <v>40.44</v>
      </c>
      <c r="L481">
        <f t="shared" si="44"/>
        <v>27.43</v>
      </c>
      <c r="M481">
        <f t="shared" si="45"/>
        <v>5601210.698461541</v>
      </c>
      <c r="N481">
        <f t="shared" si="46"/>
        <v>1</v>
      </c>
      <c r="O481" s="27">
        <f t="shared" si="47"/>
        <v>340373.92499999999</v>
      </c>
    </row>
    <row r="482" spans="1:15" ht="14.25" customHeight="1" x14ac:dyDescent="0.3">
      <c r="A482" t="str">
        <f t="shared" si="42"/>
        <v>2020-05-14 Москва Запад</v>
      </c>
      <c r="B482" s="6">
        <v>43965</v>
      </c>
      <c r="C482" s="7" t="s">
        <v>21</v>
      </c>
      <c r="D482" s="7">
        <v>197946</v>
      </c>
      <c r="E482" s="7">
        <v>19942435.5</v>
      </c>
      <c r="F482" s="7">
        <v>14561721.772999998</v>
      </c>
      <c r="G482" s="8">
        <v>363750.55692307692</v>
      </c>
      <c r="H482">
        <f>VLOOKUP($A482,Лист2!$A$2:'Лист2'!$F$505,4,FALSE)</f>
        <v>60</v>
      </c>
      <c r="I482">
        <f>VLOOKUP($A482,Лист2!$A$2:'Лист2'!$F$505,5,FALSE)</f>
        <v>11935</v>
      </c>
      <c r="J482">
        <f>VLOOKUP($A482,Лист2!$A$2:'Лист2'!$F$505,6,FALSE)</f>
        <v>11178</v>
      </c>
      <c r="K482">
        <f t="shared" si="43"/>
        <v>36.950000000000003</v>
      </c>
      <c r="L482">
        <f t="shared" si="44"/>
        <v>25.16</v>
      </c>
      <c r="M482">
        <f t="shared" si="45"/>
        <v>5016963.1700769253</v>
      </c>
      <c r="N482">
        <f t="shared" si="46"/>
        <v>4</v>
      </c>
      <c r="O482" s="27">
        <f t="shared" si="47"/>
        <v>332373.92499999999</v>
      </c>
    </row>
    <row r="483" spans="1:15" ht="14.25" customHeight="1" x14ac:dyDescent="0.3">
      <c r="A483" t="str">
        <f t="shared" si="42"/>
        <v>2020-05-15 Москва Запад</v>
      </c>
      <c r="B483" s="9">
        <v>43966</v>
      </c>
      <c r="C483" s="10" t="s">
        <v>21</v>
      </c>
      <c r="D483" s="10">
        <v>230896.5</v>
      </c>
      <c r="E483" s="10">
        <v>23085222</v>
      </c>
      <c r="F483" s="10">
        <v>17099721.813000001</v>
      </c>
      <c r="G483" s="11">
        <v>329754.63076923077</v>
      </c>
      <c r="H483">
        <f>VLOOKUP($A483,Лист2!$A$2:'Лист2'!$F$505,4,FALSE)</f>
        <v>60</v>
      </c>
      <c r="I483">
        <f>VLOOKUP($A483,Лист2!$A$2:'Лист2'!$F$505,5,FALSE)</f>
        <v>13544</v>
      </c>
      <c r="J483">
        <f>VLOOKUP($A483,Лист2!$A$2:'Лист2'!$F$505,6,FALSE)</f>
        <v>12643</v>
      </c>
      <c r="K483">
        <f t="shared" si="43"/>
        <v>35</v>
      </c>
      <c r="L483">
        <f t="shared" si="44"/>
        <v>24.5</v>
      </c>
      <c r="M483">
        <f t="shared" si="45"/>
        <v>5655745.5562307686</v>
      </c>
      <c r="N483">
        <f t="shared" si="46"/>
        <v>5</v>
      </c>
      <c r="O483" s="27">
        <f t="shared" si="47"/>
        <v>384753.7</v>
      </c>
    </row>
    <row r="484" spans="1:15" ht="14.25" customHeight="1" x14ac:dyDescent="0.3">
      <c r="A484" t="str">
        <f t="shared" si="42"/>
        <v>2020-05-27 Москва Восток</v>
      </c>
      <c r="B484" s="6">
        <v>43978</v>
      </c>
      <c r="C484" s="7" t="s">
        <v>22</v>
      </c>
      <c r="D484" s="7">
        <v>203532</v>
      </c>
      <c r="E484" s="7">
        <v>20953324.5</v>
      </c>
      <c r="F484" s="7">
        <v>15301120.521000002</v>
      </c>
      <c r="G484" s="8">
        <v>356339.00384615385</v>
      </c>
      <c r="H484">
        <f>VLOOKUP($A484,Лист2!$A$2:'Лист2'!$F$505,4,FALSE)</f>
        <v>54</v>
      </c>
      <c r="I484">
        <f>VLOOKUP($A484,Лист2!$A$2:'Лист2'!$F$505,5,FALSE)</f>
        <v>13091</v>
      </c>
      <c r="J484">
        <f>VLOOKUP($A484,Лист2!$A$2:'Лист2'!$F$505,6,FALSE)</f>
        <v>12216</v>
      </c>
      <c r="K484">
        <f t="shared" si="43"/>
        <v>36.94</v>
      </c>
      <c r="L484">
        <f t="shared" si="44"/>
        <v>25.27</v>
      </c>
      <c r="M484">
        <f t="shared" si="45"/>
        <v>5295864.9751538448</v>
      </c>
      <c r="N484">
        <f t="shared" si="46"/>
        <v>3</v>
      </c>
      <c r="O484" s="27">
        <f t="shared" si="47"/>
        <v>388024.52777777775</v>
      </c>
    </row>
    <row r="485" spans="1:15" ht="14.25" customHeight="1" x14ac:dyDescent="0.3">
      <c r="A485" t="str">
        <f t="shared" si="42"/>
        <v>2020-05-22 Москва Восток</v>
      </c>
      <c r="B485" s="9">
        <v>43973</v>
      </c>
      <c r="C485" s="10" t="s">
        <v>22</v>
      </c>
      <c r="D485" s="10">
        <v>214428</v>
      </c>
      <c r="E485" s="10">
        <v>20812585.5</v>
      </c>
      <c r="F485" s="10">
        <v>15857489.721000001</v>
      </c>
      <c r="G485" s="11">
        <v>256649.16153846151</v>
      </c>
      <c r="H485">
        <f>VLOOKUP($A485,Лист2!$A$2:'Лист2'!$F$505,4,FALSE)</f>
        <v>54</v>
      </c>
      <c r="I485">
        <f>VLOOKUP($A485,Лист2!$A$2:'Лист2'!$F$505,5,FALSE)</f>
        <v>13014</v>
      </c>
      <c r="J485">
        <f>VLOOKUP($A485,Лист2!$A$2:'Лист2'!$F$505,6,FALSE)</f>
        <v>12095</v>
      </c>
      <c r="K485">
        <f t="shared" si="43"/>
        <v>31.25</v>
      </c>
      <c r="L485">
        <f t="shared" si="44"/>
        <v>22.58</v>
      </c>
      <c r="M485">
        <f t="shared" si="45"/>
        <v>4698446.6174615379</v>
      </c>
      <c r="N485">
        <f t="shared" si="46"/>
        <v>5</v>
      </c>
      <c r="O485" s="27">
        <f t="shared" si="47"/>
        <v>385418.25</v>
      </c>
    </row>
    <row r="486" spans="1:15" ht="14.25" customHeight="1" x14ac:dyDescent="0.3">
      <c r="A486" t="str">
        <f t="shared" si="42"/>
        <v>2020-06-01 Москва Восток</v>
      </c>
      <c r="B486" s="6">
        <v>43983</v>
      </c>
      <c r="C486" s="7" t="s">
        <v>22</v>
      </c>
      <c r="D486" s="7">
        <v>183228</v>
      </c>
      <c r="E486" s="7">
        <v>18914194.5</v>
      </c>
      <c r="F486" s="7">
        <v>13959979.012</v>
      </c>
      <c r="G486" s="8">
        <v>464232.54846153839</v>
      </c>
      <c r="H486">
        <f>VLOOKUP($A486,Лист2!$A$2:'Лист2'!$F$505,4,FALSE)</f>
        <v>54</v>
      </c>
      <c r="I486">
        <f>VLOOKUP($A486,Лист2!$A$2:'Лист2'!$F$505,5,FALSE)</f>
        <v>11864</v>
      </c>
      <c r="J486">
        <f>VLOOKUP($A486,Лист2!$A$2:'Лист2'!$F$505,6,FALSE)</f>
        <v>11071</v>
      </c>
      <c r="K486">
        <f t="shared" si="43"/>
        <v>35.49</v>
      </c>
      <c r="L486">
        <f t="shared" si="44"/>
        <v>23.74</v>
      </c>
      <c r="M486">
        <f t="shared" si="45"/>
        <v>4489982.9395384612</v>
      </c>
      <c r="N486">
        <f t="shared" si="46"/>
        <v>1</v>
      </c>
      <c r="O486" s="27">
        <f t="shared" si="47"/>
        <v>350262.86111111112</v>
      </c>
    </row>
    <row r="487" spans="1:15" ht="14.25" customHeight="1" x14ac:dyDescent="0.3">
      <c r="A487" t="str">
        <f t="shared" si="42"/>
        <v>2020-05-11 Москва Восток</v>
      </c>
      <c r="B487" s="9">
        <v>43962</v>
      </c>
      <c r="C487" s="10" t="s">
        <v>22</v>
      </c>
      <c r="D487" s="10">
        <v>166948.5</v>
      </c>
      <c r="E487" s="10">
        <v>16971231</v>
      </c>
      <c r="F487" s="10">
        <v>12200989.641000001</v>
      </c>
      <c r="G487" s="11">
        <v>416475.07692307688</v>
      </c>
      <c r="H487">
        <f>VLOOKUP($A487,Лист2!$A$2:'Лист2'!$F$505,4,FALSE)</f>
        <v>54</v>
      </c>
      <c r="I487">
        <f>VLOOKUP($A487,Лист2!$A$2:'Лист2'!$F$505,5,FALSE)</f>
        <v>10570</v>
      </c>
      <c r="J487">
        <f>VLOOKUP($A487,Лист2!$A$2:'Лист2'!$F$505,6,FALSE)</f>
        <v>9926</v>
      </c>
      <c r="K487">
        <f t="shared" si="43"/>
        <v>39.1</v>
      </c>
      <c r="L487">
        <f t="shared" si="44"/>
        <v>25.65</v>
      </c>
      <c r="M487">
        <f t="shared" si="45"/>
        <v>4353766.2820769222</v>
      </c>
      <c r="N487">
        <f t="shared" si="46"/>
        <v>1</v>
      </c>
      <c r="O487" s="27">
        <f t="shared" si="47"/>
        <v>314282.05555555556</v>
      </c>
    </row>
    <row r="488" spans="1:15" ht="14.25" customHeight="1" x14ac:dyDescent="0.3">
      <c r="A488" t="str">
        <f t="shared" si="42"/>
        <v>2020-05-29 Москва Запад</v>
      </c>
      <c r="B488" s="6">
        <v>43980</v>
      </c>
      <c r="C488" s="7" t="s">
        <v>21</v>
      </c>
      <c r="D488" s="7">
        <v>232102.5</v>
      </c>
      <c r="E488" s="7">
        <v>23120443.5</v>
      </c>
      <c r="F488" s="7">
        <v>17632080.519000001</v>
      </c>
      <c r="G488" s="8">
        <v>331721.66923076921</v>
      </c>
      <c r="H488">
        <f>VLOOKUP($A488,Лист2!$A$2:'Лист2'!$F$505,4,FALSE)</f>
        <v>59</v>
      </c>
      <c r="I488">
        <f>VLOOKUP($A488,Лист2!$A$2:'Лист2'!$F$505,5,FALSE)</f>
        <v>14507</v>
      </c>
      <c r="J488">
        <f>VLOOKUP($A488,Лист2!$A$2:'Лист2'!$F$505,6,FALSE)</f>
        <v>13386</v>
      </c>
      <c r="K488">
        <f t="shared" si="43"/>
        <v>31.13</v>
      </c>
      <c r="L488">
        <f t="shared" si="44"/>
        <v>22.3</v>
      </c>
      <c r="M488">
        <f t="shared" si="45"/>
        <v>5156641.3117692294</v>
      </c>
      <c r="N488">
        <f t="shared" si="46"/>
        <v>5</v>
      </c>
      <c r="O488" s="27">
        <f t="shared" si="47"/>
        <v>391871.92372881353</v>
      </c>
    </row>
    <row r="489" spans="1:15" ht="14.25" customHeight="1" x14ac:dyDescent="0.3">
      <c r="A489" t="str">
        <f t="shared" si="42"/>
        <v>2020-05-18 Москва Восток</v>
      </c>
      <c r="B489" s="9">
        <v>43969</v>
      </c>
      <c r="C489" s="10" t="s">
        <v>22</v>
      </c>
      <c r="D489" s="10">
        <v>196560</v>
      </c>
      <c r="E489" s="10">
        <v>19855122</v>
      </c>
      <c r="F489" s="10">
        <v>14172342.450999999</v>
      </c>
      <c r="G489" s="11">
        <v>269626.30769230769</v>
      </c>
      <c r="H489">
        <f>VLOOKUP($A489,Лист2!$A$2:'Лист2'!$F$505,4,FALSE)</f>
        <v>54</v>
      </c>
      <c r="I489">
        <f>VLOOKUP($A489,Лист2!$A$2:'Лист2'!$F$505,5,FALSE)</f>
        <v>12012</v>
      </c>
      <c r="J489">
        <f>VLOOKUP($A489,Лист2!$A$2:'Лист2'!$F$505,6,FALSE)</f>
        <v>11308</v>
      </c>
      <c r="K489">
        <f t="shared" si="43"/>
        <v>40.1</v>
      </c>
      <c r="L489">
        <f t="shared" si="44"/>
        <v>27.26</v>
      </c>
      <c r="M489">
        <f t="shared" si="45"/>
        <v>5413153.2413076926</v>
      </c>
      <c r="N489">
        <f t="shared" si="46"/>
        <v>1</v>
      </c>
      <c r="O489" s="27">
        <f t="shared" si="47"/>
        <v>367687.44444444444</v>
      </c>
    </row>
    <row r="490" spans="1:15" ht="14.25" customHeight="1" x14ac:dyDescent="0.3">
      <c r="A490" t="str">
        <f t="shared" si="42"/>
        <v>2020-05-14 Москва Восток</v>
      </c>
      <c r="B490" s="6">
        <v>43965</v>
      </c>
      <c r="C490" s="7" t="s">
        <v>22</v>
      </c>
      <c r="D490" s="7">
        <v>186496.5</v>
      </c>
      <c r="E490" s="7">
        <v>18640998</v>
      </c>
      <c r="F490" s="7">
        <v>13641908.620999999</v>
      </c>
      <c r="G490" s="8">
        <v>364896.93846153846</v>
      </c>
      <c r="H490">
        <f>VLOOKUP($A490,Лист2!$A$2:'Лист2'!$F$505,4,FALSE)</f>
        <v>54</v>
      </c>
      <c r="I490">
        <f>VLOOKUP($A490,Лист2!$A$2:'Лист2'!$F$505,5,FALSE)</f>
        <v>11194</v>
      </c>
      <c r="J490">
        <f>VLOOKUP($A490,Лист2!$A$2:'Лист2'!$F$505,6,FALSE)</f>
        <v>10554</v>
      </c>
      <c r="K490">
        <f t="shared" si="43"/>
        <v>36.65</v>
      </c>
      <c r="L490">
        <f t="shared" si="44"/>
        <v>24.86</v>
      </c>
      <c r="M490">
        <f t="shared" si="45"/>
        <v>4634192.4405384623</v>
      </c>
      <c r="N490">
        <f t="shared" si="46"/>
        <v>4</v>
      </c>
      <c r="O490" s="27">
        <f t="shared" si="47"/>
        <v>345203.66666666669</v>
      </c>
    </row>
    <row r="491" spans="1:15" ht="14.25" customHeight="1" x14ac:dyDescent="0.3">
      <c r="A491" t="str">
        <f t="shared" si="42"/>
        <v>2020-05-15 Москва Восток</v>
      </c>
      <c r="B491" s="9">
        <v>43966</v>
      </c>
      <c r="C491" s="10" t="s">
        <v>22</v>
      </c>
      <c r="D491" s="10">
        <v>219772.5</v>
      </c>
      <c r="E491" s="10">
        <v>21895294.5</v>
      </c>
      <c r="F491" s="10">
        <v>16241999.308</v>
      </c>
      <c r="G491" s="11">
        <v>317179.04615384614</v>
      </c>
      <c r="H491">
        <f>VLOOKUP($A491,Лист2!$A$2:'Лист2'!$F$505,4,FALSE)</f>
        <v>54</v>
      </c>
      <c r="I491">
        <f>VLOOKUP($A491,Лист2!$A$2:'Лист2'!$F$505,5,FALSE)</f>
        <v>12791</v>
      </c>
      <c r="J491">
        <f>VLOOKUP($A491,Лист2!$A$2:'Лист2'!$F$505,6,FALSE)</f>
        <v>11950</v>
      </c>
      <c r="K491">
        <f t="shared" si="43"/>
        <v>34.81</v>
      </c>
      <c r="L491">
        <f t="shared" si="44"/>
        <v>24.37</v>
      </c>
      <c r="M491">
        <f t="shared" si="45"/>
        <v>5336116.1458461536</v>
      </c>
      <c r="N491">
        <f t="shared" si="46"/>
        <v>5</v>
      </c>
      <c r="O491" s="27">
        <f t="shared" si="47"/>
        <v>405468.41666666669</v>
      </c>
    </row>
    <row r="492" spans="1:15" ht="14.25" customHeight="1" x14ac:dyDescent="0.3">
      <c r="A492" t="str">
        <f t="shared" si="42"/>
        <v>2020-05-29 Москва Восток</v>
      </c>
      <c r="B492" s="6">
        <v>43980</v>
      </c>
      <c r="C492" s="7" t="s">
        <v>22</v>
      </c>
      <c r="D492" s="7">
        <v>226476</v>
      </c>
      <c r="E492" s="7">
        <v>22416151.5</v>
      </c>
      <c r="F492" s="7">
        <v>17175270.221000001</v>
      </c>
      <c r="G492" s="8">
        <v>306548.18846153846</v>
      </c>
      <c r="H492">
        <f>VLOOKUP($A492,Лист2!$A$2:'Лист2'!$F$505,4,FALSE)</f>
        <v>54</v>
      </c>
      <c r="I492">
        <f>VLOOKUP($A492,Лист2!$A$2:'Лист2'!$F$505,5,FALSE)</f>
        <v>14031</v>
      </c>
      <c r="J492">
        <f>VLOOKUP($A492,Лист2!$A$2:'Лист2'!$F$505,6,FALSE)</f>
        <v>12943</v>
      </c>
      <c r="K492">
        <f t="shared" si="43"/>
        <v>30.51</v>
      </c>
      <c r="L492">
        <f t="shared" si="44"/>
        <v>22.01</v>
      </c>
      <c r="M492">
        <f t="shared" si="45"/>
        <v>4934333.0905384608</v>
      </c>
      <c r="N492">
        <f t="shared" si="46"/>
        <v>5</v>
      </c>
      <c r="O492" s="27">
        <f t="shared" si="47"/>
        <v>415113.91666666669</v>
      </c>
    </row>
    <row r="493" spans="1:15" ht="14.25" customHeight="1" x14ac:dyDescent="0.3">
      <c r="A493" t="str">
        <f t="shared" si="42"/>
        <v>2020-05-27 Тюмень</v>
      </c>
      <c r="B493" s="9">
        <v>43978</v>
      </c>
      <c r="C493" s="10" t="s">
        <v>24</v>
      </c>
      <c r="D493" s="10">
        <v>8362.5</v>
      </c>
      <c r="E493" s="10">
        <v>687684</v>
      </c>
      <c r="F493" s="10">
        <v>597300.38899999997</v>
      </c>
      <c r="G493" s="11">
        <v>48380.499253846152</v>
      </c>
      <c r="H493">
        <f>VLOOKUP($A493,Лист2!$A$2:'Лист2'!$F$505,4,FALSE)</f>
        <v>7</v>
      </c>
      <c r="I493">
        <f>VLOOKUP($A493,Лист2!$A$2:'Лист2'!$F$505,5,FALSE)</f>
        <v>409</v>
      </c>
      <c r="J493">
        <f>VLOOKUP($A493,Лист2!$A$2:'Лист2'!$F$505,6,FALSE)</f>
        <v>329</v>
      </c>
      <c r="K493">
        <f t="shared" si="43"/>
        <v>15.13</v>
      </c>
      <c r="L493">
        <f t="shared" si="44"/>
        <v>6.11</v>
      </c>
      <c r="M493">
        <f t="shared" si="45"/>
        <v>42003.111746153882</v>
      </c>
      <c r="N493">
        <f t="shared" si="46"/>
        <v>3</v>
      </c>
      <c r="O493" s="27">
        <f t="shared" si="47"/>
        <v>98240.571428571435</v>
      </c>
    </row>
    <row r="494" spans="1:15" ht="14.25" customHeight="1" x14ac:dyDescent="0.3">
      <c r="A494" t="str">
        <f t="shared" si="42"/>
        <v>2020-05-22 Новосибирск</v>
      </c>
      <c r="B494" s="6">
        <v>43973</v>
      </c>
      <c r="C494" s="7" t="s">
        <v>23</v>
      </c>
      <c r="D494" s="7">
        <v>17008.5</v>
      </c>
      <c r="E494" s="7">
        <v>1398771</v>
      </c>
      <c r="F494" s="7">
        <v>1144986.3970000001</v>
      </c>
      <c r="G494" s="8">
        <v>158820.4117</v>
      </c>
      <c r="H494">
        <f>VLOOKUP($A494,Лист2!$A$2:'Лист2'!$F$505,4,FALSE)</f>
        <v>18</v>
      </c>
      <c r="I494">
        <f>VLOOKUP($A494,Лист2!$A$2:'Лист2'!$F$505,5,FALSE)</f>
        <v>985</v>
      </c>
      <c r="J494">
        <f>VLOOKUP($A494,Лист2!$A$2:'Лист2'!$F$505,6,FALSE)</f>
        <v>861</v>
      </c>
      <c r="K494">
        <f t="shared" si="43"/>
        <v>22.16</v>
      </c>
      <c r="L494">
        <f t="shared" si="44"/>
        <v>6.79</v>
      </c>
      <c r="M494">
        <f t="shared" si="45"/>
        <v>94964.191299999889</v>
      </c>
      <c r="N494">
        <f t="shared" si="46"/>
        <v>5</v>
      </c>
      <c r="O494" s="27">
        <f t="shared" si="47"/>
        <v>77709.5</v>
      </c>
    </row>
    <row r="495" spans="1:15" ht="14.25" customHeight="1" x14ac:dyDescent="0.3">
      <c r="A495" t="str">
        <f t="shared" si="42"/>
        <v>2020-06-01 Томск</v>
      </c>
      <c r="B495" s="9">
        <v>43983</v>
      </c>
      <c r="C495" s="10" t="s">
        <v>25</v>
      </c>
      <c r="D495" s="10">
        <v>5166</v>
      </c>
      <c r="E495" s="10">
        <v>389013</v>
      </c>
      <c r="F495" s="10">
        <v>357353.07299999997</v>
      </c>
      <c r="G495" s="11">
        <v>141592.70844615385</v>
      </c>
      <c r="H495">
        <f>VLOOKUP($A495,Лист2!$A$2:'Лист2'!$F$505,4,FALSE)</f>
        <v>9</v>
      </c>
      <c r="I495">
        <f>VLOOKUP($A495,Лист2!$A$2:'Лист2'!$F$505,5,FALSE)</f>
        <v>294</v>
      </c>
      <c r="J495">
        <f>VLOOKUP($A495,Лист2!$A$2:'Лист2'!$F$505,6,FALSE)</f>
        <v>224</v>
      </c>
      <c r="K495">
        <f t="shared" si="43"/>
        <v>8.86</v>
      </c>
      <c r="L495">
        <f t="shared" si="44"/>
        <v>-28.26</v>
      </c>
      <c r="M495">
        <f t="shared" si="45"/>
        <v>-109932.78144615382</v>
      </c>
      <c r="N495">
        <f t="shared" si="46"/>
        <v>1</v>
      </c>
      <c r="O495" s="27">
        <f t="shared" si="47"/>
        <v>43223.666666666664</v>
      </c>
    </row>
    <row r="496" spans="1:15" ht="14.25" customHeight="1" x14ac:dyDescent="0.3">
      <c r="A496" t="str">
        <f t="shared" si="42"/>
        <v>2020-05-11 Новосибирск</v>
      </c>
      <c r="B496" s="6">
        <v>43962</v>
      </c>
      <c r="C496" s="7" t="s">
        <v>23</v>
      </c>
      <c r="D496" s="7">
        <v>10941</v>
      </c>
      <c r="E496" s="7">
        <v>880356</v>
      </c>
      <c r="F496" s="7">
        <v>723289.05500000005</v>
      </c>
      <c r="G496" s="8">
        <v>166333.57363076921</v>
      </c>
      <c r="H496">
        <f>VLOOKUP($A496,Лист2!$A$2:'Лист2'!$F$505,4,FALSE)</f>
        <v>15</v>
      </c>
      <c r="I496">
        <f>VLOOKUP($A496,Лист2!$A$2:'Лист2'!$F$505,5,FALSE)</f>
        <v>654</v>
      </c>
      <c r="J496">
        <f>VLOOKUP($A496,Лист2!$A$2:'Лист2'!$F$505,6,FALSE)</f>
        <v>564</v>
      </c>
      <c r="K496">
        <f t="shared" si="43"/>
        <v>21.72</v>
      </c>
      <c r="L496">
        <f t="shared" si="44"/>
        <v>-1.05</v>
      </c>
      <c r="M496">
        <f t="shared" si="45"/>
        <v>-9266.6286307692644</v>
      </c>
      <c r="N496">
        <f t="shared" si="46"/>
        <v>1</v>
      </c>
      <c r="O496" s="27">
        <f t="shared" si="47"/>
        <v>58690.400000000001</v>
      </c>
    </row>
    <row r="497" spans="1:15" ht="14.25" customHeight="1" x14ac:dyDescent="0.3">
      <c r="A497" t="str">
        <f t="shared" si="42"/>
        <v>2020-05-18 Новосибирск</v>
      </c>
      <c r="B497" s="9">
        <v>43969</v>
      </c>
      <c r="C497" s="10" t="s">
        <v>23</v>
      </c>
      <c r="D497" s="10">
        <v>14497.5</v>
      </c>
      <c r="E497" s="10">
        <v>1230711</v>
      </c>
      <c r="F497" s="10">
        <v>1005560.455</v>
      </c>
      <c r="G497" s="11">
        <v>171097.83406153845</v>
      </c>
      <c r="H497">
        <f>VLOOKUP($A497,Лист2!$A$2:'Лист2'!$F$505,4,FALSE)</f>
        <v>16</v>
      </c>
      <c r="I497">
        <f>VLOOKUP($A497,Лист2!$A$2:'Лист2'!$F$505,5,FALSE)</f>
        <v>864</v>
      </c>
      <c r="J497">
        <f>VLOOKUP($A497,Лист2!$A$2:'Лист2'!$F$505,6,FALSE)</f>
        <v>765</v>
      </c>
      <c r="K497">
        <f t="shared" si="43"/>
        <v>22.39</v>
      </c>
      <c r="L497">
        <f t="shared" si="44"/>
        <v>4.3899999999999997</v>
      </c>
      <c r="M497">
        <f t="shared" si="45"/>
        <v>54052.710938461591</v>
      </c>
      <c r="N497">
        <f t="shared" si="46"/>
        <v>1</v>
      </c>
      <c r="O497" s="27">
        <f t="shared" si="47"/>
        <v>76919.4375</v>
      </c>
    </row>
    <row r="498" spans="1:15" ht="14.25" customHeight="1" x14ac:dyDescent="0.3">
      <c r="A498" t="str">
        <f t="shared" si="42"/>
        <v>2020-05-14 Новосибирск</v>
      </c>
      <c r="B498" s="6">
        <v>43965</v>
      </c>
      <c r="C498" s="7" t="s">
        <v>23</v>
      </c>
      <c r="D498" s="7">
        <v>13810.5</v>
      </c>
      <c r="E498" s="7">
        <v>1131676.5</v>
      </c>
      <c r="F498" s="7">
        <v>966968.63599999994</v>
      </c>
      <c r="G498" s="8">
        <v>195740.02307692307</v>
      </c>
      <c r="H498">
        <f>VLOOKUP($A498,Лист2!$A$2:'Лист2'!$F$505,4,FALSE)</f>
        <v>16</v>
      </c>
      <c r="I498">
        <f>VLOOKUP($A498,Лист2!$A$2:'Лист2'!$F$505,5,FALSE)</f>
        <v>834</v>
      </c>
      <c r="J498">
        <f>VLOOKUP($A498,Лист2!$A$2:'Лист2'!$F$505,6,FALSE)</f>
        <v>735</v>
      </c>
      <c r="K498">
        <f t="shared" si="43"/>
        <v>17.03</v>
      </c>
      <c r="L498">
        <f t="shared" si="44"/>
        <v>-2.74</v>
      </c>
      <c r="M498">
        <f t="shared" si="45"/>
        <v>-31032.15907692301</v>
      </c>
      <c r="N498">
        <f t="shared" si="46"/>
        <v>4</v>
      </c>
      <c r="O498" s="27">
        <f t="shared" si="47"/>
        <v>70729.78125</v>
      </c>
    </row>
    <row r="499" spans="1:15" ht="14.25" customHeight="1" x14ac:dyDescent="0.3">
      <c r="A499" t="str">
        <f t="shared" si="42"/>
        <v>2020-05-15 Новосибирск</v>
      </c>
      <c r="B499" s="9">
        <v>43966</v>
      </c>
      <c r="C499" s="10" t="s">
        <v>23</v>
      </c>
      <c r="D499" s="10">
        <v>13752</v>
      </c>
      <c r="E499" s="10">
        <v>1091040</v>
      </c>
      <c r="F499" s="10">
        <v>898790.64599999995</v>
      </c>
      <c r="G499" s="11">
        <v>149313.46028461537</v>
      </c>
      <c r="H499">
        <f>VLOOKUP($A499,Лист2!$A$2:'Лист2'!$F$505,4,FALSE)</f>
        <v>16</v>
      </c>
      <c r="I499">
        <f>VLOOKUP($A499,Лист2!$A$2:'Лист2'!$F$505,5,FALSE)</f>
        <v>817</v>
      </c>
      <c r="J499">
        <f>VLOOKUP($A499,Лист2!$A$2:'Лист2'!$F$505,6,FALSE)</f>
        <v>718</v>
      </c>
      <c r="K499">
        <f t="shared" si="43"/>
        <v>21.39</v>
      </c>
      <c r="L499">
        <f t="shared" si="44"/>
        <v>3.94</v>
      </c>
      <c r="M499">
        <f t="shared" si="45"/>
        <v>42935.893715384678</v>
      </c>
      <c r="N499">
        <f t="shared" si="46"/>
        <v>5</v>
      </c>
      <c r="O499" s="27">
        <f t="shared" si="47"/>
        <v>68190</v>
      </c>
    </row>
    <row r="500" spans="1:15" ht="14.25" customHeight="1" x14ac:dyDescent="0.3">
      <c r="A500" t="str">
        <f t="shared" si="42"/>
        <v>2020-05-27 Новосибирск</v>
      </c>
      <c r="B500" s="6">
        <v>43978</v>
      </c>
      <c r="C500" s="7" t="s">
        <v>23</v>
      </c>
      <c r="D500" s="7">
        <v>15276</v>
      </c>
      <c r="E500" s="7">
        <v>1350199.5</v>
      </c>
      <c r="F500" s="7">
        <v>1100106.21</v>
      </c>
      <c r="G500" s="8">
        <v>107692.85196923077</v>
      </c>
      <c r="H500">
        <f>VLOOKUP($A500,Лист2!$A$2:'Лист2'!$F$505,4,FALSE)</f>
        <v>18</v>
      </c>
      <c r="I500">
        <f>VLOOKUP($A500,Лист2!$A$2:'Лист2'!$F$505,5,FALSE)</f>
        <v>962</v>
      </c>
      <c r="J500">
        <f>VLOOKUP($A500,Лист2!$A$2:'Лист2'!$F$505,6,FALSE)</f>
        <v>859</v>
      </c>
      <c r="K500">
        <f t="shared" si="43"/>
        <v>22.73</v>
      </c>
      <c r="L500">
        <f t="shared" si="44"/>
        <v>10.55</v>
      </c>
      <c r="M500">
        <f t="shared" si="45"/>
        <v>142400.43803076926</v>
      </c>
      <c r="N500">
        <f t="shared" si="46"/>
        <v>3</v>
      </c>
      <c r="O500" s="27">
        <f t="shared" si="47"/>
        <v>75011.083333333328</v>
      </c>
    </row>
    <row r="501" spans="1:15" ht="14.25" customHeight="1" x14ac:dyDescent="0.3">
      <c r="A501" t="str">
        <f t="shared" si="42"/>
        <v>2020-06-01 Уфа</v>
      </c>
      <c r="B501" s="9">
        <v>43983</v>
      </c>
      <c r="C501" s="10" t="s">
        <v>26</v>
      </c>
      <c r="D501" s="10">
        <v>4408.5</v>
      </c>
      <c r="E501" s="10">
        <v>410892</v>
      </c>
      <c r="F501" s="10">
        <v>346029.05</v>
      </c>
      <c r="G501" s="11">
        <v>36168.753846153842</v>
      </c>
      <c r="H501">
        <f>VLOOKUP($A501,Лист2!$A$2:'Лист2'!$F$505,4,FALSE)</f>
        <v>6</v>
      </c>
      <c r="I501">
        <f>VLOOKUP($A501,Лист2!$A$2:'Лист2'!$F$505,5,FALSE)</f>
        <v>237</v>
      </c>
      <c r="J501">
        <f>VLOOKUP($A501,Лист2!$A$2:'Лист2'!$F$505,6,FALSE)</f>
        <v>175</v>
      </c>
      <c r="K501">
        <f t="shared" si="43"/>
        <v>18.739999999999998</v>
      </c>
      <c r="L501">
        <f t="shared" si="44"/>
        <v>6.98</v>
      </c>
      <c r="M501">
        <f t="shared" si="45"/>
        <v>28694.196153846169</v>
      </c>
      <c r="N501">
        <f t="shared" si="46"/>
        <v>1</v>
      </c>
      <c r="O501" s="27">
        <f t="shared" si="47"/>
        <v>68482</v>
      </c>
    </row>
    <row r="502" spans="1:15" ht="14.25" customHeight="1" x14ac:dyDescent="0.3">
      <c r="A502" t="str">
        <f t="shared" si="42"/>
        <v>2020-05-29 Тюмень</v>
      </c>
      <c r="B502" s="6">
        <v>43980</v>
      </c>
      <c r="C502" s="7" t="s">
        <v>24</v>
      </c>
      <c r="D502" s="7">
        <v>9927</v>
      </c>
      <c r="E502" s="7">
        <v>850840.5</v>
      </c>
      <c r="F502" s="7">
        <v>733232.38899999997</v>
      </c>
      <c r="G502" s="8">
        <v>51066.353846153841</v>
      </c>
      <c r="H502">
        <f>VLOOKUP($A502,Лист2!$A$2:'Лист2'!$F$505,4,FALSE)</f>
        <v>7</v>
      </c>
      <c r="I502">
        <f>VLOOKUP($A502,Лист2!$A$2:'Лист2'!$F$505,5,FALSE)</f>
        <v>491</v>
      </c>
      <c r="J502">
        <f>VLOOKUP($A502,Лист2!$A$2:'Лист2'!$F$505,6,FALSE)</f>
        <v>411</v>
      </c>
      <c r="K502">
        <f t="shared" si="43"/>
        <v>16.04</v>
      </c>
      <c r="L502">
        <f t="shared" si="44"/>
        <v>7.82</v>
      </c>
      <c r="M502">
        <f t="shared" si="45"/>
        <v>66541.757153846193</v>
      </c>
      <c r="N502">
        <f t="shared" si="46"/>
        <v>5</v>
      </c>
      <c r="O502" s="27">
        <f t="shared" si="47"/>
        <v>121548.64285714286</v>
      </c>
    </row>
    <row r="503" spans="1:15" ht="14.25" customHeight="1" x14ac:dyDescent="0.3">
      <c r="A503" t="str">
        <f t="shared" si="42"/>
        <v>2020-06-01 Тюмень</v>
      </c>
      <c r="B503" s="9">
        <v>43983</v>
      </c>
      <c r="C503" s="10" t="s">
        <v>24</v>
      </c>
      <c r="D503" s="10">
        <v>9474</v>
      </c>
      <c r="E503" s="10">
        <v>802447.5</v>
      </c>
      <c r="F503" s="10">
        <v>682814.14599999995</v>
      </c>
      <c r="G503" s="11">
        <v>81560.983369230773</v>
      </c>
      <c r="H503">
        <f>VLOOKUP($A503,Лист2!$A$2:'Лист2'!$F$505,4,FALSE)</f>
        <v>7</v>
      </c>
      <c r="I503">
        <f>VLOOKUP($A503,Лист2!$A$2:'Лист2'!$F$505,5,FALSE)</f>
        <v>500</v>
      </c>
      <c r="J503">
        <f>VLOOKUP($A503,Лист2!$A$2:'Лист2'!$F$505,6,FALSE)</f>
        <v>418</v>
      </c>
      <c r="K503">
        <f t="shared" si="43"/>
        <v>17.52</v>
      </c>
      <c r="L503">
        <f t="shared" si="44"/>
        <v>4.74</v>
      </c>
      <c r="M503">
        <f t="shared" si="45"/>
        <v>38072.370630769277</v>
      </c>
      <c r="N503">
        <f t="shared" si="46"/>
        <v>1</v>
      </c>
      <c r="O503" s="27">
        <f t="shared" si="47"/>
        <v>114635.35714285714</v>
      </c>
    </row>
    <row r="504" spans="1:15" ht="14.25" customHeight="1" x14ac:dyDescent="0.3">
      <c r="A504" t="str">
        <f t="shared" si="42"/>
        <v>2020-05-29 Новосибирск</v>
      </c>
      <c r="B504" s="6">
        <v>43980</v>
      </c>
      <c r="C504" s="7" t="s">
        <v>23</v>
      </c>
      <c r="D504" s="7">
        <v>16878</v>
      </c>
      <c r="E504" s="7">
        <v>1438255.5</v>
      </c>
      <c r="F504" s="7">
        <v>1180692.7039999999</v>
      </c>
      <c r="G504" s="8">
        <v>102040.10621538461</v>
      </c>
      <c r="H504">
        <f>VLOOKUP($A504,Лист2!$A$2:'Лист2'!$F$505,4,FALSE)</f>
        <v>18</v>
      </c>
      <c r="I504">
        <f>VLOOKUP($A504,Лист2!$A$2:'Лист2'!$F$505,5,FALSE)</f>
        <v>1014</v>
      </c>
      <c r="J504">
        <f>VLOOKUP($A504,Лист2!$A$2:'Лист2'!$F$505,6,FALSE)</f>
        <v>893</v>
      </c>
      <c r="K504">
        <f t="shared" si="43"/>
        <v>21.81</v>
      </c>
      <c r="L504">
        <f t="shared" si="44"/>
        <v>10.81</v>
      </c>
      <c r="M504">
        <f t="shared" si="45"/>
        <v>155522.68978461548</v>
      </c>
      <c r="N504">
        <f t="shared" si="46"/>
        <v>5</v>
      </c>
      <c r="O504" s="27">
        <f t="shared" si="47"/>
        <v>79903.083333333328</v>
      </c>
    </row>
    <row r="505" spans="1:15" ht="14.25" customHeight="1" x14ac:dyDescent="0.3">
      <c r="A505" t="str">
        <f t="shared" si="42"/>
        <v>2020-06-01 Новосибирск</v>
      </c>
      <c r="B505" s="12">
        <v>43983</v>
      </c>
      <c r="C505" s="13" t="s">
        <v>23</v>
      </c>
      <c r="D505" s="13">
        <v>14238</v>
      </c>
      <c r="E505" s="13">
        <v>1293219</v>
      </c>
      <c r="F505" s="13">
        <v>1006008.1159999999</v>
      </c>
      <c r="G505" s="14">
        <v>129348.2923076923</v>
      </c>
      <c r="H505">
        <f>VLOOKUP($A505,Лист2!$A$2:'Лист2'!$F$505,4,FALSE)</f>
        <v>18</v>
      </c>
      <c r="I505">
        <f>VLOOKUP($A505,Лист2!$A$2:'Лист2'!$F$505,5,FALSE)</f>
        <v>923</v>
      </c>
      <c r="J505">
        <f>VLOOKUP($A505,Лист2!$A$2:'Лист2'!$F$505,6,FALSE)</f>
        <v>824</v>
      </c>
      <c r="K505">
        <f t="shared" si="43"/>
        <v>28.55</v>
      </c>
      <c r="L505">
        <f t="shared" si="44"/>
        <v>12.21</v>
      </c>
      <c r="M505">
        <f t="shared" si="45"/>
        <v>157862.59169230779</v>
      </c>
      <c r="N505">
        <f t="shared" si="46"/>
        <v>1</v>
      </c>
      <c r="O505" s="27">
        <f t="shared" si="47"/>
        <v>71845.5</v>
      </c>
    </row>
    <row r="506" spans="1:15" ht="14.25" customHeight="1" x14ac:dyDescent="0.3"/>
    <row r="507" spans="1:15" ht="14.25" customHeight="1" x14ac:dyDescent="0.3"/>
    <row r="508" spans="1:15" ht="14.25" customHeight="1" x14ac:dyDescent="0.3"/>
    <row r="509" spans="1:15" ht="14.25" customHeight="1" x14ac:dyDescent="0.3"/>
    <row r="510" spans="1:15" ht="14.25" customHeight="1" x14ac:dyDescent="0.3"/>
    <row r="511" spans="1:15" ht="14.25" customHeight="1" x14ac:dyDescent="0.3"/>
    <row r="512" spans="1:15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A0AFF-9D6A-49B6-924C-5C1EC3AE6699}">
  <dimension ref="A1:E21"/>
  <sheetViews>
    <sheetView workbookViewId="0">
      <selection activeCell="C6" sqref="C6"/>
    </sheetView>
  </sheetViews>
  <sheetFormatPr defaultRowHeight="14.4" x14ac:dyDescent="0.3"/>
  <cols>
    <col min="1" max="1" width="21" bestFit="1" customWidth="1"/>
    <col min="2" max="2" width="14.77734375" bestFit="1" customWidth="1"/>
    <col min="3" max="3" width="16.88671875" bestFit="1" customWidth="1"/>
    <col min="4" max="4" width="20.6640625" customWidth="1"/>
    <col min="5" max="5" width="21.5546875" customWidth="1"/>
  </cols>
  <sheetData>
    <row r="1" spans="1:5" x14ac:dyDescent="0.3">
      <c r="A1" s="24" t="s">
        <v>36</v>
      </c>
    </row>
    <row r="3" spans="1:5" ht="33" customHeight="1" x14ac:dyDescent="0.3">
      <c r="A3" s="22" t="s">
        <v>35</v>
      </c>
      <c r="B3" s="22" t="s">
        <v>37</v>
      </c>
      <c r="C3" s="22" t="s">
        <v>44</v>
      </c>
      <c r="D3" s="23" t="s">
        <v>38</v>
      </c>
      <c r="E3" s="23" t="s">
        <v>43</v>
      </c>
    </row>
    <row r="4" spans="1:5" x14ac:dyDescent="0.3">
      <c r="A4" s="21" t="s">
        <v>15</v>
      </c>
      <c r="B4" s="21">
        <f>_xlfn.RANK.EQ($C4,$C$4:$C$21)</f>
        <v>1</v>
      </c>
      <c r="C4" s="21">
        <v>1380723900.7513499</v>
      </c>
      <c r="D4" s="21">
        <f>_xlfn.RANK.EQ($E4,$E$4:$E$21)</f>
        <v>3</v>
      </c>
      <c r="E4" s="29">
        <v>1522932.6646451612</v>
      </c>
    </row>
    <row r="5" spans="1:5" x14ac:dyDescent="0.3">
      <c r="A5" s="21" t="s">
        <v>14</v>
      </c>
      <c r="B5" s="21">
        <f>_xlfn.RANK.EQ($C5,$C$4:$C$21)</f>
        <v>2</v>
      </c>
      <c r="C5" s="21">
        <v>1035612381.8110501</v>
      </c>
      <c r="D5" s="26">
        <f>_xlfn.RANK.EQ($E5,$E$4:$E$21)</f>
        <v>5</v>
      </c>
      <c r="E5" s="27">
        <v>1101855.8729151161</v>
      </c>
    </row>
    <row r="6" spans="1:5" x14ac:dyDescent="0.3">
      <c r="A6" s="21" t="s">
        <v>21</v>
      </c>
      <c r="B6" s="21">
        <f>_xlfn.RANK.EQ($C6,$C$4:$C$21)</f>
        <v>3</v>
      </c>
      <c r="C6" s="21">
        <v>774146953.5</v>
      </c>
      <c r="D6" s="21">
        <f>_xlfn.RANK.EQ($E6,$E$4:$E$21)</f>
        <v>2</v>
      </c>
      <c r="E6" s="29">
        <v>1895182.2042372883</v>
      </c>
    </row>
    <row r="7" spans="1:5" x14ac:dyDescent="0.3">
      <c r="A7" s="20" t="s">
        <v>22</v>
      </c>
      <c r="B7" s="26">
        <f>_xlfn.RANK.EQ($C7,$C$4:$C$21)</f>
        <v>4</v>
      </c>
      <c r="C7">
        <v>738124428</v>
      </c>
      <c r="D7" s="21">
        <f>_xlfn.RANK.EQ($E7,$E$4:$E$21)</f>
        <v>1</v>
      </c>
      <c r="E7" s="29">
        <v>1985189.8888888888</v>
      </c>
    </row>
    <row r="8" spans="1:5" x14ac:dyDescent="0.3">
      <c r="A8" t="s">
        <v>11</v>
      </c>
      <c r="B8" s="26">
        <f>_xlfn.RANK.EQ($C8,$C$4:$C$21)</f>
        <v>5</v>
      </c>
      <c r="C8">
        <v>243409003.5</v>
      </c>
      <c r="D8" s="26">
        <f>_xlfn.RANK.EQ($E8,$E$4:$E$21)</f>
        <v>4</v>
      </c>
      <c r="E8" s="27">
        <v>1136628.6774193549</v>
      </c>
    </row>
    <row r="9" spans="1:5" x14ac:dyDescent="0.3">
      <c r="A9" t="s">
        <v>16</v>
      </c>
      <c r="B9" s="26">
        <f>_xlfn.RANK.EQ($C9,$C$4:$C$21)</f>
        <v>6</v>
      </c>
      <c r="C9">
        <v>218000127</v>
      </c>
      <c r="D9" s="26">
        <f>_xlfn.RANK.EQ($E9,$E$4:$E$21)</f>
        <v>6</v>
      </c>
      <c r="E9" s="27">
        <v>897877.19144144142</v>
      </c>
    </row>
    <row r="10" spans="1:5" x14ac:dyDescent="0.3">
      <c r="A10" t="s">
        <v>17</v>
      </c>
      <c r="B10" s="26">
        <f>_xlfn.RANK.EQ($C10,$C$4:$C$21)</f>
        <v>7</v>
      </c>
      <c r="C10">
        <v>120582837</v>
      </c>
      <c r="D10" s="26">
        <f>_xlfn.RANK.EQ($E10,$E$4:$E$21)</f>
        <v>7</v>
      </c>
      <c r="E10" s="27">
        <v>794875.90139751544</v>
      </c>
    </row>
    <row r="11" spans="1:5" x14ac:dyDescent="0.3">
      <c r="A11" t="s">
        <v>10</v>
      </c>
      <c r="B11" s="26">
        <f>_xlfn.RANK.EQ($C11,$C$4:$C$21)</f>
        <v>8</v>
      </c>
      <c r="C11">
        <v>101673535.5</v>
      </c>
      <c r="D11" s="26">
        <f>_xlfn.RANK.EQ($E11,$E$4:$E$21)</f>
        <v>8</v>
      </c>
      <c r="E11" s="27">
        <v>728426.88214285718</v>
      </c>
    </row>
    <row r="12" spans="1:5" x14ac:dyDescent="0.3">
      <c r="A12" t="s">
        <v>13</v>
      </c>
      <c r="B12" s="26">
        <f>_xlfn.RANK.EQ($C12,$C$4:$C$21)</f>
        <v>9</v>
      </c>
      <c r="C12">
        <v>95592298.5</v>
      </c>
      <c r="D12" s="26">
        <f>_xlfn.RANK.EQ($E12,$E$4:$E$21)</f>
        <v>9</v>
      </c>
      <c r="E12" s="27">
        <v>702055.44078947371</v>
      </c>
    </row>
    <row r="13" spans="1:5" x14ac:dyDescent="0.3">
      <c r="A13" s="20" t="s">
        <v>20</v>
      </c>
      <c r="B13" s="26">
        <f>_xlfn.RANK.EQ($C13,$C$4:$C$21)</f>
        <v>10</v>
      </c>
      <c r="C13">
        <v>85862581.5</v>
      </c>
      <c r="D13" s="26">
        <f>_xlfn.RANK.EQ($E13,$E$4:$E$21)</f>
        <v>10</v>
      </c>
      <c r="E13" s="27">
        <v>640240.38721804507</v>
      </c>
    </row>
    <row r="14" spans="1:5" x14ac:dyDescent="0.3">
      <c r="A14" t="s">
        <v>18</v>
      </c>
      <c r="B14" s="26">
        <f>_xlfn.RANK.EQ($C14,$C$4:$C$21)</f>
        <v>11</v>
      </c>
      <c r="C14">
        <v>48803040</v>
      </c>
      <c r="D14" s="26">
        <f>_xlfn.RANK.EQ($E14,$E$4:$E$21)</f>
        <v>11</v>
      </c>
      <c r="E14" s="27">
        <v>449327.03529411764</v>
      </c>
    </row>
    <row r="15" spans="1:5" x14ac:dyDescent="0.3">
      <c r="A15" t="s">
        <v>23</v>
      </c>
      <c r="B15" s="26">
        <f>_xlfn.RANK.EQ($C15,$C$4:$C$21)</f>
        <v>12</v>
      </c>
      <c r="C15">
        <v>41034630</v>
      </c>
      <c r="D15" s="26">
        <f>_xlfn.RANK.EQ($E15,$E$4:$E$21)</f>
        <v>13</v>
      </c>
      <c r="E15" s="27">
        <v>363952.27916666662</v>
      </c>
    </row>
    <row r="16" spans="1:5" x14ac:dyDescent="0.3">
      <c r="A16" t="s">
        <v>19</v>
      </c>
      <c r="B16" s="26">
        <f>_xlfn.RANK.EQ($C16,$C$4:$C$21)</f>
        <v>13</v>
      </c>
      <c r="C16">
        <v>34816548</v>
      </c>
      <c r="D16" s="26">
        <f>_xlfn.RANK.EQ($E16,$E$4:$E$21)</f>
        <v>14</v>
      </c>
      <c r="E16" s="27">
        <v>357478.84375</v>
      </c>
    </row>
    <row r="17" spans="1:5" x14ac:dyDescent="0.3">
      <c r="A17" t="s">
        <v>12</v>
      </c>
      <c r="B17" s="26">
        <f>_xlfn.RANK.EQ($C17,$C$4:$C$21)</f>
        <v>14</v>
      </c>
      <c r="C17">
        <v>33207564</v>
      </c>
      <c r="D17" s="26">
        <f>_xlfn.RANK.EQ($E17,$E$4:$E$21)</f>
        <v>12</v>
      </c>
      <c r="E17" s="27">
        <v>436089.59999999998</v>
      </c>
    </row>
    <row r="18" spans="1:5" x14ac:dyDescent="0.3">
      <c r="A18" t="s">
        <v>24</v>
      </c>
      <c r="B18" s="26">
        <f>_xlfn.RANK.EQ($C18,$C$4:$C$21)</f>
        <v>15</v>
      </c>
      <c r="C18">
        <v>5664156</v>
      </c>
      <c r="D18" s="26">
        <f>_xlfn.RANK.EQ($E18,$E$4:$E$21)</f>
        <v>15</v>
      </c>
      <c r="E18" s="27">
        <v>123717.64285714286</v>
      </c>
    </row>
    <row r="19" spans="1:5" x14ac:dyDescent="0.3">
      <c r="A19" t="s">
        <v>9</v>
      </c>
      <c r="B19" s="26">
        <f>_xlfn.RANK.EQ($C19,$C$4:$C$21)</f>
        <v>16</v>
      </c>
      <c r="C19">
        <v>3342598.5</v>
      </c>
      <c r="D19" s="26">
        <f>_xlfn.RANK.EQ($E19,$E$4:$E$21)</f>
        <v>18</v>
      </c>
      <c r="E19" s="27">
        <v>41598.1</v>
      </c>
    </row>
    <row r="20" spans="1:5" x14ac:dyDescent="0.3">
      <c r="A20" t="s">
        <v>25</v>
      </c>
      <c r="B20" s="26">
        <f>_xlfn.RANK.EQ($C20,$C$4:$C$21)</f>
        <v>17</v>
      </c>
      <c r="C20">
        <v>882906</v>
      </c>
      <c r="D20" s="26">
        <f>_xlfn.RANK.EQ($E20,$E$4:$E$21)</f>
        <v>17</v>
      </c>
      <c r="E20" s="27">
        <v>54877</v>
      </c>
    </row>
    <row r="21" spans="1:5" x14ac:dyDescent="0.3">
      <c r="A21" t="s">
        <v>26</v>
      </c>
      <c r="B21" s="26">
        <f>_xlfn.RANK.EQ($C21,$C$4:$C$21)</f>
        <v>18</v>
      </c>
      <c r="C21">
        <v>879727.5</v>
      </c>
      <c r="D21" s="26">
        <f>_xlfn.RANK.EQ($E21,$E$4:$E$21)</f>
        <v>16</v>
      </c>
      <c r="E21" s="27">
        <v>78139.25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31.109375" bestFit="1" customWidth="1"/>
    <col min="2" max="2" width="10.33203125" bestFit="1" customWidth="1"/>
    <col min="3" max="3" width="22.88671875" customWidth="1"/>
    <col min="4" max="4" width="31.5546875" customWidth="1"/>
    <col min="5" max="5" width="24.88671875" customWidth="1"/>
    <col min="6" max="6" width="28" customWidth="1"/>
    <col min="7" max="27" width="8.6640625" customWidth="1"/>
  </cols>
  <sheetData>
    <row r="1" spans="1:6" ht="14.25" customHeight="1" x14ac:dyDescent="0.3">
      <c r="B1" s="4" t="s">
        <v>0</v>
      </c>
      <c r="C1" s="4" t="s">
        <v>1</v>
      </c>
      <c r="D1" s="4" t="s">
        <v>6</v>
      </c>
      <c r="E1" s="4" t="s">
        <v>7</v>
      </c>
      <c r="F1" s="4" t="s">
        <v>8</v>
      </c>
    </row>
    <row r="2" spans="1:6" ht="14.25" customHeight="1" x14ac:dyDescent="0.3">
      <c r="A2" t="str">
        <f>_xlfn.CONCAT(TEXT(B2,"ГГГГ-ММ-ДД")," ",C2)</f>
        <v>2020-04-28 Волгоград</v>
      </c>
      <c r="B2" s="15">
        <v>43949</v>
      </c>
      <c r="C2" s="16" t="s">
        <v>16</v>
      </c>
      <c r="D2" s="16">
        <v>36</v>
      </c>
      <c r="E2" s="16">
        <v>4923</v>
      </c>
      <c r="F2" s="16">
        <v>4560</v>
      </c>
    </row>
    <row r="3" spans="1:6" ht="14.25" customHeight="1" x14ac:dyDescent="0.3">
      <c r="A3" t="str">
        <f t="shared" ref="A3:A66" si="0">_xlfn.CONCAT(TEXT(B3,"ГГГГ-ММ-ДД")," ",C3)</f>
        <v>2020-04-28 Екатеринбург</v>
      </c>
      <c r="B3" s="15">
        <v>43949</v>
      </c>
      <c r="C3" s="16" t="s">
        <v>11</v>
      </c>
      <c r="D3" s="16">
        <v>31</v>
      </c>
      <c r="E3" s="16">
        <v>5465</v>
      </c>
      <c r="F3" s="16">
        <v>5096</v>
      </c>
    </row>
    <row r="4" spans="1:6" ht="14.25" customHeight="1" x14ac:dyDescent="0.3">
      <c r="A4" t="str">
        <f t="shared" si="0"/>
        <v>2020-04-28 Казань</v>
      </c>
      <c r="B4" s="15">
        <v>43949</v>
      </c>
      <c r="C4" s="16" t="s">
        <v>17</v>
      </c>
      <c r="D4" s="16">
        <v>19</v>
      </c>
      <c r="E4" s="16">
        <v>1846</v>
      </c>
      <c r="F4" s="16">
        <v>1681</v>
      </c>
    </row>
    <row r="5" spans="1:6" ht="14.25" customHeight="1" x14ac:dyDescent="0.3">
      <c r="A5" t="str">
        <f t="shared" si="0"/>
        <v>2020-04-28 Кемерово</v>
      </c>
      <c r="B5" s="15">
        <v>43949</v>
      </c>
      <c r="C5" s="16" t="s">
        <v>10</v>
      </c>
      <c r="D5" s="16">
        <v>18</v>
      </c>
      <c r="E5" s="16">
        <v>1539</v>
      </c>
      <c r="F5" s="16">
        <v>1404</v>
      </c>
    </row>
    <row r="6" spans="1:6" ht="14.25" customHeight="1" x14ac:dyDescent="0.3">
      <c r="A6" t="str">
        <f t="shared" si="0"/>
        <v>2020-04-28 Краснодар</v>
      </c>
      <c r="B6" s="15">
        <v>43949</v>
      </c>
      <c r="C6" s="16" t="s">
        <v>20</v>
      </c>
      <c r="D6" s="16">
        <v>18</v>
      </c>
      <c r="E6" s="16">
        <v>1505</v>
      </c>
      <c r="F6" s="16">
        <v>1368</v>
      </c>
    </row>
    <row r="7" spans="1:6" ht="14.25" customHeight="1" x14ac:dyDescent="0.3">
      <c r="A7" t="str">
        <f t="shared" si="0"/>
        <v>2020-04-28 Москва Восток</v>
      </c>
      <c r="B7" s="15">
        <v>43949</v>
      </c>
      <c r="C7" s="16" t="s">
        <v>22</v>
      </c>
      <c r="D7" s="16">
        <v>54</v>
      </c>
      <c r="E7" s="16">
        <v>12306</v>
      </c>
      <c r="F7" s="16">
        <v>11532</v>
      </c>
    </row>
    <row r="8" spans="1:6" ht="14.25" customHeight="1" x14ac:dyDescent="0.3">
      <c r="A8" t="str">
        <f t="shared" si="0"/>
        <v>2020-04-28 Москва Запад</v>
      </c>
      <c r="B8" s="15">
        <v>43949</v>
      </c>
      <c r="C8" s="16" t="s">
        <v>21</v>
      </c>
      <c r="D8" s="16">
        <v>59</v>
      </c>
      <c r="E8" s="16">
        <v>12943</v>
      </c>
      <c r="F8" s="16">
        <v>12072</v>
      </c>
    </row>
    <row r="9" spans="1:6" ht="14.25" customHeight="1" x14ac:dyDescent="0.3">
      <c r="A9" t="str">
        <f t="shared" si="0"/>
        <v>2020-04-28 Нижний Новгород</v>
      </c>
      <c r="B9" s="15">
        <v>43949</v>
      </c>
      <c r="C9" s="16" t="s">
        <v>13</v>
      </c>
      <c r="D9" s="16">
        <v>17</v>
      </c>
      <c r="E9" s="16">
        <v>1439</v>
      </c>
      <c r="F9" s="16">
        <v>1265</v>
      </c>
    </row>
    <row r="10" spans="1:6" ht="14.25" customHeight="1" x14ac:dyDescent="0.3">
      <c r="A10" t="str">
        <f t="shared" si="0"/>
        <v>2020-04-28 Новосибирск</v>
      </c>
      <c r="B10" s="15">
        <v>43949</v>
      </c>
      <c r="C10" s="16" t="s">
        <v>23</v>
      </c>
      <c r="D10" s="16">
        <v>15</v>
      </c>
      <c r="E10" s="16">
        <v>636</v>
      </c>
      <c r="F10" s="16">
        <v>547</v>
      </c>
    </row>
    <row r="11" spans="1:6" ht="14.25" customHeight="1" x14ac:dyDescent="0.3">
      <c r="A11" t="str">
        <f t="shared" si="0"/>
        <v>2020-04-28 Пермь</v>
      </c>
      <c r="B11" s="15">
        <v>43949</v>
      </c>
      <c r="C11" s="16" t="s">
        <v>18</v>
      </c>
      <c r="D11" s="16">
        <v>15</v>
      </c>
      <c r="E11" s="16">
        <v>780</v>
      </c>
      <c r="F11" s="16">
        <v>690</v>
      </c>
    </row>
    <row r="12" spans="1:6" ht="14.25" customHeight="1" x14ac:dyDescent="0.3">
      <c r="A12" t="str">
        <f t="shared" si="0"/>
        <v>2020-04-28 Санкт-Петербург Север</v>
      </c>
      <c r="B12" s="15">
        <v>43949</v>
      </c>
      <c r="C12" s="16" t="s">
        <v>15</v>
      </c>
      <c r="D12" s="16">
        <v>125</v>
      </c>
      <c r="E12" s="16">
        <v>20914</v>
      </c>
      <c r="F12" s="16">
        <v>19479</v>
      </c>
    </row>
    <row r="13" spans="1:6" ht="14.25" customHeight="1" x14ac:dyDescent="0.3">
      <c r="A13" t="str">
        <f t="shared" si="0"/>
        <v>2020-04-28 Санкт-Петербург Юг</v>
      </c>
      <c r="B13" s="15">
        <v>43949</v>
      </c>
      <c r="C13" s="16" t="s">
        <v>14</v>
      </c>
      <c r="D13" s="16">
        <v>128</v>
      </c>
      <c r="E13" s="16">
        <v>16450</v>
      </c>
      <c r="F13" s="16">
        <v>15320</v>
      </c>
    </row>
    <row r="14" spans="1:6" ht="14.25" customHeight="1" x14ac:dyDescent="0.3">
      <c r="A14" t="str">
        <f t="shared" si="0"/>
        <v>2020-04-28 Тольятти</v>
      </c>
      <c r="B14" s="15">
        <v>43949</v>
      </c>
      <c r="C14" s="16" t="s">
        <v>12</v>
      </c>
      <c r="D14" s="16">
        <v>10</v>
      </c>
      <c r="E14" s="16">
        <v>580</v>
      </c>
      <c r="F14" s="16">
        <v>506</v>
      </c>
    </row>
    <row r="15" spans="1:6" ht="14.25" customHeight="1" x14ac:dyDescent="0.3">
      <c r="A15" t="str">
        <f t="shared" si="0"/>
        <v>2020-04-29 Волгоград</v>
      </c>
      <c r="B15" s="15">
        <v>43950</v>
      </c>
      <c r="C15" s="16" t="s">
        <v>16</v>
      </c>
      <c r="D15" s="16">
        <v>36</v>
      </c>
      <c r="E15" s="16">
        <v>4937</v>
      </c>
      <c r="F15" s="16">
        <v>4561</v>
      </c>
    </row>
    <row r="16" spans="1:6" ht="14.25" customHeight="1" x14ac:dyDescent="0.3">
      <c r="A16" t="str">
        <f t="shared" si="0"/>
        <v>2020-04-29 Екатеринбург</v>
      </c>
      <c r="B16" s="15">
        <v>43950</v>
      </c>
      <c r="C16" s="16" t="s">
        <v>11</v>
      </c>
      <c r="D16" s="16">
        <v>31</v>
      </c>
      <c r="E16" s="16">
        <v>5378</v>
      </c>
      <c r="F16" s="16">
        <v>4985</v>
      </c>
    </row>
    <row r="17" spans="1:6" ht="14.25" customHeight="1" x14ac:dyDescent="0.3">
      <c r="A17" t="str">
        <f t="shared" si="0"/>
        <v>2020-04-29 Казань</v>
      </c>
      <c r="B17" s="15">
        <v>43950</v>
      </c>
      <c r="C17" s="16" t="s">
        <v>17</v>
      </c>
      <c r="D17" s="16">
        <v>19</v>
      </c>
      <c r="E17" s="16">
        <v>1676</v>
      </c>
      <c r="F17" s="16">
        <v>1516</v>
      </c>
    </row>
    <row r="18" spans="1:6" ht="14.25" customHeight="1" x14ac:dyDescent="0.3">
      <c r="A18" t="str">
        <f t="shared" si="0"/>
        <v>2020-04-29 Кемерово</v>
      </c>
      <c r="B18" s="15">
        <v>43950</v>
      </c>
      <c r="C18" s="16" t="s">
        <v>10</v>
      </c>
      <c r="D18" s="16">
        <v>18</v>
      </c>
      <c r="E18" s="16">
        <v>1684</v>
      </c>
      <c r="F18" s="16">
        <v>1528</v>
      </c>
    </row>
    <row r="19" spans="1:6" ht="14.25" customHeight="1" x14ac:dyDescent="0.3">
      <c r="A19" t="str">
        <f t="shared" si="0"/>
        <v>2020-04-29 Краснодар</v>
      </c>
      <c r="B19" s="15">
        <v>43950</v>
      </c>
      <c r="C19" s="16" t="s">
        <v>20</v>
      </c>
      <c r="D19" s="16">
        <v>18</v>
      </c>
      <c r="E19" s="16">
        <v>1599</v>
      </c>
      <c r="F19" s="16">
        <v>1450</v>
      </c>
    </row>
    <row r="20" spans="1:6" ht="14.25" customHeight="1" x14ac:dyDescent="0.3">
      <c r="A20" t="str">
        <f t="shared" si="0"/>
        <v>2020-04-29 Москва Восток</v>
      </c>
      <c r="B20" s="15">
        <v>43950</v>
      </c>
      <c r="C20" s="16" t="s">
        <v>22</v>
      </c>
      <c r="D20" s="16">
        <v>54</v>
      </c>
      <c r="E20" s="16">
        <v>12747</v>
      </c>
      <c r="F20" s="16">
        <v>11884</v>
      </c>
    </row>
    <row r="21" spans="1:6" ht="14.25" customHeight="1" x14ac:dyDescent="0.3">
      <c r="A21" t="str">
        <f t="shared" si="0"/>
        <v>2020-04-29 Москва Запад</v>
      </c>
      <c r="B21" s="15">
        <v>43950</v>
      </c>
      <c r="C21" s="16" t="s">
        <v>21</v>
      </c>
      <c r="D21" s="16">
        <v>59</v>
      </c>
      <c r="E21" s="16">
        <v>13186</v>
      </c>
      <c r="F21" s="16">
        <v>12251</v>
      </c>
    </row>
    <row r="22" spans="1:6" ht="14.25" customHeight="1" x14ac:dyDescent="0.3">
      <c r="A22" t="str">
        <f t="shared" si="0"/>
        <v>2020-04-29 Нижний Новгород</v>
      </c>
      <c r="B22" s="15">
        <v>43950</v>
      </c>
      <c r="C22" s="16" t="s">
        <v>13</v>
      </c>
      <c r="D22" s="16">
        <v>18</v>
      </c>
      <c r="E22" s="16">
        <v>1534</v>
      </c>
      <c r="F22" s="16">
        <v>1369</v>
      </c>
    </row>
    <row r="23" spans="1:6" ht="14.25" customHeight="1" x14ac:dyDescent="0.3">
      <c r="A23" t="str">
        <f t="shared" si="0"/>
        <v>2020-04-29 Новосибирск</v>
      </c>
      <c r="B23" s="15">
        <v>43950</v>
      </c>
      <c r="C23" s="16" t="s">
        <v>23</v>
      </c>
      <c r="D23" s="16">
        <v>15</v>
      </c>
      <c r="E23" s="16">
        <v>659</v>
      </c>
      <c r="F23" s="16">
        <v>575</v>
      </c>
    </row>
    <row r="24" spans="1:6" ht="14.25" customHeight="1" x14ac:dyDescent="0.3">
      <c r="A24" t="str">
        <f t="shared" si="0"/>
        <v>2020-04-29 Пермь</v>
      </c>
      <c r="B24" s="15">
        <v>43950</v>
      </c>
      <c r="C24" s="16" t="s">
        <v>18</v>
      </c>
      <c r="D24" s="16">
        <v>15</v>
      </c>
      <c r="E24" s="16">
        <v>786</v>
      </c>
      <c r="F24" s="16">
        <v>695</v>
      </c>
    </row>
    <row r="25" spans="1:6" ht="14.25" customHeight="1" x14ac:dyDescent="0.3">
      <c r="A25" t="str">
        <f t="shared" si="0"/>
        <v>2020-04-29 Санкт-Петербург Север</v>
      </c>
      <c r="B25" s="15">
        <v>43950</v>
      </c>
      <c r="C25" s="16" t="s">
        <v>15</v>
      </c>
      <c r="D25" s="16">
        <v>125</v>
      </c>
      <c r="E25" s="16">
        <v>21863</v>
      </c>
      <c r="F25" s="16">
        <v>20160</v>
      </c>
    </row>
    <row r="26" spans="1:6" ht="14.25" customHeight="1" x14ac:dyDescent="0.3">
      <c r="A26" t="str">
        <f t="shared" si="0"/>
        <v>2020-04-29 Санкт-Петербург Юг</v>
      </c>
      <c r="B26" s="15">
        <v>43950</v>
      </c>
      <c r="C26" s="16" t="s">
        <v>14</v>
      </c>
      <c r="D26" s="16">
        <v>128</v>
      </c>
      <c r="E26" s="16">
        <v>17368</v>
      </c>
      <c r="F26" s="16">
        <v>16077</v>
      </c>
    </row>
    <row r="27" spans="1:6" ht="14.25" customHeight="1" x14ac:dyDescent="0.3">
      <c r="A27" t="str">
        <f t="shared" si="0"/>
        <v>2020-04-29 Тольятти</v>
      </c>
      <c r="B27" s="15">
        <v>43950</v>
      </c>
      <c r="C27" s="16" t="s">
        <v>12</v>
      </c>
      <c r="D27" s="16">
        <v>10</v>
      </c>
      <c r="E27" s="16">
        <v>502</v>
      </c>
      <c r="F27" s="16">
        <v>433</v>
      </c>
    </row>
    <row r="28" spans="1:6" ht="14.25" customHeight="1" x14ac:dyDescent="0.3">
      <c r="A28" t="str">
        <f t="shared" si="0"/>
        <v>2020-04-30 Волгоград</v>
      </c>
      <c r="B28" s="15">
        <v>43951</v>
      </c>
      <c r="C28" s="16" t="s">
        <v>16</v>
      </c>
      <c r="D28" s="16">
        <v>36</v>
      </c>
      <c r="E28" s="16">
        <v>5143</v>
      </c>
      <c r="F28" s="16">
        <v>4715</v>
      </c>
    </row>
    <row r="29" spans="1:6" ht="14.25" customHeight="1" x14ac:dyDescent="0.3">
      <c r="A29" t="str">
        <f t="shared" si="0"/>
        <v>2020-04-30 Екатеринбург</v>
      </c>
      <c r="B29" s="15">
        <v>43951</v>
      </c>
      <c r="C29" s="16" t="s">
        <v>11</v>
      </c>
      <c r="D29" s="16">
        <v>31</v>
      </c>
      <c r="E29" s="16">
        <v>5120</v>
      </c>
      <c r="F29" s="16">
        <v>4737</v>
      </c>
    </row>
    <row r="30" spans="1:6" ht="14.25" customHeight="1" x14ac:dyDescent="0.3">
      <c r="A30" t="str">
        <f t="shared" si="0"/>
        <v>2020-04-30 Казань</v>
      </c>
      <c r="B30" s="15">
        <v>43951</v>
      </c>
      <c r="C30" s="16" t="s">
        <v>17</v>
      </c>
      <c r="D30" s="16">
        <v>20</v>
      </c>
      <c r="E30" s="16">
        <v>1756</v>
      </c>
      <c r="F30" s="16">
        <v>1586</v>
      </c>
    </row>
    <row r="31" spans="1:6" ht="14.25" customHeight="1" x14ac:dyDescent="0.3">
      <c r="A31" t="str">
        <f t="shared" si="0"/>
        <v>2020-04-30 Кемерово</v>
      </c>
      <c r="B31" s="15">
        <v>43951</v>
      </c>
      <c r="C31" s="16" t="s">
        <v>10</v>
      </c>
      <c r="D31" s="16">
        <v>19</v>
      </c>
      <c r="E31" s="16">
        <v>1712</v>
      </c>
      <c r="F31" s="16">
        <v>1552</v>
      </c>
    </row>
    <row r="32" spans="1:6" ht="14.25" customHeight="1" x14ac:dyDescent="0.3">
      <c r="A32" t="str">
        <f t="shared" si="0"/>
        <v>2020-04-30 Краснодар</v>
      </c>
      <c r="B32" s="15">
        <v>43951</v>
      </c>
      <c r="C32" s="16" t="s">
        <v>20</v>
      </c>
      <c r="D32" s="16">
        <v>19</v>
      </c>
      <c r="E32" s="16">
        <v>1662</v>
      </c>
      <c r="F32" s="16">
        <v>1506</v>
      </c>
    </row>
    <row r="33" spans="1:6" ht="14.25" customHeight="1" x14ac:dyDescent="0.3">
      <c r="A33" t="str">
        <f t="shared" si="0"/>
        <v>2020-04-30 Москва Восток</v>
      </c>
      <c r="B33" s="15">
        <v>43951</v>
      </c>
      <c r="C33" s="16" t="s">
        <v>22</v>
      </c>
      <c r="D33" s="16">
        <v>54</v>
      </c>
      <c r="E33" s="16">
        <v>12817</v>
      </c>
      <c r="F33" s="16">
        <v>11865</v>
      </c>
    </row>
    <row r="34" spans="1:6" ht="14.25" customHeight="1" x14ac:dyDescent="0.3">
      <c r="A34" t="str">
        <f t="shared" si="0"/>
        <v>2020-04-30 Москва Запад</v>
      </c>
      <c r="B34" s="15">
        <v>43951</v>
      </c>
      <c r="C34" s="16" t="s">
        <v>21</v>
      </c>
      <c r="D34" s="16">
        <v>59</v>
      </c>
      <c r="E34" s="16">
        <v>13251</v>
      </c>
      <c r="F34" s="16">
        <v>12255</v>
      </c>
    </row>
    <row r="35" spans="1:6" ht="14.25" customHeight="1" x14ac:dyDescent="0.3">
      <c r="A35" t="str">
        <f t="shared" si="0"/>
        <v>2020-04-30 Нижний Новгород</v>
      </c>
      <c r="B35" s="15">
        <v>43951</v>
      </c>
      <c r="C35" s="16" t="s">
        <v>13</v>
      </c>
      <c r="D35" s="16">
        <v>19</v>
      </c>
      <c r="E35" s="16">
        <v>1499</v>
      </c>
      <c r="F35" s="16">
        <v>1322</v>
      </c>
    </row>
    <row r="36" spans="1:6" ht="14.25" customHeight="1" x14ac:dyDescent="0.3">
      <c r="A36" t="str">
        <f t="shared" si="0"/>
        <v>2020-04-30 Новосибирск</v>
      </c>
      <c r="B36" s="15">
        <v>43951</v>
      </c>
      <c r="C36" s="16" t="s">
        <v>23</v>
      </c>
      <c r="D36" s="16">
        <v>15</v>
      </c>
      <c r="E36" s="16">
        <v>644</v>
      </c>
      <c r="F36" s="16">
        <v>550</v>
      </c>
    </row>
    <row r="37" spans="1:6" ht="14.25" customHeight="1" x14ac:dyDescent="0.3">
      <c r="A37" t="str">
        <f t="shared" si="0"/>
        <v>2020-04-30 Пермь</v>
      </c>
      <c r="B37" s="15">
        <v>43951</v>
      </c>
      <c r="C37" s="16" t="s">
        <v>18</v>
      </c>
      <c r="D37" s="16">
        <v>15</v>
      </c>
      <c r="E37" s="16">
        <v>791</v>
      </c>
      <c r="F37" s="16">
        <v>691</v>
      </c>
    </row>
    <row r="38" spans="1:6" ht="14.25" customHeight="1" x14ac:dyDescent="0.3">
      <c r="A38" t="str">
        <f t="shared" si="0"/>
        <v>2020-04-30 Ростов-на-Дону</v>
      </c>
      <c r="B38" s="15">
        <v>43951</v>
      </c>
      <c r="C38" s="16" t="s">
        <v>19</v>
      </c>
      <c r="D38" s="16">
        <v>15</v>
      </c>
      <c r="E38" s="16">
        <v>262</v>
      </c>
      <c r="F38" s="16">
        <v>195</v>
      </c>
    </row>
    <row r="39" spans="1:6" ht="14.25" customHeight="1" x14ac:dyDescent="0.3">
      <c r="A39" t="str">
        <f t="shared" si="0"/>
        <v>2020-04-30 Санкт-Петербург Север</v>
      </c>
      <c r="B39" s="15">
        <v>43951</v>
      </c>
      <c r="C39" s="16" t="s">
        <v>15</v>
      </c>
      <c r="D39" s="16">
        <v>125</v>
      </c>
      <c r="E39" s="16">
        <v>22368</v>
      </c>
      <c r="F39" s="16">
        <v>20625</v>
      </c>
    </row>
    <row r="40" spans="1:6" ht="14.25" customHeight="1" x14ac:dyDescent="0.3">
      <c r="A40" t="str">
        <f t="shared" si="0"/>
        <v>2020-04-30 Санкт-Петербург Юг</v>
      </c>
      <c r="B40" s="15">
        <v>43951</v>
      </c>
      <c r="C40" s="16" t="s">
        <v>14</v>
      </c>
      <c r="D40" s="16">
        <v>129</v>
      </c>
      <c r="E40" s="16">
        <v>18042</v>
      </c>
      <c r="F40" s="16">
        <v>16631</v>
      </c>
    </row>
    <row r="41" spans="1:6" ht="14.25" customHeight="1" x14ac:dyDescent="0.3">
      <c r="A41" t="str">
        <f t="shared" si="0"/>
        <v>2020-04-30 Тольятти</v>
      </c>
      <c r="B41" s="15">
        <v>43951</v>
      </c>
      <c r="C41" s="16" t="s">
        <v>12</v>
      </c>
      <c r="D41" s="16">
        <v>10</v>
      </c>
      <c r="E41" s="16">
        <v>448</v>
      </c>
      <c r="F41" s="16">
        <v>376</v>
      </c>
    </row>
    <row r="42" spans="1:6" ht="14.25" customHeight="1" x14ac:dyDescent="0.3">
      <c r="A42" t="str">
        <f t="shared" si="0"/>
        <v>2020-05-01 Волгоград</v>
      </c>
      <c r="B42" s="15">
        <v>43952</v>
      </c>
      <c r="C42" s="16" t="s">
        <v>16</v>
      </c>
      <c r="D42" s="16">
        <v>36</v>
      </c>
      <c r="E42" s="16">
        <v>5457</v>
      </c>
      <c r="F42" s="16">
        <v>4916</v>
      </c>
    </row>
    <row r="43" spans="1:6" ht="14.25" customHeight="1" x14ac:dyDescent="0.3">
      <c r="A43" t="str">
        <f t="shared" si="0"/>
        <v>2020-05-01 Екатеринбург</v>
      </c>
      <c r="B43" s="15">
        <v>43952</v>
      </c>
      <c r="C43" s="16" t="s">
        <v>11</v>
      </c>
      <c r="D43" s="16">
        <v>31</v>
      </c>
      <c r="E43" s="16">
        <v>6118</v>
      </c>
      <c r="F43" s="16">
        <v>5564</v>
      </c>
    </row>
    <row r="44" spans="1:6" ht="14.25" customHeight="1" x14ac:dyDescent="0.3">
      <c r="A44" t="str">
        <f t="shared" si="0"/>
        <v>2020-05-01 Казань</v>
      </c>
      <c r="B44" s="15">
        <v>43952</v>
      </c>
      <c r="C44" s="16" t="s">
        <v>17</v>
      </c>
      <c r="D44" s="16">
        <v>20</v>
      </c>
      <c r="E44" s="16">
        <v>2468</v>
      </c>
      <c r="F44" s="16">
        <v>2221</v>
      </c>
    </row>
    <row r="45" spans="1:6" ht="14.25" customHeight="1" x14ac:dyDescent="0.3">
      <c r="A45" t="str">
        <f t="shared" si="0"/>
        <v>2020-05-01 Кемерово</v>
      </c>
      <c r="B45" s="15">
        <v>43952</v>
      </c>
      <c r="C45" s="16" t="s">
        <v>10</v>
      </c>
      <c r="D45" s="16">
        <v>18</v>
      </c>
      <c r="E45" s="16">
        <v>1826</v>
      </c>
      <c r="F45" s="16">
        <v>1633</v>
      </c>
    </row>
    <row r="46" spans="1:6" ht="14.25" customHeight="1" x14ac:dyDescent="0.3">
      <c r="A46" t="str">
        <f t="shared" si="0"/>
        <v>2020-05-01 Краснодар</v>
      </c>
      <c r="B46" s="15">
        <v>43952</v>
      </c>
      <c r="C46" s="16" t="s">
        <v>20</v>
      </c>
      <c r="D46" s="16">
        <v>19</v>
      </c>
      <c r="E46" s="16">
        <v>1987</v>
      </c>
      <c r="F46" s="16">
        <v>1791</v>
      </c>
    </row>
    <row r="47" spans="1:6" ht="14.25" customHeight="1" x14ac:dyDescent="0.3">
      <c r="A47" t="str">
        <f t="shared" si="0"/>
        <v>2020-05-01 Москва Восток</v>
      </c>
      <c r="B47" s="15">
        <v>43952</v>
      </c>
      <c r="C47" s="16" t="s">
        <v>22</v>
      </c>
      <c r="D47" s="16">
        <v>54</v>
      </c>
      <c r="E47" s="16">
        <v>14205</v>
      </c>
      <c r="F47" s="16">
        <v>13026</v>
      </c>
    </row>
    <row r="48" spans="1:6" ht="14.25" customHeight="1" x14ac:dyDescent="0.3">
      <c r="A48" t="str">
        <f t="shared" si="0"/>
        <v>2020-05-01 Москва Запад</v>
      </c>
      <c r="B48" s="15">
        <v>43952</v>
      </c>
      <c r="C48" s="16" t="s">
        <v>21</v>
      </c>
      <c r="D48" s="16">
        <v>59</v>
      </c>
      <c r="E48" s="16">
        <v>15222</v>
      </c>
      <c r="F48" s="16">
        <v>13873</v>
      </c>
    </row>
    <row r="49" spans="1:6" ht="14.25" customHeight="1" x14ac:dyDescent="0.3">
      <c r="A49" t="str">
        <f t="shared" si="0"/>
        <v>2020-05-01 Нижний Новгород</v>
      </c>
      <c r="B49" s="15">
        <v>43952</v>
      </c>
      <c r="C49" s="16" t="s">
        <v>13</v>
      </c>
      <c r="D49" s="16">
        <v>19</v>
      </c>
      <c r="E49" s="16">
        <v>1497</v>
      </c>
      <c r="F49" s="16">
        <v>1291</v>
      </c>
    </row>
    <row r="50" spans="1:6" ht="14.25" customHeight="1" x14ac:dyDescent="0.3">
      <c r="A50" t="str">
        <f t="shared" si="0"/>
        <v>2020-05-01 Новосибирск</v>
      </c>
      <c r="B50" s="15">
        <v>43952</v>
      </c>
      <c r="C50" s="16" t="s">
        <v>23</v>
      </c>
      <c r="D50" s="16">
        <v>15</v>
      </c>
      <c r="E50" s="16">
        <v>721</v>
      </c>
      <c r="F50" s="16">
        <v>625</v>
      </c>
    </row>
    <row r="51" spans="1:6" ht="14.25" customHeight="1" x14ac:dyDescent="0.3">
      <c r="A51" t="str">
        <f t="shared" si="0"/>
        <v>2020-05-01 Пермь</v>
      </c>
      <c r="B51" s="15">
        <v>43952</v>
      </c>
      <c r="C51" s="16" t="s">
        <v>18</v>
      </c>
      <c r="D51" s="16">
        <v>15</v>
      </c>
      <c r="E51" s="16">
        <v>996</v>
      </c>
      <c r="F51" s="16">
        <v>888</v>
      </c>
    </row>
    <row r="52" spans="1:6" ht="14.25" customHeight="1" x14ac:dyDescent="0.3">
      <c r="A52" t="str">
        <f t="shared" si="0"/>
        <v>2020-05-01 Ростов-на-Дону</v>
      </c>
      <c r="B52" s="15">
        <v>43952</v>
      </c>
      <c r="C52" s="16" t="s">
        <v>19</v>
      </c>
      <c r="D52" s="16">
        <v>15</v>
      </c>
      <c r="E52" s="16">
        <v>294</v>
      </c>
      <c r="F52" s="16">
        <v>225</v>
      </c>
    </row>
    <row r="53" spans="1:6" ht="14.25" customHeight="1" x14ac:dyDescent="0.3">
      <c r="A53" t="str">
        <f t="shared" si="0"/>
        <v>2020-05-01 Санкт-Петербург Север</v>
      </c>
      <c r="B53" s="15">
        <v>43952</v>
      </c>
      <c r="C53" s="16" t="s">
        <v>15</v>
      </c>
      <c r="D53" s="16">
        <v>125</v>
      </c>
      <c r="E53" s="16">
        <v>20602</v>
      </c>
      <c r="F53" s="16">
        <v>18845</v>
      </c>
    </row>
    <row r="54" spans="1:6" ht="14.25" customHeight="1" x14ac:dyDescent="0.3">
      <c r="A54" t="str">
        <f t="shared" si="0"/>
        <v>2020-05-01 Санкт-Петербург Юг</v>
      </c>
      <c r="B54" s="15">
        <v>43952</v>
      </c>
      <c r="C54" s="16" t="s">
        <v>14</v>
      </c>
      <c r="D54" s="16">
        <v>129</v>
      </c>
      <c r="E54" s="16">
        <v>17002</v>
      </c>
      <c r="F54" s="16">
        <v>15570</v>
      </c>
    </row>
    <row r="55" spans="1:6" ht="14.25" customHeight="1" x14ac:dyDescent="0.3">
      <c r="A55" t="str">
        <f t="shared" si="0"/>
        <v>2020-05-01 Тольятти</v>
      </c>
      <c r="B55" s="15">
        <v>43952</v>
      </c>
      <c r="C55" s="16" t="s">
        <v>12</v>
      </c>
      <c r="D55" s="16">
        <v>10</v>
      </c>
      <c r="E55" s="16">
        <v>554</v>
      </c>
      <c r="F55" s="16">
        <v>472</v>
      </c>
    </row>
    <row r="56" spans="1:6" ht="14.25" customHeight="1" x14ac:dyDescent="0.3">
      <c r="A56" t="str">
        <f t="shared" si="0"/>
        <v>2020-05-02 Волгоград</v>
      </c>
      <c r="B56" s="15">
        <v>43953</v>
      </c>
      <c r="C56" s="16" t="s">
        <v>16</v>
      </c>
      <c r="D56" s="16">
        <v>36</v>
      </c>
      <c r="E56" s="16">
        <v>3442</v>
      </c>
      <c r="F56" s="16">
        <v>3147</v>
      </c>
    </row>
    <row r="57" spans="1:6" ht="14.25" customHeight="1" x14ac:dyDescent="0.3">
      <c r="A57" t="str">
        <f t="shared" si="0"/>
        <v>2020-05-02 Екатеринбург</v>
      </c>
      <c r="B57" s="15">
        <v>43953</v>
      </c>
      <c r="C57" s="16" t="s">
        <v>11</v>
      </c>
      <c r="D57" s="16">
        <v>31</v>
      </c>
      <c r="E57" s="16">
        <v>4157</v>
      </c>
      <c r="F57" s="16">
        <v>3823</v>
      </c>
    </row>
    <row r="58" spans="1:6" ht="14.25" customHeight="1" x14ac:dyDescent="0.3">
      <c r="A58" t="str">
        <f t="shared" si="0"/>
        <v>2020-05-02 Казань</v>
      </c>
      <c r="B58" s="15">
        <v>43953</v>
      </c>
      <c r="C58" s="16" t="s">
        <v>17</v>
      </c>
      <c r="D58" s="16">
        <v>20</v>
      </c>
      <c r="E58" s="16">
        <v>1613</v>
      </c>
      <c r="F58" s="16">
        <v>1457</v>
      </c>
    </row>
    <row r="59" spans="1:6" ht="14.25" customHeight="1" x14ac:dyDescent="0.3">
      <c r="A59" t="str">
        <f t="shared" si="0"/>
        <v>2020-05-02 Кемерово</v>
      </c>
      <c r="B59" s="15">
        <v>43953</v>
      </c>
      <c r="C59" s="16" t="s">
        <v>10</v>
      </c>
      <c r="D59" s="16">
        <v>18</v>
      </c>
      <c r="E59" s="16">
        <v>1708</v>
      </c>
      <c r="F59" s="16">
        <v>1534</v>
      </c>
    </row>
    <row r="60" spans="1:6" ht="14.25" customHeight="1" x14ac:dyDescent="0.3">
      <c r="A60" t="str">
        <f t="shared" si="0"/>
        <v>2020-05-02 Краснодар</v>
      </c>
      <c r="B60" s="15">
        <v>43953</v>
      </c>
      <c r="C60" s="16" t="s">
        <v>20</v>
      </c>
      <c r="D60" s="16">
        <v>19</v>
      </c>
      <c r="E60" s="16">
        <v>1206</v>
      </c>
      <c r="F60" s="16">
        <v>1080</v>
      </c>
    </row>
    <row r="61" spans="1:6" ht="14.25" customHeight="1" x14ac:dyDescent="0.3">
      <c r="A61" t="str">
        <f t="shared" si="0"/>
        <v>2020-05-02 Москва Восток</v>
      </c>
      <c r="B61" s="15">
        <v>43953</v>
      </c>
      <c r="C61" s="16" t="s">
        <v>22</v>
      </c>
      <c r="D61" s="16">
        <v>54</v>
      </c>
      <c r="E61" s="16">
        <v>11622</v>
      </c>
      <c r="F61" s="16">
        <v>10754</v>
      </c>
    </row>
    <row r="62" spans="1:6" ht="14.25" customHeight="1" x14ac:dyDescent="0.3">
      <c r="A62" t="str">
        <f t="shared" si="0"/>
        <v>2020-05-02 Москва Запад</v>
      </c>
      <c r="B62" s="15">
        <v>43953</v>
      </c>
      <c r="C62" s="16" t="s">
        <v>21</v>
      </c>
      <c r="D62" s="16">
        <v>59</v>
      </c>
      <c r="E62" s="16">
        <v>12429</v>
      </c>
      <c r="F62" s="16">
        <v>11477</v>
      </c>
    </row>
    <row r="63" spans="1:6" ht="14.25" customHeight="1" x14ac:dyDescent="0.3">
      <c r="A63" t="str">
        <f t="shared" si="0"/>
        <v>2020-05-02 Нижний Новгород</v>
      </c>
      <c r="B63" s="15">
        <v>43953</v>
      </c>
      <c r="C63" s="16" t="s">
        <v>13</v>
      </c>
      <c r="D63" s="16">
        <v>19</v>
      </c>
      <c r="E63" s="16">
        <v>1217</v>
      </c>
      <c r="F63" s="16">
        <v>1048</v>
      </c>
    </row>
    <row r="64" spans="1:6" ht="14.25" customHeight="1" x14ac:dyDescent="0.3">
      <c r="A64" t="str">
        <f t="shared" si="0"/>
        <v>2020-05-02 Новосибирск</v>
      </c>
      <c r="B64" s="15">
        <v>43953</v>
      </c>
      <c r="C64" s="16" t="s">
        <v>23</v>
      </c>
      <c r="D64" s="16">
        <v>15</v>
      </c>
      <c r="E64" s="16">
        <v>567</v>
      </c>
      <c r="F64" s="16">
        <v>493</v>
      </c>
    </row>
    <row r="65" spans="1:6" ht="14.25" customHeight="1" x14ac:dyDescent="0.3">
      <c r="A65" t="str">
        <f t="shared" si="0"/>
        <v>2020-05-02 Пермь</v>
      </c>
      <c r="B65" s="15">
        <v>43953</v>
      </c>
      <c r="C65" s="16" t="s">
        <v>18</v>
      </c>
      <c r="D65" s="16">
        <v>15</v>
      </c>
      <c r="E65" s="16">
        <v>751</v>
      </c>
      <c r="F65" s="16">
        <v>651</v>
      </c>
    </row>
    <row r="66" spans="1:6" ht="14.25" customHeight="1" x14ac:dyDescent="0.3">
      <c r="A66" t="str">
        <f t="shared" si="0"/>
        <v>2020-05-02 Ростов-на-Дону</v>
      </c>
      <c r="B66" s="15">
        <v>43953</v>
      </c>
      <c r="C66" s="16" t="s">
        <v>19</v>
      </c>
      <c r="D66" s="16">
        <v>15</v>
      </c>
      <c r="E66" s="16">
        <v>274</v>
      </c>
      <c r="F66" s="16">
        <v>203</v>
      </c>
    </row>
    <row r="67" spans="1:6" ht="14.25" customHeight="1" x14ac:dyDescent="0.3">
      <c r="A67" t="str">
        <f t="shared" ref="A67:A130" si="1">_xlfn.CONCAT(TEXT(B67,"ГГГГ-ММ-ДД")," ",C67)</f>
        <v>2020-05-02 Санкт-Петербург Север</v>
      </c>
      <c r="B67" s="15">
        <v>43953</v>
      </c>
      <c r="C67" s="16" t="s">
        <v>15</v>
      </c>
      <c r="D67" s="16">
        <v>125</v>
      </c>
      <c r="E67" s="16">
        <v>16932</v>
      </c>
      <c r="F67" s="16">
        <v>15601</v>
      </c>
    </row>
    <row r="68" spans="1:6" ht="14.25" customHeight="1" x14ac:dyDescent="0.3">
      <c r="A68" t="str">
        <f t="shared" si="1"/>
        <v>2020-05-02 Санкт-Петербург Юг</v>
      </c>
      <c r="B68" s="15">
        <v>43953</v>
      </c>
      <c r="C68" s="16" t="s">
        <v>14</v>
      </c>
      <c r="D68" s="16">
        <v>129</v>
      </c>
      <c r="E68" s="16">
        <v>14009</v>
      </c>
      <c r="F68" s="16">
        <v>12920</v>
      </c>
    </row>
    <row r="69" spans="1:6" ht="14.25" customHeight="1" x14ac:dyDescent="0.3">
      <c r="A69" t="str">
        <f t="shared" si="1"/>
        <v>2020-05-02 Тольятти</v>
      </c>
      <c r="B69" s="15">
        <v>43953</v>
      </c>
      <c r="C69" s="16" t="s">
        <v>12</v>
      </c>
      <c r="D69" s="16">
        <v>10</v>
      </c>
      <c r="E69" s="16">
        <v>416</v>
      </c>
      <c r="F69" s="16">
        <v>341</v>
      </c>
    </row>
    <row r="70" spans="1:6" ht="14.25" customHeight="1" x14ac:dyDescent="0.3">
      <c r="A70" t="str">
        <f t="shared" si="1"/>
        <v>2020-05-03 Волгоград</v>
      </c>
      <c r="B70" s="15">
        <v>43954</v>
      </c>
      <c r="C70" s="16" t="s">
        <v>16</v>
      </c>
      <c r="D70" s="16">
        <v>36</v>
      </c>
      <c r="E70" s="16">
        <v>4751</v>
      </c>
      <c r="F70" s="16">
        <v>4370</v>
      </c>
    </row>
    <row r="71" spans="1:6" ht="14.25" customHeight="1" x14ac:dyDescent="0.3">
      <c r="A71" t="str">
        <f t="shared" si="1"/>
        <v>2020-05-03 Екатеринбург</v>
      </c>
      <c r="B71" s="15">
        <v>43954</v>
      </c>
      <c r="C71" s="16" t="s">
        <v>11</v>
      </c>
      <c r="D71" s="16">
        <v>31</v>
      </c>
      <c r="E71" s="16">
        <v>5155</v>
      </c>
      <c r="F71" s="16">
        <v>4762</v>
      </c>
    </row>
    <row r="72" spans="1:6" ht="14.25" customHeight="1" x14ac:dyDescent="0.3">
      <c r="A72" t="str">
        <f t="shared" si="1"/>
        <v>2020-05-03 Казань</v>
      </c>
      <c r="B72" s="15">
        <v>43954</v>
      </c>
      <c r="C72" s="16" t="s">
        <v>17</v>
      </c>
      <c r="D72" s="16">
        <v>20</v>
      </c>
      <c r="E72" s="16">
        <v>1716</v>
      </c>
      <c r="F72" s="16">
        <v>1561</v>
      </c>
    </row>
    <row r="73" spans="1:6" ht="14.25" customHeight="1" x14ac:dyDescent="0.3">
      <c r="A73" t="str">
        <f t="shared" si="1"/>
        <v>2020-05-03 Кемерово</v>
      </c>
      <c r="B73" s="15">
        <v>43954</v>
      </c>
      <c r="C73" s="16" t="s">
        <v>10</v>
      </c>
      <c r="D73" s="16">
        <v>20</v>
      </c>
      <c r="E73" s="16">
        <v>1520</v>
      </c>
      <c r="F73" s="16">
        <v>1373</v>
      </c>
    </row>
    <row r="74" spans="1:6" ht="14.25" customHeight="1" x14ac:dyDescent="0.3">
      <c r="A74" t="str">
        <f t="shared" si="1"/>
        <v>2020-05-03 Краснодар</v>
      </c>
      <c r="B74" s="15">
        <v>43954</v>
      </c>
      <c r="C74" s="16" t="s">
        <v>20</v>
      </c>
      <c r="D74" s="16">
        <v>19</v>
      </c>
      <c r="E74" s="16">
        <v>1314</v>
      </c>
      <c r="F74" s="16">
        <v>1192</v>
      </c>
    </row>
    <row r="75" spans="1:6" ht="14.25" customHeight="1" x14ac:dyDescent="0.3">
      <c r="A75" t="str">
        <f t="shared" si="1"/>
        <v>2020-05-03 Москва Восток</v>
      </c>
      <c r="B75" s="15">
        <v>43954</v>
      </c>
      <c r="C75" s="16" t="s">
        <v>22</v>
      </c>
      <c r="D75" s="16">
        <v>54</v>
      </c>
      <c r="E75" s="16">
        <v>14823</v>
      </c>
      <c r="F75" s="16">
        <v>13751</v>
      </c>
    </row>
    <row r="76" spans="1:6" ht="14.25" customHeight="1" x14ac:dyDescent="0.3">
      <c r="A76" t="str">
        <f t="shared" si="1"/>
        <v>2020-05-03 Москва Запад</v>
      </c>
      <c r="B76" s="15">
        <v>43954</v>
      </c>
      <c r="C76" s="16" t="s">
        <v>21</v>
      </c>
      <c r="D76" s="16">
        <v>59</v>
      </c>
      <c r="E76" s="16">
        <v>15277</v>
      </c>
      <c r="F76" s="16">
        <v>14163</v>
      </c>
    </row>
    <row r="77" spans="1:6" ht="14.25" customHeight="1" x14ac:dyDescent="0.3">
      <c r="A77" t="str">
        <f t="shared" si="1"/>
        <v>2020-05-03 Нижний Новгород</v>
      </c>
      <c r="B77" s="15">
        <v>43954</v>
      </c>
      <c r="C77" s="16" t="s">
        <v>13</v>
      </c>
      <c r="D77" s="16">
        <v>19</v>
      </c>
      <c r="E77" s="16">
        <v>1402</v>
      </c>
      <c r="F77" s="16">
        <v>1234</v>
      </c>
    </row>
    <row r="78" spans="1:6" ht="14.25" customHeight="1" x14ac:dyDescent="0.3">
      <c r="A78" t="str">
        <f t="shared" si="1"/>
        <v>2020-05-03 Новосибирск</v>
      </c>
      <c r="B78" s="15">
        <v>43954</v>
      </c>
      <c r="C78" s="16" t="s">
        <v>23</v>
      </c>
      <c r="D78" s="16">
        <v>15</v>
      </c>
      <c r="E78" s="16">
        <v>585</v>
      </c>
      <c r="F78" s="16">
        <v>502</v>
      </c>
    </row>
    <row r="79" spans="1:6" ht="14.25" customHeight="1" x14ac:dyDescent="0.3">
      <c r="A79" t="str">
        <f t="shared" si="1"/>
        <v>2020-05-03 Пермь</v>
      </c>
      <c r="B79" s="15">
        <v>43954</v>
      </c>
      <c r="C79" s="16" t="s">
        <v>18</v>
      </c>
      <c r="D79" s="16">
        <v>15</v>
      </c>
      <c r="E79" s="16">
        <v>784</v>
      </c>
      <c r="F79" s="16">
        <v>696</v>
      </c>
    </row>
    <row r="80" spans="1:6" ht="14.25" customHeight="1" x14ac:dyDescent="0.3">
      <c r="A80" t="str">
        <f t="shared" si="1"/>
        <v>2020-05-03 Ростов-на-Дону</v>
      </c>
      <c r="B80" s="15">
        <v>43954</v>
      </c>
      <c r="C80" s="16" t="s">
        <v>19</v>
      </c>
      <c r="D80" s="16">
        <v>15</v>
      </c>
      <c r="E80" s="16">
        <v>455</v>
      </c>
      <c r="F80" s="16">
        <v>384</v>
      </c>
    </row>
    <row r="81" spans="1:6" ht="14.25" customHeight="1" x14ac:dyDescent="0.3">
      <c r="A81" t="str">
        <f t="shared" si="1"/>
        <v>2020-05-03 Санкт-Петербург Север</v>
      </c>
      <c r="B81" s="15">
        <v>43954</v>
      </c>
      <c r="C81" s="16" t="s">
        <v>15</v>
      </c>
      <c r="D81" s="16">
        <v>125</v>
      </c>
      <c r="E81" s="16">
        <v>18861</v>
      </c>
      <c r="F81" s="16">
        <v>17420</v>
      </c>
    </row>
    <row r="82" spans="1:6" ht="14.25" customHeight="1" x14ac:dyDescent="0.3">
      <c r="A82" t="str">
        <f t="shared" si="1"/>
        <v>2020-05-03 Санкт-Петербург Юг</v>
      </c>
      <c r="B82" s="15">
        <v>43954</v>
      </c>
      <c r="C82" s="16" t="s">
        <v>14</v>
      </c>
      <c r="D82" s="16">
        <v>129</v>
      </c>
      <c r="E82" s="16">
        <v>15778</v>
      </c>
      <c r="F82" s="16">
        <v>14624</v>
      </c>
    </row>
    <row r="83" spans="1:6" ht="14.25" customHeight="1" x14ac:dyDescent="0.3">
      <c r="A83" t="str">
        <f t="shared" si="1"/>
        <v>2020-05-03 Тольятти</v>
      </c>
      <c r="B83" s="15">
        <v>43954</v>
      </c>
      <c r="C83" s="16" t="s">
        <v>12</v>
      </c>
      <c r="D83" s="16">
        <v>10</v>
      </c>
      <c r="E83" s="16">
        <v>402</v>
      </c>
      <c r="F83" s="16">
        <v>333</v>
      </c>
    </row>
    <row r="84" spans="1:6" ht="14.25" customHeight="1" x14ac:dyDescent="0.3">
      <c r="A84" t="str">
        <f t="shared" si="1"/>
        <v>2020-05-04 Волгоград</v>
      </c>
      <c r="B84" s="15">
        <v>43955</v>
      </c>
      <c r="C84" s="16" t="s">
        <v>16</v>
      </c>
      <c r="D84" s="16">
        <v>36</v>
      </c>
      <c r="E84" s="16">
        <v>4508</v>
      </c>
      <c r="F84" s="16">
        <v>4149</v>
      </c>
    </row>
    <row r="85" spans="1:6" ht="14.25" customHeight="1" x14ac:dyDescent="0.3">
      <c r="A85" t="str">
        <f t="shared" si="1"/>
        <v>2020-05-04 Екатеринбург</v>
      </c>
      <c r="B85" s="15">
        <v>43955</v>
      </c>
      <c r="C85" s="16" t="s">
        <v>11</v>
      </c>
      <c r="D85" s="16">
        <v>31</v>
      </c>
      <c r="E85" s="16">
        <v>4968</v>
      </c>
      <c r="F85" s="16">
        <v>4596</v>
      </c>
    </row>
    <row r="86" spans="1:6" ht="14.25" customHeight="1" x14ac:dyDescent="0.3">
      <c r="A86" t="str">
        <f t="shared" si="1"/>
        <v>2020-05-04 Казань</v>
      </c>
      <c r="B86" s="15">
        <v>43955</v>
      </c>
      <c r="C86" s="16" t="s">
        <v>17</v>
      </c>
      <c r="D86" s="16">
        <v>20</v>
      </c>
      <c r="E86" s="16">
        <v>1804</v>
      </c>
      <c r="F86" s="16">
        <v>1638</v>
      </c>
    </row>
    <row r="87" spans="1:6" ht="14.25" customHeight="1" x14ac:dyDescent="0.3">
      <c r="A87" t="str">
        <f t="shared" si="1"/>
        <v>2020-05-04 Кемерово</v>
      </c>
      <c r="B87" s="15">
        <v>43955</v>
      </c>
      <c r="C87" s="16" t="s">
        <v>10</v>
      </c>
      <c r="D87" s="16">
        <v>20</v>
      </c>
      <c r="E87" s="16">
        <v>1519</v>
      </c>
      <c r="F87" s="16">
        <v>1372</v>
      </c>
    </row>
    <row r="88" spans="1:6" ht="14.25" customHeight="1" x14ac:dyDescent="0.3">
      <c r="A88" t="str">
        <f t="shared" si="1"/>
        <v>2020-05-04 Краснодар</v>
      </c>
      <c r="B88" s="15">
        <v>43955</v>
      </c>
      <c r="C88" s="16" t="s">
        <v>20</v>
      </c>
      <c r="D88" s="16">
        <v>19</v>
      </c>
      <c r="E88" s="16">
        <v>1479</v>
      </c>
      <c r="F88" s="16">
        <v>1346</v>
      </c>
    </row>
    <row r="89" spans="1:6" ht="14.25" customHeight="1" x14ac:dyDescent="0.3">
      <c r="A89" t="str">
        <f t="shared" si="1"/>
        <v>2020-05-04 Москва Восток</v>
      </c>
      <c r="B89" s="15">
        <v>43955</v>
      </c>
      <c r="C89" s="16" t="s">
        <v>22</v>
      </c>
      <c r="D89" s="16">
        <v>54</v>
      </c>
      <c r="E89" s="16">
        <v>13606</v>
      </c>
      <c r="F89" s="16">
        <v>12697</v>
      </c>
    </row>
    <row r="90" spans="1:6" ht="14.25" customHeight="1" x14ac:dyDescent="0.3">
      <c r="A90" t="str">
        <f t="shared" si="1"/>
        <v>2020-05-04 Москва Запад</v>
      </c>
      <c r="B90" s="15">
        <v>43955</v>
      </c>
      <c r="C90" s="16" t="s">
        <v>21</v>
      </c>
      <c r="D90" s="16">
        <v>59</v>
      </c>
      <c r="E90" s="16">
        <v>14423</v>
      </c>
      <c r="F90" s="16">
        <v>13432</v>
      </c>
    </row>
    <row r="91" spans="1:6" ht="14.25" customHeight="1" x14ac:dyDescent="0.3">
      <c r="A91" t="str">
        <f t="shared" si="1"/>
        <v>2020-05-04 Нижний Новгород</v>
      </c>
      <c r="B91" s="15">
        <v>43955</v>
      </c>
      <c r="C91" s="16" t="s">
        <v>13</v>
      </c>
      <c r="D91" s="16">
        <v>19</v>
      </c>
      <c r="E91" s="16">
        <v>1582</v>
      </c>
      <c r="F91" s="16">
        <v>1403</v>
      </c>
    </row>
    <row r="92" spans="1:6" ht="14.25" customHeight="1" x14ac:dyDescent="0.3">
      <c r="A92" t="str">
        <f t="shared" si="1"/>
        <v>2020-05-04 Новосибирск</v>
      </c>
      <c r="B92" s="15">
        <v>43955</v>
      </c>
      <c r="C92" s="16" t="s">
        <v>23</v>
      </c>
      <c r="D92" s="16">
        <v>15</v>
      </c>
      <c r="E92" s="16">
        <v>622</v>
      </c>
      <c r="F92" s="16">
        <v>538</v>
      </c>
    </row>
    <row r="93" spans="1:6" ht="14.25" customHeight="1" x14ac:dyDescent="0.3">
      <c r="A93" t="str">
        <f t="shared" si="1"/>
        <v>2020-05-04 Пермь</v>
      </c>
      <c r="B93" s="15">
        <v>43955</v>
      </c>
      <c r="C93" s="16" t="s">
        <v>18</v>
      </c>
      <c r="D93" s="16">
        <v>15</v>
      </c>
      <c r="E93" s="16">
        <v>750</v>
      </c>
      <c r="F93" s="16">
        <v>647</v>
      </c>
    </row>
    <row r="94" spans="1:6" ht="14.25" customHeight="1" x14ac:dyDescent="0.3">
      <c r="A94" t="str">
        <f t="shared" si="1"/>
        <v>2020-05-04 Ростов-на-Дону</v>
      </c>
      <c r="B94" s="15">
        <v>43955</v>
      </c>
      <c r="C94" s="16" t="s">
        <v>19</v>
      </c>
      <c r="D94" s="16">
        <v>15</v>
      </c>
      <c r="E94" s="16">
        <v>390</v>
      </c>
      <c r="F94" s="16">
        <v>315</v>
      </c>
    </row>
    <row r="95" spans="1:6" ht="14.25" customHeight="1" x14ac:dyDescent="0.3">
      <c r="A95" t="str">
        <f t="shared" si="1"/>
        <v>2020-05-04 Санкт-Петербург Север</v>
      </c>
      <c r="B95" s="15">
        <v>43955</v>
      </c>
      <c r="C95" s="16" t="s">
        <v>15</v>
      </c>
      <c r="D95" s="16">
        <v>125</v>
      </c>
      <c r="E95" s="16">
        <v>20495</v>
      </c>
      <c r="F95" s="16">
        <v>18964</v>
      </c>
    </row>
    <row r="96" spans="1:6" ht="14.25" customHeight="1" x14ac:dyDescent="0.3">
      <c r="A96" t="str">
        <f t="shared" si="1"/>
        <v>2020-05-04 Санкт-Петербург Юг</v>
      </c>
      <c r="B96" s="15">
        <v>43955</v>
      </c>
      <c r="C96" s="16" t="s">
        <v>14</v>
      </c>
      <c r="D96" s="16">
        <v>129</v>
      </c>
      <c r="E96" s="16">
        <v>16525</v>
      </c>
      <c r="F96" s="16">
        <v>15310</v>
      </c>
    </row>
    <row r="97" spans="1:6" ht="14.25" customHeight="1" x14ac:dyDescent="0.3">
      <c r="A97" t="str">
        <f t="shared" si="1"/>
        <v>2020-05-04 Тольятти</v>
      </c>
      <c r="B97" s="15">
        <v>43955</v>
      </c>
      <c r="C97" s="16" t="s">
        <v>12</v>
      </c>
      <c r="D97" s="16">
        <v>10</v>
      </c>
      <c r="E97" s="16">
        <v>462</v>
      </c>
      <c r="F97" s="16">
        <v>396</v>
      </c>
    </row>
    <row r="98" spans="1:6" ht="14.25" customHeight="1" x14ac:dyDescent="0.3">
      <c r="A98" t="str">
        <f t="shared" si="1"/>
        <v>2020-05-05 Волгоград</v>
      </c>
      <c r="B98" s="15">
        <v>43956</v>
      </c>
      <c r="C98" s="16" t="s">
        <v>16</v>
      </c>
      <c r="D98" s="16">
        <v>36</v>
      </c>
      <c r="E98" s="16">
        <v>4575</v>
      </c>
      <c r="F98" s="16">
        <v>4206</v>
      </c>
    </row>
    <row r="99" spans="1:6" ht="14.25" customHeight="1" x14ac:dyDescent="0.3">
      <c r="A99" t="str">
        <f t="shared" si="1"/>
        <v>2020-05-05 Екатеринбург</v>
      </c>
      <c r="B99" s="15">
        <v>43956</v>
      </c>
      <c r="C99" s="16" t="s">
        <v>11</v>
      </c>
      <c r="D99" s="16">
        <v>31</v>
      </c>
      <c r="E99" s="16">
        <v>5188</v>
      </c>
      <c r="F99" s="16">
        <v>4800</v>
      </c>
    </row>
    <row r="100" spans="1:6" ht="14.25" customHeight="1" x14ac:dyDescent="0.3">
      <c r="A100" t="str">
        <f t="shared" si="1"/>
        <v>2020-05-05 Казань</v>
      </c>
      <c r="B100" s="15">
        <v>43956</v>
      </c>
      <c r="C100" s="16" t="s">
        <v>17</v>
      </c>
      <c r="D100" s="16">
        <v>20</v>
      </c>
      <c r="E100" s="16">
        <v>1757</v>
      </c>
      <c r="F100" s="16">
        <v>1596</v>
      </c>
    </row>
    <row r="101" spans="1:6" ht="14.25" customHeight="1" x14ac:dyDescent="0.3">
      <c r="A101" t="str">
        <f t="shared" si="1"/>
        <v>2020-05-05 Кемерово</v>
      </c>
      <c r="B101" s="15">
        <v>43956</v>
      </c>
      <c r="C101" s="16" t="s">
        <v>10</v>
      </c>
      <c r="D101" s="16">
        <v>20</v>
      </c>
      <c r="E101" s="16">
        <v>1773</v>
      </c>
      <c r="F101" s="16">
        <v>1604</v>
      </c>
    </row>
    <row r="102" spans="1:6" ht="14.25" customHeight="1" x14ac:dyDescent="0.3">
      <c r="A102" t="str">
        <f t="shared" si="1"/>
        <v>2020-05-05 Краснодар</v>
      </c>
      <c r="B102" s="15">
        <v>43956</v>
      </c>
      <c r="C102" s="16" t="s">
        <v>20</v>
      </c>
      <c r="D102" s="16">
        <v>19</v>
      </c>
      <c r="E102" s="16">
        <v>1622</v>
      </c>
      <c r="F102" s="16">
        <v>1482</v>
      </c>
    </row>
    <row r="103" spans="1:6" ht="14.25" customHeight="1" x14ac:dyDescent="0.3">
      <c r="A103" t="str">
        <f t="shared" si="1"/>
        <v>2020-05-05 Москва Восток</v>
      </c>
      <c r="B103" s="15">
        <v>43956</v>
      </c>
      <c r="C103" s="16" t="s">
        <v>22</v>
      </c>
      <c r="D103" s="16">
        <v>54</v>
      </c>
      <c r="E103" s="16">
        <v>12775</v>
      </c>
      <c r="F103" s="16">
        <v>11887</v>
      </c>
    </row>
    <row r="104" spans="1:6" ht="14.25" customHeight="1" x14ac:dyDescent="0.3">
      <c r="A104" t="str">
        <f t="shared" si="1"/>
        <v>2020-05-05 Москва Запад</v>
      </c>
      <c r="B104" s="15">
        <v>43956</v>
      </c>
      <c r="C104" s="16" t="s">
        <v>21</v>
      </c>
      <c r="D104" s="16">
        <v>59</v>
      </c>
      <c r="E104" s="16">
        <v>13469</v>
      </c>
      <c r="F104" s="16">
        <v>12486</v>
      </c>
    </row>
    <row r="105" spans="1:6" ht="14.25" customHeight="1" x14ac:dyDescent="0.3">
      <c r="A105" t="str">
        <f t="shared" si="1"/>
        <v>2020-05-05 Нижний Новгород</v>
      </c>
      <c r="B105" s="15">
        <v>43956</v>
      </c>
      <c r="C105" s="16" t="s">
        <v>13</v>
      </c>
      <c r="D105" s="16">
        <v>19</v>
      </c>
      <c r="E105" s="16">
        <v>1417</v>
      </c>
      <c r="F105" s="16">
        <v>1245</v>
      </c>
    </row>
    <row r="106" spans="1:6" ht="14.25" customHeight="1" x14ac:dyDescent="0.3">
      <c r="A106" t="str">
        <f t="shared" si="1"/>
        <v>2020-05-05 Новосибирск</v>
      </c>
      <c r="B106" s="15">
        <v>43956</v>
      </c>
      <c r="C106" s="16" t="s">
        <v>23</v>
      </c>
      <c r="D106" s="16">
        <v>15</v>
      </c>
      <c r="E106" s="16">
        <v>750</v>
      </c>
      <c r="F106" s="16">
        <v>658</v>
      </c>
    </row>
    <row r="107" spans="1:6" ht="14.25" customHeight="1" x14ac:dyDescent="0.3">
      <c r="A107" t="str">
        <f t="shared" si="1"/>
        <v>2020-05-05 Пермь</v>
      </c>
      <c r="B107" s="15">
        <v>43956</v>
      </c>
      <c r="C107" s="16" t="s">
        <v>18</v>
      </c>
      <c r="D107" s="16">
        <v>15</v>
      </c>
      <c r="E107" s="16">
        <v>922</v>
      </c>
      <c r="F107" s="16">
        <v>823</v>
      </c>
    </row>
    <row r="108" spans="1:6" ht="14.25" customHeight="1" x14ac:dyDescent="0.3">
      <c r="A108" t="str">
        <f t="shared" si="1"/>
        <v>2020-05-05 Ростов-на-Дону</v>
      </c>
      <c r="B108" s="15">
        <v>43956</v>
      </c>
      <c r="C108" s="16" t="s">
        <v>19</v>
      </c>
      <c r="D108" s="16">
        <v>15</v>
      </c>
      <c r="E108" s="16">
        <v>455</v>
      </c>
      <c r="F108" s="16">
        <v>381</v>
      </c>
    </row>
    <row r="109" spans="1:6" ht="14.25" customHeight="1" x14ac:dyDescent="0.3">
      <c r="A109" t="str">
        <f t="shared" si="1"/>
        <v>2020-05-05 Санкт-Петербург Север</v>
      </c>
      <c r="B109" s="15">
        <v>43956</v>
      </c>
      <c r="C109" s="16" t="s">
        <v>15</v>
      </c>
      <c r="D109" s="16">
        <v>125</v>
      </c>
      <c r="E109" s="16">
        <v>18944</v>
      </c>
      <c r="F109" s="16">
        <v>17541</v>
      </c>
    </row>
    <row r="110" spans="1:6" ht="14.25" customHeight="1" x14ac:dyDescent="0.3">
      <c r="A110" t="str">
        <f t="shared" si="1"/>
        <v>2020-05-05 Санкт-Петербург Юг</v>
      </c>
      <c r="B110" s="15">
        <v>43956</v>
      </c>
      <c r="C110" s="16" t="s">
        <v>14</v>
      </c>
      <c r="D110" s="16">
        <v>129</v>
      </c>
      <c r="E110" s="16">
        <v>15665</v>
      </c>
      <c r="F110" s="16">
        <v>14501</v>
      </c>
    </row>
    <row r="111" spans="1:6" ht="14.25" customHeight="1" x14ac:dyDescent="0.3">
      <c r="A111" t="str">
        <f t="shared" si="1"/>
        <v>2020-05-05 Тольятти</v>
      </c>
      <c r="B111" s="15">
        <v>43956</v>
      </c>
      <c r="C111" s="16" t="s">
        <v>12</v>
      </c>
      <c r="D111" s="16">
        <v>10</v>
      </c>
      <c r="E111" s="16">
        <v>511</v>
      </c>
      <c r="F111" s="16">
        <v>437</v>
      </c>
    </row>
    <row r="112" spans="1:6" ht="14.25" customHeight="1" x14ac:dyDescent="0.3">
      <c r="A112" t="str">
        <f t="shared" si="1"/>
        <v>2020-05-06 Волгоград</v>
      </c>
      <c r="B112" s="15">
        <v>43957</v>
      </c>
      <c r="C112" s="16" t="s">
        <v>16</v>
      </c>
      <c r="D112" s="16">
        <v>36</v>
      </c>
      <c r="E112" s="16">
        <v>4384</v>
      </c>
      <c r="F112" s="16">
        <v>4025</v>
      </c>
    </row>
    <row r="113" spans="1:6" ht="14.25" customHeight="1" x14ac:dyDescent="0.3">
      <c r="A113" t="str">
        <f t="shared" si="1"/>
        <v>2020-05-06 Екатеринбург</v>
      </c>
      <c r="B113" s="15">
        <v>43957</v>
      </c>
      <c r="C113" s="16" t="s">
        <v>11</v>
      </c>
      <c r="D113" s="16">
        <v>31</v>
      </c>
      <c r="E113" s="16">
        <v>4709</v>
      </c>
      <c r="F113" s="16">
        <v>4348</v>
      </c>
    </row>
    <row r="114" spans="1:6" ht="14.25" customHeight="1" x14ac:dyDescent="0.3">
      <c r="A114" t="str">
        <f t="shared" si="1"/>
        <v>2020-05-06 Казань</v>
      </c>
      <c r="B114" s="15">
        <v>43957</v>
      </c>
      <c r="C114" s="16" t="s">
        <v>17</v>
      </c>
      <c r="D114" s="16">
        <v>20</v>
      </c>
      <c r="E114" s="16">
        <v>1747</v>
      </c>
      <c r="F114" s="16">
        <v>1570</v>
      </c>
    </row>
    <row r="115" spans="1:6" ht="14.25" customHeight="1" x14ac:dyDescent="0.3">
      <c r="A115" t="str">
        <f t="shared" si="1"/>
        <v>2020-05-06 Кемерово</v>
      </c>
      <c r="B115" s="15">
        <v>43957</v>
      </c>
      <c r="C115" s="16" t="s">
        <v>10</v>
      </c>
      <c r="D115" s="16">
        <v>20</v>
      </c>
      <c r="E115" s="16">
        <v>1784</v>
      </c>
      <c r="F115" s="16">
        <v>1632</v>
      </c>
    </row>
    <row r="116" spans="1:6" ht="14.25" customHeight="1" x14ac:dyDescent="0.3">
      <c r="A116" t="str">
        <f t="shared" si="1"/>
        <v>2020-05-06 Краснодар</v>
      </c>
      <c r="B116" s="15">
        <v>43957</v>
      </c>
      <c r="C116" s="16" t="s">
        <v>20</v>
      </c>
      <c r="D116" s="16">
        <v>19</v>
      </c>
      <c r="E116" s="16">
        <v>1509</v>
      </c>
      <c r="F116" s="16">
        <v>1374</v>
      </c>
    </row>
    <row r="117" spans="1:6" ht="14.25" customHeight="1" x14ac:dyDescent="0.3">
      <c r="A117" t="str">
        <f t="shared" si="1"/>
        <v>2020-05-06 Москва Восток</v>
      </c>
      <c r="B117" s="15">
        <v>43957</v>
      </c>
      <c r="C117" s="16" t="s">
        <v>22</v>
      </c>
      <c r="D117" s="16">
        <v>54</v>
      </c>
      <c r="E117" s="16">
        <v>13406</v>
      </c>
      <c r="F117" s="16">
        <v>12518</v>
      </c>
    </row>
    <row r="118" spans="1:6" ht="14.25" customHeight="1" x14ac:dyDescent="0.3">
      <c r="A118" t="str">
        <f t="shared" si="1"/>
        <v>2020-05-06 Москва Запад</v>
      </c>
      <c r="B118" s="15">
        <v>43957</v>
      </c>
      <c r="C118" s="16" t="s">
        <v>21</v>
      </c>
      <c r="D118" s="16">
        <v>59</v>
      </c>
      <c r="E118" s="16">
        <v>14103</v>
      </c>
      <c r="F118" s="16">
        <v>13118</v>
      </c>
    </row>
    <row r="119" spans="1:6" ht="14.25" customHeight="1" x14ac:dyDescent="0.3">
      <c r="A119" t="str">
        <f t="shared" si="1"/>
        <v>2020-05-06 Нижний Новгород</v>
      </c>
      <c r="B119" s="15">
        <v>43957</v>
      </c>
      <c r="C119" s="16" t="s">
        <v>13</v>
      </c>
      <c r="D119" s="16">
        <v>19</v>
      </c>
      <c r="E119" s="16">
        <v>1499</v>
      </c>
      <c r="F119" s="16">
        <v>1323</v>
      </c>
    </row>
    <row r="120" spans="1:6" ht="14.25" customHeight="1" x14ac:dyDescent="0.3">
      <c r="A120" t="str">
        <f t="shared" si="1"/>
        <v>2020-05-06 Новосибирск</v>
      </c>
      <c r="B120" s="15">
        <v>43957</v>
      </c>
      <c r="C120" s="16" t="s">
        <v>23</v>
      </c>
      <c r="D120" s="16">
        <v>15</v>
      </c>
      <c r="E120" s="16">
        <v>701</v>
      </c>
      <c r="F120" s="16">
        <v>611</v>
      </c>
    </row>
    <row r="121" spans="1:6" ht="14.25" customHeight="1" x14ac:dyDescent="0.3">
      <c r="A121" t="str">
        <f t="shared" si="1"/>
        <v>2020-05-06 Пермь</v>
      </c>
      <c r="B121" s="15">
        <v>43957</v>
      </c>
      <c r="C121" s="16" t="s">
        <v>18</v>
      </c>
      <c r="D121" s="16">
        <v>15</v>
      </c>
      <c r="E121" s="16">
        <v>839</v>
      </c>
      <c r="F121" s="16">
        <v>733</v>
      </c>
    </row>
    <row r="122" spans="1:6" ht="14.25" customHeight="1" x14ac:dyDescent="0.3">
      <c r="A122" t="str">
        <f t="shared" si="1"/>
        <v>2020-05-06 Ростов-на-Дону</v>
      </c>
      <c r="B122" s="15">
        <v>43957</v>
      </c>
      <c r="C122" s="16" t="s">
        <v>19</v>
      </c>
      <c r="D122" s="16">
        <v>15</v>
      </c>
      <c r="E122" s="16">
        <v>467</v>
      </c>
      <c r="F122" s="16">
        <v>389</v>
      </c>
    </row>
    <row r="123" spans="1:6" ht="14.25" customHeight="1" x14ac:dyDescent="0.3">
      <c r="A123" t="str">
        <f t="shared" si="1"/>
        <v>2020-05-06 Санкт-Петербург Север</v>
      </c>
      <c r="B123" s="15">
        <v>43957</v>
      </c>
      <c r="C123" s="16" t="s">
        <v>15</v>
      </c>
      <c r="D123" s="16">
        <v>125</v>
      </c>
      <c r="E123" s="16">
        <v>20218</v>
      </c>
      <c r="F123" s="16">
        <v>18647</v>
      </c>
    </row>
    <row r="124" spans="1:6" ht="14.25" customHeight="1" x14ac:dyDescent="0.3">
      <c r="A124" t="str">
        <f t="shared" si="1"/>
        <v>2020-05-06 Санкт-Петербург Юг</v>
      </c>
      <c r="B124" s="15">
        <v>43957</v>
      </c>
      <c r="C124" s="16" t="s">
        <v>14</v>
      </c>
      <c r="D124" s="16">
        <v>129</v>
      </c>
      <c r="E124" s="16">
        <v>16376</v>
      </c>
      <c r="F124" s="16">
        <v>15197</v>
      </c>
    </row>
    <row r="125" spans="1:6" ht="14.25" customHeight="1" x14ac:dyDescent="0.3">
      <c r="A125" t="str">
        <f t="shared" si="1"/>
        <v>2020-05-06 Тольятти</v>
      </c>
      <c r="B125" s="15">
        <v>43957</v>
      </c>
      <c r="C125" s="16" t="s">
        <v>12</v>
      </c>
      <c r="D125" s="16">
        <v>10</v>
      </c>
      <c r="E125" s="16">
        <v>465</v>
      </c>
      <c r="F125" s="16">
        <v>390</v>
      </c>
    </row>
    <row r="126" spans="1:6" ht="14.25" customHeight="1" x14ac:dyDescent="0.3">
      <c r="A126" t="str">
        <f t="shared" si="1"/>
        <v>2020-05-07 Волгоград</v>
      </c>
      <c r="B126" s="15">
        <v>43958</v>
      </c>
      <c r="C126" s="16" t="s">
        <v>16</v>
      </c>
      <c r="D126" s="16">
        <v>36</v>
      </c>
      <c r="E126" s="16">
        <v>4826</v>
      </c>
      <c r="F126" s="16">
        <v>4426</v>
      </c>
    </row>
    <row r="127" spans="1:6" ht="14.25" customHeight="1" x14ac:dyDescent="0.3">
      <c r="A127" t="str">
        <f t="shared" si="1"/>
        <v>2020-05-07 Екатеринбург</v>
      </c>
      <c r="B127" s="15">
        <v>43958</v>
      </c>
      <c r="C127" s="16" t="s">
        <v>11</v>
      </c>
      <c r="D127" s="16">
        <v>31</v>
      </c>
      <c r="E127" s="16">
        <v>4903</v>
      </c>
      <c r="F127" s="16">
        <v>4527</v>
      </c>
    </row>
    <row r="128" spans="1:6" ht="14.25" customHeight="1" x14ac:dyDescent="0.3">
      <c r="A128" t="str">
        <f t="shared" si="1"/>
        <v>2020-05-07 Казань</v>
      </c>
      <c r="B128" s="15">
        <v>43958</v>
      </c>
      <c r="C128" s="16" t="s">
        <v>17</v>
      </c>
      <c r="D128" s="16">
        <v>21</v>
      </c>
      <c r="E128" s="16">
        <v>1879</v>
      </c>
      <c r="F128" s="16">
        <v>1695</v>
      </c>
    </row>
    <row r="129" spans="1:6" ht="14.25" customHeight="1" x14ac:dyDescent="0.3">
      <c r="A129" t="str">
        <f t="shared" si="1"/>
        <v>2020-05-07 Кемерово</v>
      </c>
      <c r="B129" s="15">
        <v>43958</v>
      </c>
      <c r="C129" s="16" t="s">
        <v>10</v>
      </c>
      <c r="D129" s="16">
        <v>21</v>
      </c>
      <c r="E129" s="16">
        <v>1542</v>
      </c>
      <c r="F129" s="16">
        <v>1405</v>
      </c>
    </row>
    <row r="130" spans="1:6" ht="14.25" customHeight="1" x14ac:dyDescent="0.3">
      <c r="A130" t="str">
        <f t="shared" si="1"/>
        <v>2020-05-07 Краснодар</v>
      </c>
      <c r="B130" s="15">
        <v>43958</v>
      </c>
      <c r="C130" s="16" t="s">
        <v>20</v>
      </c>
      <c r="D130" s="16">
        <v>19</v>
      </c>
      <c r="E130" s="16">
        <v>1580</v>
      </c>
      <c r="F130" s="16">
        <v>1435</v>
      </c>
    </row>
    <row r="131" spans="1:6" ht="14.25" customHeight="1" x14ac:dyDescent="0.3">
      <c r="A131" t="str">
        <f t="shared" ref="A131:A194" si="2">_xlfn.CONCAT(TEXT(B131,"ГГГГ-ММ-ДД")," ",C131)</f>
        <v>2020-05-07 Москва Восток</v>
      </c>
      <c r="B131" s="15">
        <v>43958</v>
      </c>
      <c r="C131" s="16" t="s">
        <v>22</v>
      </c>
      <c r="D131" s="16">
        <v>54</v>
      </c>
      <c r="E131" s="16">
        <v>12743</v>
      </c>
      <c r="F131" s="16">
        <v>11858</v>
      </c>
    </row>
    <row r="132" spans="1:6" ht="14.25" customHeight="1" x14ac:dyDescent="0.3">
      <c r="A132" t="str">
        <f t="shared" si="2"/>
        <v>2020-05-07 Москва Запад</v>
      </c>
      <c r="B132" s="15">
        <v>43958</v>
      </c>
      <c r="C132" s="16" t="s">
        <v>21</v>
      </c>
      <c r="D132" s="16">
        <v>59</v>
      </c>
      <c r="E132" s="16">
        <v>13495</v>
      </c>
      <c r="F132" s="16">
        <v>12517</v>
      </c>
    </row>
    <row r="133" spans="1:6" ht="14.25" customHeight="1" x14ac:dyDescent="0.3">
      <c r="A133" t="str">
        <f t="shared" si="2"/>
        <v>2020-05-07 Нижний Новгород</v>
      </c>
      <c r="B133" s="15">
        <v>43958</v>
      </c>
      <c r="C133" s="16" t="s">
        <v>13</v>
      </c>
      <c r="D133" s="16">
        <v>19</v>
      </c>
      <c r="E133" s="16">
        <v>1530</v>
      </c>
      <c r="F133" s="16">
        <v>1338</v>
      </c>
    </row>
    <row r="134" spans="1:6" ht="14.25" customHeight="1" x14ac:dyDescent="0.3">
      <c r="A134" t="str">
        <f t="shared" si="2"/>
        <v>2020-05-07 Новосибирск</v>
      </c>
      <c r="B134" s="15">
        <v>43958</v>
      </c>
      <c r="C134" s="16" t="s">
        <v>23</v>
      </c>
      <c r="D134" s="16">
        <v>15</v>
      </c>
      <c r="E134" s="16">
        <v>676</v>
      </c>
      <c r="F134" s="16">
        <v>591</v>
      </c>
    </row>
    <row r="135" spans="1:6" ht="14.25" customHeight="1" x14ac:dyDescent="0.3">
      <c r="A135" t="str">
        <f t="shared" si="2"/>
        <v>2020-05-07 Пермь</v>
      </c>
      <c r="B135" s="15">
        <v>43958</v>
      </c>
      <c r="C135" s="16" t="s">
        <v>18</v>
      </c>
      <c r="D135" s="16">
        <v>15</v>
      </c>
      <c r="E135" s="16">
        <v>805</v>
      </c>
      <c r="F135" s="16">
        <v>703</v>
      </c>
    </row>
    <row r="136" spans="1:6" ht="14.25" customHeight="1" x14ac:dyDescent="0.3">
      <c r="A136" t="str">
        <f t="shared" si="2"/>
        <v>2020-05-07 Ростов-на-Дону</v>
      </c>
      <c r="B136" s="15">
        <v>43958</v>
      </c>
      <c r="C136" s="16" t="s">
        <v>19</v>
      </c>
      <c r="D136" s="16">
        <v>15</v>
      </c>
      <c r="E136" s="16">
        <v>480</v>
      </c>
      <c r="F136" s="16">
        <v>398</v>
      </c>
    </row>
    <row r="137" spans="1:6" ht="14.25" customHeight="1" x14ac:dyDescent="0.3">
      <c r="A137" t="str">
        <f t="shared" si="2"/>
        <v>2020-05-07 Санкт-Петербург Север</v>
      </c>
      <c r="B137" s="15">
        <v>43958</v>
      </c>
      <c r="C137" s="16" t="s">
        <v>15</v>
      </c>
      <c r="D137" s="16">
        <v>125</v>
      </c>
      <c r="E137" s="16">
        <v>18014</v>
      </c>
      <c r="F137" s="16">
        <v>16675</v>
      </c>
    </row>
    <row r="138" spans="1:6" ht="14.25" customHeight="1" x14ac:dyDescent="0.3">
      <c r="A138" t="str">
        <f t="shared" si="2"/>
        <v>2020-05-07 Санкт-Петербург Юг</v>
      </c>
      <c r="B138" s="15">
        <v>43958</v>
      </c>
      <c r="C138" s="16" t="s">
        <v>14</v>
      </c>
      <c r="D138" s="16">
        <v>129</v>
      </c>
      <c r="E138" s="16">
        <v>14582</v>
      </c>
      <c r="F138" s="16">
        <v>13512</v>
      </c>
    </row>
    <row r="139" spans="1:6" ht="14.25" customHeight="1" x14ac:dyDescent="0.3">
      <c r="A139" t="str">
        <f t="shared" si="2"/>
        <v>2020-05-07 Тольятти</v>
      </c>
      <c r="B139" s="15">
        <v>43958</v>
      </c>
      <c r="C139" s="16" t="s">
        <v>12</v>
      </c>
      <c r="D139" s="16">
        <v>10</v>
      </c>
      <c r="E139" s="16">
        <v>563</v>
      </c>
      <c r="F139" s="16">
        <v>486</v>
      </c>
    </row>
    <row r="140" spans="1:6" ht="14.25" customHeight="1" x14ac:dyDescent="0.3">
      <c r="A140" t="str">
        <f t="shared" si="2"/>
        <v>2020-05-08 Волгоград</v>
      </c>
      <c r="B140" s="15">
        <v>43959</v>
      </c>
      <c r="C140" s="16" t="s">
        <v>16</v>
      </c>
      <c r="D140" s="16">
        <v>36</v>
      </c>
      <c r="E140" s="16">
        <v>4199</v>
      </c>
      <c r="F140" s="16">
        <v>3867</v>
      </c>
    </row>
    <row r="141" spans="1:6" ht="14.25" customHeight="1" x14ac:dyDescent="0.3">
      <c r="A141" t="str">
        <f t="shared" si="2"/>
        <v>2020-05-08 Екатеринбург</v>
      </c>
      <c r="B141" s="15">
        <v>43959</v>
      </c>
      <c r="C141" s="16" t="s">
        <v>11</v>
      </c>
      <c r="D141" s="16">
        <v>31</v>
      </c>
      <c r="E141" s="16">
        <v>4635</v>
      </c>
      <c r="F141" s="16">
        <v>4266</v>
      </c>
    </row>
    <row r="142" spans="1:6" ht="14.25" customHeight="1" x14ac:dyDescent="0.3">
      <c r="A142" t="str">
        <f t="shared" si="2"/>
        <v>2020-05-08 Казань</v>
      </c>
      <c r="B142" s="15">
        <v>43959</v>
      </c>
      <c r="C142" s="16" t="s">
        <v>17</v>
      </c>
      <c r="D142" s="16">
        <v>21</v>
      </c>
      <c r="E142" s="16">
        <v>1957</v>
      </c>
      <c r="F142" s="16">
        <v>1755</v>
      </c>
    </row>
    <row r="143" spans="1:6" ht="14.25" customHeight="1" x14ac:dyDescent="0.3">
      <c r="A143" t="str">
        <f t="shared" si="2"/>
        <v>2020-05-08 Кемерово</v>
      </c>
      <c r="B143" s="15">
        <v>43959</v>
      </c>
      <c r="C143" s="16" t="s">
        <v>10</v>
      </c>
      <c r="D143" s="16">
        <v>21</v>
      </c>
      <c r="E143" s="16">
        <v>1646</v>
      </c>
      <c r="F143" s="16">
        <v>1492</v>
      </c>
    </row>
    <row r="144" spans="1:6" ht="14.25" customHeight="1" x14ac:dyDescent="0.3">
      <c r="A144" t="str">
        <f t="shared" si="2"/>
        <v>2020-05-08 Краснодар</v>
      </c>
      <c r="B144" s="15">
        <v>43959</v>
      </c>
      <c r="C144" s="16" t="s">
        <v>20</v>
      </c>
      <c r="D144" s="16">
        <v>19</v>
      </c>
      <c r="E144" s="16">
        <v>1520</v>
      </c>
      <c r="F144" s="16">
        <v>1380</v>
      </c>
    </row>
    <row r="145" spans="1:6" ht="14.25" customHeight="1" x14ac:dyDescent="0.3">
      <c r="A145" t="str">
        <f t="shared" si="2"/>
        <v>2020-05-08 Москва Восток</v>
      </c>
      <c r="B145" s="15">
        <v>43959</v>
      </c>
      <c r="C145" s="16" t="s">
        <v>22</v>
      </c>
      <c r="D145" s="16">
        <v>54</v>
      </c>
      <c r="E145" s="16">
        <v>13563</v>
      </c>
      <c r="F145" s="16">
        <v>12604</v>
      </c>
    </row>
    <row r="146" spans="1:6" ht="14.25" customHeight="1" x14ac:dyDescent="0.3">
      <c r="A146" t="str">
        <f t="shared" si="2"/>
        <v>2020-05-08 Москва Запад</v>
      </c>
      <c r="B146" s="15">
        <v>43959</v>
      </c>
      <c r="C146" s="16" t="s">
        <v>21</v>
      </c>
      <c r="D146" s="16">
        <v>59</v>
      </c>
      <c r="E146" s="16">
        <v>14098</v>
      </c>
      <c r="F146" s="16">
        <v>13106</v>
      </c>
    </row>
    <row r="147" spans="1:6" ht="14.25" customHeight="1" x14ac:dyDescent="0.3">
      <c r="A147" t="str">
        <f t="shared" si="2"/>
        <v>2020-05-08 Нижний Новгород</v>
      </c>
      <c r="B147" s="15">
        <v>43959</v>
      </c>
      <c r="C147" s="16" t="s">
        <v>13</v>
      </c>
      <c r="D147" s="16">
        <v>19</v>
      </c>
      <c r="E147" s="16">
        <v>1522</v>
      </c>
      <c r="F147" s="16">
        <v>1340</v>
      </c>
    </row>
    <row r="148" spans="1:6" ht="14.25" customHeight="1" x14ac:dyDescent="0.3">
      <c r="A148" t="str">
        <f t="shared" si="2"/>
        <v>2020-05-08 Новосибирск</v>
      </c>
      <c r="B148" s="15">
        <v>43959</v>
      </c>
      <c r="C148" s="16" t="s">
        <v>23</v>
      </c>
      <c r="D148" s="16">
        <v>15</v>
      </c>
      <c r="E148" s="16">
        <v>703</v>
      </c>
      <c r="F148" s="16">
        <v>609</v>
      </c>
    </row>
    <row r="149" spans="1:6" ht="14.25" customHeight="1" x14ac:dyDescent="0.3">
      <c r="A149" t="str">
        <f t="shared" si="2"/>
        <v>2020-05-08 Пермь</v>
      </c>
      <c r="B149" s="15">
        <v>43959</v>
      </c>
      <c r="C149" s="16" t="s">
        <v>18</v>
      </c>
      <c r="D149" s="16">
        <v>15</v>
      </c>
      <c r="E149" s="16">
        <v>879</v>
      </c>
      <c r="F149" s="16">
        <v>768</v>
      </c>
    </row>
    <row r="150" spans="1:6" ht="14.25" customHeight="1" x14ac:dyDescent="0.3">
      <c r="A150" t="str">
        <f t="shared" si="2"/>
        <v>2020-05-08 Ростов-на-Дону</v>
      </c>
      <c r="B150" s="15">
        <v>43959</v>
      </c>
      <c r="C150" s="16" t="s">
        <v>19</v>
      </c>
      <c r="D150" s="16">
        <v>15</v>
      </c>
      <c r="E150" s="16">
        <v>492</v>
      </c>
      <c r="F150" s="16">
        <v>412</v>
      </c>
    </row>
    <row r="151" spans="1:6" ht="14.25" customHeight="1" x14ac:dyDescent="0.3">
      <c r="A151" t="str">
        <f t="shared" si="2"/>
        <v>2020-05-08 Санкт-Петербург Север</v>
      </c>
      <c r="B151" s="15">
        <v>43959</v>
      </c>
      <c r="C151" s="16" t="s">
        <v>15</v>
      </c>
      <c r="D151" s="16">
        <v>125</v>
      </c>
      <c r="E151" s="16">
        <v>24620</v>
      </c>
      <c r="F151" s="16">
        <v>22641</v>
      </c>
    </row>
    <row r="152" spans="1:6" ht="14.25" customHeight="1" x14ac:dyDescent="0.3">
      <c r="A152" t="str">
        <f t="shared" si="2"/>
        <v>2020-05-08 Санкт-Петербург Юг</v>
      </c>
      <c r="B152" s="15">
        <v>43959</v>
      </c>
      <c r="C152" s="16" t="s">
        <v>14</v>
      </c>
      <c r="D152" s="16">
        <v>129</v>
      </c>
      <c r="E152" s="16">
        <v>20452</v>
      </c>
      <c r="F152" s="16">
        <v>18857</v>
      </c>
    </row>
    <row r="153" spans="1:6" ht="14.25" customHeight="1" x14ac:dyDescent="0.3">
      <c r="A153" t="str">
        <f t="shared" si="2"/>
        <v>2020-05-08 Тольятти</v>
      </c>
      <c r="B153" s="15">
        <v>43959</v>
      </c>
      <c r="C153" s="16" t="s">
        <v>12</v>
      </c>
      <c r="D153" s="16">
        <v>10</v>
      </c>
      <c r="E153" s="16">
        <v>638</v>
      </c>
      <c r="F153" s="16">
        <v>547</v>
      </c>
    </row>
    <row r="154" spans="1:6" ht="14.25" customHeight="1" x14ac:dyDescent="0.3">
      <c r="A154" t="str">
        <f t="shared" si="2"/>
        <v>2020-05-09 Волгоград</v>
      </c>
      <c r="B154" s="15">
        <v>43960</v>
      </c>
      <c r="C154" s="16" t="s">
        <v>16</v>
      </c>
      <c r="D154" s="16">
        <v>36</v>
      </c>
      <c r="E154" s="16">
        <v>5413</v>
      </c>
      <c r="F154" s="16">
        <v>4959</v>
      </c>
    </row>
    <row r="155" spans="1:6" ht="14.25" customHeight="1" x14ac:dyDescent="0.3">
      <c r="A155" t="str">
        <f t="shared" si="2"/>
        <v>2020-05-09 Екатеринбург</v>
      </c>
      <c r="B155" s="15">
        <v>43960</v>
      </c>
      <c r="C155" s="16" t="s">
        <v>11</v>
      </c>
      <c r="D155" s="16">
        <v>31</v>
      </c>
      <c r="E155" s="16">
        <v>4556</v>
      </c>
      <c r="F155" s="16">
        <v>4220</v>
      </c>
    </row>
    <row r="156" spans="1:6" ht="14.25" customHeight="1" x14ac:dyDescent="0.3">
      <c r="A156" t="str">
        <f t="shared" si="2"/>
        <v>2020-05-09 Казань</v>
      </c>
      <c r="B156" s="15">
        <v>43960</v>
      </c>
      <c r="C156" s="16" t="s">
        <v>17</v>
      </c>
      <c r="D156" s="16">
        <v>21</v>
      </c>
      <c r="E156" s="16">
        <v>1891</v>
      </c>
      <c r="F156" s="16">
        <v>1709</v>
      </c>
    </row>
    <row r="157" spans="1:6" ht="14.25" customHeight="1" x14ac:dyDescent="0.3">
      <c r="A157" t="str">
        <f t="shared" si="2"/>
        <v>2020-05-09 Кемерово</v>
      </c>
      <c r="B157" s="15">
        <v>43960</v>
      </c>
      <c r="C157" s="16" t="s">
        <v>10</v>
      </c>
      <c r="D157" s="16">
        <v>21</v>
      </c>
      <c r="E157" s="16">
        <v>1735</v>
      </c>
      <c r="F157" s="16">
        <v>1568</v>
      </c>
    </row>
    <row r="158" spans="1:6" ht="14.25" customHeight="1" x14ac:dyDescent="0.3">
      <c r="A158" t="str">
        <f t="shared" si="2"/>
        <v>2020-05-09 Краснодар</v>
      </c>
      <c r="B158" s="15">
        <v>43960</v>
      </c>
      <c r="C158" s="16" t="s">
        <v>20</v>
      </c>
      <c r="D158" s="16">
        <v>19</v>
      </c>
      <c r="E158" s="16">
        <v>1542</v>
      </c>
      <c r="F158" s="16">
        <v>1412</v>
      </c>
    </row>
    <row r="159" spans="1:6" ht="14.25" customHeight="1" x14ac:dyDescent="0.3">
      <c r="A159" t="str">
        <f t="shared" si="2"/>
        <v>2020-05-09 Москва Восток</v>
      </c>
      <c r="B159" s="15">
        <v>43960</v>
      </c>
      <c r="C159" s="16" t="s">
        <v>22</v>
      </c>
      <c r="D159" s="16">
        <v>54</v>
      </c>
      <c r="E159" s="16">
        <v>11288</v>
      </c>
      <c r="F159" s="16">
        <v>10492</v>
      </c>
    </row>
    <row r="160" spans="1:6" ht="14.25" customHeight="1" x14ac:dyDescent="0.3">
      <c r="A160" t="str">
        <f t="shared" si="2"/>
        <v>2020-05-09 Москва Запад</v>
      </c>
      <c r="B160" s="15">
        <v>43960</v>
      </c>
      <c r="C160" s="16" t="s">
        <v>21</v>
      </c>
      <c r="D160" s="16">
        <v>59</v>
      </c>
      <c r="E160" s="16">
        <v>12016</v>
      </c>
      <c r="F160" s="16">
        <v>11137</v>
      </c>
    </row>
    <row r="161" spans="1:6" ht="14.25" customHeight="1" x14ac:dyDescent="0.3">
      <c r="A161" t="str">
        <f t="shared" si="2"/>
        <v>2020-05-09 Нижний Новгород</v>
      </c>
      <c r="B161" s="15">
        <v>43960</v>
      </c>
      <c r="C161" s="16" t="s">
        <v>13</v>
      </c>
      <c r="D161" s="16">
        <v>19</v>
      </c>
      <c r="E161" s="16">
        <v>1851</v>
      </c>
      <c r="F161" s="16">
        <v>1635</v>
      </c>
    </row>
    <row r="162" spans="1:6" ht="14.25" customHeight="1" x14ac:dyDescent="0.3">
      <c r="A162" t="str">
        <f t="shared" si="2"/>
        <v>2020-05-09 Новосибирск</v>
      </c>
      <c r="B162" s="15">
        <v>43960</v>
      </c>
      <c r="C162" s="16" t="s">
        <v>23</v>
      </c>
      <c r="D162" s="16">
        <v>15</v>
      </c>
      <c r="E162" s="16">
        <v>654</v>
      </c>
      <c r="F162" s="16">
        <v>570</v>
      </c>
    </row>
    <row r="163" spans="1:6" ht="14.25" customHeight="1" x14ac:dyDescent="0.3">
      <c r="A163" t="str">
        <f t="shared" si="2"/>
        <v>2020-05-09 Пермь</v>
      </c>
      <c r="B163" s="15">
        <v>43960</v>
      </c>
      <c r="C163" s="16" t="s">
        <v>18</v>
      </c>
      <c r="D163" s="16">
        <v>15</v>
      </c>
      <c r="E163" s="16">
        <v>849</v>
      </c>
      <c r="F163" s="16">
        <v>740</v>
      </c>
    </row>
    <row r="164" spans="1:6" ht="14.25" customHeight="1" x14ac:dyDescent="0.3">
      <c r="A164" t="str">
        <f t="shared" si="2"/>
        <v>2020-05-09 Ростов-на-Дону</v>
      </c>
      <c r="B164" s="15">
        <v>43960</v>
      </c>
      <c r="C164" s="16" t="s">
        <v>19</v>
      </c>
      <c r="D164" s="16">
        <v>15</v>
      </c>
      <c r="E164" s="16">
        <v>623</v>
      </c>
      <c r="F164" s="16">
        <v>535</v>
      </c>
    </row>
    <row r="165" spans="1:6" ht="14.25" customHeight="1" x14ac:dyDescent="0.3">
      <c r="A165" t="str">
        <f t="shared" si="2"/>
        <v>2020-05-09 Санкт-Петербург Север</v>
      </c>
      <c r="B165" s="15">
        <v>43960</v>
      </c>
      <c r="C165" s="16" t="s">
        <v>15</v>
      </c>
      <c r="D165" s="16">
        <v>125</v>
      </c>
      <c r="E165" s="16">
        <v>20132</v>
      </c>
      <c r="F165" s="16">
        <v>18617</v>
      </c>
    </row>
    <row r="166" spans="1:6" ht="14.25" customHeight="1" x14ac:dyDescent="0.3">
      <c r="A166" t="str">
        <f t="shared" si="2"/>
        <v>2020-05-09 Санкт-Петербург Юг</v>
      </c>
      <c r="B166" s="15">
        <v>43960</v>
      </c>
      <c r="C166" s="16" t="s">
        <v>14</v>
      </c>
      <c r="D166" s="16">
        <v>129</v>
      </c>
      <c r="E166" s="16">
        <v>16420</v>
      </c>
      <c r="F166" s="16">
        <v>15169</v>
      </c>
    </row>
    <row r="167" spans="1:6" ht="14.25" customHeight="1" x14ac:dyDescent="0.3">
      <c r="A167" t="str">
        <f t="shared" si="2"/>
        <v>2020-05-09 Тольятти</v>
      </c>
      <c r="B167" s="15">
        <v>43960</v>
      </c>
      <c r="C167" s="16" t="s">
        <v>12</v>
      </c>
      <c r="D167" s="16">
        <v>10</v>
      </c>
      <c r="E167" s="16">
        <v>644</v>
      </c>
      <c r="F167" s="16">
        <v>559</v>
      </c>
    </row>
    <row r="168" spans="1:6" ht="14.25" customHeight="1" x14ac:dyDescent="0.3">
      <c r="A168" t="str">
        <f t="shared" si="2"/>
        <v>2020-05-10 Волгоград</v>
      </c>
      <c r="B168" s="15">
        <v>43961</v>
      </c>
      <c r="C168" s="16" t="s">
        <v>16</v>
      </c>
      <c r="D168" s="16">
        <v>36</v>
      </c>
      <c r="E168" s="16">
        <v>5746</v>
      </c>
      <c r="F168" s="16">
        <v>5277</v>
      </c>
    </row>
    <row r="169" spans="1:6" ht="14.25" customHeight="1" x14ac:dyDescent="0.3">
      <c r="A169" t="str">
        <f t="shared" si="2"/>
        <v>2020-05-10 Екатеринбург</v>
      </c>
      <c r="B169" s="15">
        <v>43961</v>
      </c>
      <c r="C169" s="16" t="s">
        <v>11</v>
      </c>
      <c r="D169" s="16">
        <v>31</v>
      </c>
      <c r="E169" s="16">
        <v>5495</v>
      </c>
      <c r="F169" s="16">
        <v>5093</v>
      </c>
    </row>
    <row r="170" spans="1:6" ht="14.25" customHeight="1" x14ac:dyDescent="0.3">
      <c r="A170" t="str">
        <f t="shared" si="2"/>
        <v>2020-05-10 Казань</v>
      </c>
      <c r="B170" s="15">
        <v>43961</v>
      </c>
      <c r="C170" s="16" t="s">
        <v>17</v>
      </c>
      <c r="D170" s="16">
        <v>21</v>
      </c>
      <c r="E170" s="16">
        <v>2120</v>
      </c>
      <c r="F170" s="16">
        <v>1921</v>
      </c>
    </row>
    <row r="171" spans="1:6" ht="14.25" customHeight="1" x14ac:dyDescent="0.3">
      <c r="A171" t="str">
        <f t="shared" si="2"/>
        <v>2020-05-10 Кемерово</v>
      </c>
      <c r="B171" s="15">
        <v>43961</v>
      </c>
      <c r="C171" s="16" t="s">
        <v>10</v>
      </c>
      <c r="D171" s="16">
        <v>21</v>
      </c>
      <c r="E171" s="16">
        <v>2016</v>
      </c>
      <c r="F171" s="16">
        <v>1846</v>
      </c>
    </row>
    <row r="172" spans="1:6" ht="14.25" customHeight="1" x14ac:dyDescent="0.3">
      <c r="A172" t="str">
        <f t="shared" si="2"/>
        <v>2020-05-10 Краснодар</v>
      </c>
      <c r="B172" s="15">
        <v>43961</v>
      </c>
      <c r="C172" s="16" t="s">
        <v>20</v>
      </c>
      <c r="D172" s="16">
        <v>19</v>
      </c>
      <c r="E172" s="16">
        <v>1836</v>
      </c>
      <c r="F172" s="16">
        <v>1680</v>
      </c>
    </row>
    <row r="173" spans="1:6" ht="14.25" customHeight="1" x14ac:dyDescent="0.3">
      <c r="A173" t="str">
        <f t="shared" si="2"/>
        <v>2020-05-10 Москва Восток</v>
      </c>
      <c r="B173" s="15">
        <v>43961</v>
      </c>
      <c r="C173" s="16" t="s">
        <v>22</v>
      </c>
      <c r="D173" s="16">
        <v>54</v>
      </c>
      <c r="E173" s="16">
        <v>13832</v>
      </c>
      <c r="F173" s="16">
        <v>12864</v>
      </c>
    </row>
    <row r="174" spans="1:6" ht="14.25" customHeight="1" x14ac:dyDescent="0.3">
      <c r="A174" t="str">
        <f t="shared" si="2"/>
        <v>2020-05-10 Москва Запад</v>
      </c>
      <c r="B174" s="15">
        <v>43961</v>
      </c>
      <c r="C174" s="16" t="s">
        <v>21</v>
      </c>
      <c r="D174" s="16">
        <v>59</v>
      </c>
      <c r="E174" s="16">
        <v>14569</v>
      </c>
      <c r="F174" s="16">
        <v>13566</v>
      </c>
    </row>
    <row r="175" spans="1:6" ht="14.25" customHeight="1" x14ac:dyDescent="0.3">
      <c r="A175" t="str">
        <f t="shared" si="2"/>
        <v>2020-05-10 Нижний Новгород</v>
      </c>
      <c r="B175" s="15">
        <v>43961</v>
      </c>
      <c r="C175" s="16" t="s">
        <v>13</v>
      </c>
      <c r="D175" s="16">
        <v>19</v>
      </c>
      <c r="E175" s="16">
        <v>1848</v>
      </c>
      <c r="F175" s="16">
        <v>1649</v>
      </c>
    </row>
    <row r="176" spans="1:6" ht="14.25" customHeight="1" x14ac:dyDescent="0.3">
      <c r="A176" t="str">
        <f t="shared" si="2"/>
        <v>2020-05-10 Новосибирск</v>
      </c>
      <c r="B176" s="15">
        <v>43961</v>
      </c>
      <c r="C176" s="16" t="s">
        <v>23</v>
      </c>
      <c r="D176" s="16">
        <v>15</v>
      </c>
      <c r="E176" s="16">
        <v>792</v>
      </c>
      <c r="F176" s="16">
        <v>695</v>
      </c>
    </row>
    <row r="177" spans="1:6" ht="14.25" customHeight="1" x14ac:dyDescent="0.3">
      <c r="A177" t="str">
        <f t="shared" si="2"/>
        <v>2020-05-10 Пермь</v>
      </c>
      <c r="B177" s="15">
        <v>43961</v>
      </c>
      <c r="C177" s="16" t="s">
        <v>18</v>
      </c>
      <c r="D177" s="16">
        <v>15</v>
      </c>
      <c r="E177" s="16">
        <v>950</v>
      </c>
      <c r="F177" s="16">
        <v>848</v>
      </c>
    </row>
    <row r="178" spans="1:6" ht="14.25" customHeight="1" x14ac:dyDescent="0.3">
      <c r="A178" t="str">
        <f t="shared" si="2"/>
        <v>2020-05-10 Ростов-на-Дону</v>
      </c>
      <c r="B178" s="15">
        <v>43961</v>
      </c>
      <c r="C178" s="16" t="s">
        <v>19</v>
      </c>
      <c r="D178" s="16">
        <v>15</v>
      </c>
      <c r="E178" s="16">
        <v>706</v>
      </c>
      <c r="F178" s="16">
        <v>608</v>
      </c>
    </row>
    <row r="179" spans="1:6" ht="14.25" customHeight="1" x14ac:dyDescent="0.3">
      <c r="A179" t="str">
        <f t="shared" si="2"/>
        <v>2020-05-10 Санкт-Петербург Север</v>
      </c>
      <c r="B179" s="15">
        <v>43961</v>
      </c>
      <c r="C179" s="16" t="s">
        <v>15</v>
      </c>
      <c r="D179" s="16">
        <v>125</v>
      </c>
      <c r="E179" s="16">
        <v>20368</v>
      </c>
      <c r="F179" s="16">
        <v>18884</v>
      </c>
    </row>
    <row r="180" spans="1:6" ht="14.25" customHeight="1" x14ac:dyDescent="0.3">
      <c r="A180" t="str">
        <f t="shared" si="2"/>
        <v>2020-05-10 Санкт-Петербург Юг</v>
      </c>
      <c r="B180" s="15">
        <v>43961</v>
      </c>
      <c r="C180" s="16" t="s">
        <v>14</v>
      </c>
      <c r="D180" s="16">
        <v>129</v>
      </c>
      <c r="E180" s="16">
        <v>16437</v>
      </c>
      <c r="F180" s="16">
        <v>15285</v>
      </c>
    </row>
    <row r="181" spans="1:6" ht="14.25" customHeight="1" x14ac:dyDescent="0.3">
      <c r="A181" t="str">
        <f t="shared" si="2"/>
        <v>2020-05-10 Тольятти</v>
      </c>
      <c r="B181" s="15">
        <v>43961</v>
      </c>
      <c r="C181" s="16" t="s">
        <v>12</v>
      </c>
      <c r="D181" s="16">
        <v>10</v>
      </c>
      <c r="E181" s="16">
        <v>642</v>
      </c>
      <c r="F181" s="16">
        <v>556</v>
      </c>
    </row>
    <row r="182" spans="1:6" ht="14.25" customHeight="1" x14ac:dyDescent="0.3">
      <c r="A182" t="str">
        <f t="shared" si="2"/>
        <v>2020-05-11 Волгоград</v>
      </c>
      <c r="B182" s="15">
        <v>43962</v>
      </c>
      <c r="C182" s="16" t="s">
        <v>16</v>
      </c>
      <c r="D182" s="16">
        <v>36</v>
      </c>
      <c r="E182" s="16">
        <v>4150</v>
      </c>
      <c r="F182" s="16">
        <v>3838</v>
      </c>
    </row>
    <row r="183" spans="1:6" ht="14.25" customHeight="1" x14ac:dyDescent="0.3">
      <c r="A183" t="str">
        <f t="shared" si="2"/>
        <v>2020-05-11 Екатеринбург</v>
      </c>
      <c r="B183" s="15">
        <v>43962</v>
      </c>
      <c r="C183" s="16" t="s">
        <v>11</v>
      </c>
      <c r="D183" s="16">
        <v>31</v>
      </c>
      <c r="E183" s="16">
        <v>4826</v>
      </c>
      <c r="F183" s="16">
        <v>4483</v>
      </c>
    </row>
    <row r="184" spans="1:6" ht="14.25" customHeight="1" x14ac:dyDescent="0.3">
      <c r="A184" t="str">
        <f t="shared" si="2"/>
        <v>2020-05-11 Казань</v>
      </c>
      <c r="B184" s="15">
        <v>43962</v>
      </c>
      <c r="C184" s="16" t="s">
        <v>17</v>
      </c>
      <c r="D184" s="16">
        <v>21</v>
      </c>
      <c r="E184" s="16">
        <v>1916</v>
      </c>
      <c r="F184" s="16">
        <v>1733</v>
      </c>
    </row>
    <row r="185" spans="1:6" ht="14.25" customHeight="1" x14ac:dyDescent="0.3">
      <c r="A185" t="str">
        <f t="shared" si="2"/>
        <v>2020-05-11 Кемерово</v>
      </c>
      <c r="B185" s="15">
        <v>43962</v>
      </c>
      <c r="C185" s="16" t="s">
        <v>10</v>
      </c>
      <c r="D185" s="16">
        <v>21</v>
      </c>
      <c r="E185" s="16">
        <v>1597</v>
      </c>
      <c r="F185" s="16">
        <v>1457</v>
      </c>
    </row>
    <row r="186" spans="1:6" ht="14.25" customHeight="1" x14ac:dyDescent="0.3">
      <c r="A186" t="str">
        <f t="shared" si="2"/>
        <v>2020-05-11 Краснодар</v>
      </c>
      <c r="B186" s="15">
        <v>43962</v>
      </c>
      <c r="C186" s="16" t="s">
        <v>20</v>
      </c>
      <c r="D186" s="16">
        <v>19</v>
      </c>
      <c r="E186" s="16">
        <v>1527</v>
      </c>
      <c r="F186" s="16">
        <v>1389</v>
      </c>
    </row>
    <row r="187" spans="1:6" ht="14.25" customHeight="1" x14ac:dyDescent="0.3">
      <c r="A187" t="str">
        <f t="shared" si="2"/>
        <v>2020-05-11 Москва Восток</v>
      </c>
      <c r="B187" s="15">
        <v>43962</v>
      </c>
      <c r="C187" s="16" t="s">
        <v>22</v>
      </c>
      <c r="D187" s="16">
        <v>54</v>
      </c>
      <c r="E187" s="16">
        <v>10570</v>
      </c>
      <c r="F187" s="16">
        <v>9926</v>
      </c>
    </row>
    <row r="188" spans="1:6" ht="14.25" customHeight="1" x14ac:dyDescent="0.3">
      <c r="A188" t="str">
        <f t="shared" si="2"/>
        <v>2020-05-11 Москва Запад</v>
      </c>
      <c r="B188" s="15">
        <v>43962</v>
      </c>
      <c r="C188" s="16" t="s">
        <v>21</v>
      </c>
      <c r="D188" s="16">
        <v>60</v>
      </c>
      <c r="E188" s="16">
        <v>11100</v>
      </c>
      <c r="F188" s="16">
        <v>10407</v>
      </c>
    </row>
    <row r="189" spans="1:6" ht="14.25" customHeight="1" x14ac:dyDescent="0.3">
      <c r="A189" t="str">
        <f t="shared" si="2"/>
        <v>2020-05-11 Нижний Новгород</v>
      </c>
      <c r="B189" s="15">
        <v>43962</v>
      </c>
      <c r="C189" s="16" t="s">
        <v>13</v>
      </c>
      <c r="D189" s="16">
        <v>19</v>
      </c>
      <c r="E189" s="16">
        <v>2530</v>
      </c>
      <c r="F189" s="16">
        <v>2270</v>
      </c>
    </row>
    <row r="190" spans="1:6" ht="14.25" customHeight="1" x14ac:dyDescent="0.3">
      <c r="A190" t="str">
        <f t="shared" si="2"/>
        <v>2020-05-11 Новосибирск</v>
      </c>
      <c r="B190" s="15">
        <v>43962</v>
      </c>
      <c r="C190" s="16" t="s">
        <v>23</v>
      </c>
      <c r="D190" s="16">
        <v>15</v>
      </c>
      <c r="E190" s="16">
        <v>654</v>
      </c>
      <c r="F190" s="16">
        <v>564</v>
      </c>
    </row>
    <row r="191" spans="1:6" ht="14.25" customHeight="1" x14ac:dyDescent="0.3">
      <c r="A191" t="str">
        <f t="shared" si="2"/>
        <v>2020-05-11 Пермь</v>
      </c>
      <c r="B191" s="15">
        <v>43962</v>
      </c>
      <c r="C191" s="16" t="s">
        <v>18</v>
      </c>
      <c r="D191" s="16">
        <v>15</v>
      </c>
      <c r="E191" s="16">
        <v>812</v>
      </c>
      <c r="F191" s="16">
        <v>714</v>
      </c>
    </row>
    <row r="192" spans="1:6" ht="14.25" customHeight="1" x14ac:dyDescent="0.3">
      <c r="A192" t="str">
        <f t="shared" si="2"/>
        <v>2020-05-11 Ростов-на-Дону</v>
      </c>
      <c r="B192" s="15">
        <v>43962</v>
      </c>
      <c r="C192" s="16" t="s">
        <v>19</v>
      </c>
      <c r="D192" s="16">
        <v>15</v>
      </c>
      <c r="E192" s="16">
        <v>684</v>
      </c>
      <c r="F192" s="16">
        <v>585</v>
      </c>
    </row>
    <row r="193" spans="1:6" ht="14.25" customHeight="1" x14ac:dyDescent="0.3">
      <c r="A193" t="str">
        <f t="shared" si="2"/>
        <v>2020-05-11 Санкт-Петербург Север</v>
      </c>
      <c r="B193" s="15">
        <v>43962</v>
      </c>
      <c r="C193" s="16" t="s">
        <v>15</v>
      </c>
      <c r="D193" s="16">
        <v>125</v>
      </c>
      <c r="E193" s="16">
        <v>18066</v>
      </c>
      <c r="F193" s="16">
        <v>16883</v>
      </c>
    </row>
    <row r="194" spans="1:6" ht="14.25" customHeight="1" x14ac:dyDescent="0.3">
      <c r="A194" t="str">
        <f t="shared" si="2"/>
        <v>2020-05-11 Санкт-Петербург Юг</v>
      </c>
      <c r="B194" s="15">
        <v>43962</v>
      </c>
      <c r="C194" s="16" t="s">
        <v>14</v>
      </c>
      <c r="D194" s="16">
        <v>129</v>
      </c>
      <c r="E194" s="16">
        <v>14043</v>
      </c>
      <c r="F194" s="16">
        <v>13167</v>
      </c>
    </row>
    <row r="195" spans="1:6" ht="14.25" customHeight="1" x14ac:dyDescent="0.3">
      <c r="A195" t="str">
        <f t="shared" ref="A195:A258" si="3">_xlfn.CONCAT(TEXT(B195,"ГГГГ-ММ-ДД")," ",C195)</f>
        <v>2020-05-11 Тольятти</v>
      </c>
      <c r="B195" s="15">
        <v>43962</v>
      </c>
      <c r="C195" s="16" t="s">
        <v>12</v>
      </c>
      <c r="D195" s="16">
        <v>10</v>
      </c>
      <c r="E195" s="16">
        <v>494</v>
      </c>
      <c r="F195" s="16">
        <v>421</v>
      </c>
    </row>
    <row r="196" spans="1:6" ht="14.25" customHeight="1" x14ac:dyDescent="0.3">
      <c r="A196" t="str">
        <f t="shared" si="3"/>
        <v>2020-05-12 Волгоград</v>
      </c>
      <c r="B196" s="15">
        <v>43963</v>
      </c>
      <c r="C196" s="16" t="s">
        <v>16</v>
      </c>
      <c r="D196" s="16">
        <v>36</v>
      </c>
      <c r="E196" s="16">
        <v>4418</v>
      </c>
      <c r="F196" s="16">
        <v>4088</v>
      </c>
    </row>
    <row r="197" spans="1:6" ht="14.25" customHeight="1" x14ac:dyDescent="0.3">
      <c r="A197" t="str">
        <f t="shared" si="3"/>
        <v>2020-05-12 Екатеринбург</v>
      </c>
      <c r="B197" s="15">
        <v>43963</v>
      </c>
      <c r="C197" s="16" t="s">
        <v>11</v>
      </c>
      <c r="D197" s="16">
        <v>31</v>
      </c>
      <c r="E197" s="16">
        <v>4800</v>
      </c>
      <c r="F197" s="16">
        <v>4470</v>
      </c>
    </row>
    <row r="198" spans="1:6" ht="14.25" customHeight="1" x14ac:dyDescent="0.3">
      <c r="A198" t="str">
        <f t="shared" si="3"/>
        <v>2020-05-12 Казань</v>
      </c>
      <c r="B198" s="15">
        <v>43963</v>
      </c>
      <c r="C198" s="16" t="s">
        <v>17</v>
      </c>
      <c r="D198" s="16">
        <v>21</v>
      </c>
      <c r="E198" s="16">
        <v>1926</v>
      </c>
      <c r="F198" s="16">
        <v>1745</v>
      </c>
    </row>
    <row r="199" spans="1:6" ht="14.25" customHeight="1" x14ac:dyDescent="0.3">
      <c r="A199" t="str">
        <f t="shared" si="3"/>
        <v>2020-05-12 Кемерово</v>
      </c>
      <c r="B199" s="15">
        <v>43963</v>
      </c>
      <c r="C199" s="16" t="s">
        <v>10</v>
      </c>
      <c r="D199" s="16">
        <v>21</v>
      </c>
      <c r="E199" s="16">
        <v>1656</v>
      </c>
      <c r="F199" s="16">
        <v>1516</v>
      </c>
    </row>
    <row r="200" spans="1:6" ht="14.25" customHeight="1" x14ac:dyDescent="0.3">
      <c r="A200" t="str">
        <f t="shared" si="3"/>
        <v>2020-05-12 Краснодар</v>
      </c>
      <c r="B200" s="15">
        <v>43963</v>
      </c>
      <c r="C200" s="16" t="s">
        <v>20</v>
      </c>
      <c r="D200" s="16">
        <v>19</v>
      </c>
      <c r="E200" s="16">
        <v>1598</v>
      </c>
      <c r="F200" s="16">
        <v>1454</v>
      </c>
    </row>
    <row r="201" spans="1:6" ht="14.25" customHeight="1" x14ac:dyDescent="0.3">
      <c r="A201" t="str">
        <f t="shared" si="3"/>
        <v>2020-05-12 Москва Восток</v>
      </c>
      <c r="B201" s="15">
        <v>43963</v>
      </c>
      <c r="C201" s="16" t="s">
        <v>22</v>
      </c>
      <c r="D201" s="16">
        <v>54</v>
      </c>
      <c r="E201" s="16">
        <v>11614</v>
      </c>
      <c r="F201" s="16">
        <v>10862</v>
      </c>
    </row>
    <row r="202" spans="1:6" ht="14.25" customHeight="1" x14ac:dyDescent="0.3">
      <c r="A202" t="str">
        <f t="shared" si="3"/>
        <v>2020-05-12 Москва Запад</v>
      </c>
      <c r="B202" s="15">
        <v>43963</v>
      </c>
      <c r="C202" s="16" t="s">
        <v>21</v>
      </c>
      <c r="D202" s="16">
        <v>60</v>
      </c>
      <c r="E202" s="16">
        <v>12000</v>
      </c>
      <c r="F202" s="16">
        <v>11194</v>
      </c>
    </row>
    <row r="203" spans="1:6" ht="14.25" customHeight="1" x14ac:dyDescent="0.3">
      <c r="A203" t="str">
        <f t="shared" si="3"/>
        <v>2020-05-12 Нижний Новгород</v>
      </c>
      <c r="B203" s="15">
        <v>43963</v>
      </c>
      <c r="C203" s="16" t="s">
        <v>13</v>
      </c>
      <c r="D203" s="16">
        <v>19</v>
      </c>
      <c r="E203" s="16">
        <v>1649</v>
      </c>
      <c r="F203" s="16">
        <v>1460</v>
      </c>
    </row>
    <row r="204" spans="1:6" ht="14.25" customHeight="1" x14ac:dyDescent="0.3">
      <c r="A204" t="str">
        <f t="shared" si="3"/>
        <v>2020-05-12 Новосибирск</v>
      </c>
      <c r="B204" s="15">
        <v>43963</v>
      </c>
      <c r="C204" s="16" t="s">
        <v>23</v>
      </c>
      <c r="D204" s="16">
        <v>15</v>
      </c>
      <c r="E204" s="16">
        <v>750</v>
      </c>
      <c r="F204" s="16">
        <v>659</v>
      </c>
    </row>
    <row r="205" spans="1:6" ht="14.25" customHeight="1" x14ac:dyDescent="0.3">
      <c r="A205" t="str">
        <f t="shared" si="3"/>
        <v>2020-05-12 Пермь</v>
      </c>
      <c r="B205" s="15">
        <v>43963</v>
      </c>
      <c r="C205" s="16" t="s">
        <v>18</v>
      </c>
      <c r="D205" s="16">
        <v>15</v>
      </c>
      <c r="E205" s="16">
        <v>845</v>
      </c>
      <c r="F205" s="16">
        <v>743</v>
      </c>
    </row>
    <row r="206" spans="1:6" ht="14.25" customHeight="1" x14ac:dyDescent="0.3">
      <c r="A206" t="str">
        <f t="shared" si="3"/>
        <v>2020-05-12 Ростов-на-Дону</v>
      </c>
      <c r="B206" s="15">
        <v>43963</v>
      </c>
      <c r="C206" s="16" t="s">
        <v>19</v>
      </c>
      <c r="D206" s="16">
        <v>15</v>
      </c>
      <c r="E206" s="16">
        <v>624</v>
      </c>
      <c r="F206" s="16">
        <v>538</v>
      </c>
    </row>
    <row r="207" spans="1:6" ht="14.25" customHeight="1" x14ac:dyDescent="0.3">
      <c r="A207" t="str">
        <f t="shared" si="3"/>
        <v>2020-05-12 Санкт-Петербург Север</v>
      </c>
      <c r="B207" s="15">
        <v>43963</v>
      </c>
      <c r="C207" s="16" t="s">
        <v>15</v>
      </c>
      <c r="D207" s="16">
        <v>125</v>
      </c>
      <c r="E207" s="16">
        <v>21106</v>
      </c>
      <c r="F207" s="16">
        <v>19651</v>
      </c>
    </row>
    <row r="208" spans="1:6" ht="14.25" customHeight="1" x14ac:dyDescent="0.3">
      <c r="A208" t="str">
        <f t="shared" si="3"/>
        <v>2020-05-12 Санкт-Петербург Юг</v>
      </c>
      <c r="B208" s="15">
        <v>43963</v>
      </c>
      <c r="C208" s="16" t="s">
        <v>14</v>
      </c>
      <c r="D208" s="16">
        <v>129</v>
      </c>
      <c r="E208" s="16">
        <v>16387</v>
      </c>
      <c r="F208" s="16">
        <v>15322</v>
      </c>
    </row>
    <row r="209" spans="1:6" ht="14.25" customHeight="1" x14ac:dyDescent="0.3">
      <c r="A209" t="str">
        <f t="shared" si="3"/>
        <v>2020-05-12 Тольятти</v>
      </c>
      <c r="B209" s="15">
        <v>43963</v>
      </c>
      <c r="C209" s="16" t="s">
        <v>12</v>
      </c>
      <c r="D209" s="16">
        <v>10</v>
      </c>
      <c r="E209" s="16">
        <v>526</v>
      </c>
      <c r="F209" s="16">
        <v>448</v>
      </c>
    </row>
    <row r="210" spans="1:6" ht="14.25" customHeight="1" x14ac:dyDescent="0.3">
      <c r="A210" t="str">
        <f t="shared" si="3"/>
        <v>2020-05-13 Волгоград</v>
      </c>
      <c r="B210" s="15">
        <v>43964</v>
      </c>
      <c r="C210" s="16" t="s">
        <v>16</v>
      </c>
      <c r="D210" s="16">
        <v>36</v>
      </c>
      <c r="E210" s="16">
        <v>4967</v>
      </c>
      <c r="F210" s="16">
        <v>4583</v>
      </c>
    </row>
    <row r="211" spans="1:6" ht="14.25" customHeight="1" x14ac:dyDescent="0.3">
      <c r="A211" t="str">
        <f t="shared" si="3"/>
        <v>2020-05-13 Екатеринбург</v>
      </c>
      <c r="B211" s="15">
        <v>43964</v>
      </c>
      <c r="C211" s="16" t="s">
        <v>11</v>
      </c>
      <c r="D211" s="16">
        <v>31</v>
      </c>
      <c r="E211" s="16">
        <v>5251</v>
      </c>
      <c r="F211" s="16">
        <v>4853</v>
      </c>
    </row>
    <row r="212" spans="1:6" ht="14.25" customHeight="1" x14ac:dyDescent="0.3">
      <c r="A212" t="str">
        <f t="shared" si="3"/>
        <v>2020-05-13 Казань</v>
      </c>
      <c r="B212" s="15">
        <v>43964</v>
      </c>
      <c r="C212" s="16" t="s">
        <v>17</v>
      </c>
      <c r="D212" s="16">
        <v>21</v>
      </c>
      <c r="E212" s="16">
        <v>2061</v>
      </c>
      <c r="F212" s="16">
        <v>1876</v>
      </c>
    </row>
    <row r="213" spans="1:6" ht="14.25" customHeight="1" x14ac:dyDescent="0.3">
      <c r="A213" t="str">
        <f t="shared" si="3"/>
        <v>2020-05-13 Кемерово</v>
      </c>
      <c r="B213" s="15">
        <v>43964</v>
      </c>
      <c r="C213" s="16" t="s">
        <v>10</v>
      </c>
      <c r="D213" s="16">
        <v>21</v>
      </c>
      <c r="E213" s="16">
        <v>1698</v>
      </c>
      <c r="F213" s="16">
        <v>1554</v>
      </c>
    </row>
    <row r="214" spans="1:6" ht="14.25" customHeight="1" x14ac:dyDescent="0.3">
      <c r="A214" t="str">
        <f t="shared" si="3"/>
        <v>2020-05-13 Краснодар</v>
      </c>
      <c r="B214" s="15">
        <v>43964</v>
      </c>
      <c r="C214" s="16" t="s">
        <v>20</v>
      </c>
      <c r="D214" s="16">
        <v>19</v>
      </c>
      <c r="E214" s="16">
        <v>1605</v>
      </c>
      <c r="F214" s="16">
        <v>1447</v>
      </c>
    </row>
    <row r="215" spans="1:6" ht="14.25" customHeight="1" x14ac:dyDescent="0.3">
      <c r="A215" t="str">
        <f t="shared" si="3"/>
        <v>2020-05-13 Москва Восток</v>
      </c>
      <c r="B215" s="15">
        <v>43964</v>
      </c>
      <c r="C215" s="16" t="s">
        <v>22</v>
      </c>
      <c r="D215" s="16">
        <v>54</v>
      </c>
      <c r="E215" s="16">
        <v>11522</v>
      </c>
      <c r="F215" s="16">
        <v>10803</v>
      </c>
    </row>
    <row r="216" spans="1:6" ht="14.25" customHeight="1" x14ac:dyDescent="0.3">
      <c r="A216" t="str">
        <f t="shared" si="3"/>
        <v>2020-05-13 Москва Запад</v>
      </c>
      <c r="B216" s="15">
        <v>43964</v>
      </c>
      <c r="C216" s="16" t="s">
        <v>21</v>
      </c>
      <c r="D216" s="16">
        <v>60</v>
      </c>
      <c r="E216" s="16">
        <v>12007</v>
      </c>
      <c r="F216" s="16">
        <v>11245</v>
      </c>
    </row>
    <row r="217" spans="1:6" ht="14.25" customHeight="1" x14ac:dyDescent="0.3">
      <c r="A217" t="str">
        <f t="shared" si="3"/>
        <v>2020-05-13 Нижний Новгород</v>
      </c>
      <c r="B217" s="15">
        <v>43964</v>
      </c>
      <c r="C217" s="16" t="s">
        <v>13</v>
      </c>
      <c r="D217" s="16">
        <v>19</v>
      </c>
      <c r="E217" s="16">
        <v>1625</v>
      </c>
      <c r="F217" s="16">
        <v>1444</v>
      </c>
    </row>
    <row r="218" spans="1:6" ht="14.25" customHeight="1" x14ac:dyDescent="0.3">
      <c r="A218" t="str">
        <f t="shared" si="3"/>
        <v>2020-05-13 Новосибирск</v>
      </c>
      <c r="B218" s="15">
        <v>43964</v>
      </c>
      <c r="C218" s="16" t="s">
        <v>23</v>
      </c>
      <c r="D218" s="16">
        <v>15</v>
      </c>
      <c r="E218" s="16">
        <v>854</v>
      </c>
      <c r="F218" s="16">
        <v>756</v>
      </c>
    </row>
    <row r="219" spans="1:6" ht="14.25" customHeight="1" x14ac:dyDescent="0.3">
      <c r="A219" t="str">
        <f t="shared" si="3"/>
        <v>2020-05-13 Пермь</v>
      </c>
      <c r="B219" s="15">
        <v>43964</v>
      </c>
      <c r="C219" s="16" t="s">
        <v>18</v>
      </c>
      <c r="D219" s="16">
        <v>15</v>
      </c>
      <c r="E219" s="16">
        <v>898</v>
      </c>
      <c r="F219" s="16">
        <v>795</v>
      </c>
    </row>
    <row r="220" spans="1:6" ht="14.25" customHeight="1" x14ac:dyDescent="0.3">
      <c r="A220" t="str">
        <f t="shared" si="3"/>
        <v>2020-05-13 Ростов-на-Дону</v>
      </c>
      <c r="B220" s="15">
        <v>43964</v>
      </c>
      <c r="C220" s="16" t="s">
        <v>19</v>
      </c>
      <c r="D220" s="16">
        <v>15</v>
      </c>
      <c r="E220" s="16">
        <v>599</v>
      </c>
      <c r="F220" s="16">
        <v>515</v>
      </c>
    </row>
    <row r="221" spans="1:6" ht="14.25" customHeight="1" x14ac:dyDescent="0.3">
      <c r="A221" t="str">
        <f t="shared" si="3"/>
        <v>2020-05-13 Санкт-Петербург Север</v>
      </c>
      <c r="B221" s="15">
        <v>43964</v>
      </c>
      <c r="C221" s="16" t="s">
        <v>15</v>
      </c>
      <c r="D221" s="16">
        <v>125</v>
      </c>
      <c r="E221" s="16">
        <v>19965</v>
      </c>
      <c r="F221" s="16">
        <v>18573</v>
      </c>
    </row>
    <row r="222" spans="1:6" ht="14.25" customHeight="1" x14ac:dyDescent="0.3">
      <c r="A222" t="str">
        <f t="shared" si="3"/>
        <v>2020-05-13 Санкт-Петербург Юг</v>
      </c>
      <c r="B222" s="15">
        <v>43964</v>
      </c>
      <c r="C222" s="16" t="s">
        <v>14</v>
      </c>
      <c r="D222" s="16">
        <v>129</v>
      </c>
      <c r="E222" s="16">
        <v>15304</v>
      </c>
      <c r="F222" s="16">
        <v>14315</v>
      </c>
    </row>
    <row r="223" spans="1:6" ht="14.25" customHeight="1" x14ac:dyDescent="0.3">
      <c r="A223" t="str">
        <f t="shared" si="3"/>
        <v>2020-05-13 Тольятти</v>
      </c>
      <c r="B223" s="15">
        <v>43964</v>
      </c>
      <c r="C223" s="16" t="s">
        <v>12</v>
      </c>
      <c r="D223" s="16">
        <v>10</v>
      </c>
      <c r="E223" s="16">
        <v>612</v>
      </c>
      <c r="F223" s="16">
        <v>530</v>
      </c>
    </row>
    <row r="224" spans="1:6" ht="14.25" customHeight="1" x14ac:dyDescent="0.3">
      <c r="A224" t="str">
        <f t="shared" si="3"/>
        <v>2020-05-14 Волгоград</v>
      </c>
      <c r="B224" s="15">
        <v>43965</v>
      </c>
      <c r="C224" s="16" t="s">
        <v>16</v>
      </c>
      <c r="D224" s="16">
        <v>36</v>
      </c>
      <c r="E224" s="16">
        <v>4285</v>
      </c>
      <c r="F224" s="16">
        <v>3950</v>
      </c>
    </row>
    <row r="225" spans="1:6" ht="14.25" customHeight="1" x14ac:dyDescent="0.3">
      <c r="A225" t="str">
        <f t="shared" si="3"/>
        <v>2020-05-14 Екатеринбург</v>
      </c>
      <c r="B225" s="15">
        <v>43965</v>
      </c>
      <c r="C225" s="16" t="s">
        <v>11</v>
      </c>
      <c r="D225" s="16">
        <v>31</v>
      </c>
      <c r="E225" s="16">
        <v>4695</v>
      </c>
      <c r="F225" s="16">
        <v>4372</v>
      </c>
    </row>
    <row r="226" spans="1:6" ht="14.25" customHeight="1" x14ac:dyDescent="0.3">
      <c r="A226" t="str">
        <f t="shared" si="3"/>
        <v>2020-05-14 Казань</v>
      </c>
      <c r="B226" s="15">
        <v>43965</v>
      </c>
      <c r="C226" s="16" t="s">
        <v>17</v>
      </c>
      <c r="D226" s="16">
        <v>21</v>
      </c>
      <c r="E226" s="16">
        <v>1993</v>
      </c>
      <c r="F226" s="16">
        <v>1796</v>
      </c>
    </row>
    <row r="227" spans="1:6" ht="14.25" customHeight="1" x14ac:dyDescent="0.3">
      <c r="A227" t="str">
        <f t="shared" si="3"/>
        <v>2020-05-14 Кемерово</v>
      </c>
      <c r="B227" s="15">
        <v>43965</v>
      </c>
      <c r="C227" s="16" t="s">
        <v>10</v>
      </c>
      <c r="D227" s="16">
        <v>21</v>
      </c>
      <c r="E227" s="16">
        <v>1706</v>
      </c>
      <c r="F227" s="16">
        <v>1548</v>
      </c>
    </row>
    <row r="228" spans="1:6" ht="14.25" customHeight="1" x14ac:dyDescent="0.3">
      <c r="A228" t="str">
        <f t="shared" si="3"/>
        <v>2020-05-14 Краснодар</v>
      </c>
      <c r="B228" s="15">
        <v>43965</v>
      </c>
      <c r="C228" s="16" t="s">
        <v>20</v>
      </c>
      <c r="D228" s="16">
        <v>19</v>
      </c>
      <c r="E228" s="16">
        <v>1635</v>
      </c>
      <c r="F228" s="16">
        <v>1487</v>
      </c>
    </row>
    <row r="229" spans="1:6" ht="14.25" customHeight="1" x14ac:dyDescent="0.3">
      <c r="A229" t="str">
        <f t="shared" si="3"/>
        <v>2020-05-14 Москва Восток</v>
      </c>
      <c r="B229" s="15">
        <v>43965</v>
      </c>
      <c r="C229" s="16" t="s">
        <v>22</v>
      </c>
      <c r="D229" s="16">
        <v>54</v>
      </c>
      <c r="E229" s="16">
        <v>11194</v>
      </c>
      <c r="F229" s="16">
        <v>10554</v>
      </c>
    </row>
    <row r="230" spans="1:6" ht="14.25" customHeight="1" x14ac:dyDescent="0.3">
      <c r="A230" t="str">
        <f t="shared" si="3"/>
        <v>2020-05-14 Москва Запад</v>
      </c>
      <c r="B230" s="15">
        <v>43965</v>
      </c>
      <c r="C230" s="16" t="s">
        <v>21</v>
      </c>
      <c r="D230" s="16">
        <v>60</v>
      </c>
      <c r="E230" s="16">
        <v>11935</v>
      </c>
      <c r="F230" s="16">
        <v>11178</v>
      </c>
    </row>
    <row r="231" spans="1:6" ht="14.25" customHeight="1" x14ac:dyDescent="0.3">
      <c r="A231" t="str">
        <f t="shared" si="3"/>
        <v>2020-05-14 Нижний Новгород</v>
      </c>
      <c r="B231" s="15">
        <v>43965</v>
      </c>
      <c r="C231" s="16" t="s">
        <v>13</v>
      </c>
      <c r="D231" s="16">
        <v>19</v>
      </c>
      <c r="E231" s="16">
        <v>1675</v>
      </c>
      <c r="F231" s="16">
        <v>1475</v>
      </c>
    </row>
    <row r="232" spans="1:6" ht="14.25" customHeight="1" x14ac:dyDescent="0.3">
      <c r="A232" t="str">
        <f t="shared" si="3"/>
        <v>2020-05-14 Новосибирск</v>
      </c>
      <c r="B232" s="15">
        <v>43965</v>
      </c>
      <c r="C232" s="16" t="s">
        <v>23</v>
      </c>
      <c r="D232" s="16">
        <v>16</v>
      </c>
      <c r="E232" s="16">
        <v>834</v>
      </c>
      <c r="F232" s="16">
        <v>735</v>
      </c>
    </row>
    <row r="233" spans="1:6" ht="14.25" customHeight="1" x14ac:dyDescent="0.3">
      <c r="A233" t="str">
        <f t="shared" si="3"/>
        <v>2020-05-14 Пермь</v>
      </c>
      <c r="B233" s="15">
        <v>43965</v>
      </c>
      <c r="C233" s="16" t="s">
        <v>18</v>
      </c>
      <c r="D233" s="16">
        <v>15</v>
      </c>
      <c r="E233" s="16">
        <v>890</v>
      </c>
      <c r="F233" s="16">
        <v>777</v>
      </c>
    </row>
    <row r="234" spans="1:6" ht="14.25" customHeight="1" x14ac:dyDescent="0.3">
      <c r="A234" t="str">
        <f t="shared" si="3"/>
        <v>2020-05-14 Ростов-на-Дону</v>
      </c>
      <c r="B234" s="15">
        <v>43965</v>
      </c>
      <c r="C234" s="16" t="s">
        <v>19</v>
      </c>
      <c r="D234" s="16">
        <v>15</v>
      </c>
      <c r="E234" s="16">
        <v>638</v>
      </c>
      <c r="F234" s="16">
        <v>548</v>
      </c>
    </row>
    <row r="235" spans="1:6" ht="14.25" customHeight="1" x14ac:dyDescent="0.3">
      <c r="A235" t="str">
        <f t="shared" si="3"/>
        <v>2020-05-14 Санкт-Петербург Север</v>
      </c>
      <c r="B235" s="15">
        <v>43965</v>
      </c>
      <c r="C235" s="16" t="s">
        <v>15</v>
      </c>
      <c r="D235" s="16">
        <v>125</v>
      </c>
      <c r="E235" s="16">
        <v>20247</v>
      </c>
      <c r="F235" s="16">
        <v>18812</v>
      </c>
    </row>
    <row r="236" spans="1:6" ht="14.25" customHeight="1" x14ac:dyDescent="0.3">
      <c r="A236" t="str">
        <f t="shared" si="3"/>
        <v>2020-05-14 Санкт-Петербург Юг</v>
      </c>
      <c r="B236" s="15">
        <v>43965</v>
      </c>
      <c r="C236" s="16" t="s">
        <v>14</v>
      </c>
      <c r="D236" s="16">
        <v>129</v>
      </c>
      <c r="E236" s="16">
        <v>15804</v>
      </c>
      <c r="F236" s="16">
        <v>14738</v>
      </c>
    </row>
    <row r="237" spans="1:6" ht="14.25" customHeight="1" x14ac:dyDescent="0.3">
      <c r="A237" t="str">
        <f t="shared" si="3"/>
        <v>2020-05-14 Тольятти</v>
      </c>
      <c r="B237" s="15">
        <v>43965</v>
      </c>
      <c r="C237" s="16" t="s">
        <v>12</v>
      </c>
      <c r="D237" s="16">
        <v>10</v>
      </c>
      <c r="E237" s="16">
        <v>627</v>
      </c>
      <c r="F237" s="16">
        <v>545</v>
      </c>
    </row>
    <row r="238" spans="1:6" ht="14.25" customHeight="1" x14ac:dyDescent="0.3">
      <c r="A238" t="str">
        <f t="shared" si="3"/>
        <v>2020-05-15 Волгоград</v>
      </c>
      <c r="B238" s="15">
        <v>43966</v>
      </c>
      <c r="C238" s="16" t="s">
        <v>16</v>
      </c>
      <c r="D238" s="16">
        <v>36</v>
      </c>
      <c r="E238" s="16">
        <v>4862</v>
      </c>
      <c r="F238" s="16">
        <v>4476</v>
      </c>
    </row>
    <row r="239" spans="1:6" ht="14.25" customHeight="1" x14ac:dyDescent="0.3">
      <c r="A239" t="str">
        <f t="shared" si="3"/>
        <v>2020-05-15 Екатеринбург</v>
      </c>
      <c r="B239" s="15">
        <v>43966</v>
      </c>
      <c r="C239" s="16" t="s">
        <v>11</v>
      </c>
      <c r="D239" s="16">
        <v>31</v>
      </c>
      <c r="E239" s="16">
        <v>5184</v>
      </c>
      <c r="F239" s="16">
        <v>4778</v>
      </c>
    </row>
    <row r="240" spans="1:6" ht="14.25" customHeight="1" x14ac:dyDescent="0.3">
      <c r="A240" t="str">
        <f t="shared" si="3"/>
        <v>2020-05-15 Казань</v>
      </c>
      <c r="B240" s="15">
        <v>43966</v>
      </c>
      <c r="C240" s="16" t="s">
        <v>17</v>
      </c>
      <c r="D240" s="16">
        <v>21</v>
      </c>
      <c r="E240" s="16">
        <v>2255</v>
      </c>
      <c r="F240" s="16">
        <v>2045</v>
      </c>
    </row>
    <row r="241" spans="1:6" ht="14.25" customHeight="1" x14ac:dyDescent="0.3">
      <c r="A241" t="str">
        <f t="shared" si="3"/>
        <v>2020-05-15 Кемерово</v>
      </c>
      <c r="B241" s="15">
        <v>43966</v>
      </c>
      <c r="C241" s="16" t="s">
        <v>10</v>
      </c>
      <c r="D241" s="16">
        <v>21</v>
      </c>
      <c r="E241" s="16">
        <v>1926</v>
      </c>
      <c r="F241" s="16">
        <v>1742</v>
      </c>
    </row>
    <row r="242" spans="1:6" ht="14.25" customHeight="1" x14ac:dyDescent="0.3">
      <c r="A242" t="str">
        <f t="shared" si="3"/>
        <v>2020-05-15 Краснодар</v>
      </c>
      <c r="B242" s="15">
        <v>43966</v>
      </c>
      <c r="C242" s="16" t="s">
        <v>20</v>
      </c>
      <c r="D242" s="16">
        <v>19</v>
      </c>
      <c r="E242" s="16">
        <v>1780</v>
      </c>
      <c r="F242" s="16">
        <v>1615</v>
      </c>
    </row>
    <row r="243" spans="1:6" ht="14.25" customHeight="1" x14ac:dyDescent="0.3">
      <c r="A243" t="str">
        <f t="shared" si="3"/>
        <v>2020-05-15 Москва Восток</v>
      </c>
      <c r="B243" s="15">
        <v>43966</v>
      </c>
      <c r="C243" s="16" t="s">
        <v>22</v>
      </c>
      <c r="D243" s="16">
        <v>54</v>
      </c>
      <c r="E243" s="16">
        <v>12791</v>
      </c>
      <c r="F243" s="16">
        <v>11950</v>
      </c>
    </row>
    <row r="244" spans="1:6" ht="14.25" customHeight="1" x14ac:dyDescent="0.3">
      <c r="A244" t="str">
        <f t="shared" si="3"/>
        <v>2020-05-15 Москва Запад</v>
      </c>
      <c r="B244" s="15">
        <v>43966</v>
      </c>
      <c r="C244" s="16" t="s">
        <v>21</v>
      </c>
      <c r="D244" s="16">
        <v>60</v>
      </c>
      <c r="E244" s="16">
        <v>13544</v>
      </c>
      <c r="F244" s="16">
        <v>12643</v>
      </c>
    </row>
    <row r="245" spans="1:6" ht="14.25" customHeight="1" x14ac:dyDescent="0.3">
      <c r="A245" t="str">
        <f t="shared" si="3"/>
        <v>2020-05-15 Нижний Новгород</v>
      </c>
      <c r="B245" s="15">
        <v>43966</v>
      </c>
      <c r="C245" s="16" t="s">
        <v>13</v>
      </c>
      <c r="D245" s="16">
        <v>19</v>
      </c>
      <c r="E245" s="16">
        <v>1940</v>
      </c>
      <c r="F245" s="16">
        <v>1715</v>
      </c>
    </row>
    <row r="246" spans="1:6" ht="14.25" customHeight="1" x14ac:dyDescent="0.3">
      <c r="A246" t="str">
        <f t="shared" si="3"/>
        <v>2020-05-15 Новосибирск</v>
      </c>
      <c r="B246" s="15">
        <v>43966</v>
      </c>
      <c r="C246" s="16" t="s">
        <v>23</v>
      </c>
      <c r="D246" s="16">
        <v>16</v>
      </c>
      <c r="E246" s="16">
        <v>817</v>
      </c>
      <c r="F246" s="16">
        <v>718</v>
      </c>
    </row>
    <row r="247" spans="1:6" ht="14.25" customHeight="1" x14ac:dyDescent="0.3">
      <c r="A247" t="str">
        <f t="shared" si="3"/>
        <v>2020-05-15 Пермь</v>
      </c>
      <c r="B247" s="15">
        <v>43966</v>
      </c>
      <c r="C247" s="16" t="s">
        <v>18</v>
      </c>
      <c r="D247" s="16">
        <v>15</v>
      </c>
      <c r="E247" s="16">
        <v>980</v>
      </c>
      <c r="F247" s="16">
        <v>867</v>
      </c>
    </row>
    <row r="248" spans="1:6" ht="14.25" customHeight="1" x14ac:dyDescent="0.3">
      <c r="A248" t="str">
        <f t="shared" si="3"/>
        <v>2020-05-15 Ростов-на-Дону</v>
      </c>
      <c r="B248" s="15">
        <v>43966</v>
      </c>
      <c r="C248" s="16" t="s">
        <v>19</v>
      </c>
      <c r="D248" s="16">
        <v>15</v>
      </c>
      <c r="E248" s="16">
        <v>688</v>
      </c>
      <c r="F248" s="16">
        <v>598</v>
      </c>
    </row>
    <row r="249" spans="1:6" ht="14.25" customHeight="1" x14ac:dyDescent="0.3">
      <c r="A249" t="str">
        <f t="shared" si="3"/>
        <v>2020-05-15 Санкт-Петербург Север</v>
      </c>
      <c r="B249" s="15">
        <v>43966</v>
      </c>
      <c r="C249" s="16" t="s">
        <v>15</v>
      </c>
      <c r="D249" s="16">
        <v>125</v>
      </c>
      <c r="E249" s="16">
        <v>21862</v>
      </c>
      <c r="F249" s="16">
        <v>20235</v>
      </c>
    </row>
    <row r="250" spans="1:6" ht="14.25" customHeight="1" x14ac:dyDescent="0.3">
      <c r="A250" t="str">
        <f t="shared" si="3"/>
        <v>2020-05-15 Санкт-Петербург Юг</v>
      </c>
      <c r="B250" s="15">
        <v>43966</v>
      </c>
      <c r="C250" s="16" t="s">
        <v>14</v>
      </c>
      <c r="D250" s="16">
        <v>129</v>
      </c>
      <c r="E250" s="16">
        <v>17808</v>
      </c>
      <c r="F250" s="16">
        <v>16486</v>
      </c>
    </row>
    <row r="251" spans="1:6" ht="14.25" customHeight="1" x14ac:dyDescent="0.3">
      <c r="A251" t="str">
        <f t="shared" si="3"/>
        <v>2020-05-15 Тольятти</v>
      </c>
      <c r="B251" s="15">
        <v>43966</v>
      </c>
      <c r="C251" s="16" t="s">
        <v>12</v>
      </c>
      <c r="D251" s="16">
        <v>10</v>
      </c>
      <c r="E251" s="16">
        <v>743</v>
      </c>
      <c r="F251" s="16">
        <v>652</v>
      </c>
    </row>
    <row r="252" spans="1:6" ht="14.25" customHeight="1" x14ac:dyDescent="0.3">
      <c r="A252" t="str">
        <f t="shared" si="3"/>
        <v>2020-05-16 Волгоград</v>
      </c>
      <c r="B252" s="15">
        <v>43967</v>
      </c>
      <c r="C252" s="16" t="s">
        <v>16</v>
      </c>
      <c r="D252" s="16">
        <v>36</v>
      </c>
      <c r="E252" s="16">
        <v>5286</v>
      </c>
      <c r="F252" s="16">
        <v>4867</v>
      </c>
    </row>
    <row r="253" spans="1:6" ht="14.25" customHeight="1" x14ac:dyDescent="0.3">
      <c r="A253" t="str">
        <f t="shared" si="3"/>
        <v>2020-05-16 Екатеринбург</v>
      </c>
      <c r="B253" s="15">
        <v>43967</v>
      </c>
      <c r="C253" s="16" t="s">
        <v>11</v>
      </c>
      <c r="D253" s="16">
        <v>31</v>
      </c>
      <c r="E253" s="16">
        <v>5593</v>
      </c>
      <c r="F253" s="16">
        <v>5177</v>
      </c>
    </row>
    <row r="254" spans="1:6" ht="14.25" customHeight="1" x14ac:dyDescent="0.3">
      <c r="A254" t="str">
        <f t="shared" si="3"/>
        <v>2020-05-16 Казань</v>
      </c>
      <c r="B254" s="15">
        <v>43967</v>
      </c>
      <c r="C254" s="16" t="s">
        <v>17</v>
      </c>
      <c r="D254" s="16">
        <v>21</v>
      </c>
      <c r="E254" s="16">
        <v>2427</v>
      </c>
      <c r="F254" s="16">
        <v>2213</v>
      </c>
    </row>
    <row r="255" spans="1:6" ht="14.25" customHeight="1" x14ac:dyDescent="0.3">
      <c r="A255" t="str">
        <f t="shared" si="3"/>
        <v>2020-05-16 Кемерово</v>
      </c>
      <c r="B255" s="15">
        <v>43967</v>
      </c>
      <c r="C255" s="16" t="s">
        <v>10</v>
      </c>
      <c r="D255" s="16">
        <v>21</v>
      </c>
      <c r="E255" s="16">
        <v>2145</v>
      </c>
      <c r="F255" s="16">
        <v>1947</v>
      </c>
    </row>
    <row r="256" spans="1:6" ht="14.25" customHeight="1" x14ac:dyDescent="0.3">
      <c r="A256" t="str">
        <f t="shared" si="3"/>
        <v>2020-05-16 Краснодар</v>
      </c>
      <c r="B256" s="15">
        <v>43967</v>
      </c>
      <c r="C256" s="16" t="s">
        <v>20</v>
      </c>
      <c r="D256" s="16">
        <v>19</v>
      </c>
      <c r="E256" s="16">
        <v>2039</v>
      </c>
      <c r="F256" s="16">
        <v>1868</v>
      </c>
    </row>
    <row r="257" spans="1:6" ht="14.25" customHeight="1" x14ac:dyDescent="0.3">
      <c r="A257" t="str">
        <f t="shared" si="3"/>
        <v>2020-05-16 Москва Восток</v>
      </c>
      <c r="B257" s="15">
        <v>43967</v>
      </c>
      <c r="C257" s="16" t="s">
        <v>22</v>
      </c>
      <c r="D257" s="16">
        <v>54</v>
      </c>
      <c r="E257" s="16">
        <v>13170</v>
      </c>
      <c r="F257" s="16">
        <v>12299</v>
      </c>
    </row>
    <row r="258" spans="1:6" ht="14.25" customHeight="1" x14ac:dyDescent="0.3">
      <c r="A258" t="str">
        <f t="shared" si="3"/>
        <v>2020-05-16 Москва Запад</v>
      </c>
      <c r="B258" s="15">
        <v>43967</v>
      </c>
      <c r="C258" s="16" t="s">
        <v>21</v>
      </c>
      <c r="D258" s="16">
        <v>60</v>
      </c>
      <c r="E258" s="16">
        <v>14049</v>
      </c>
      <c r="F258" s="16">
        <v>13118</v>
      </c>
    </row>
    <row r="259" spans="1:6" ht="14.25" customHeight="1" x14ac:dyDescent="0.3">
      <c r="A259" t="str">
        <f t="shared" ref="A259:A322" si="4">_xlfn.CONCAT(TEXT(B259,"ГГГГ-ММ-ДД")," ",C259)</f>
        <v>2020-05-16 Нижний Новгород</v>
      </c>
      <c r="B259" s="15">
        <v>43967</v>
      </c>
      <c r="C259" s="16" t="s">
        <v>13</v>
      </c>
      <c r="D259" s="16">
        <v>19</v>
      </c>
      <c r="E259" s="16">
        <v>2080</v>
      </c>
      <c r="F259" s="16">
        <v>1844</v>
      </c>
    </row>
    <row r="260" spans="1:6" ht="14.25" customHeight="1" x14ac:dyDescent="0.3">
      <c r="A260" t="str">
        <f t="shared" si="4"/>
        <v>2020-05-16 Новосибирск</v>
      </c>
      <c r="B260" s="15">
        <v>43967</v>
      </c>
      <c r="C260" s="16" t="s">
        <v>23</v>
      </c>
      <c r="D260" s="16">
        <v>16</v>
      </c>
      <c r="E260" s="16">
        <v>920</v>
      </c>
      <c r="F260" s="16">
        <v>818</v>
      </c>
    </row>
    <row r="261" spans="1:6" ht="14.25" customHeight="1" x14ac:dyDescent="0.3">
      <c r="A261" t="str">
        <f t="shared" si="4"/>
        <v>2020-05-16 Пермь</v>
      </c>
      <c r="B261" s="15">
        <v>43967</v>
      </c>
      <c r="C261" s="16" t="s">
        <v>18</v>
      </c>
      <c r="D261" s="16">
        <v>15</v>
      </c>
      <c r="E261" s="16">
        <v>1111</v>
      </c>
      <c r="F261" s="16">
        <v>992</v>
      </c>
    </row>
    <row r="262" spans="1:6" ht="14.25" customHeight="1" x14ac:dyDescent="0.3">
      <c r="A262" t="str">
        <f t="shared" si="4"/>
        <v>2020-05-16 Ростов-на-Дону</v>
      </c>
      <c r="B262" s="15">
        <v>43967</v>
      </c>
      <c r="C262" s="16" t="s">
        <v>19</v>
      </c>
      <c r="D262" s="16">
        <v>15</v>
      </c>
      <c r="E262" s="16">
        <v>747</v>
      </c>
      <c r="F262" s="16">
        <v>647</v>
      </c>
    </row>
    <row r="263" spans="1:6" ht="14.25" customHeight="1" x14ac:dyDescent="0.3">
      <c r="A263" t="str">
        <f t="shared" si="4"/>
        <v>2020-05-16 Санкт-Петербург Север</v>
      </c>
      <c r="B263" s="15">
        <v>43967</v>
      </c>
      <c r="C263" s="16" t="s">
        <v>15</v>
      </c>
      <c r="D263" s="16">
        <v>125</v>
      </c>
      <c r="E263" s="16">
        <v>22291</v>
      </c>
      <c r="F263" s="16">
        <v>20635</v>
      </c>
    </row>
    <row r="264" spans="1:6" ht="14.25" customHeight="1" x14ac:dyDescent="0.3">
      <c r="A264" t="str">
        <f t="shared" si="4"/>
        <v>2020-05-16 Санкт-Петербург Юг</v>
      </c>
      <c r="B264" s="15">
        <v>43967</v>
      </c>
      <c r="C264" s="16" t="s">
        <v>14</v>
      </c>
      <c r="D264" s="16">
        <v>129</v>
      </c>
      <c r="E264" s="16">
        <v>17914</v>
      </c>
      <c r="F264" s="16">
        <v>16631</v>
      </c>
    </row>
    <row r="265" spans="1:6" ht="14.25" customHeight="1" x14ac:dyDescent="0.3">
      <c r="A265" t="str">
        <f t="shared" si="4"/>
        <v>2020-05-16 Тольятти</v>
      </c>
      <c r="B265" s="15">
        <v>43967</v>
      </c>
      <c r="C265" s="16" t="s">
        <v>12</v>
      </c>
      <c r="D265" s="16">
        <v>10</v>
      </c>
      <c r="E265" s="16">
        <v>760</v>
      </c>
      <c r="F265" s="16">
        <v>672</v>
      </c>
    </row>
    <row r="266" spans="1:6" ht="14.25" customHeight="1" x14ac:dyDescent="0.3">
      <c r="A266" t="str">
        <f t="shared" si="4"/>
        <v>2020-05-17 Волгоград</v>
      </c>
      <c r="B266" s="15">
        <v>43968</v>
      </c>
      <c r="C266" s="16" t="s">
        <v>16</v>
      </c>
      <c r="D266" s="16">
        <v>36</v>
      </c>
      <c r="E266" s="16">
        <v>4918</v>
      </c>
      <c r="F266" s="16">
        <v>4554</v>
      </c>
    </row>
    <row r="267" spans="1:6" ht="14.25" customHeight="1" x14ac:dyDescent="0.3">
      <c r="A267" t="str">
        <f t="shared" si="4"/>
        <v>2020-05-17 Екатеринбург</v>
      </c>
      <c r="B267" s="15">
        <v>43968</v>
      </c>
      <c r="C267" s="16" t="s">
        <v>11</v>
      </c>
      <c r="D267" s="16">
        <v>31</v>
      </c>
      <c r="E267" s="16">
        <v>5206</v>
      </c>
      <c r="F267" s="16">
        <v>4843</v>
      </c>
    </row>
    <row r="268" spans="1:6" ht="14.25" customHeight="1" x14ac:dyDescent="0.3">
      <c r="A268" t="str">
        <f t="shared" si="4"/>
        <v>2020-05-17 Казань</v>
      </c>
      <c r="B268" s="15">
        <v>43968</v>
      </c>
      <c r="C268" s="16" t="s">
        <v>17</v>
      </c>
      <c r="D268" s="16">
        <v>21</v>
      </c>
      <c r="E268" s="16">
        <v>2054</v>
      </c>
      <c r="F268" s="16">
        <v>1883</v>
      </c>
    </row>
    <row r="269" spans="1:6" ht="14.25" customHeight="1" x14ac:dyDescent="0.3">
      <c r="A269" t="str">
        <f t="shared" si="4"/>
        <v>2020-05-17 Кемерово</v>
      </c>
      <c r="B269" s="15">
        <v>43968</v>
      </c>
      <c r="C269" s="16" t="s">
        <v>10</v>
      </c>
      <c r="D269" s="16">
        <v>21</v>
      </c>
      <c r="E269" s="16">
        <v>1874</v>
      </c>
      <c r="F269" s="16">
        <v>1705</v>
      </c>
    </row>
    <row r="270" spans="1:6" ht="14.25" customHeight="1" x14ac:dyDescent="0.3">
      <c r="A270" t="str">
        <f t="shared" si="4"/>
        <v>2020-05-17 Краснодар</v>
      </c>
      <c r="B270" s="15">
        <v>43968</v>
      </c>
      <c r="C270" s="16" t="s">
        <v>20</v>
      </c>
      <c r="D270" s="16">
        <v>19</v>
      </c>
      <c r="E270" s="16">
        <v>1790</v>
      </c>
      <c r="F270" s="16">
        <v>1633</v>
      </c>
    </row>
    <row r="271" spans="1:6" ht="14.25" customHeight="1" x14ac:dyDescent="0.3">
      <c r="A271" t="str">
        <f t="shared" si="4"/>
        <v>2020-05-17 Москва Восток</v>
      </c>
      <c r="B271" s="15">
        <v>43968</v>
      </c>
      <c r="C271" s="16" t="s">
        <v>22</v>
      </c>
      <c r="D271" s="16">
        <v>54</v>
      </c>
      <c r="E271" s="16">
        <v>11128</v>
      </c>
      <c r="F271" s="16">
        <v>10467</v>
      </c>
    </row>
    <row r="272" spans="1:6" ht="14.25" customHeight="1" x14ac:dyDescent="0.3">
      <c r="A272" t="str">
        <f t="shared" si="4"/>
        <v>2020-05-17 Москва Запад</v>
      </c>
      <c r="B272" s="15">
        <v>43968</v>
      </c>
      <c r="C272" s="16" t="s">
        <v>21</v>
      </c>
      <c r="D272" s="16">
        <v>60</v>
      </c>
      <c r="E272" s="16">
        <v>11698</v>
      </c>
      <c r="F272" s="16">
        <v>10989</v>
      </c>
    </row>
    <row r="273" spans="1:6" ht="14.25" customHeight="1" x14ac:dyDescent="0.3">
      <c r="A273" t="str">
        <f t="shared" si="4"/>
        <v>2020-05-17 Нижний Новгород</v>
      </c>
      <c r="B273" s="15">
        <v>43968</v>
      </c>
      <c r="C273" s="16" t="s">
        <v>13</v>
      </c>
      <c r="D273" s="16">
        <v>19</v>
      </c>
      <c r="E273" s="16">
        <v>1871</v>
      </c>
      <c r="F273" s="16">
        <v>1660</v>
      </c>
    </row>
    <row r="274" spans="1:6" ht="14.25" customHeight="1" x14ac:dyDescent="0.3">
      <c r="A274" t="str">
        <f t="shared" si="4"/>
        <v>2020-05-17 Новосибирск</v>
      </c>
      <c r="B274" s="15">
        <v>43968</v>
      </c>
      <c r="C274" s="16" t="s">
        <v>23</v>
      </c>
      <c r="D274" s="16">
        <v>16</v>
      </c>
      <c r="E274" s="16">
        <v>859</v>
      </c>
      <c r="F274" s="16">
        <v>746</v>
      </c>
    </row>
    <row r="275" spans="1:6" ht="14.25" customHeight="1" x14ac:dyDescent="0.3">
      <c r="A275" t="str">
        <f t="shared" si="4"/>
        <v>2020-05-17 Пермь</v>
      </c>
      <c r="B275" s="15">
        <v>43968</v>
      </c>
      <c r="C275" s="16" t="s">
        <v>18</v>
      </c>
      <c r="D275" s="16">
        <v>15</v>
      </c>
      <c r="E275" s="16">
        <v>971</v>
      </c>
      <c r="F275" s="16">
        <v>856</v>
      </c>
    </row>
    <row r="276" spans="1:6" ht="14.25" customHeight="1" x14ac:dyDescent="0.3">
      <c r="A276" t="str">
        <f t="shared" si="4"/>
        <v>2020-05-17 Ростов-на-Дону</v>
      </c>
      <c r="B276" s="15">
        <v>43968</v>
      </c>
      <c r="C276" s="16" t="s">
        <v>19</v>
      </c>
      <c r="D276" s="16">
        <v>15</v>
      </c>
      <c r="E276" s="16">
        <v>692</v>
      </c>
      <c r="F276" s="16">
        <v>591</v>
      </c>
    </row>
    <row r="277" spans="1:6" ht="14.25" customHeight="1" x14ac:dyDescent="0.3">
      <c r="A277" t="str">
        <f t="shared" si="4"/>
        <v>2020-05-17 Санкт-Петербург Север</v>
      </c>
      <c r="B277" s="15">
        <v>43968</v>
      </c>
      <c r="C277" s="16" t="s">
        <v>15</v>
      </c>
      <c r="D277" s="16">
        <v>125</v>
      </c>
      <c r="E277" s="16">
        <v>20079</v>
      </c>
      <c r="F277" s="16">
        <v>18721</v>
      </c>
    </row>
    <row r="278" spans="1:6" ht="14.25" customHeight="1" x14ac:dyDescent="0.3">
      <c r="A278" t="str">
        <f t="shared" si="4"/>
        <v>2020-05-17 Санкт-Петербург Юг</v>
      </c>
      <c r="B278" s="15">
        <v>43968</v>
      </c>
      <c r="C278" s="16" t="s">
        <v>14</v>
      </c>
      <c r="D278" s="16">
        <v>129</v>
      </c>
      <c r="E278" s="16">
        <v>15744</v>
      </c>
      <c r="F278" s="16">
        <v>14685</v>
      </c>
    </row>
    <row r="279" spans="1:6" ht="14.25" customHeight="1" x14ac:dyDescent="0.3">
      <c r="A279" t="str">
        <f t="shared" si="4"/>
        <v>2020-05-17 Тольятти</v>
      </c>
      <c r="B279" s="15">
        <v>43968</v>
      </c>
      <c r="C279" s="16" t="s">
        <v>12</v>
      </c>
      <c r="D279" s="16">
        <v>10</v>
      </c>
      <c r="E279" s="16">
        <v>591</v>
      </c>
      <c r="F279" s="16">
        <v>513</v>
      </c>
    </row>
    <row r="280" spans="1:6" ht="14.25" customHeight="1" x14ac:dyDescent="0.3">
      <c r="A280" t="str">
        <f t="shared" si="4"/>
        <v>2020-05-18 Волгоград</v>
      </c>
      <c r="B280" s="15">
        <v>43969</v>
      </c>
      <c r="C280" s="16" t="s">
        <v>16</v>
      </c>
      <c r="D280" s="16">
        <v>36</v>
      </c>
      <c r="E280" s="16">
        <v>4885</v>
      </c>
      <c r="F280" s="16">
        <v>4502</v>
      </c>
    </row>
    <row r="281" spans="1:6" ht="14.25" customHeight="1" x14ac:dyDescent="0.3">
      <c r="A281" t="str">
        <f t="shared" si="4"/>
        <v>2020-05-18 Екатеринбург</v>
      </c>
      <c r="B281" s="15">
        <v>43969</v>
      </c>
      <c r="C281" s="16" t="s">
        <v>11</v>
      </c>
      <c r="D281" s="16">
        <v>31</v>
      </c>
      <c r="E281" s="16">
        <v>5165</v>
      </c>
      <c r="F281" s="16">
        <v>4813</v>
      </c>
    </row>
    <row r="282" spans="1:6" ht="14.25" customHeight="1" x14ac:dyDescent="0.3">
      <c r="A282" t="str">
        <f t="shared" si="4"/>
        <v>2020-05-18 Казань</v>
      </c>
      <c r="B282" s="15">
        <v>43969</v>
      </c>
      <c r="C282" s="16" t="s">
        <v>17</v>
      </c>
      <c r="D282" s="16">
        <v>21</v>
      </c>
      <c r="E282" s="16">
        <v>2136</v>
      </c>
      <c r="F282" s="16">
        <v>1947</v>
      </c>
    </row>
    <row r="283" spans="1:6" ht="14.25" customHeight="1" x14ac:dyDescent="0.3">
      <c r="A283" t="str">
        <f t="shared" si="4"/>
        <v>2020-05-18 Кемерово</v>
      </c>
      <c r="B283" s="15">
        <v>43969</v>
      </c>
      <c r="C283" s="16" t="s">
        <v>10</v>
      </c>
      <c r="D283" s="16">
        <v>21</v>
      </c>
      <c r="E283" s="16">
        <v>1834</v>
      </c>
      <c r="F283" s="16">
        <v>1660</v>
      </c>
    </row>
    <row r="284" spans="1:6" ht="14.25" customHeight="1" x14ac:dyDescent="0.3">
      <c r="A284" t="str">
        <f t="shared" si="4"/>
        <v>2020-05-18 Краснодар</v>
      </c>
      <c r="B284" s="15">
        <v>43969</v>
      </c>
      <c r="C284" s="16" t="s">
        <v>20</v>
      </c>
      <c r="D284" s="16">
        <v>19</v>
      </c>
      <c r="E284" s="16">
        <v>1741</v>
      </c>
      <c r="F284" s="16">
        <v>1597</v>
      </c>
    </row>
    <row r="285" spans="1:6" ht="14.25" customHeight="1" x14ac:dyDescent="0.3">
      <c r="A285" t="str">
        <f t="shared" si="4"/>
        <v>2020-05-18 Москва Восток</v>
      </c>
      <c r="B285" s="15">
        <v>43969</v>
      </c>
      <c r="C285" s="16" t="s">
        <v>22</v>
      </c>
      <c r="D285" s="16">
        <v>54</v>
      </c>
      <c r="E285" s="16">
        <v>12012</v>
      </c>
      <c r="F285" s="16">
        <v>11308</v>
      </c>
    </row>
    <row r="286" spans="1:6" ht="14.25" customHeight="1" x14ac:dyDescent="0.3">
      <c r="A286" t="str">
        <f t="shared" si="4"/>
        <v>2020-05-18 Москва Запад</v>
      </c>
      <c r="B286" s="15">
        <v>43969</v>
      </c>
      <c r="C286" s="16" t="s">
        <v>21</v>
      </c>
      <c r="D286" s="16">
        <v>60</v>
      </c>
      <c r="E286" s="16">
        <v>12460</v>
      </c>
      <c r="F286" s="16">
        <v>11665</v>
      </c>
    </row>
    <row r="287" spans="1:6" ht="14.25" customHeight="1" x14ac:dyDescent="0.3">
      <c r="A287" t="str">
        <f t="shared" si="4"/>
        <v>2020-05-18 Нижний Новгород</v>
      </c>
      <c r="B287" s="15">
        <v>43969</v>
      </c>
      <c r="C287" s="16" t="s">
        <v>13</v>
      </c>
      <c r="D287" s="16">
        <v>19</v>
      </c>
      <c r="E287" s="16">
        <v>1858</v>
      </c>
      <c r="F287" s="16">
        <v>1648</v>
      </c>
    </row>
    <row r="288" spans="1:6" ht="14.25" customHeight="1" x14ac:dyDescent="0.3">
      <c r="A288" t="str">
        <f t="shared" si="4"/>
        <v>2020-05-18 Новосибирск</v>
      </c>
      <c r="B288" s="15">
        <v>43969</v>
      </c>
      <c r="C288" s="16" t="s">
        <v>23</v>
      </c>
      <c r="D288" s="16">
        <v>16</v>
      </c>
      <c r="E288" s="16">
        <v>864</v>
      </c>
      <c r="F288" s="16">
        <v>765</v>
      </c>
    </row>
    <row r="289" spans="1:6" ht="14.25" customHeight="1" x14ac:dyDescent="0.3">
      <c r="A289" t="str">
        <f t="shared" si="4"/>
        <v>2020-05-18 Пермь</v>
      </c>
      <c r="B289" s="15">
        <v>43969</v>
      </c>
      <c r="C289" s="16" t="s">
        <v>18</v>
      </c>
      <c r="D289" s="16">
        <v>16</v>
      </c>
      <c r="E289" s="16">
        <v>925</v>
      </c>
      <c r="F289" s="16">
        <v>816</v>
      </c>
    </row>
    <row r="290" spans="1:6" ht="14.25" customHeight="1" x14ac:dyDescent="0.3">
      <c r="A290" t="str">
        <f t="shared" si="4"/>
        <v>2020-05-18 Ростов-на-Дону</v>
      </c>
      <c r="B290" s="15">
        <v>43969</v>
      </c>
      <c r="C290" s="16" t="s">
        <v>19</v>
      </c>
      <c r="D290" s="16">
        <v>15</v>
      </c>
      <c r="E290" s="16">
        <v>729</v>
      </c>
      <c r="F290" s="16">
        <v>636</v>
      </c>
    </row>
    <row r="291" spans="1:6" ht="14.25" customHeight="1" x14ac:dyDescent="0.3">
      <c r="A291" t="str">
        <f t="shared" si="4"/>
        <v>2020-05-18 Санкт-Петербург Север</v>
      </c>
      <c r="B291" s="15">
        <v>43969</v>
      </c>
      <c r="C291" s="16" t="s">
        <v>15</v>
      </c>
      <c r="D291" s="16">
        <v>125</v>
      </c>
      <c r="E291" s="16">
        <v>20449</v>
      </c>
      <c r="F291" s="16">
        <v>19060</v>
      </c>
    </row>
    <row r="292" spans="1:6" ht="14.25" customHeight="1" x14ac:dyDescent="0.3">
      <c r="A292" t="str">
        <f t="shared" si="4"/>
        <v>2020-05-18 Санкт-Петербург Юг</v>
      </c>
      <c r="B292" s="15">
        <v>43969</v>
      </c>
      <c r="C292" s="16" t="s">
        <v>14</v>
      </c>
      <c r="D292" s="16">
        <v>129</v>
      </c>
      <c r="E292" s="16">
        <v>16110</v>
      </c>
      <c r="F292" s="16">
        <v>14992</v>
      </c>
    </row>
    <row r="293" spans="1:6" ht="14.25" customHeight="1" x14ac:dyDescent="0.3">
      <c r="A293" t="str">
        <f t="shared" si="4"/>
        <v>2020-05-18 Тольятти</v>
      </c>
      <c r="B293" s="15">
        <v>43969</v>
      </c>
      <c r="C293" s="16" t="s">
        <v>12</v>
      </c>
      <c r="D293" s="16">
        <v>10</v>
      </c>
      <c r="E293" s="16">
        <v>645</v>
      </c>
      <c r="F293" s="16">
        <v>565</v>
      </c>
    </row>
    <row r="294" spans="1:6" ht="14.25" customHeight="1" x14ac:dyDescent="0.3">
      <c r="A294" t="str">
        <f t="shared" si="4"/>
        <v>2020-05-19 Волгоград</v>
      </c>
      <c r="B294" s="15">
        <v>43970</v>
      </c>
      <c r="C294" s="16" t="s">
        <v>16</v>
      </c>
      <c r="D294" s="16">
        <v>36</v>
      </c>
      <c r="E294" s="16">
        <v>5094</v>
      </c>
      <c r="F294" s="16">
        <v>4716</v>
      </c>
    </row>
    <row r="295" spans="1:6" ht="14.25" customHeight="1" x14ac:dyDescent="0.3">
      <c r="A295" t="str">
        <f t="shared" si="4"/>
        <v>2020-05-19 Екатеринбург</v>
      </c>
      <c r="B295" s="15">
        <v>43970</v>
      </c>
      <c r="C295" s="16" t="s">
        <v>11</v>
      </c>
      <c r="D295" s="16">
        <v>31</v>
      </c>
      <c r="E295" s="16">
        <v>5389</v>
      </c>
      <c r="F295" s="16">
        <v>5024</v>
      </c>
    </row>
    <row r="296" spans="1:6" ht="14.25" customHeight="1" x14ac:dyDescent="0.3">
      <c r="A296" t="str">
        <f t="shared" si="4"/>
        <v>2020-05-19 Казань</v>
      </c>
      <c r="B296" s="15">
        <v>43970</v>
      </c>
      <c r="C296" s="16" t="s">
        <v>17</v>
      </c>
      <c r="D296" s="16">
        <v>21</v>
      </c>
      <c r="E296" s="16">
        <v>2245</v>
      </c>
      <c r="F296" s="16">
        <v>2053</v>
      </c>
    </row>
    <row r="297" spans="1:6" ht="14.25" customHeight="1" x14ac:dyDescent="0.3">
      <c r="A297" t="str">
        <f t="shared" si="4"/>
        <v>2020-05-19 Кемерово</v>
      </c>
      <c r="B297" s="15">
        <v>43970</v>
      </c>
      <c r="C297" s="16" t="s">
        <v>10</v>
      </c>
      <c r="D297" s="16">
        <v>21</v>
      </c>
      <c r="E297" s="16">
        <v>1860</v>
      </c>
      <c r="F297" s="16">
        <v>1704</v>
      </c>
    </row>
    <row r="298" spans="1:6" ht="14.25" customHeight="1" x14ac:dyDescent="0.3">
      <c r="A298" t="str">
        <f t="shared" si="4"/>
        <v>2020-05-19 Краснодар</v>
      </c>
      <c r="B298" s="15">
        <v>43970</v>
      </c>
      <c r="C298" s="16" t="s">
        <v>20</v>
      </c>
      <c r="D298" s="16">
        <v>19</v>
      </c>
      <c r="E298" s="16">
        <v>1831</v>
      </c>
      <c r="F298" s="16">
        <v>1667</v>
      </c>
    </row>
    <row r="299" spans="1:6" ht="14.25" customHeight="1" x14ac:dyDescent="0.3">
      <c r="A299" t="str">
        <f t="shared" si="4"/>
        <v>2020-05-19 Москва Восток</v>
      </c>
      <c r="B299" s="15">
        <v>43970</v>
      </c>
      <c r="C299" s="16" t="s">
        <v>22</v>
      </c>
      <c r="D299" s="16">
        <v>54</v>
      </c>
      <c r="E299" s="16">
        <v>13070</v>
      </c>
      <c r="F299" s="16">
        <v>12244</v>
      </c>
    </row>
    <row r="300" spans="1:6" ht="14.25" customHeight="1" x14ac:dyDescent="0.3">
      <c r="A300" t="str">
        <f t="shared" si="4"/>
        <v>2020-05-19 Москва Запад</v>
      </c>
      <c r="B300" s="15">
        <v>43970</v>
      </c>
      <c r="C300" s="16" t="s">
        <v>21</v>
      </c>
      <c r="D300" s="16">
        <v>60</v>
      </c>
      <c r="E300" s="16">
        <v>13867</v>
      </c>
      <c r="F300" s="16">
        <v>12987</v>
      </c>
    </row>
    <row r="301" spans="1:6" ht="14.25" customHeight="1" x14ac:dyDescent="0.3">
      <c r="A301" t="str">
        <f t="shared" si="4"/>
        <v>2020-05-19 Нижний Новгород</v>
      </c>
      <c r="B301" s="15">
        <v>43970</v>
      </c>
      <c r="C301" s="16" t="s">
        <v>13</v>
      </c>
      <c r="D301" s="16">
        <v>19</v>
      </c>
      <c r="E301" s="16">
        <v>1999</v>
      </c>
      <c r="F301" s="16">
        <v>1799</v>
      </c>
    </row>
    <row r="302" spans="1:6" ht="14.25" customHeight="1" x14ac:dyDescent="0.3">
      <c r="A302" t="str">
        <f t="shared" si="4"/>
        <v>2020-05-19 Новосибирск</v>
      </c>
      <c r="B302" s="15">
        <v>43970</v>
      </c>
      <c r="C302" s="16" t="s">
        <v>23</v>
      </c>
      <c r="D302" s="16">
        <v>17</v>
      </c>
      <c r="E302" s="16">
        <v>857</v>
      </c>
      <c r="F302" s="16">
        <v>757</v>
      </c>
    </row>
    <row r="303" spans="1:6" ht="14.25" customHeight="1" x14ac:dyDescent="0.3">
      <c r="A303" t="str">
        <f t="shared" si="4"/>
        <v>2020-05-19 Пермь</v>
      </c>
      <c r="B303" s="15">
        <v>43970</v>
      </c>
      <c r="C303" s="16" t="s">
        <v>18</v>
      </c>
      <c r="D303" s="16">
        <v>16</v>
      </c>
      <c r="E303" s="16">
        <v>1012</v>
      </c>
      <c r="F303" s="16">
        <v>900</v>
      </c>
    </row>
    <row r="304" spans="1:6" ht="14.25" customHeight="1" x14ac:dyDescent="0.3">
      <c r="A304" t="str">
        <f t="shared" si="4"/>
        <v>2020-05-19 Ростов-на-Дону</v>
      </c>
      <c r="B304" s="15">
        <v>43970</v>
      </c>
      <c r="C304" s="16" t="s">
        <v>19</v>
      </c>
      <c r="D304" s="16">
        <v>15</v>
      </c>
      <c r="E304" s="16">
        <v>930</v>
      </c>
      <c r="F304" s="16">
        <v>827</v>
      </c>
    </row>
    <row r="305" spans="1:6" ht="14.25" customHeight="1" x14ac:dyDescent="0.3">
      <c r="A305" t="str">
        <f t="shared" si="4"/>
        <v>2020-05-19 Санкт-Петербург Север</v>
      </c>
      <c r="B305" s="15">
        <v>43970</v>
      </c>
      <c r="C305" s="16" t="s">
        <v>15</v>
      </c>
      <c r="D305" s="16">
        <v>125</v>
      </c>
      <c r="E305" s="16">
        <v>20771</v>
      </c>
      <c r="F305" s="16">
        <v>19338</v>
      </c>
    </row>
    <row r="306" spans="1:6" ht="14.25" customHeight="1" x14ac:dyDescent="0.3">
      <c r="A306" t="str">
        <f t="shared" si="4"/>
        <v>2020-05-19 Санкт-Петербург Юг</v>
      </c>
      <c r="B306" s="15">
        <v>43970</v>
      </c>
      <c r="C306" s="16" t="s">
        <v>14</v>
      </c>
      <c r="D306" s="16">
        <v>129</v>
      </c>
      <c r="E306" s="16">
        <v>16191</v>
      </c>
      <c r="F306" s="16">
        <v>15102</v>
      </c>
    </row>
    <row r="307" spans="1:6" ht="14.25" customHeight="1" x14ac:dyDescent="0.3">
      <c r="A307" t="str">
        <f t="shared" si="4"/>
        <v>2020-05-19 Тольятти</v>
      </c>
      <c r="B307" s="15">
        <v>43970</v>
      </c>
      <c r="C307" s="16" t="s">
        <v>12</v>
      </c>
      <c r="D307" s="16">
        <v>10</v>
      </c>
      <c r="E307" s="16">
        <v>649</v>
      </c>
      <c r="F307" s="16">
        <v>568</v>
      </c>
    </row>
    <row r="308" spans="1:6" ht="14.25" customHeight="1" x14ac:dyDescent="0.3">
      <c r="A308" t="str">
        <f t="shared" si="4"/>
        <v>2020-05-20 Волгоград</v>
      </c>
      <c r="B308" s="15">
        <v>43971</v>
      </c>
      <c r="C308" s="16" t="s">
        <v>16</v>
      </c>
      <c r="D308" s="16">
        <v>36</v>
      </c>
      <c r="E308" s="16">
        <v>5914</v>
      </c>
      <c r="F308" s="16">
        <v>5384</v>
      </c>
    </row>
    <row r="309" spans="1:6" ht="14.25" customHeight="1" x14ac:dyDescent="0.3">
      <c r="A309" t="str">
        <f t="shared" si="4"/>
        <v>2020-05-20 Екатеринбург</v>
      </c>
      <c r="B309" s="15">
        <v>43971</v>
      </c>
      <c r="C309" s="16" t="s">
        <v>11</v>
      </c>
      <c r="D309" s="16">
        <v>31</v>
      </c>
      <c r="E309" s="16">
        <v>5698</v>
      </c>
      <c r="F309" s="16">
        <v>5258</v>
      </c>
    </row>
    <row r="310" spans="1:6" ht="14.25" customHeight="1" x14ac:dyDescent="0.3">
      <c r="A310" t="str">
        <f t="shared" si="4"/>
        <v>2020-05-20 Казань</v>
      </c>
      <c r="B310" s="15">
        <v>43971</v>
      </c>
      <c r="C310" s="16" t="s">
        <v>17</v>
      </c>
      <c r="D310" s="16">
        <v>21</v>
      </c>
      <c r="E310" s="16">
        <v>2410</v>
      </c>
      <c r="F310" s="16">
        <v>2202</v>
      </c>
    </row>
    <row r="311" spans="1:6" ht="14.25" customHeight="1" x14ac:dyDescent="0.3">
      <c r="A311" t="str">
        <f t="shared" si="4"/>
        <v>2020-05-20 Кемерово</v>
      </c>
      <c r="B311" s="15">
        <v>43971</v>
      </c>
      <c r="C311" s="16" t="s">
        <v>10</v>
      </c>
      <c r="D311" s="16">
        <v>21</v>
      </c>
      <c r="E311" s="16">
        <v>1921</v>
      </c>
      <c r="F311" s="16">
        <v>1767</v>
      </c>
    </row>
    <row r="312" spans="1:6" ht="14.25" customHeight="1" x14ac:dyDescent="0.3">
      <c r="A312" t="str">
        <f t="shared" si="4"/>
        <v>2020-05-20 Краснодар</v>
      </c>
      <c r="B312" s="15">
        <v>43971</v>
      </c>
      <c r="C312" s="16" t="s">
        <v>20</v>
      </c>
      <c r="D312" s="16">
        <v>19</v>
      </c>
      <c r="E312" s="16">
        <v>1823</v>
      </c>
      <c r="F312" s="16">
        <v>1678</v>
      </c>
    </row>
    <row r="313" spans="1:6" ht="14.25" customHeight="1" x14ac:dyDescent="0.3">
      <c r="A313" t="str">
        <f t="shared" si="4"/>
        <v>2020-05-20 Москва Восток</v>
      </c>
      <c r="B313" s="15">
        <v>43971</v>
      </c>
      <c r="C313" s="16" t="s">
        <v>22</v>
      </c>
      <c r="D313" s="16">
        <v>54</v>
      </c>
      <c r="E313" s="16">
        <v>13298</v>
      </c>
      <c r="F313" s="16">
        <v>12428</v>
      </c>
    </row>
    <row r="314" spans="1:6" ht="14.25" customHeight="1" x14ac:dyDescent="0.3">
      <c r="A314" t="str">
        <f t="shared" si="4"/>
        <v>2020-05-20 Москва Запад</v>
      </c>
      <c r="B314" s="15">
        <v>43971</v>
      </c>
      <c r="C314" s="16" t="s">
        <v>21</v>
      </c>
      <c r="D314" s="16">
        <v>60</v>
      </c>
      <c r="E314" s="16">
        <v>13792</v>
      </c>
      <c r="F314" s="16">
        <v>12834</v>
      </c>
    </row>
    <row r="315" spans="1:6" ht="14.25" customHeight="1" x14ac:dyDescent="0.3">
      <c r="A315" t="str">
        <f t="shared" si="4"/>
        <v>2020-05-20 Нижний Новгород</v>
      </c>
      <c r="B315" s="15">
        <v>43971</v>
      </c>
      <c r="C315" s="16" t="s">
        <v>13</v>
      </c>
      <c r="D315" s="16">
        <v>19</v>
      </c>
      <c r="E315" s="16">
        <v>1889</v>
      </c>
      <c r="F315" s="16">
        <v>1690</v>
      </c>
    </row>
    <row r="316" spans="1:6" ht="14.25" customHeight="1" x14ac:dyDescent="0.3">
      <c r="A316" t="str">
        <f t="shared" si="4"/>
        <v>2020-05-20 Новосибирск</v>
      </c>
      <c r="B316" s="15">
        <v>43971</v>
      </c>
      <c r="C316" s="16" t="s">
        <v>23</v>
      </c>
      <c r="D316" s="16">
        <v>17</v>
      </c>
      <c r="E316" s="16">
        <v>890</v>
      </c>
      <c r="F316" s="16">
        <v>794</v>
      </c>
    </row>
    <row r="317" spans="1:6" ht="14.25" customHeight="1" x14ac:dyDescent="0.3">
      <c r="A317" t="str">
        <f t="shared" si="4"/>
        <v>2020-05-20 Пермь</v>
      </c>
      <c r="B317" s="15">
        <v>43971</v>
      </c>
      <c r="C317" s="16" t="s">
        <v>18</v>
      </c>
      <c r="D317" s="16">
        <v>16</v>
      </c>
      <c r="E317" s="16">
        <v>1050</v>
      </c>
      <c r="F317" s="16">
        <v>938</v>
      </c>
    </row>
    <row r="318" spans="1:6" ht="14.25" customHeight="1" x14ac:dyDescent="0.3">
      <c r="A318" t="str">
        <f t="shared" si="4"/>
        <v>2020-05-20 Ростов-на-Дону</v>
      </c>
      <c r="B318" s="15">
        <v>43971</v>
      </c>
      <c r="C318" s="16" t="s">
        <v>19</v>
      </c>
      <c r="D318" s="16">
        <v>15</v>
      </c>
      <c r="E318" s="16">
        <v>760</v>
      </c>
      <c r="F318" s="16">
        <v>664</v>
      </c>
    </row>
    <row r="319" spans="1:6" ht="14.25" customHeight="1" x14ac:dyDescent="0.3">
      <c r="A319" t="str">
        <f t="shared" si="4"/>
        <v>2020-05-20 Санкт-Петербург Север</v>
      </c>
      <c r="B319" s="15">
        <v>43971</v>
      </c>
      <c r="C319" s="16" t="s">
        <v>15</v>
      </c>
      <c r="D319" s="16">
        <v>125</v>
      </c>
      <c r="E319" s="16">
        <v>21674</v>
      </c>
      <c r="F319" s="16">
        <v>20155</v>
      </c>
    </row>
    <row r="320" spans="1:6" ht="14.25" customHeight="1" x14ac:dyDescent="0.3">
      <c r="A320" t="str">
        <f t="shared" si="4"/>
        <v>2020-05-20 Санкт-Петербург Юг</v>
      </c>
      <c r="B320" s="15">
        <v>43971</v>
      </c>
      <c r="C320" s="16" t="s">
        <v>14</v>
      </c>
      <c r="D320" s="16">
        <v>129</v>
      </c>
      <c r="E320" s="16">
        <v>17095</v>
      </c>
      <c r="F320" s="16">
        <v>15919</v>
      </c>
    </row>
    <row r="321" spans="1:6" ht="14.25" customHeight="1" x14ac:dyDescent="0.3">
      <c r="A321" t="str">
        <f t="shared" si="4"/>
        <v>2020-05-20 Тольятти</v>
      </c>
      <c r="B321" s="15">
        <v>43971</v>
      </c>
      <c r="C321" s="16" t="s">
        <v>12</v>
      </c>
      <c r="D321" s="16">
        <v>10</v>
      </c>
      <c r="E321" s="16">
        <v>745</v>
      </c>
      <c r="F321" s="16">
        <v>654</v>
      </c>
    </row>
    <row r="322" spans="1:6" ht="14.25" customHeight="1" x14ac:dyDescent="0.3">
      <c r="A322" t="str">
        <f t="shared" si="4"/>
        <v>2020-05-21 Волгоград</v>
      </c>
      <c r="B322" s="15">
        <v>43972</v>
      </c>
      <c r="C322" s="16" t="s">
        <v>16</v>
      </c>
      <c r="D322" s="16">
        <v>36</v>
      </c>
      <c r="E322" s="16">
        <v>4816</v>
      </c>
      <c r="F322" s="16">
        <v>4452</v>
      </c>
    </row>
    <row r="323" spans="1:6" ht="14.25" customHeight="1" x14ac:dyDescent="0.3">
      <c r="A323" t="str">
        <f t="shared" ref="A323:A386" si="5">_xlfn.CONCAT(TEXT(B323,"ГГГГ-ММ-ДД")," ",C323)</f>
        <v>2020-05-21 Екатеринбург</v>
      </c>
      <c r="B323" s="15">
        <v>43972</v>
      </c>
      <c r="C323" s="16" t="s">
        <v>11</v>
      </c>
      <c r="D323" s="16">
        <v>31</v>
      </c>
      <c r="E323" s="16">
        <v>5207</v>
      </c>
      <c r="F323" s="16">
        <v>4868</v>
      </c>
    </row>
    <row r="324" spans="1:6" ht="14.25" customHeight="1" x14ac:dyDescent="0.3">
      <c r="A324" t="str">
        <f t="shared" si="5"/>
        <v>2020-05-21 Казань</v>
      </c>
      <c r="B324" s="15">
        <v>43972</v>
      </c>
      <c r="C324" s="16" t="s">
        <v>17</v>
      </c>
      <c r="D324" s="16">
        <v>21</v>
      </c>
      <c r="E324" s="16">
        <v>2335</v>
      </c>
      <c r="F324" s="16">
        <v>2126</v>
      </c>
    </row>
    <row r="325" spans="1:6" ht="14.25" customHeight="1" x14ac:dyDescent="0.3">
      <c r="A325" t="str">
        <f t="shared" si="5"/>
        <v>2020-05-21 Кемерово</v>
      </c>
      <c r="B325" s="15">
        <v>43972</v>
      </c>
      <c r="C325" s="16" t="s">
        <v>10</v>
      </c>
      <c r="D325" s="16">
        <v>21</v>
      </c>
      <c r="E325" s="16">
        <v>1787</v>
      </c>
      <c r="F325" s="16">
        <v>1626</v>
      </c>
    </row>
    <row r="326" spans="1:6" ht="14.25" customHeight="1" x14ac:dyDescent="0.3">
      <c r="A326" t="str">
        <f t="shared" si="5"/>
        <v>2020-05-21 Краснодар</v>
      </c>
      <c r="B326" s="15">
        <v>43972</v>
      </c>
      <c r="C326" s="16" t="s">
        <v>20</v>
      </c>
      <c r="D326" s="16">
        <v>19</v>
      </c>
      <c r="E326" s="16">
        <v>1650</v>
      </c>
      <c r="F326" s="16">
        <v>1505</v>
      </c>
    </row>
    <row r="327" spans="1:6" ht="14.25" customHeight="1" x14ac:dyDescent="0.3">
      <c r="A327" t="str">
        <f t="shared" si="5"/>
        <v>2020-05-21 Москва Восток</v>
      </c>
      <c r="B327" s="15">
        <v>43972</v>
      </c>
      <c r="C327" s="16" t="s">
        <v>22</v>
      </c>
      <c r="D327" s="16">
        <v>54</v>
      </c>
      <c r="E327" s="16">
        <v>13240</v>
      </c>
      <c r="F327" s="16">
        <v>12360</v>
      </c>
    </row>
    <row r="328" spans="1:6" ht="14.25" customHeight="1" x14ac:dyDescent="0.3">
      <c r="A328" t="str">
        <f t="shared" si="5"/>
        <v>2020-05-21 Москва Запад</v>
      </c>
      <c r="B328" s="15">
        <v>43972</v>
      </c>
      <c r="C328" s="16" t="s">
        <v>21</v>
      </c>
      <c r="D328" s="16">
        <v>60</v>
      </c>
      <c r="E328" s="16">
        <v>14005</v>
      </c>
      <c r="F328" s="16">
        <v>13002</v>
      </c>
    </row>
    <row r="329" spans="1:6" ht="14.25" customHeight="1" x14ac:dyDescent="0.3">
      <c r="A329" t="str">
        <f t="shared" si="5"/>
        <v>2020-05-21 Нижний Новгород</v>
      </c>
      <c r="B329" s="15">
        <v>43972</v>
      </c>
      <c r="C329" s="16" t="s">
        <v>13</v>
      </c>
      <c r="D329" s="16">
        <v>19</v>
      </c>
      <c r="E329" s="16">
        <v>1949</v>
      </c>
      <c r="F329" s="16">
        <v>1724</v>
      </c>
    </row>
    <row r="330" spans="1:6" ht="14.25" customHeight="1" x14ac:dyDescent="0.3">
      <c r="A330" t="str">
        <f t="shared" si="5"/>
        <v>2020-05-21 Новосибирск</v>
      </c>
      <c r="B330" s="15">
        <v>43972</v>
      </c>
      <c r="C330" s="16" t="s">
        <v>23</v>
      </c>
      <c r="D330" s="16">
        <v>18</v>
      </c>
      <c r="E330" s="16">
        <v>888</v>
      </c>
      <c r="F330" s="16">
        <v>786</v>
      </c>
    </row>
    <row r="331" spans="1:6" ht="14.25" customHeight="1" x14ac:dyDescent="0.3">
      <c r="A331" t="str">
        <f t="shared" si="5"/>
        <v>2020-05-21 Пермь</v>
      </c>
      <c r="B331" s="15">
        <v>43972</v>
      </c>
      <c r="C331" s="16" t="s">
        <v>18</v>
      </c>
      <c r="D331" s="16">
        <v>17</v>
      </c>
      <c r="E331" s="16">
        <v>1045</v>
      </c>
      <c r="F331" s="16">
        <v>930</v>
      </c>
    </row>
    <row r="332" spans="1:6" ht="14.25" customHeight="1" x14ac:dyDescent="0.3">
      <c r="A332" t="str">
        <f t="shared" si="5"/>
        <v>2020-05-21 Ростов-на-Дону</v>
      </c>
      <c r="B332" s="15">
        <v>43972</v>
      </c>
      <c r="C332" s="16" t="s">
        <v>19</v>
      </c>
      <c r="D332" s="16">
        <v>15</v>
      </c>
      <c r="E332" s="16">
        <v>749</v>
      </c>
      <c r="F332" s="16">
        <v>652</v>
      </c>
    </row>
    <row r="333" spans="1:6" ht="14.25" customHeight="1" x14ac:dyDescent="0.3">
      <c r="A333" t="str">
        <f t="shared" si="5"/>
        <v>2020-05-21 Санкт-Петербург Север</v>
      </c>
      <c r="B333" s="15">
        <v>43972</v>
      </c>
      <c r="C333" s="16" t="s">
        <v>15</v>
      </c>
      <c r="D333" s="16">
        <v>125</v>
      </c>
      <c r="E333" s="16">
        <v>20911</v>
      </c>
      <c r="F333" s="16">
        <v>19358</v>
      </c>
    </row>
    <row r="334" spans="1:6" ht="14.25" customHeight="1" x14ac:dyDescent="0.3">
      <c r="A334" t="str">
        <f t="shared" si="5"/>
        <v>2020-05-21 Санкт-Петербург Юг</v>
      </c>
      <c r="B334" s="15">
        <v>43972</v>
      </c>
      <c r="C334" s="16" t="s">
        <v>14</v>
      </c>
      <c r="D334" s="16">
        <v>129</v>
      </c>
      <c r="E334" s="16">
        <v>16373</v>
      </c>
      <c r="F334" s="16">
        <v>15223</v>
      </c>
    </row>
    <row r="335" spans="1:6" ht="14.25" customHeight="1" x14ac:dyDescent="0.3">
      <c r="A335" t="str">
        <f t="shared" si="5"/>
        <v>2020-05-21 Тольятти</v>
      </c>
      <c r="B335" s="15">
        <v>43972</v>
      </c>
      <c r="C335" s="16" t="s">
        <v>12</v>
      </c>
      <c r="D335" s="16">
        <v>10</v>
      </c>
      <c r="E335" s="16">
        <v>677</v>
      </c>
      <c r="F335" s="16">
        <v>591</v>
      </c>
    </row>
    <row r="336" spans="1:6" ht="14.25" customHeight="1" x14ac:dyDescent="0.3">
      <c r="A336" t="str">
        <f t="shared" si="5"/>
        <v>2020-05-22 Волгоград</v>
      </c>
      <c r="B336" s="15">
        <v>43973</v>
      </c>
      <c r="C336" s="16" t="s">
        <v>16</v>
      </c>
      <c r="D336" s="16">
        <v>36</v>
      </c>
      <c r="E336" s="16">
        <v>4857</v>
      </c>
      <c r="F336" s="16">
        <v>4456</v>
      </c>
    </row>
    <row r="337" spans="1:6" ht="14.25" customHeight="1" x14ac:dyDescent="0.3">
      <c r="A337" t="str">
        <f t="shared" si="5"/>
        <v>2020-05-22 Екатеринбург</v>
      </c>
      <c r="B337" s="15">
        <v>43973</v>
      </c>
      <c r="C337" s="16" t="s">
        <v>11</v>
      </c>
      <c r="D337" s="16">
        <v>31</v>
      </c>
      <c r="E337" s="16">
        <v>5965</v>
      </c>
      <c r="F337" s="16">
        <v>5533</v>
      </c>
    </row>
    <row r="338" spans="1:6" ht="14.25" customHeight="1" x14ac:dyDescent="0.3">
      <c r="A338" t="str">
        <f t="shared" si="5"/>
        <v>2020-05-22 Казань</v>
      </c>
      <c r="B338" s="15">
        <v>43973</v>
      </c>
      <c r="C338" s="16" t="s">
        <v>17</v>
      </c>
      <c r="D338" s="16">
        <v>21</v>
      </c>
      <c r="E338" s="16">
        <v>2861</v>
      </c>
      <c r="F338" s="16">
        <v>2612</v>
      </c>
    </row>
    <row r="339" spans="1:6" ht="14.25" customHeight="1" x14ac:dyDescent="0.3">
      <c r="A339" t="str">
        <f t="shared" si="5"/>
        <v>2020-05-22 Кемерово</v>
      </c>
      <c r="B339" s="15">
        <v>43973</v>
      </c>
      <c r="C339" s="16" t="s">
        <v>10</v>
      </c>
      <c r="D339" s="16">
        <v>21</v>
      </c>
      <c r="E339" s="16">
        <v>2046</v>
      </c>
      <c r="F339" s="16">
        <v>1853</v>
      </c>
    </row>
    <row r="340" spans="1:6" ht="14.25" customHeight="1" x14ac:dyDescent="0.3">
      <c r="A340" t="str">
        <f t="shared" si="5"/>
        <v>2020-05-22 Краснодар</v>
      </c>
      <c r="B340" s="15">
        <v>43973</v>
      </c>
      <c r="C340" s="16" t="s">
        <v>20</v>
      </c>
      <c r="D340" s="16">
        <v>19</v>
      </c>
      <c r="E340" s="16">
        <v>1859</v>
      </c>
      <c r="F340" s="16">
        <v>1697</v>
      </c>
    </row>
    <row r="341" spans="1:6" ht="14.25" customHeight="1" x14ac:dyDescent="0.3">
      <c r="A341" t="str">
        <f t="shared" si="5"/>
        <v>2020-05-22 Москва Восток</v>
      </c>
      <c r="B341" s="15">
        <v>43973</v>
      </c>
      <c r="C341" s="16" t="s">
        <v>22</v>
      </c>
      <c r="D341" s="16">
        <v>54</v>
      </c>
      <c r="E341" s="16">
        <v>13014</v>
      </c>
      <c r="F341" s="16">
        <v>12095</v>
      </c>
    </row>
    <row r="342" spans="1:6" ht="14.25" customHeight="1" x14ac:dyDescent="0.3">
      <c r="A342" t="str">
        <f t="shared" si="5"/>
        <v>2020-05-22 Москва Запад</v>
      </c>
      <c r="B342" s="15">
        <v>43973</v>
      </c>
      <c r="C342" s="16" t="s">
        <v>21</v>
      </c>
      <c r="D342" s="16">
        <v>60</v>
      </c>
      <c r="E342" s="16">
        <v>14050</v>
      </c>
      <c r="F342" s="16">
        <v>13027</v>
      </c>
    </row>
    <row r="343" spans="1:6" ht="14.25" customHeight="1" x14ac:dyDescent="0.3">
      <c r="A343" t="str">
        <f t="shared" si="5"/>
        <v>2020-05-22 Нижний Новгород</v>
      </c>
      <c r="B343" s="15">
        <v>43973</v>
      </c>
      <c r="C343" s="16" t="s">
        <v>13</v>
      </c>
      <c r="D343" s="16">
        <v>20</v>
      </c>
      <c r="E343" s="16">
        <v>2306</v>
      </c>
      <c r="F343" s="16">
        <v>2054</v>
      </c>
    </row>
    <row r="344" spans="1:6" ht="14.25" customHeight="1" x14ac:dyDescent="0.3">
      <c r="A344" t="str">
        <f t="shared" si="5"/>
        <v>2020-05-22 Новосибирск</v>
      </c>
      <c r="B344" s="15">
        <v>43973</v>
      </c>
      <c r="C344" s="16" t="s">
        <v>23</v>
      </c>
      <c r="D344" s="16">
        <v>18</v>
      </c>
      <c r="E344" s="16">
        <v>985</v>
      </c>
      <c r="F344" s="16">
        <v>861</v>
      </c>
    </row>
    <row r="345" spans="1:6" ht="14.25" customHeight="1" x14ac:dyDescent="0.3">
      <c r="A345" t="str">
        <f t="shared" si="5"/>
        <v>2020-05-22 Пермь</v>
      </c>
      <c r="B345" s="15">
        <v>43973</v>
      </c>
      <c r="C345" s="16" t="s">
        <v>18</v>
      </c>
      <c r="D345" s="16">
        <v>17</v>
      </c>
      <c r="E345" s="16">
        <v>1268</v>
      </c>
      <c r="F345" s="16">
        <v>1129</v>
      </c>
    </row>
    <row r="346" spans="1:6" ht="14.25" customHeight="1" x14ac:dyDescent="0.3">
      <c r="A346" t="str">
        <f t="shared" si="5"/>
        <v>2020-05-22 Ростов-на-Дону</v>
      </c>
      <c r="B346" s="15">
        <v>43973</v>
      </c>
      <c r="C346" s="16" t="s">
        <v>19</v>
      </c>
      <c r="D346" s="16">
        <v>15</v>
      </c>
      <c r="E346" s="16">
        <v>903</v>
      </c>
      <c r="F346" s="16">
        <v>792</v>
      </c>
    </row>
    <row r="347" spans="1:6" ht="14.25" customHeight="1" x14ac:dyDescent="0.3">
      <c r="A347" t="str">
        <f t="shared" si="5"/>
        <v>2020-05-22 Санкт-Петербург Север</v>
      </c>
      <c r="B347" s="15">
        <v>43973</v>
      </c>
      <c r="C347" s="16" t="s">
        <v>15</v>
      </c>
      <c r="D347" s="16">
        <v>125</v>
      </c>
      <c r="E347" s="16">
        <v>21427</v>
      </c>
      <c r="F347" s="16">
        <v>19799</v>
      </c>
    </row>
    <row r="348" spans="1:6" ht="14.25" customHeight="1" x14ac:dyDescent="0.3">
      <c r="A348" t="str">
        <f t="shared" si="5"/>
        <v>2020-05-22 Санкт-Петербург Юг</v>
      </c>
      <c r="B348" s="15">
        <v>43973</v>
      </c>
      <c r="C348" s="16" t="s">
        <v>14</v>
      </c>
      <c r="D348" s="16">
        <v>129</v>
      </c>
      <c r="E348" s="16">
        <v>17088</v>
      </c>
      <c r="F348" s="16">
        <v>15804</v>
      </c>
    </row>
    <row r="349" spans="1:6" ht="14.25" customHeight="1" x14ac:dyDescent="0.3">
      <c r="A349" t="str">
        <f t="shared" si="5"/>
        <v>2020-05-22 Тольятти</v>
      </c>
      <c r="B349" s="15">
        <v>43973</v>
      </c>
      <c r="C349" s="16" t="s">
        <v>12</v>
      </c>
      <c r="D349" s="16">
        <v>10</v>
      </c>
      <c r="E349" s="16">
        <v>965</v>
      </c>
      <c r="F349" s="16">
        <v>861</v>
      </c>
    </row>
    <row r="350" spans="1:6" ht="14.25" customHeight="1" x14ac:dyDescent="0.3">
      <c r="A350" t="str">
        <f t="shared" si="5"/>
        <v>2020-05-23 Волгоград</v>
      </c>
      <c r="B350" s="15">
        <v>43974</v>
      </c>
      <c r="C350" s="16" t="s">
        <v>16</v>
      </c>
      <c r="D350" s="16">
        <v>36</v>
      </c>
      <c r="E350" s="16">
        <v>5651</v>
      </c>
      <c r="F350" s="16">
        <v>5212</v>
      </c>
    </row>
    <row r="351" spans="1:6" ht="14.25" customHeight="1" x14ac:dyDescent="0.3">
      <c r="A351" t="str">
        <f t="shared" si="5"/>
        <v>2020-05-23 Екатеринбург</v>
      </c>
      <c r="B351" s="15">
        <v>43974</v>
      </c>
      <c r="C351" s="16" t="s">
        <v>11</v>
      </c>
      <c r="D351" s="16">
        <v>31</v>
      </c>
      <c r="E351" s="16">
        <v>6276</v>
      </c>
      <c r="F351" s="16">
        <v>5801</v>
      </c>
    </row>
    <row r="352" spans="1:6" ht="14.25" customHeight="1" x14ac:dyDescent="0.3">
      <c r="A352" t="str">
        <f t="shared" si="5"/>
        <v>2020-05-23 Казань</v>
      </c>
      <c r="B352" s="15">
        <v>43974</v>
      </c>
      <c r="C352" s="16" t="s">
        <v>17</v>
      </c>
      <c r="D352" s="16">
        <v>21</v>
      </c>
      <c r="E352" s="16">
        <v>2460</v>
      </c>
      <c r="F352" s="16">
        <v>2226</v>
      </c>
    </row>
    <row r="353" spans="1:6" ht="14.25" customHeight="1" x14ac:dyDescent="0.3">
      <c r="A353" t="str">
        <f t="shared" si="5"/>
        <v>2020-05-23 Кемерово</v>
      </c>
      <c r="B353" s="15">
        <v>43974</v>
      </c>
      <c r="C353" s="16" t="s">
        <v>10</v>
      </c>
      <c r="D353" s="16">
        <v>21</v>
      </c>
      <c r="E353" s="16">
        <v>2340</v>
      </c>
      <c r="F353" s="16">
        <v>2146</v>
      </c>
    </row>
    <row r="354" spans="1:6" ht="14.25" customHeight="1" x14ac:dyDescent="0.3">
      <c r="A354" t="str">
        <f t="shared" si="5"/>
        <v>2020-05-23 Краснодар</v>
      </c>
      <c r="B354" s="15">
        <v>43974</v>
      </c>
      <c r="C354" s="16" t="s">
        <v>20</v>
      </c>
      <c r="D354" s="16">
        <v>19</v>
      </c>
      <c r="E354" s="16">
        <v>2195</v>
      </c>
      <c r="F354" s="16">
        <v>1999</v>
      </c>
    </row>
    <row r="355" spans="1:6" ht="14.25" customHeight="1" x14ac:dyDescent="0.3">
      <c r="A355" t="str">
        <f t="shared" si="5"/>
        <v>2020-05-23 Москва Восток</v>
      </c>
      <c r="B355" s="15">
        <v>43974</v>
      </c>
      <c r="C355" s="16" t="s">
        <v>22</v>
      </c>
      <c r="D355" s="16">
        <v>54</v>
      </c>
      <c r="E355" s="16">
        <v>16221</v>
      </c>
      <c r="F355" s="16">
        <v>15065</v>
      </c>
    </row>
    <row r="356" spans="1:6" ht="14.25" customHeight="1" x14ac:dyDescent="0.3">
      <c r="A356" t="str">
        <f t="shared" si="5"/>
        <v>2020-05-23 Москва Запад</v>
      </c>
      <c r="B356" s="15">
        <v>43974</v>
      </c>
      <c r="C356" s="16" t="s">
        <v>21</v>
      </c>
      <c r="D356" s="16">
        <v>60</v>
      </c>
      <c r="E356" s="16">
        <v>17295</v>
      </c>
      <c r="F356" s="16">
        <v>16010</v>
      </c>
    </row>
    <row r="357" spans="1:6" ht="14.25" customHeight="1" x14ac:dyDescent="0.3">
      <c r="A357" t="str">
        <f t="shared" si="5"/>
        <v>2020-05-23 Нижний Новгород</v>
      </c>
      <c r="B357" s="15">
        <v>43974</v>
      </c>
      <c r="C357" s="16" t="s">
        <v>13</v>
      </c>
      <c r="D357" s="16">
        <v>20</v>
      </c>
      <c r="E357" s="16">
        <v>2266</v>
      </c>
      <c r="F357" s="16">
        <v>1993</v>
      </c>
    </row>
    <row r="358" spans="1:6" ht="14.25" customHeight="1" x14ac:dyDescent="0.3">
      <c r="A358" t="str">
        <f t="shared" si="5"/>
        <v>2020-05-23 Новосибирск</v>
      </c>
      <c r="B358" s="15">
        <v>43974</v>
      </c>
      <c r="C358" s="16" t="s">
        <v>23</v>
      </c>
      <c r="D358" s="16">
        <v>18</v>
      </c>
      <c r="E358" s="16">
        <v>1031</v>
      </c>
      <c r="F358" s="16">
        <v>918</v>
      </c>
    </row>
    <row r="359" spans="1:6" ht="14.25" customHeight="1" x14ac:dyDescent="0.3">
      <c r="A359" t="str">
        <f t="shared" si="5"/>
        <v>2020-05-23 Пермь</v>
      </c>
      <c r="B359" s="15">
        <v>43974</v>
      </c>
      <c r="C359" s="16" t="s">
        <v>18</v>
      </c>
      <c r="D359" s="16">
        <v>17</v>
      </c>
      <c r="E359" s="16">
        <v>1294</v>
      </c>
      <c r="F359" s="16">
        <v>1155</v>
      </c>
    </row>
    <row r="360" spans="1:6" ht="14.25" customHeight="1" x14ac:dyDescent="0.3">
      <c r="A360" t="str">
        <f t="shared" si="5"/>
        <v>2020-05-23 Ростов-на-Дону</v>
      </c>
      <c r="B360" s="15">
        <v>43974</v>
      </c>
      <c r="C360" s="16" t="s">
        <v>19</v>
      </c>
      <c r="D360" s="16">
        <v>15</v>
      </c>
      <c r="E360" s="16">
        <v>840</v>
      </c>
      <c r="F360" s="16">
        <v>725</v>
      </c>
    </row>
    <row r="361" spans="1:6" ht="14.25" customHeight="1" x14ac:dyDescent="0.3">
      <c r="A361" t="str">
        <f t="shared" si="5"/>
        <v>2020-05-23 Санкт-Петербург Север</v>
      </c>
      <c r="B361" s="15">
        <v>43974</v>
      </c>
      <c r="C361" s="16" t="s">
        <v>15</v>
      </c>
      <c r="D361" s="16">
        <v>125</v>
      </c>
      <c r="E361" s="16">
        <v>24574</v>
      </c>
      <c r="F361" s="16">
        <v>22609</v>
      </c>
    </row>
    <row r="362" spans="1:6" ht="14.25" customHeight="1" x14ac:dyDescent="0.3">
      <c r="A362" t="str">
        <f t="shared" si="5"/>
        <v>2020-05-23 Санкт-Петербург Юг</v>
      </c>
      <c r="B362" s="15">
        <v>43974</v>
      </c>
      <c r="C362" s="16" t="s">
        <v>14</v>
      </c>
      <c r="D362" s="16">
        <v>129</v>
      </c>
      <c r="E362" s="16">
        <v>19856</v>
      </c>
      <c r="F362" s="16">
        <v>18325</v>
      </c>
    </row>
    <row r="363" spans="1:6" ht="14.25" customHeight="1" x14ac:dyDescent="0.3">
      <c r="A363" t="str">
        <f t="shared" si="5"/>
        <v>2020-05-23 Тольятти</v>
      </c>
      <c r="B363" s="15">
        <v>43974</v>
      </c>
      <c r="C363" s="16" t="s">
        <v>12</v>
      </c>
      <c r="D363" s="16">
        <v>10</v>
      </c>
      <c r="E363" s="16">
        <v>828</v>
      </c>
      <c r="F363" s="16">
        <v>734</v>
      </c>
    </row>
    <row r="364" spans="1:6" ht="14.25" customHeight="1" x14ac:dyDescent="0.3">
      <c r="A364" t="str">
        <f t="shared" si="5"/>
        <v>2020-05-24 Волгоград</v>
      </c>
      <c r="B364" s="15">
        <v>43975</v>
      </c>
      <c r="C364" s="16" t="s">
        <v>16</v>
      </c>
      <c r="D364" s="16">
        <v>36</v>
      </c>
      <c r="E364" s="16">
        <v>4915</v>
      </c>
      <c r="F364" s="16">
        <v>4562</v>
      </c>
    </row>
    <row r="365" spans="1:6" ht="14.25" customHeight="1" x14ac:dyDescent="0.3">
      <c r="A365" t="str">
        <f t="shared" si="5"/>
        <v>2020-05-24 Екатеринбург</v>
      </c>
      <c r="B365" s="15">
        <v>43975</v>
      </c>
      <c r="C365" s="16" t="s">
        <v>11</v>
      </c>
      <c r="D365" s="16">
        <v>31</v>
      </c>
      <c r="E365" s="16">
        <v>5035</v>
      </c>
      <c r="F365" s="16">
        <v>4683</v>
      </c>
    </row>
    <row r="366" spans="1:6" ht="14.25" customHeight="1" x14ac:dyDescent="0.3">
      <c r="A366" t="str">
        <f t="shared" si="5"/>
        <v>2020-05-24 Казань</v>
      </c>
      <c r="B366" s="15">
        <v>43975</v>
      </c>
      <c r="C366" s="16" t="s">
        <v>17</v>
      </c>
      <c r="D366" s="16">
        <v>21</v>
      </c>
      <c r="E366" s="16">
        <v>2254</v>
      </c>
      <c r="F366" s="16">
        <v>2061</v>
      </c>
    </row>
    <row r="367" spans="1:6" ht="14.25" customHeight="1" x14ac:dyDescent="0.3">
      <c r="A367" t="str">
        <f t="shared" si="5"/>
        <v>2020-05-24 Кемерово</v>
      </c>
      <c r="B367" s="15">
        <v>43975</v>
      </c>
      <c r="C367" s="16" t="s">
        <v>10</v>
      </c>
      <c r="D367" s="16">
        <v>20</v>
      </c>
      <c r="E367" s="16">
        <v>1999</v>
      </c>
      <c r="F367" s="16">
        <v>1829</v>
      </c>
    </row>
    <row r="368" spans="1:6" ht="14.25" customHeight="1" x14ac:dyDescent="0.3">
      <c r="A368" t="str">
        <f t="shared" si="5"/>
        <v>2020-05-24 Краснодар</v>
      </c>
      <c r="B368" s="15">
        <v>43975</v>
      </c>
      <c r="C368" s="16" t="s">
        <v>20</v>
      </c>
      <c r="D368" s="16">
        <v>19</v>
      </c>
      <c r="E368" s="16">
        <v>1868</v>
      </c>
      <c r="F368" s="16">
        <v>1706</v>
      </c>
    </row>
    <row r="369" spans="1:6" ht="14.25" customHeight="1" x14ac:dyDescent="0.3">
      <c r="A369" t="str">
        <f t="shared" si="5"/>
        <v>2020-05-24 Москва Восток</v>
      </c>
      <c r="B369" s="15">
        <v>43975</v>
      </c>
      <c r="C369" s="16" t="s">
        <v>22</v>
      </c>
      <c r="D369" s="16">
        <v>54</v>
      </c>
      <c r="E369" s="16">
        <v>12211</v>
      </c>
      <c r="F369" s="16">
        <v>11427</v>
      </c>
    </row>
    <row r="370" spans="1:6" ht="14.25" customHeight="1" x14ac:dyDescent="0.3">
      <c r="A370" t="str">
        <f t="shared" si="5"/>
        <v>2020-05-24 Москва Запад</v>
      </c>
      <c r="B370" s="15">
        <v>43975</v>
      </c>
      <c r="C370" s="16" t="s">
        <v>21</v>
      </c>
      <c r="D370" s="16">
        <v>60</v>
      </c>
      <c r="E370" s="16">
        <v>12822</v>
      </c>
      <c r="F370" s="16">
        <v>11916</v>
      </c>
    </row>
    <row r="371" spans="1:6" ht="14.25" customHeight="1" x14ac:dyDescent="0.3">
      <c r="A371" t="str">
        <f t="shared" si="5"/>
        <v>2020-05-24 Нижний Новгород</v>
      </c>
      <c r="B371" s="15">
        <v>43975</v>
      </c>
      <c r="C371" s="16" t="s">
        <v>13</v>
      </c>
      <c r="D371" s="16">
        <v>20</v>
      </c>
      <c r="E371" s="16">
        <v>2015</v>
      </c>
      <c r="F371" s="16">
        <v>1803</v>
      </c>
    </row>
    <row r="372" spans="1:6" ht="14.25" customHeight="1" x14ac:dyDescent="0.3">
      <c r="A372" t="str">
        <f t="shared" si="5"/>
        <v>2020-05-24 Новосибирск</v>
      </c>
      <c r="B372" s="15">
        <v>43975</v>
      </c>
      <c r="C372" s="16" t="s">
        <v>23</v>
      </c>
      <c r="D372" s="16">
        <v>18</v>
      </c>
      <c r="E372" s="16">
        <v>1006</v>
      </c>
      <c r="F372" s="16">
        <v>904</v>
      </c>
    </row>
    <row r="373" spans="1:6" ht="14.25" customHeight="1" x14ac:dyDescent="0.3">
      <c r="A373" t="str">
        <f t="shared" si="5"/>
        <v>2020-05-24 Пермь</v>
      </c>
      <c r="B373" s="15">
        <v>43975</v>
      </c>
      <c r="C373" s="16" t="s">
        <v>18</v>
      </c>
      <c r="D373" s="16">
        <v>17</v>
      </c>
      <c r="E373" s="16">
        <v>1128</v>
      </c>
      <c r="F373" s="16">
        <v>1001</v>
      </c>
    </row>
    <row r="374" spans="1:6" ht="14.25" customHeight="1" x14ac:dyDescent="0.3">
      <c r="A374" t="str">
        <f t="shared" si="5"/>
        <v>2020-05-24 Ростов-на-Дону</v>
      </c>
      <c r="B374" s="15">
        <v>43975</v>
      </c>
      <c r="C374" s="16" t="s">
        <v>19</v>
      </c>
      <c r="D374" s="16">
        <v>15</v>
      </c>
      <c r="E374" s="16">
        <v>779</v>
      </c>
      <c r="F374" s="16">
        <v>673</v>
      </c>
    </row>
    <row r="375" spans="1:6" ht="14.25" customHeight="1" x14ac:dyDescent="0.3">
      <c r="A375" t="str">
        <f t="shared" si="5"/>
        <v>2020-05-24 Санкт-Петербург Север</v>
      </c>
      <c r="B375" s="15">
        <v>43975</v>
      </c>
      <c r="C375" s="16" t="s">
        <v>15</v>
      </c>
      <c r="D375" s="16">
        <v>125</v>
      </c>
      <c r="E375" s="16">
        <v>21004</v>
      </c>
      <c r="F375" s="16">
        <v>19556</v>
      </c>
    </row>
    <row r="376" spans="1:6" ht="14.25" customHeight="1" x14ac:dyDescent="0.3">
      <c r="A376" t="str">
        <f t="shared" si="5"/>
        <v>2020-05-24 Санкт-Петербург Юг</v>
      </c>
      <c r="B376" s="15">
        <v>43975</v>
      </c>
      <c r="C376" s="16" t="s">
        <v>14</v>
      </c>
      <c r="D376" s="16">
        <v>129</v>
      </c>
      <c r="E376" s="16">
        <v>16432</v>
      </c>
      <c r="F376" s="16">
        <v>15345</v>
      </c>
    </row>
    <row r="377" spans="1:6" ht="14.25" customHeight="1" x14ac:dyDescent="0.3">
      <c r="A377" t="str">
        <f t="shared" si="5"/>
        <v>2020-05-24 Тольятти</v>
      </c>
      <c r="B377" s="15">
        <v>43975</v>
      </c>
      <c r="C377" s="16" t="s">
        <v>12</v>
      </c>
      <c r="D377" s="16">
        <v>10</v>
      </c>
      <c r="E377" s="16">
        <v>639</v>
      </c>
      <c r="F377" s="16">
        <v>557</v>
      </c>
    </row>
    <row r="378" spans="1:6" ht="14.25" customHeight="1" x14ac:dyDescent="0.3">
      <c r="A378" t="str">
        <f t="shared" si="5"/>
        <v>2020-05-25 Волгоград</v>
      </c>
      <c r="B378" s="15">
        <v>43976</v>
      </c>
      <c r="C378" s="16" t="s">
        <v>16</v>
      </c>
      <c r="D378" s="16">
        <v>36</v>
      </c>
      <c r="E378" s="16">
        <v>4641</v>
      </c>
      <c r="F378" s="16">
        <v>4274</v>
      </c>
    </row>
    <row r="379" spans="1:6" ht="14.25" customHeight="1" x14ac:dyDescent="0.3">
      <c r="A379" t="str">
        <f t="shared" si="5"/>
        <v>2020-05-25 Екатеринбург</v>
      </c>
      <c r="B379" s="15">
        <v>43976</v>
      </c>
      <c r="C379" s="16" t="s">
        <v>11</v>
      </c>
      <c r="D379" s="16">
        <v>31</v>
      </c>
      <c r="E379" s="16">
        <v>5210</v>
      </c>
      <c r="F379" s="16">
        <v>4841</v>
      </c>
    </row>
    <row r="380" spans="1:6" ht="14.25" customHeight="1" x14ac:dyDescent="0.3">
      <c r="A380" t="str">
        <f t="shared" si="5"/>
        <v>2020-05-25 Казань</v>
      </c>
      <c r="B380" s="15">
        <v>43976</v>
      </c>
      <c r="C380" s="16" t="s">
        <v>17</v>
      </c>
      <c r="D380" s="16">
        <v>21</v>
      </c>
      <c r="E380" s="16">
        <v>2330</v>
      </c>
      <c r="F380" s="16">
        <v>2142</v>
      </c>
    </row>
    <row r="381" spans="1:6" ht="14.25" customHeight="1" x14ac:dyDescent="0.3">
      <c r="A381" t="str">
        <f t="shared" si="5"/>
        <v>2020-05-25 Кемерово</v>
      </c>
      <c r="B381" s="15">
        <v>43976</v>
      </c>
      <c r="C381" s="16" t="s">
        <v>10</v>
      </c>
      <c r="D381" s="16">
        <v>20</v>
      </c>
      <c r="E381" s="16">
        <v>2087</v>
      </c>
      <c r="F381" s="16">
        <v>1914</v>
      </c>
    </row>
    <row r="382" spans="1:6" ht="14.25" customHeight="1" x14ac:dyDescent="0.3">
      <c r="A382" t="str">
        <f t="shared" si="5"/>
        <v>2020-05-25 Краснодар</v>
      </c>
      <c r="B382" s="15">
        <v>43976</v>
      </c>
      <c r="C382" s="16" t="s">
        <v>20</v>
      </c>
      <c r="D382" s="16">
        <v>20</v>
      </c>
      <c r="E382" s="16">
        <v>1899</v>
      </c>
      <c r="F382" s="16">
        <v>1738</v>
      </c>
    </row>
    <row r="383" spans="1:6" ht="14.25" customHeight="1" x14ac:dyDescent="0.3">
      <c r="A383" t="str">
        <f t="shared" si="5"/>
        <v>2020-05-25 Москва Восток</v>
      </c>
      <c r="B383" s="15">
        <v>43976</v>
      </c>
      <c r="C383" s="16" t="s">
        <v>22</v>
      </c>
      <c r="D383" s="16">
        <v>54</v>
      </c>
      <c r="E383" s="16">
        <v>12336</v>
      </c>
      <c r="F383" s="16">
        <v>11519</v>
      </c>
    </row>
    <row r="384" spans="1:6" ht="14.25" customHeight="1" x14ac:dyDescent="0.3">
      <c r="A384" t="str">
        <f t="shared" si="5"/>
        <v>2020-05-25 Москва Запад</v>
      </c>
      <c r="B384" s="15">
        <v>43976</v>
      </c>
      <c r="C384" s="16" t="s">
        <v>21</v>
      </c>
      <c r="D384" s="16">
        <v>59</v>
      </c>
      <c r="E384" s="16">
        <v>12983</v>
      </c>
      <c r="F384" s="16">
        <v>12056</v>
      </c>
    </row>
    <row r="385" spans="1:6" ht="14.25" customHeight="1" x14ac:dyDescent="0.3">
      <c r="A385" t="str">
        <f t="shared" si="5"/>
        <v>2020-05-25 Нижний Новгород</v>
      </c>
      <c r="B385" s="15">
        <v>43976</v>
      </c>
      <c r="C385" s="16" t="s">
        <v>13</v>
      </c>
      <c r="D385" s="16">
        <v>20</v>
      </c>
      <c r="E385" s="16">
        <v>2011</v>
      </c>
      <c r="F385" s="16">
        <v>1791</v>
      </c>
    </row>
    <row r="386" spans="1:6" ht="14.25" customHeight="1" x14ac:dyDescent="0.3">
      <c r="A386" t="str">
        <f t="shared" si="5"/>
        <v>2020-05-25 Новосибирск</v>
      </c>
      <c r="B386" s="15">
        <v>43976</v>
      </c>
      <c r="C386" s="16" t="s">
        <v>23</v>
      </c>
      <c r="D386" s="16">
        <v>18</v>
      </c>
      <c r="E386" s="16">
        <v>989</v>
      </c>
      <c r="F386" s="16">
        <v>887</v>
      </c>
    </row>
    <row r="387" spans="1:6" ht="14.25" customHeight="1" x14ac:dyDescent="0.3">
      <c r="A387" t="str">
        <f t="shared" ref="A387:A450" si="6">_xlfn.CONCAT(TEXT(B387,"ГГГГ-ММ-ДД")," ",C387)</f>
        <v>2020-05-25 Пермь</v>
      </c>
      <c r="B387" s="15">
        <v>43976</v>
      </c>
      <c r="C387" s="16" t="s">
        <v>18</v>
      </c>
      <c r="D387" s="16">
        <v>17</v>
      </c>
      <c r="E387" s="16">
        <v>1142</v>
      </c>
      <c r="F387" s="16">
        <v>1020</v>
      </c>
    </row>
    <row r="388" spans="1:6" ht="14.25" customHeight="1" x14ac:dyDescent="0.3">
      <c r="A388" t="str">
        <f t="shared" si="6"/>
        <v>2020-05-25 Ростов-на-Дону</v>
      </c>
      <c r="B388" s="15">
        <v>43976</v>
      </c>
      <c r="C388" s="16" t="s">
        <v>19</v>
      </c>
      <c r="D388" s="16">
        <v>15</v>
      </c>
      <c r="E388" s="16">
        <v>835</v>
      </c>
      <c r="F388" s="16">
        <v>736</v>
      </c>
    </row>
    <row r="389" spans="1:6" ht="14.25" customHeight="1" x14ac:dyDescent="0.3">
      <c r="A389" t="str">
        <f t="shared" si="6"/>
        <v>2020-05-25 Санкт-Петербург Север</v>
      </c>
      <c r="B389" s="15">
        <v>43976</v>
      </c>
      <c r="C389" s="16" t="s">
        <v>15</v>
      </c>
      <c r="D389" s="16">
        <v>124</v>
      </c>
      <c r="E389" s="16">
        <v>20358</v>
      </c>
      <c r="F389" s="16">
        <v>18890</v>
      </c>
    </row>
    <row r="390" spans="1:6" ht="14.25" customHeight="1" x14ac:dyDescent="0.3">
      <c r="A390" t="str">
        <f t="shared" si="6"/>
        <v>2020-05-25 Санкт-Петербург Юг</v>
      </c>
      <c r="B390" s="15">
        <v>43976</v>
      </c>
      <c r="C390" s="16" t="s">
        <v>14</v>
      </c>
      <c r="D390" s="16">
        <v>129</v>
      </c>
      <c r="E390" s="16">
        <v>15822</v>
      </c>
      <c r="F390" s="16">
        <v>14753</v>
      </c>
    </row>
    <row r="391" spans="1:6" ht="14.25" customHeight="1" x14ac:dyDescent="0.3">
      <c r="A391" t="str">
        <f t="shared" si="6"/>
        <v>2020-05-25 Тольятти</v>
      </c>
      <c r="B391" s="15">
        <v>43976</v>
      </c>
      <c r="C391" s="16" t="s">
        <v>12</v>
      </c>
      <c r="D391" s="16">
        <v>10</v>
      </c>
      <c r="E391" s="16">
        <v>739</v>
      </c>
      <c r="F391" s="16">
        <v>642</v>
      </c>
    </row>
    <row r="392" spans="1:6" ht="14.25" customHeight="1" x14ac:dyDescent="0.3">
      <c r="A392" t="str">
        <f t="shared" si="6"/>
        <v>2020-05-26 Волгоград</v>
      </c>
      <c r="B392" s="15">
        <v>43977</v>
      </c>
      <c r="C392" s="16" t="s">
        <v>16</v>
      </c>
      <c r="D392" s="16">
        <v>36</v>
      </c>
      <c r="E392" s="16">
        <v>4770</v>
      </c>
      <c r="F392" s="16">
        <v>4424</v>
      </c>
    </row>
    <row r="393" spans="1:6" ht="14.25" customHeight="1" x14ac:dyDescent="0.3">
      <c r="A393" t="str">
        <f t="shared" si="6"/>
        <v>2020-05-26 Екатеринбург</v>
      </c>
      <c r="B393" s="15">
        <v>43977</v>
      </c>
      <c r="C393" s="16" t="s">
        <v>11</v>
      </c>
      <c r="D393" s="16">
        <v>31</v>
      </c>
      <c r="E393" s="16">
        <v>5493</v>
      </c>
      <c r="F393" s="16">
        <v>5119</v>
      </c>
    </row>
    <row r="394" spans="1:6" ht="14.25" customHeight="1" x14ac:dyDescent="0.3">
      <c r="A394" t="str">
        <f t="shared" si="6"/>
        <v>2020-05-26 Казань</v>
      </c>
      <c r="B394" s="15">
        <v>43977</v>
      </c>
      <c r="C394" s="16" t="s">
        <v>17</v>
      </c>
      <c r="D394" s="16">
        <v>21</v>
      </c>
      <c r="E394" s="16">
        <v>2418</v>
      </c>
      <c r="F394" s="16">
        <v>2215</v>
      </c>
    </row>
    <row r="395" spans="1:6" ht="14.25" customHeight="1" x14ac:dyDescent="0.3">
      <c r="A395" t="str">
        <f t="shared" si="6"/>
        <v>2020-05-26 Кемерово</v>
      </c>
      <c r="B395" s="15">
        <v>43977</v>
      </c>
      <c r="C395" s="16" t="s">
        <v>10</v>
      </c>
      <c r="D395" s="16">
        <v>20</v>
      </c>
      <c r="E395" s="16">
        <v>2044</v>
      </c>
      <c r="F395" s="16">
        <v>1863</v>
      </c>
    </row>
    <row r="396" spans="1:6" ht="14.25" customHeight="1" x14ac:dyDescent="0.3">
      <c r="A396" t="str">
        <f t="shared" si="6"/>
        <v>2020-05-26 Краснодар</v>
      </c>
      <c r="B396" s="15">
        <v>43977</v>
      </c>
      <c r="C396" s="16" t="s">
        <v>20</v>
      </c>
      <c r="D396" s="16">
        <v>20</v>
      </c>
      <c r="E396" s="16">
        <v>1814</v>
      </c>
      <c r="F396" s="16">
        <v>1655</v>
      </c>
    </row>
    <row r="397" spans="1:6" ht="14.25" customHeight="1" x14ac:dyDescent="0.3">
      <c r="A397" t="str">
        <f t="shared" si="6"/>
        <v>2020-05-26 Москва Восток</v>
      </c>
      <c r="B397" s="15">
        <v>43977</v>
      </c>
      <c r="C397" s="16" t="s">
        <v>22</v>
      </c>
      <c r="D397" s="16">
        <v>54</v>
      </c>
      <c r="E397" s="16">
        <v>14482</v>
      </c>
      <c r="F397" s="16">
        <v>13510</v>
      </c>
    </row>
    <row r="398" spans="1:6" ht="14.25" customHeight="1" x14ac:dyDescent="0.3">
      <c r="A398" t="str">
        <f t="shared" si="6"/>
        <v>2020-05-26 Москва Запад</v>
      </c>
      <c r="B398" s="15">
        <v>43977</v>
      </c>
      <c r="C398" s="16" t="s">
        <v>21</v>
      </c>
      <c r="D398" s="16">
        <v>59</v>
      </c>
      <c r="E398" s="16">
        <v>15369</v>
      </c>
      <c r="F398" s="16">
        <v>14299</v>
      </c>
    </row>
    <row r="399" spans="1:6" ht="14.25" customHeight="1" x14ac:dyDescent="0.3">
      <c r="A399" t="str">
        <f t="shared" si="6"/>
        <v>2020-05-26 Нижний Новгород</v>
      </c>
      <c r="B399" s="15">
        <v>43977</v>
      </c>
      <c r="C399" s="16" t="s">
        <v>13</v>
      </c>
      <c r="D399" s="16">
        <v>20</v>
      </c>
      <c r="E399" s="16">
        <v>2036</v>
      </c>
      <c r="F399" s="16">
        <v>1790</v>
      </c>
    </row>
    <row r="400" spans="1:6" ht="14.25" customHeight="1" x14ac:dyDescent="0.3">
      <c r="A400" t="str">
        <f t="shared" si="6"/>
        <v>2020-05-26 Новосибирск</v>
      </c>
      <c r="B400" s="15">
        <v>43977</v>
      </c>
      <c r="C400" s="16" t="s">
        <v>23</v>
      </c>
      <c r="D400" s="16">
        <v>18</v>
      </c>
      <c r="E400" s="16">
        <v>914</v>
      </c>
      <c r="F400" s="16">
        <v>804</v>
      </c>
    </row>
    <row r="401" spans="1:6" ht="14.25" customHeight="1" x14ac:dyDescent="0.3">
      <c r="A401" t="str">
        <f t="shared" si="6"/>
        <v>2020-05-26 Пермь</v>
      </c>
      <c r="B401" s="15">
        <v>43977</v>
      </c>
      <c r="C401" s="16" t="s">
        <v>18</v>
      </c>
      <c r="D401" s="16">
        <v>17</v>
      </c>
      <c r="E401" s="16">
        <v>1140</v>
      </c>
      <c r="F401" s="16">
        <v>1016</v>
      </c>
    </row>
    <row r="402" spans="1:6" ht="14.25" customHeight="1" x14ac:dyDescent="0.3">
      <c r="A402" t="str">
        <f t="shared" si="6"/>
        <v>2020-05-26 Ростов-на-Дону</v>
      </c>
      <c r="B402" s="15">
        <v>43977</v>
      </c>
      <c r="C402" s="16" t="s">
        <v>19</v>
      </c>
      <c r="D402" s="16">
        <v>15</v>
      </c>
      <c r="E402" s="16">
        <v>812</v>
      </c>
      <c r="F402" s="16">
        <v>711</v>
      </c>
    </row>
    <row r="403" spans="1:6" ht="14.25" customHeight="1" x14ac:dyDescent="0.3">
      <c r="A403" t="str">
        <f t="shared" si="6"/>
        <v>2020-05-26 Санкт-Петербург Север</v>
      </c>
      <c r="B403" s="15">
        <v>43977</v>
      </c>
      <c r="C403" s="16" t="s">
        <v>15</v>
      </c>
      <c r="D403" s="16">
        <v>124</v>
      </c>
      <c r="E403" s="16">
        <v>21153</v>
      </c>
      <c r="F403" s="16">
        <v>19673</v>
      </c>
    </row>
    <row r="404" spans="1:6" ht="14.25" customHeight="1" x14ac:dyDescent="0.3">
      <c r="A404" t="str">
        <f t="shared" si="6"/>
        <v>2020-05-26 Санкт-Петербург Юг</v>
      </c>
      <c r="B404" s="15">
        <v>43977</v>
      </c>
      <c r="C404" s="16" t="s">
        <v>14</v>
      </c>
      <c r="D404" s="16">
        <v>129</v>
      </c>
      <c r="E404" s="16">
        <v>16459</v>
      </c>
      <c r="F404" s="16">
        <v>15355</v>
      </c>
    </row>
    <row r="405" spans="1:6" ht="14.25" customHeight="1" x14ac:dyDescent="0.3">
      <c r="A405" t="str">
        <f t="shared" si="6"/>
        <v>2020-05-26 Тольятти</v>
      </c>
      <c r="B405" s="15">
        <v>43977</v>
      </c>
      <c r="C405" s="16" t="s">
        <v>12</v>
      </c>
      <c r="D405" s="16">
        <v>10</v>
      </c>
      <c r="E405" s="16">
        <v>692</v>
      </c>
      <c r="F405" s="16">
        <v>601</v>
      </c>
    </row>
    <row r="406" spans="1:6" ht="14.25" customHeight="1" x14ac:dyDescent="0.3">
      <c r="A406" t="str">
        <f t="shared" si="6"/>
        <v>2020-05-26 Тюмень</v>
      </c>
      <c r="B406" s="15">
        <v>43977</v>
      </c>
      <c r="C406" s="16" t="s">
        <v>24</v>
      </c>
      <c r="D406" s="16">
        <v>7</v>
      </c>
      <c r="E406" s="16">
        <v>577</v>
      </c>
      <c r="F406" s="16">
        <v>389</v>
      </c>
    </row>
    <row r="407" spans="1:6" ht="14.25" customHeight="1" x14ac:dyDescent="0.3">
      <c r="A407" t="str">
        <f t="shared" si="6"/>
        <v>2020-05-27 Волгоград</v>
      </c>
      <c r="B407" s="15">
        <v>43978</v>
      </c>
      <c r="C407" s="16" t="s">
        <v>16</v>
      </c>
      <c r="D407" s="16">
        <v>36</v>
      </c>
      <c r="E407" s="16">
        <v>4951</v>
      </c>
      <c r="F407" s="16">
        <v>4584</v>
      </c>
    </row>
    <row r="408" spans="1:6" ht="14.25" customHeight="1" x14ac:dyDescent="0.3">
      <c r="A408" t="str">
        <f t="shared" si="6"/>
        <v>2020-05-27 Екатеринбург</v>
      </c>
      <c r="B408" s="15">
        <v>43978</v>
      </c>
      <c r="C408" s="16" t="s">
        <v>11</v>
      </c>
      <c r="D408" s="16">
        <v>31</v>
      </c>
      <c r="E408" s="16">
        <v>5330</v>
      </c>
      <c r="F408" s="16">
        <v>4977</v>
      </c>
    </row>
    <row r="409" spans="1:6" ht="14.25" customHeight="1" x14ac:dyDescent="0.3">
      <c r="A409" t="str">
        <f t="shared" si="6"/>
        <v>2020-05-27 Казань</v>
      </c>
      <c r="B409" s="15">
        <v>43978</v>
      </c>
      <c r="C409" s="16" t="s">
        <v>17</v>
      </c>
      <c r="D409" s="16">
        <v>21</v>
      </c>
      <c r="E409" s="16">
        <v>2430</v>
      </c>
      <c r="F409" s="16">
        <v>2216</v>
      </c>
    </row>
    <row r="410" spans="1:6" ht="14.25" customHeight="1" x14ac:dyDescent="0.3">
      <c r="A410" t="str">
        <f t="shared" si="6"/>
        <v>2020-05-27 Кемерово</v>
      </c>
      <c r="B410" s="15">
        <v>43978</v>
      </c>
      <c r="C410" s="16" t="s">
        <v>10</v>
      </c>
      <c r="D410" s="16">
        <v>20</v>
      </c>
      <c r="E410" s="16">
        <v>2079</v>
      </c>
      <c r="F410" s="16">
        <v>1893</v>
      </c>
    </row>
    <row r="411" spans="1:6" ht="14.25" customHeight="1" x14ac:dyDescent="0.3">
      <c r="A411" t="str">
        <f t="shared" si="6"/>
        <v>2020-05-27 Краснодар</v>
      </c>
      <c r="B411" s="15">
        <v>43978</v>
      </c>
      <c r="C411" s="16" t="s">
        <v>20</v>
      </c>
      <c r="D411" s="16">
        <v>20</v>
      </c>
      <c r="E411" s="16">
        <v>1873</v>
      </c>
      <c r="F411" s="16">
        <v>1715</v>
      </c>
    </row>
    <row r="412" spans="1:6" ht="14.25" customHeight="1" x14ac:dyDescent="0.3">
      <c r="A412" t="str">
        <f t="shared" si="6"/>
        <v>2020-05-27 Москва Восток</v>
      </c>
      <c r="B412" s="15">
        <v>43978</v>
      </c>
      <c r="C412" s="16" t="s">
        <v>22</v>
      </c>
      <c r="D412" s="16">
        <v>54</v>
      </c>
      <c r="E412" s="16">
        <v>13091</v>
      </c>
      <c r="F412" s="16">
        <v>12216</v>
      </c>
    </row>
    <row r="413" spans="1:6" ht="14.25" customHeight="1" x14ac:dyDescent="0.3">
      <c r="A413" t="str">
        <f t="shared" si="6"/>
        <v>2020-05-27 Москва Запад</v>
      </c>
      <c r="B413" s="15">
        <v>43978</v>
      </c>
      <c r="C413" s="16" t="s">
        <v>21</v>
      </c>
      <c r="D413" s="16">
        <v>59</v>
      </c>
      <c r="E413" s="16">
        <v>13942</v>
      </c>
      <c r="F413" s="16">
        <v>12986</v>
      </c>
    </row>
    <row r="414" spans="1:6" ht="14.25" customHeight="1" x14ac:dyDescent="0.3">
      <c r="A414" t="str">
        <f t="shared" si="6"/>
        <v>2020-05-27 Нижний Новгород</v>
      </c>
      <c r="B414" s="15">
        <v>43978</v>
      </c>
      <c r="C414" s="16" t="s">
        <v>13</v>
      </c>
      <c r="D414" s="16">
        <v>20</v>
      </c>
      <c r="E414" s="16">
        <v>2079</v>
      </c>
      <c r="F414" s="16">
        <v>1856</v>
      </c>
    </row>
    <row r="415" spans="1:6" ht="14.25" customHeight="1" x14ac:dyDescent="0.3">
      <c r="A415" t="str">
        <f t="shared" si="6"/>
        <v>2020-05-27 Новосибирск</v>
      </c>
      <c r="B415" s="15">
        <v>43978</v>
      </c>
      <c r="C415" s="16" t="s">
        <v>23</v>
      </c>
      <c r="D415" s="16">
        <v>18</v>
      </c>
      <c r="E415" s="16">
        <v>962</v>
      </c>
      <c r="F415" s="16">
        <v>859</v>
      </c>
    </row>
    <row r="416" spans="1:6" ht="14.25" customHeight="1" x14ac:dyDescent="0.3">
      <c r="A416" t="str">
        <f t="shared" si="6"/>
        <v>2020-05-27 Пермь</v>
      </c>
      <c r="B416" s="15">
        <v>43978</v>
      </c>
      <c r="C416" s="16" t="s">
        <v>18</v>
      </c>
      <c r="D416" s="16">
        <v>17</v>
      </c>
      <c r="E416" s="16">
        <v>1203</v>
      </c>
      <c r="F416" s="16">
        <v>1077</v>
      </c>
    </row>
    <row r="417" spans="1:6" ht="14.25" customHeight="1" x14ac:dyDescent="0.3">
      <c r="A417" t="str">
        <f t="shared" si="6"/>
        <v>2020-05-27 Ростов-на-Дону</v>
      </c>
      <c r="B417" s="15">
        <v>43978</v>
      </c>
      <c r="C417" s="16" t="s">
        <v>19</v>
      </c>
      <c r="D417" s="16">
        <v>15</v>
      </c>
      <c r="E417" s="16">
        <v>809</v>
      </c>
      <c r="F417" s="16">
        <v>702</v>
      </c>
    </row>
    <row r="418" spans="1:6" ht="14.25" customHeight="1" x14ac:dyDescent="0.3">
      <c r="A418" t="str">
        <f t="shared" si="6"/>
        <v>2020-05-27 Санкт-Петербург Север</v>
      </c>
      <c r="B418" s="15">
        <v>43978</v>
      </c>
      <c r="C418" s="16" t="s">
        <v>15</v>
      </c>
      <c r="D418" s="16">
        <v>124</v>
      </c>
      <c r="E418" s="16">
        <v>21384</v>
      </c>
      <c r="F418" s="16">
        <v>19897</v>
      </c>
    </row>
    <row r="419" spans="1:6" ht="14.25" customHeight="1" x14ac:dyDescent="0.3">
      <c r="A419" t="str">
        <f t="shared" si="6"/>
        <v>2020-05-27 Санкт-Петербург Юг</v>
      </c>
      <c r="B419" s="15">
        <v>43978</v>
      </c>
      <c r="C419" s="16" t="s">
        <v>14</v>
      </c>
      <c r="D419" s="16">
        <v>129</v>
      </c>
      <c r="E419" s="16">
        <v>17115</v>
      </c>
      <c r="F419" s="16">
        <v>15962</v>
      </c>
    </row>
    <row r="420" spans="1:6" ht="14.25" customHeight="1" x14ac:dyDescent="0.3">
      <c r="A420" t="str">
        <f t="shared" si="6"/>
        <v>2020-05-27 Тольятти</v>
      </c>
      <c r="B420" s="15">
        <v>43978</v>
      </c>
      <c r="C420" s="16" t="s">
        <v>12</v>
      </c>
      <c r="D420" s="16">
        <v>10</v>
      </c>
      <c r="E420" s="16">
        <v>757</v>
      </c>
      <c r="F420" s="16">
        <v>660</v>
      </c>
    </row>
    <row r="421" spans="1:6" ht="14.25" customHeight="1" x14ac:dyDescent="0.3">
      <c r="A421" t="str">
        <f t="shared" si="6"/>
        <v>2020-05-27 Тюмень</v>
      </c>
      <c r="B421" s="15">
        <v>43978</v>
      </c>
      <c r="C421" s="16" t="s">
        <v>24</v>
      </c>
      <c r="D421" s="16">
        <v>7</v>
      </c>
      <c r="E421" s="16">
        <v>409</v>
      </c>
      <c r="F421" s="16">
        <v>329</v>
      </c>
    </row>
    <row r="422" spans="1:6" ht="14.25" customHeight="1" x14ac:dyDescent="0.3">
      <c r="A422" t="str">
        <f t="shared" si="6"/>
        <v>2020-05-28 Волгоград</v>
      </c>
      <c r="B422" s="15">
        <v>43979</v>
      </c>
      <c r="C422" s="16" t="s">
        <v>16</v>
      </c>
      <c r="D422" s="16">
        <v>37</v>
      </c>
      <c r="E422" s="16">
        <v>4840</v>
      </c>
      <c r="F422" s="16">
        <v>4475</v>
      </c>
    </row>
    <row r="423" spans="1:6" ht="14.25" customHeight="1" x14ac:dyDescent="0.3">
      <c r="A423" t="str">
        <f t="shared" si="6"/>
        <v>2020-05-28 Екатеринбург</v>
      </c>
      <c r="B423" s="15">
        <v>43979</v>
      </c>
      <c r="C423" s="16" t="s">
        <v>11</v>
      </c>
      <c r="D423" s="16">
        <v>31</v>
      </c>
      <c r="E423" s="16">
        <v>5355</v>
      </c>
      <c r="F423" s="16">
        <v>4969</v>
      </c>
    </row>
    <row r="424" spans="1:6" ht="14.25" customHeight="1" x14ac:dyDescent="0.3">
      <c r="A424" t="str">
        <f t="shared" si="6"/>
        <v>2020-05-28 Казань</v>
      </c>
      <c r="B424" s="15">
        <v>43979</v>
      </c>
      <c r="C424" s="16" t="s">
        <v>17</v>
      </c>
      <c r="D424" s="16">
        <v>22</v>
      </c>
      <c r="E424" s="16">
        <v>2454</v>
      </c>
      <c r="F424" s="16">
        <v>2239</v>
      </c>
    </row>
    <row r="425" spans="1:6" ht="14.25" customHeight="1" x14ac:dyDescent="0.3">
      <c r="A425" t="str">
        <f t="shared" si="6"/>
        <v>2020-05-28 Кемерово</v>
      </c>
      <c r="B425" s="15">
        <v>43979</v>
      </c>
      <c r="C425" s="16" t="s">
        <v>10</v>
      </c>
      <c r="D425" s="16">
        <v>20</v>
      </c>
      <c r="E425" s="16">
        <v>1886</v>
      </c>
      <c r="F425" s="16">
        <v>1736</v>
      </c>
    </row>
    <row r="426" spans="1:6" ht="14.25" customHeight="1" x14ac:dyDescent="0.3">
      <c r="A426" t="str">
        <f t="shared" si="6"/>
        <v>2020-05-28 Краснодар</v>
      </c>
      <c r="B426" s="15">
        <v>43979</v>
      </c>
      <c r="C426" s="16" t="s">
        <v>20</v>
      </c>
      <c r="D426" s="16">
        <v>20</v>
      </c>
      <c r="E426" s="16">
        <v>1875</v>
      </c>
      <c r="F426" s="16">
        <v>1701</v>
      </c>
    </row>
    <row r="427" spans="1:6" ht="14.25" customHeight="1" x14ac:dyDescent="0.3">
      <c r="A427" t="str">
        <f t="shared" si="6"/>
        <v>2020-05-28 Москва Восток</v>
      </c>
      <c r="B427" s="15">
        <v>43979</v>
      </c>
      <c r="C427" s="16" t="s">
        <v>22</v>
      </c>
      <c r="D427" s="16">
        <v>54</v>
      </c>
      <c r="E427" s="16">
        <v>12409</v>
      </c>
      <c r="F427" s="16">
        <v>11582</v>
      </c>
    </row>
    <row r="428" spans="1:6" ht="14.25" customHeight="1" x14ac:dyDescent="0.3">
      <c r="A428" t="str">
        <f t="shared" si="6"/>
        <v>2020-05-28 Москва Запад</v>
      </c>
      <c r="B428" s="15">
        <v>43979</v>
      </c>
      <c r="C428" s="16" t="s">
        <v>21</v>
      </c>
      <c r="D428" s="16">
        <v>60</v>
      </c>
      <c r="E428" s="16">
        <v>12854</v>
      </c>
      <c r="F428" s="16">
        <v>11954</v>
      </c>
    </row>
    <row r="429" spans="1:6" ht="14.25" customHeight="1" x14ac:dyDescent="0.3">
      <c r="A429" t="str">
        <f t="shared" si="6"/>
        <v>2020-05-28 Нижний Новгород</v>
      </c>
      <c r="B429" s="15">
        <v>43979</v>
      </c>
      <c r="C429" s="16" t="s">
        <v>13</v>
      </c>
      <c r="D429" s="16">
        <v>20</v>
      </c>
      <c r="E429" s="16">
        <v>2088</v>
      </c>
      <c r="F429" s="16">
        <v>1848</v>
      </c>
    </row>
    <row r="430" spans="1:6" ht="14.25" customHeight="1" x14ac:dyDescent="0.3">
      <c r="A430" t="str">
        <f t="shared" si="6"/>
        <v>2020-05-28 Новосибирск</v>
      </c>
      <c r="B430" s="15">
        <v>43979</v>
      </c>
      <c r="C430" s="16" t="s">
        <v>23</v>
      </c>
      <c r="D430" s="16">
        <v>18</v>
      </c>
      <c r="E430" s="16">
        <v>1020</v>
      </c>
      <c r="F430" s="16">
        <v>911</v>
      </c>
    </row>
    <row r="431" spans="1:6" ht="14.25" customHeight="1" x14ac:dyDescent="0.3">
      <c r="A431" t="str">
        <f t="shared" si="6"/>
        <v>2020-05-28 Пермь</v>
      </c>
      <c r="B431" s="15">
        <v>43979</v>
      </c>
      <c r="C431" s="16" t="s">
        <v>18</v>
      </c>
      <c r="D431" s="16">
        <v>17</v>
      </c>
      <c r="E431" s="16">
        <v>1097</v>
      </c>
      <c r="F431" s="16">
        <v>968</v>
      </c>
    </row>
    <row r="432" spans="1:6" ht="14.25" customHeight="1" x14ac:dyDescent="0.3">
      <c r="A432" t="str">
        <f t="shared" si="6"/>
        <v>2020-05-28 Ростов-на-Дону</v>
      </c>
      <c r="B432" s="15">
        <v>43979</v>
      </c>
      <c r="C432" s="16" t="s">
        <v>19</v>
      </c>
      <c r="D432" s="16">
        <v>16</v>
      </c>
      <c r="E432" s="16">
        <v>876</v>
      </c>
      <c r="F432" s="16">
        <v>762</v>
      </c>
    </row>
    <row r="433" spans="1:6" ht="14.25" customHeight="1" x14ac:dyDescent="0.3">
      <c r="A433" t="str">
        <f t="shared" si="6"/>
        <v>2020-05-28 Самара</v>
      </c>
      <c r="B433" s="15">
        <v>43979</v>
      </c>
      <c r="C433" s="16" t="s">
        <v>9</v>
      </c>
      <c r="D433" s="16">
        <v>15</v>
      </c>
      <c r="E433" s="16">
        <v>464</v>
      </c>
      <c r="F433" s="16">
        <v>390</v>
      </c>
    </row>
    <row r="434" spans="1:6" ht="14.25" customHeight="1" x14ac:dyDescent="0.3">
      <c r="A434" t="str">
        <f t="shared" si="6"/>
        <v>2020-05-28 Санкт-Петербург Север</v>
      </c>
      <c r="B434" s="15">
        <v>43979</v>
      </c>
      <c r="C434" s="16" t="s">
        <v>15</v>
      </c>
      <c r="D434" s="16">
        <v>124</v>
      </c>
      <c r="E434" s="16">
        <v>20868</v>
      </c>
      <c r="F434" s="16">
        <v>19342</v>
      </c>
    </row>
    <row r="435" spans="1:6" ht="14.25" customHeight="1" x14ac:dyDescent="0.3">
      <c r="A435" t="str">
        <f t="shared" si="6"/>
        <v>2020-05-28 Санкт-Петербург Юг</v>
      </c>
      <c r="B435" s="15">
        <v>43979</v>
      </c>
      <c r="C435" s="16" t="s">
        <v>14</v>
      </c>
      <c r="D435" s="16">
        <v>129</v>
      </c>
      <c r="E435" s="16">
        <v>16453</v>
      </c>
      <c r="F435" s="16">
        <v>15289</v>
      </c>
    </row>
    <row r="436" spans="1:6" ht="14.25" customHeight="1" x14ac:dyDescent="0.3">
      <c r="A436" t="str">
        <f t="shared" si="6"/>
        <v>2020-05-28 Тольятти</v>
      </c>
      <c r="B436" s="15">
        <v>43979</v>
      </c>
      <c r="C436" s="16" t="s">
        <v>12</v>
      </c>
      <c r="D436" s="16">
        <v>10</v>
      </c>
      <c r="E436" s="16">
        <v>791</v>
      </c>
      <c r="F436" s="16">
        <v>697</v>
      </c>
    </row>
    <row r="437" spans="1:6" ht="14.25" customHeight="1" x14ac:dyDescent="0.3">
      <c r="A437" t="str">
        <f t="shared" si="6"/>
        <v>2020-05-28 Тюмень</v>
      </c>
      <c r="B437" s="15">
        <v>43979</v>
      </c>
      <c r="C437" s="16" t="s">
        <v>24</v>
      </c>
      <c r="D437" s="16">
        <v>7</v>
      </c>
      <c r="E437" s="16">
        <v>420</v>
      </c>
      <c r="F437" s="16">
        <v>347</v>
      </c>
    </row>
    <row r="438" spans="1:6" ht="14.25" customHeight="1" x14ac:dyDescent="0.3">
      <c r="A438" t="str">
        <f t="shared" si="6"/>
        <v>2020-05-29 Волгоград</v>
      </c>
      <c r="B438" s="15">
        <v>43980</v>
      </c>
      <c r="C438" s="16" t="s">
        <v>16</v>
      </c>
      <c r="D438" s="16">
        <v>37</v>
      </c>
      <c r="E438" s="16">
        <v>5672</v>
      </c>
      <c r="F438" s="16">
        <v>5198</v>
      </c>
    </row>
    <row r="439" spans="1:6" ht="14.25" customHeight="1" x14ac:dyDescent="0.3">
      <c r="A439" t="str">
        <f t="shared" si="6"/>
        <v>2020-05-29 Екатеринбург</v>
      </c>
      <c r="B439" s="15">
        <v>43980</v>
      </c>
      <c r="C439" s="16" t="s">
        <v>11</v>
      </c>
      <c r="D439" s="16">
        <v>31</v>
      </c>
      <c r="E439" s="16">
        <v>5751</v>
      </c>
      <c r="F439" s="16">
        <v>5319</v>
      </c>
    </row>
    <row r="440" spans="1:6" ht="14.25" customHeight="1" x14ac:dyDescent="0.3">
      <c r="A440" t="str">
        <f t="shared" si="6"/>
        <v>2020-05-29 Казань</v>
      </c>
      <c r="B440" s="15">
        <v>43980</v>
      </c>
      <c r="C440" s="16" t="s">
        <v>17</v>
      </c>
      <c r="D440" s="16">
        <v>22</v>
      </c>
      <c r="E440" s="16">
        <v>2597</v>
      </c>
      <c r="F440" s="16">
        <v>2379</v>
      </c>
    </row>
    <row r="441" spans="1:6" ht="14.25" customHeight="1" x14ac:dyDescent="0.3">
      <c r="A441" t="str">
        <f t="shared" si="6"/>
        <v>2020-05-29 Кемерово</v>
      </c>
      <c r="B441" s="15">
        <v>43980</v>
      </c>
      <c r="C441" s="16" t="s">
        <v>10</v>
      </c>
      <c r="D441" s="16">
        <v>20</v>
      </c>
      <c r="E441" s="16">
        <v>2111</v>
      </c>
      <c r="F441" s="16">
        <v>1917</v>
      </c>
    </row>
    <row r="442" spans="1:6" ht="14.25" customHeight="1" x14ac:dyDescent="0.3">
      <c r="A442" t="str">
        <f t="shared" si="6"/>
        <v>2020-05-29 Краснодар</v>
      </c>
      <c r="B442" s="15">
        <v>43980</v>
      </c>
      <c r="C442" s="16" t="s">
        <v>20</v>
      </c>
      <c r="D442" s="16">
        <v>20</v>
      </c>
      <c r="E442" s="16">
        <v>2064</v>
      </c>
      <c r="F442" s="16">
        <v>1896</v>
      </c>
    </row>
    <row r="443" spans="1:6" ht="14.25" customHeight="1" x14ac:dyDescent="0.3">
      <c r="A443" t="str">
        <f t="shared" si="6"/>
        <v>2020-05-29 Москва Восток</v>
      </c>
      <c r="B443" s="15">
        <v>43980</v>
      </c>
      <c r="C443" s="16" t="s">
        <v>22</v>
      </c>
      <c r="D443" s="16">
        <v>54</v>
      </c>
      <c r="E443" s="16">
        <v>14031</v>
      </c>
      <c r="F443" s="16">
        <v>12943</v>
      </c>
    </row>
    <row r="444" spans="1:6" ht="14.25" customHeight="1" x14ac:dyDescent="0.3">
      <c r="A444" t="str">
        <f t="shared" si="6"/>
        <v>2020-05-29 Москва Запад</v>
      </c>
      <c r="B444" s="15">
        <v>43980</v>
      </c>
      <c r="C444" s="16" t="s">
        <v>21</v>
      </c>
      <c r="D444" s="16">
        <v>59</v>
      </c>
      <c r="E444" s="16">
        <v>14507</v>
      </c>
      <c r="F444" s="16">
        <v>13386</v>
      </c>
    </row>
    <row r="445" spans="1:6" ht="14.25" customHeight="1" x14ac:dyDescent="0.3">
      <c r="A445" t="str">
        <f t="shared" si="6"/>
        <v>2020-05-29 Нижний Новгород</v>
      </c>
      <c r="B445" s="15">
        <v>43980</v>
      </c>
      <c r="C445" s="16" t="s">
        <v>13</v>
      </c>
      <c r="D445" s="16">
        <v>20</v>
      </c>
      <c r="E445" s="16">
        <v>2249</v>
      </c>
      <c r="F445" s="16">
        <v>2000</v>
      </c>
    </row>
    <row r="446" spans="1:6" ht="14.25" customHeight="1" x14ac:dyDescent="0.3">
      <c r="A446" t="str">
        <f t="shared" si="6"/>
        <v>2020-05-29 Новосибирск</v>
      </c>
      <c r="B446" s="15">
        <v>43980</v>
      </c>
      <c r="C446" s="16" t="s">
        <v>23</v>
      </c>
      <c r="D446" s="16">
        <v>18</v>
      </c>
      <c r="E446" s="16">
        <v>1014</v>
      </c>
      <c r="F446" s="16">
        <v>893</v>
      </c>
    </row>
    <row r="447" spans="1:6" ht="14.25" customHeight="1" x14ac:dyDescent="0.3">
      <c r="A447" t="str">
        <f t="shared" si="6"/>
        <v>2020-05-29 Пермь</v>
      </c>
      <c r="B447" s="15">
        <v>43980</v>
      </c>
      <c r="C447" s="16" t="s">
        <v>18</v>
      </c>
      <c r="D447" s="16">
        <v>17</v>
      </c>
      <c r="E447" s="16">
        <v>1296</v>
      </c>
      <c r="F447" s="16">
        <v>1153</v>
      </c>
    </row>
    <row r="448" spans="1:6" ht="14.25" customHeight="1" x14ac:dyDescent="0.3">
      <c r="A448" t="str">
        <f t="shared" si="6"/>
        <v>2020-05-29 Ростов-на-Дону</v>
      </c>
      <c r="B448" s="15">
        <v>43980</v>
      </c>
      <c r="C448" s="16" t="s">
        <v>19</v>
      </c>
      <c r="D448" s="16">
        <v>16</v>
      </c>
      <c r="E448" s="16">
        <v>981</v>
      </c>
      <c r="F448" s="16">
        <v>859</v>
      </c>
    </row>
    <row r="449" spans="1:6" ht="14.25" customHeight="1" x14ac:dyDescent="0.3">
      <c r="A449" t="str">
        <f t="shared" si="6"/>
        <v>2020-05-29 Самара</v>
      </c>
      <c r="B449" s="15">
        <v>43980</v>
      </c>
      <c r="C449" s="16" t="s">
        <v>9</v>
      </c>
      <c r="D449" s="16">
        <v>15</v>
      </c>
      <c r="E449" s="16">
        <v>400</v>
      </c>
      <c r="F449" s="16">
        <v>329</v>
      </c>
    </row>
    <row r="450" spans="1:6" ht="14.25" customHeight="1" x14ac:dyDescent="0.3">
      <c r="A450" t="str">
        <f t="shared" si="6"/>
        <v>2020-05-29 Санкт-Петербург Север</v>
      </c>
      <c r="B450" s="15">
        <v>43980</v>
      </c>
      <c r="C450" s="16" t="s">
        <v>15</v>
      </c>
      <c r="D450" s="16">
        <v>124</v>
      </c>
      <c r="E450" s="16">
        <v>25828</v>
      </c>
      <c r="F450" s="16">
        <v>23974</v>
      </c>
    </row>
    <row r="451" spans="1:6" ht="14.25" customHeight="1" x14ac:dyDescent="0.3">
      <c r="A451" t="str">
        <f t="shared" ref="A451:A505" si="7">_xlfn.CONCAT(TEXT(B451,"ГГГГ-ММ-ДД")," ",C451)</f>
        <v>2020-05-29 Санкт-Петербург Юг</v>
      </c>
      <c r="B451" s="15">
        <v>43980</v>
      </c>
      <c r="C451" s="16" t="s">
        <v>14</v>
      </c>
      <c r="D451" s="16">
        <v>129</v>
      </c>
      <c r="E451" s="16">
        <v>22403</v>
      </c>
      <c r="F451" s="16">
        <v>20676</v>
      </c>
    </row>
    <row r="452" spans="1:6" ht="14.25" customHeight="1" x14ac:dyDescent="0.3">
      <c r="A452" t="str">
        <f t="shared" si="7"/>
        <v>2020-05-29 Тольятти</v>
      </c>
      <c r="B452" s="15">
        <v>43980</v>
      </c>
      <c r="C452" s="16" t="s">
        <v>12</v>
      </c>
      <c r="D452" s="16">
        <v>10</v>
      </c>
      <c r="E452" s="16">
        <v>873</v>
      </c>
      <c r="F452" s="16">
        <v>770</v>
      </c>
    </row>
    <row r="453" spans="1:6" ht="14.25" customHeight="1" x14ac:dyDescent="0.3">
      <c r="A453" t="str">
        <f t="shared" si="7"/>
        <v>2020-05-29 Тюмень</v>
      </c>
      <c r="B453" s="15">
        <v>43980</v>
      </c>
      <c r="C453" s="16" t="s">
        <v>24</v>
      </c>
      <c r="D453" s="16">
        <v>7</v>
      </c>
      <c r="E453" s="16">
        <v>491</v>
      </c>
      <c r="F453" s="16">
        <v>411</v>
      </c>
    </row>
    <row r="454" spans="1:6" ht="14.25" customHeight="1" x14ac:dyDescent="0.3">
      <c r="A454" t="str">
        <f t="shared" si="7"/>
        <v>2020-05-30 Волгоград</v>
      </c>
      <c r="B454" s="15">
        <v>43981</v>
      </c>
      <c r="C454" s="16" t="s">
        <v>16</v>
      </c>
      <c r="D454" s="16">
        <v>37</v>
      </c>
      <c r="E454" s="16">
        <v>6645</v>
      </c>
      <c r="F454" s="16">
        <v>6122</v>
      </c>
    </row>
    <row r="455" spans="1:6" ht="14.25" customHeight="1" x14ac:dyDescent="0.3">
      <c r="A455" t="str">
        <f t="shared" si="7"/>
        <v>2020-05-30 Екатеринбург</v>
      </c>
      <c r="B455" s="15">
        <v>43981</v>
      </c>
      <c r="C455" s="16" t="s">
        <v>11</v>
      </c>
      <c r="D455" s="16">
        <v>31</v>
      </c>
      <c r="E455" s="16">
        <v>6735</v>
      </c>
      <c r="F455" s="16">
        <v>6264</v>
      </c>
    </row>
    <row r="456" spans="1:6" ht="14.25" customHeight="1" x14ac:dyDescent="0.3">
      <c r="A456" t="str">
        <f t="shared" si="7"/>
        <v>2020-05-30 Казань</v>
      </c>
      <c r="B456" s="15">
        <v>43981</v>
      </c>
      <c r="C456" s="16" t="s">
        <v>17</v>
      </c>
      <c r="D456" s="16">
        <v>22</v>
      </c>
      <c r="E456" s="16">
        <v>2793</v>
      </c>
      <c r="F456" s="16">
        <v>2539</v>
      </c>
    </row>
    <row r="457" spans="1:6" ht="14.25" customHeight="1" x14ac:dyDescent="0.3">
      <c r="A457" t="str">
        <f t="shared" si="7"/>
        <v>2020-05-30 Кемерово</v>
      </c>
      <c r="B457" s="15">
        <v>43981</v>
      </c>
      <c r="C457" s="16" t="s">
        <v>10</v>
      </c>
      <c r="D457" s="16">
        <v>20</v>
      </c>
      <c r="E457" s="16">
        <v>2597</v>
      </c>
      <c r="F457" s="16">
        <v>2376</v>
      </c>
    </row>
    <row r="458" spans="1:6" ht="14.25" customHeight="1" x14ac:dyDescent="0.3">
      <c r="A458" t="str">
        <f t="shared" si="7"/>
        <v>2020-05-30 Краснодар</v>
      </c>
      <c r="B458" s="15">
        <v>43981</v>
      </c>
      <c r="C458" s="16" t="s">
        <v>20</v>
      </c>
      <c r="D458" s="16">
        <v>20</v>
      </c>
      <c r="E458" s="16">
        <v>2174</v>
      </c>
      <c r="F458" s="16">
        <v>1957</v>
      </c>
    </row>
    <row r="459" spans="1:6" ht="14.25" customHeight="1" x14ac:dyDescent="0.3">
      <c r="A459" t="str">
        <f t="shared" si="7"/>
        <v>2020-05-30 Москва Восток</v>
      </c>
      <c r="B459" s="15">
        <v>43981</v>
      </c>
      <c r="C459" s="16" t="s">
        <v>22</v>
      </c>
      <c r="D459" s="16">
        <v>54</v>
      </c>
      <c r="E459" s="16">
        <v>14590</v>
      </c>
      <c r="F459" s="16">
        <v>13551</v>
      </c>
    </row>
    <row r="460" spans="1:6" ht="14.25" customHeight="1" x14ac:dyDescent="0.3">
      <c r="A460" t="str">
        <f t="shared" si="7"/>
        <v>2020-05-30 Москва Запад</v>
      </c>
      <c r="B460" s="15">
        <v>43981</v>
      </c>
      <c r="C460" s="16" t="s">
        <v>21</v>
      </c>
      <c r="D460" s="16">
        <v>59</v>
      </c>
      <c r="E460" s="16">
        <v>15030</v>
      </c>
      <c r="F460" s="16">
        <v>13956</v>
      </c>
    </row>
    <row r="461" spans="1:6" ht="14.25" customHeight="1" x14ac:dyDescent="0.3">
      <c r="A461" t="str">
        <f t="shared" si="7"/>
        <v>2020-05-30 Нижний Новгород</v>
      </c>
      <c r="B461" s="15">
        <v>43981</v>
      </c>
      <c r="C461" s="16" t="s">
        <v>13</v>
      </c>
      <c r="D461" s="16">
        <v>20</v>
      </c>
      <c r="E461" s="16">
        <v>2451</v>
      </c>
      <c r="F461" s="16">
        <v>2178</v>
      </c>
    </row>
    <row r="462" spans="1:6" ht="14.25" customHeight="1" x14ac:dyDescent="0.3">
      <c r="A462" t="str">
        <f t="shared" si="7"/>
        <v>2020-05-30 Новосибирск</v>
      </c>
      <c r="B462" s="15">
        <v>43981</v>
      </c>
      <c r="C462" s="16" t="s">
        <v>23</v>
      </c>
      <c r="D462" s="16">
        <v>18</v>
      </c>
      <c r="E462" s="16">
        <v>1216</v>
      </c>
      <c r="F462" s="16">
        <v>1101</v>
      </c>
    </row>
    <row r="463" spans="1:6" ht="14.25" customHeight="1" x14ac:dyDescent="0.3">
      <c r="A463" t="str">
        <f t="shared" si="7"/>
        <v>2020-05-30 Пермь</v>
      </c>
      <c r="B463" s="15">
        <v>43981</v>
      </c>
      <c r="C463" s="16" t="s">
        <v>18</v>
      </c>
      <c r="D463" s="16">
        <v>17</v>
      </c>
      <c r="E463" s="16">
        <v>1697</v>
      </c>
      <c r="F463" s="16">
        <v>1499</v>
      </c>
    </row>
    <row r="464" spans="1:6" ht="14.25" customHeight="1" x14ac:dyDescent="0.3">
      <c r="A464" t="str">
        <f t="shared" si="7"/>
        <v>2020-05-30 Ростов-на-Дону</v>
      </c>
      <c r="B464" s="15">
        <v>43981</v>
      </c>
      <c r="C464" s="16" t="s">
        <v>19</v>
      </c>
      <c r="D464" s="16">
        <v>16</v>
      </c>
      <c r="E464" s="16">
        <v>1048</v>
      </c>
      <c r="F464" s="16">
        <v>918</v>
      </c>
    </row>
    <row r="465" spans="1:6" ht="14.25" customHeight="1" x14ac:dyDescent="0.3">
      <c r="A465" t="str">
        <f t="shared" si="7"/>
        <v>2020-05-30 Самара</v>
      </c>
      <c r="B465" s="15">
        <v>43981</v>
      </c>
      <c r="C465" s="16" t="s">
        <v>9</v>
      </c>
      <c r="D465" s="16">
        <v>15</v>
      </c>
      <c r="E465" s="16">
        <v>490</v>
      </c>
      <c r="F465" s="16">
        <v>409</v>
      </c>
    </row>
    <row r="466" spans="1:6" ht="14.25" customHeight="1" x14ac:dyDescent="0.3">
      <c r="A466" t="str">
        <f t="shared" si="7"/>
        <v>2020-05-30 Санкт-Петербург Север</v>
      </c>
      <c r="B466" s="15">
        <v>43981</v>
      </c>
      <c r="C466" s="16" t="s">
        <v>15</v>
      </c>
      <c r="D466" s="16">
        <v>124</v>
      </c>
      <c r="E466" s="16">
        <v>24325</v>
      </c>
      <c r="F466" s="16">
        <v>22469</v>
      </c>
    </row>
    <row r="467" spans="1:6" ht="14.25" customHeight="1" x14ac:dyDescent="0.3">
      <c r="A467" t="str">
        <f t="shared" si="7"/>
        <v>2020-05-30 Санкт-Петербург Юг</v>
      </c>
      <c r="B467" s="15">
        <v>43981</v>
      </c>
      <c r="C467" s="16" t="s">
        <v>14</v>
      </c>
      <c r="D467" s="16">
        <v>129</v>
      </c>
      <c r="E467" s="16">
        <v>20243</v>
      </c>
      <c r="F467" s="16">
        <v>18711</v>
      </c>
    </row>
    <row r="468" spans="1:6" ht="14.25" customHeight="1" x14ac:dyDescent="0.3">
      <c r="A468" t="str">
        <f t="shared" si="7"/>
        <v>2020-05-30 Тольятти</v>
      </c>
      <c r="B468" s="15">
        <v>43981</v>
      </c>
      <c r="C468" s="16" t="s">
        <v>12</v>
      </c>
      <c r="D468" s="16">
        <v>10</v>
      </c>
      <c r="E468" s="16">
        <v>865</v>
      </c>
      <c r="F468" s="16">
        <v>763</v>
      </c>
    </row>
    <row r="469" spans="1:6" ht="14.25" customHeight="1" x14ac:dyDescent="0.3">
      <c r="A469" t="str">
        <f t="shared" si="7"/>
        <v>2020-05-30 Тюмень</v>
      </c>
      <c r="B469" s="15">
        <v>43981</v>
      </c>
      <c r="C469" s="16" t="s">
        <v>24</v>
      </c>
      <c r="D469" s="16">
        <v>7</v>
      </c>
      <c r="E469" s="16">
        <v>532</v>
      </c>
      <c r="F469" s="16">
        <v>449</v>
      </c>
    </row>
    <row r="470" spans="1:6" ht="14.25" customHeight="1" x14ac:dyDescent="0.3">
      <c r="A470" t="str">
        <f t="shared" si="7"/>
        <v>2020-05-31 Волгоград</v>
      </c>
      <c r="B470" s="15">
        <v>43982</v>
      </c>
      <c r="C470" s="16" t="s">
        <v>16</v>
      </c>
      <c r="D470" s="16">
        <v>37</v>
      </c>
      <c r="E470" s="16">
        <v>5215</v>
      </c>
      <c r="F470" s="16">
        <v>4848</v>
      </c>
    </row>
    <row r="471" spans="1:6" ht="14.25" customHeight="1" x14ac:dyDescent="0.3">
      <c r="A471" t="str">
        <f t="shared" si="7"/>
        <v>2020-05-31 Екатеринбург</v>
      </c>
      <c r="B471" s="15">
        <v>43982</v>
      </c>
      <c r="C471" s="16" t="s">
        <v>11</v>
      </c>
      <c r="D471" s="16">
        <v>31</v>
      </c>
      <c r="E471" s="16">
        <v>5760</v>
      </c>
      <c r="F471" s="16">
        <v>5367</v>
      </c>
    </row>
    <row r="472" spans="1:6" ht="14.25" customHeight="1" x14ac:dyDescent="0.3">
      <c r="A472" t="str">
        <f t="shared" si="7"/>
        <v>2020-05-31 Казань</v>
      </c>
      <c r="B472" s="15">
        <v>43982</v>
      </c>
      <c r="C472" s="16" t="s">
        <v>17</v>
      </c>
      <c r="D472" s="16">
        <v>23</v>
      </c>
      <c r="E472" s="16">
        <v>2522</v>
      </c>
      <c r="F472" s="16">
        <v>2295</v>
      </c>
    </row>
    <row r="473" spans="1:6" ht="14.25" customHeight="1" x14ac:dyDescent="0.3">
      <c r="A473" t="str">
        <f t="shared" si="7"/>
        <v>2020-05-31 Кемерово</v>
      </c>
      <c r="B473" s="15">
        <v>43982</v>
      </c>
      <c r="C473" s="16" t="s">
        <v>10</v>
      </c>
      <c r="D473" s="16">
        <v>21</v>
      </c>
      <c r="E473" s="16">
        <v>2271</v>
      </c>
      <c r="F473" s="16">
        <v>2085</v>
      </c>
    </row>
    <row r="474" spans="1:6" ht="14.25" customHeight="1" x14ac:dyDescent="0.3">
      <c r="A474" t="str">
        <f t="shared" si="7"/>
        <v>2020-05-31 Краснодар</v>
      </c>
      <c r="B474" s="15">
        <v>43982</v>
      </c>
      <c r="C474" s="16" t="s">
        <v>20</v>
      </c>
      <c r="D474" s="16">
        <v>21</v>
      </c>
      <c r="E474" s="16">
        <v>2056</v>
      </c>
      <c r="F474" s="16">
        <v>1879</v>
      </c>
    </row>
    <row r="475" spans="1:6" ht="14.25" customHeight="1" x14ac:dyDescent="0.3">
      <c r="A475" t="str">
        <f t="shared" si="7"/>
        <v>2020-05-31 Москва Восток</v>
      </c>
      <c r="B475" s="15">
        <v>43982</v>
      </c>
      <c r="C475" s="16" t="s">
        <v>22</v>
      </c>
      <c r="D475" s="16">
        <v>54</v>
      </c>
      <c r="E475" s="16">
        <v>13106</v>
      </c>
      <c r="F475" s="16">
        <v>12164</v>
      </c>
    </row>
    <row r="476" spans="1:6" ht="14.25" customHeight="1" x14ac:dyDescent="0.3">
      <c r="A476" t="str">
        <f t="shared" si="7"/>
        <v>2020-05-31 Москва Запад</v>
      </c>
      <c r="B476" s="15">
        <v>43982</v>
      </c>
      <c r="C476" s="16" t="s">
        <v>21</v>
      </c>
      <c r="D476" s="16">
        <v>59</v>
      </c>
      <c r="E476" s="16">
        <v>13684</v>
      </c>
      <c r="F476" s="16">
        <v>12690</v>
      </c>
    </row>
    <row r="477" spans="1:6" ht="14.25" customHeight="1" x14ac:dyDescent="0.3">
      <c r="A477" t="str">
        <f t="shared" si="7"/>
        <v>2020-05-31 Нижний Новгород</v>
      </c>
      <c r="B477" s="15">
        <v>43982</v>
      </c>
      <c r="C477" s="16" t="s">
        <v>13</v>
      </c>
      <c r="D477" s="16">
        <v>20</v>
      </c>
      <c r="E477" s="16">
        <v>2060</v>
      </c>
      <c r="F477" s="16">
        <v>1826</v>
      </c>
    </row>
    <row r="478" spans="1:6" ht="14.25" customHeight="1" x14ac:dyDescent="0.3">
      <c r="A478" t="str">
        <f t="shared" si="7"/>
        <v>2020-05-31 Новосибирск</v>
      </c>
      <c r="B478" s="15">
        <v>43982</v>
      </c>
      <c r="C478" s="16" t="s">
        <v>23</v>
      </c>
      <c r="D478" s="16">
        <v>18</v>
      </c>
      <c r="E478" s="16">
        <v>1029</v>
      </c>
      <c r="F478" s="16">
        <v>925</v>
      </c>
    </row>
    <row r="479" spans="1:6" ht="14.25" customHeight="1" x14ac:dyDescent="0.3">
      <c r="A479" t="str">
        <f t="shared" si="7"/>
        <v>2020-05-31 Пермь</v>
      </c>
      <c r="B479" s="15">
        <v>43982</v>
      </c>
      <c r="C479" s="16" t="s">
        <v>18</v>
      </c>
      <c r="D479" s="16">
        <v>17</v>
      </c>
      <c r="E479" s="16">
        <v>1186</v>
      </c>
      <c r="F479" s="16">
        <v>1054</v>
      </c>
    </row>
    <row r="480" spans="1:6" ht="14.25" customHeight="1" x14ac:dyDescent="0.3">
      <c r="A480" t="str">
        <f t="shared" si="7"/>
        <v>2020-05-31 Ростов-на-Дону</v>
      </c>
      <c r="B480" s="15">
        <v>43982</v>
      </c>
      <c r="C480" s="16" t="s">
        <v>19</v>
      </c>
      <c r="D480" s="16">
        <v>16</v>
      </c>
      <c r="E480" s="16">
        <v>917</v>
      </c>
      <c r="F480" s="16">
        <v>802</v>
      </c>
    </row>
    <row r="481" spans="1:6" ht="14.25" customHeight="1" x14ac:dyDescent="0.3">
      <c r="A481" t="str">
        <f t="shared" si="7"/>
        <v>2020-05-31 Самара</v>
      </c>
      <c r="B481" s="15">
        <v>43982</v>
      </c>
      <c r="C481" s="16" t="s">
        <v>9</v>
      </c>
      <c r="D481" s="16">
        <v>15</v>
      </c>
      <c r="E481" s="16">
        <v>441</v>
      </c>
      <c r="F481" s="16">
        <v>368</v>
      </c>
    </row>
    <row r="482" spans="1:6" ht="14.25" customHeight="1" x14ac:dyDescent="0.3">
      <c r="A482" t="str">
        <f t="shared" si="7"/>
        <v>2020-05-31 Санкт-Петербург Север</v>
      </c>
      <c r="B482" s="15">
        <v>43982</v>
      </c>
      <c r="C482" s="16" t="s">
        <v>15</v>
      </c>
      <c r="D482" s="16">
        <v>124</v>
      </c>
      <c r="E482" s="16">
        <v>21392</v>
      </c>
      <c r="F482" s="16">
        <v>19869</v>
      </c>
    </row>
    <row r="483" spans="1:6" ht="14.25" customHeight="1" x14ac:dyDescent="0.3">
      <c r="A483" t="str">
        <f t="shared" si="7"/>
        <v>2020-05-31 Санкт-Петербург Юг</v>
      </c>
      <c r="B483" s="15">
        <v>43982</v>
      </c>
      <c r="C483" s="16" t="s">
        <v>14</v>
      </c>
      <c r="D483" s="16">
        <v>129</v>
      </c>
      <c r="E483" s="16">
        <v>17235</v>
      </c>
      <c r="F483" s="16">
        <v>16052</v>
      </c>
    </row>
    <row r="484" spans="1:6" ht="14.25" customHeight="1" x14ac:dyDescent="0.3">
      <c r="A484" t="str">
        <f t="shared" si="7"/>
        <v>2020-05-31 Тольятти</v>
      </c>
      <c r="B484" s="15">
        <v>43982</v>
      </c>
      <c r="C484" s="16" t="s">
        <v>12</v>
      </c>
      <c r="D484" s="16">
        <v>10</v>
      </c>
      <c r="E484" s="16">
        <v>749</v>
      </c>
      <c r="F484" s="16">
        <v>655</v>
      </c>
    </row>
    <row r="485" spans="1:6" ht="14.25" customHeight="1" x14ac:dyDescent="0.3">
      <c r="A485" t="str">
        <f t="shared" si="7"/>
        <v>2020-05-31 Томск</v>
      </c>
      <c r="B485" s="15">
        <v>43982</v>
      </c>
      <c r="C485" s="16" t="s">
        <v>25</v>
      </c>
      <c r="D485" s="16">
        <v>9</v>
      </c>
      <c r="E485" s="16">
        <v>345</v>
      </c>
      <c r="F485" s="16">
        <v>255</v>
      </c>
    </row>
    <row r="486" spans="1:6" ht="14.25" customHeight="1" x14ac:dyDescent="0.3">
      <c r="A486" t="str">
        <f t="shared" si="7"/>
        <v>2020-05-31 Тюмень</v>
      </c>
      <c r="B486" s="15">
        <v>43982</v>
      </c>
      <c r="C486" s="16" t="s">
        <v>24</v>
      </c>
      <c r="D486" s="16">
        <v>7</v>
      </c>
      <c r="E486" s="16">
        <v>530</v>
      </c>
      <c r="F486" s="16">
        <v>447</v>
      </c>
    </row>
    <row r="487" spans="1:6" ht="14.25" customHeight="1" x14ac:dyDescent="0.3">
      <c r="A487" t="str">
        <f t="shared" si="7"/>
        <v>2020-05-31 Уфа</v>
      </c>
      <c r="B487" s="15">
        <v>43982</v>
      </c>
      <c r="C487" s="16" t="s">
        <v>26</v>
      </c>
      <c r="D487" s="16">
        <v>6</v>
      </c>
      <c r="E487" s="16">
        <v>261</v>
      </c>
      <c r="F487" s="16">
        <v>188</v>
      </c>
    </row>
    <row r="488" spans="1:6" ht="14.25" customHeight="1" x14ac:dyDescent="0.3">
      <c r="A488" t="str">
        <f t="shared" si="7"/>
        <v>2020-06-01 Волгоград</v>
      </c>
      <c r="B488" s="15">
        <v>43983</v>
      </c>
      <c r="C488" s="16" t="s">
        <v>16</v>
      </c>
      <c r="D488" s="16">
        <v>37</v>
      </c>
      <c r="E488" s="16">
        <v>4722</v>
      </c>
      <c r="F488" s="16">
        <v>4352</v>
      </c>
    </row>
    <row r="489" spans="1:6" ht="14.25" customHeight="1" x14ac:dyDescent="0.3">
      <c r="A489" t="str">
        <f t="shared" si="7"/>
        <v>2020-06-01 Екатеринбург</v>
      </c>
      <c r="B489" s="15">
        <v>43983</v>
      </c>
      <c r="C489" s="16" t="s">
        <v>11</v>
      </c>
      <c r="D489" s="16">
        <v>31</v>
      </c>
      <c r="E489" s="16">
        <v>5468</v>
      </c>
      <c r="F489" s="16">
        <v>5081</v>
      </c>
    </row>
    <row r="490" spans="1:6" ht="14.25" customHeight="1" x14ac:dyDescent="0.3">
      <c r="A490" t="str">
        <f t="shared" si="7"/>
        <v>2020-06-01 Казань</v>
      </c>
      <c r="B490" s="15">
        <v>43983</v>
      </c>
      <c r="C490" s="16" t="s">
        <v>17</v>
      </c>
      <c r="D490" s="16">
        <v>23</v>
      </c>
      <c r="E490" s="16">
        <v>2531</v>
      </c>
      <c r="F490" s="16">
        <v>2296</v>
      </c>
    </row>
    <row r="491" spans="1:6" ht="14.25" customHeight="1" x14ac:dyDescent="0.3">
      <c r="A491" t="str">
        <f t="shared" si="7"/>
        <v>2020-06-01 Кемерово</v>
      </c>
      <c r="B491" s="15">
        <v>43983</v>
      </c>
      <c r="C491" s="16" t="s">
        <v>10</v>
      </c>
      <c r="D491" s="16">
        <v>21</v>
      </c>
      <c r="E491" s="16">
        <v>2025</v>
      </c>
      <c r="F491" s="16">
        <v>1849</v>
      </c>
    </row>
    <row r="492" spans="1:6" ht="14.25" customHeight="1" x14ac:dyDescent="0.3">
      <c r="A492" t="str">
        <f t="shared" si="7"/>
        <v>2020-06-01 Краснодар</v>
      </c>
      <c r="B492" s="15">
        <v>43983</v>
      </c>
      <c r="C492" s="16" t="s">
        <v>20</v>
      </c>
      <c r="D492" s="16">
        <v>21</v>
      </c>
      <c r="E492" s="16">
        <v>1879</v>
      </c>
      <c r="F492" s="16">
        <v>1720</v>
      </c>
    </row>
    <row r="493" spans="1:6" ht="14.25" customHeight="1" x14ac:dyDescent="0.3">
      <c r="A493" t="str">
        <f t="shared" si="7"/>
        <v>2020-06-01 Москва Восток</v>
      </c>
      <c r="B493" s="15">
        <v>43983</v>
      </c>
      <c r="C493" s="16" t="s">
        <v>22</v>
      </c>
      <c r="D493" s="16">
        <v>54</v>
      </c>
      <c r="E493" s="16">
        <v>11864</v>
      </c>
      <c r="F493" s="16">
        <v>11071</v>
      </c>
    </row>
    <row r="494" spans="1:6" ht="14.25" customHeight="1" x14ac:dyDescent="0.3">
      <c r="A494" t="str">
        <f t="shared" si="7"/>
        <v>2020-06-01 Москва Запад</v>
      </c>
      <c r="B494" s="15">
        <v>43983</v>
      </c>
      <c r="C494" s="16" t="s">
        <v>21</v>
      </c>
      <c r="D494" s="16">
        <v>59</v>
      </c>
      <c r="E494" s="16">
        <v>12299</v>
      </c>
      <c r="F494" s="16">
        <v>11448</v>
      </c>
    </row>
    <row r="495" spans="1:6" ht="14.25" customHeight="1" x14ac:dyDescent="0.3">
      <c r="A495" t="str">
        <f t="shared" si="7"/>
        <v>2020-06-01 Нижний Новгород</v>
      </c>
      <c r="B495" s="15">
        <v>43983</v>
      </c>
      <c r="C495" s="16" t="s">
        <v>13</v>
      </c>
      <c r="D495" s="16">
        <v>20</v>
      </c>
      <c r="E495" s="16">
        <v>2136</v>
      </c>
      <c r="F495" s="16">
        <v>1899</v>
      </c>
    </row>
    <row r="496" spans="1:6" ht="14.25" customHeight="1" x14ac:dyDescent="0.3">
      <c r="A496" t="str">
        <f t="shared" si="7"/>
        <v>2020-06-01 Новосибирск</v>
      </c>
      <c r="B496" s="15">
        <v>43983</v>
      </c>
      <c r="C496" s="16" t="s">
        <v>23</v>
      </c>
      <c r="D496" s="16">
        <v>18</v>
      </c>
      <c r="E496" s="16">
        <v>923</v>
      </c>
      <c r="F496" s="16">
        <v>824</v>
      </c>
    </row>
    <row r="497" spans="1:6" ht="14.25" customHeight="1" x14ac:dyDescent="0.3">
      <c r="A497" t="str">
        <f t="shared" si="7"/>
        <v>2020-06-01 Пермь</v>
      </c>
      <c r="B497" s="15">
        <v>43983</v>
      </c>
      <c r="C497" s="16" t="s">
        <v>18</v>
      </c>
      <c r="D497" s="16">
        <v>17</v>
      </c>
      <c r="E497" s="16">
        <v>1185</v>
      </c>
      <c r="F497" s="16">
        <v>1042</v>
      </c>
    </row>
    <row r="498" spans="1:6" ht="14.25" customHeight="1" x14ac:dyDescent="0.3">
      <c r="A498" t="str">
        <f t="shared" si="7"/>
        <v>2020-06-01 Ростов-на-Дону</v>
      </c>
      <c r="B498" s="15">
        <v>43983</v>
      </c>
      <c r="C498" s="16" t="s">
        <v>19</v>
      </c>
      <c r="D498" s="16">
        <v>16</v>
      </c>
      <c r="E498" s="16">
        <v>1019</v>
      </c>
      <c r="F498" s="16">
        <v>895</v>
      </c>
    </row>
    <row r="499" spans="1:6" ht="14.25" customHeight="1" x14ac:dyDescent="0.3">
      <c r="A499" t="str">
        <f t="shared" si="7"/>
        <v>2020-06-01 Самара</v>
      </c>
      <c r="B499" s="15">
        <v>43983</v>
      </c>
      <c r="C499" s="16" t="s">
        <v>9</v>
      </c>
      <c r="D499" s="16">
        <v>15</v>
      </c>
      <c r="E499" s="16">
        <v>453</v>
      </c>
      <c r="F499" s="16">
        <v>370</v>
      </c>
    </row>
    <row r="500" spans="1:6" ht="14.25" customHeight="1" x14ac:dyDescent="0.3">
      <c r="A500" t="str">
        <f t="shared" si="7"/>
        <v>2020-06-01 Санкт-Петербург Север</v>
      </c>
      <c r="B500" s="15">
        <v>43983</v>
      </c>
      <c r="C500" s="16" t="s">
        <v>15</v>
      </c>
      <c r="D500" s="16">
        <v>123</v>
      </c>
      <c r="E500" s="16">
        <v>20325</v>
      </c>
      <c r="F500" s="16">
        <v>18935</v>
      </c>
    </row>
    <row r="501" spans="1:6" ht="14.25" customHeight="1" x14ac:dyDescent="0.3">
      <c r="A501" t="str">
        <f t="shared" si="7"/>
        <v>2020-06-01 Санкт-Петербург Юг</v>
      </c>
      <c r="B501" s="15">
        <v>43983</v>
      </c>
      <c r="C501" s="16" t="s">
        <v>14</v>
      </c>
      <c r="D501" s="16">
        <v>128</v>
      </c>
      <c r="E501" s="16">
        <v>16285</v>
      </c>
      <c r="F501" s="16">
        <v>15130</v>
      </c>
    </row>
    <row r="502" spans="1:6" ht="14.25" customHeight="1" x14ac:dyDescent="0.3">
      <c r="A502" t="str">
        <f t="shared" si="7"/>
        <v>2020-06-01 Тольятти</v>
      </c>
      <c r="B502" s="15">
        <v>43983</v>
      </c>
      <c r="C502" s="16" t="s">
        <v>12</v>
      </c>
      <c r="D502" s="16">
        <v>10</v>
      </c>
      <c r="E502" s="16">
        <v>719</v>
      </c>
      <c r="F502" s="16">
        <v>627</v>
      </c>
    </row>
    <row r="503" spans="1:6" ht="14.25" customHeight="1" x14ac:dyDescent="0.3">
      <c r="A503" t="str">
        <f t="shared" si="7"/>
        <v>2020-06-01 Томск</v>
      </c>
      <c r="B503" s="15">
        <v>43983</v>
      </c>
      <c r="C503" s="16" t="s">
        <v>25</v>
      </c>
      <c r="D503" s="16">
        <v>9</v>
      </c>
      <c r="E503" s="16">
        <v>294</v>
      </c>
      <c r="F503" s="16">
        <v>224</v>
      </c>
    </row>
    <row r="504" spans="1:6" ht="14.25" customHeight="1" x14ac:dyDescent="0.3">
      <c r="A504" t="str">
        <f t="shared" si="7"/>
        <v>2020-06-01 Тюмень</v>
      </c>
      <c r="B504" s="15">
        <v>43983</v>
      </c>
      <c r="C504" s="16" t="s">
        <v>24</v>
      </c>
      <c r="D504" s="16">
        <v>7</v>
      </c>
      <c r="E504" s="16">
        <v>500</v>
      </c>
      <c r="F504" s="16">
        <v>418</v>
      </c>
    </row>
    <row r="505" spans="1:6" ht="14.25" customHeight="1" x14ac:dyDescent="0.3">
      <c r="A505" t="str">
        <f t="shared" si="7"/>
        <v>2020-06-01 Уфа</v>
      </c>
      <c r="B505" s="15">
        <v>43983</v>
      </c>
      <c r="C505" s="16" t="s">
        <v>26</v>
      </c>
      <c r="D505" s="16">
        <v>6</v>
      </c>
      <c r="E505" s="16">
        <v>237</v>
      </c>
      <c r="F505" s="16">
        <v>175</v>
      </c>
    </row>
    <row r="506" spans="1:6" ht="14.25" customHeight="1" x14ac:dyDescent="0.3"/>
    <row r="507" spans="1:6" ht="14.25" customHeight="1" x14ac:dyDescent="0.3"/>
    <row r="508" spans="1:6" ht="14.25" customHeight="1" x14ac:dyDescent="0.3"/>
    <row r="509" spans="1:6" ht="14.25" customHeight="1" x14ac:dyDescent="0.3"/>
    <row r="510" spans="1:6" ht="14.25" customHeight="1" x14ac:dyDescent="0.3"/>
    <row r="511" spans="1:6" ht="14.25" customHeight="1" x14ac:dyDescent="0.3"/>
    <row r="512" spans="1:6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Detail1</vt:lpstr>
      <vt:lpstr>Detail2</vt:lpstr>
      <vt:lpstr>Detail3</vt:lpstr>
      <vt:lpstr>Sheet1</vt:lpstr>
      <vt:lpstr>Сводная т. + график</vt:lpstr>
      <vt:lpstr>Лист1</vt:lpstr>
      <vt:lpstr>ТОП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Anar Bakhytbekkyzy</cp:lastModifiedBy>
  <dcterms:created xsi:type="dcterms:W3CDTF">2021-09-13T10:17:58Z</dcterms:created>
  <dcterms:modified xsi:type="dcterms:W3CDTF">2025-01-16T13:06:05Z</dcterms:modified>
</cp:coreProperties>
</file>