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Lektionen\DA_HS2022\KK\Week_06\"/>
    </mc:Choice>
  </mc:AlternateContent>
  <xr:revisionPtr revIDLastSave="0" documentId="13_ncr:1_{C1386BC8-906B-4A60-BF9E-62D321552B2E}" xr6:coauthVersionLast="47" xr6:coauthVersionMax="47" xr10:uidLastSave="{00000000-0000-0000-0000-000000000000}"/>
  <bookViews>
    <workbookView xWindow="-108" yWindow="-108" windowWidth="23256" windowHeight="12576" activeTab="3" xr2:uid="{FC2DA6B3-4B01-42B5-96CA-96FCAC3134E4}"/>
  </bookViews>
  <sheets>
    <sheet name="paired_t-test" sheetId="1" r:id="rId1"/>
    <sheet name="unpaired_t-test" sheetId="2" r:id="rId2"/>
    <sheet name="one-way-ANOVA" sheetId="3" r:id="rId3"/>
    <sheet name="t-test_data" sheetId="5" r:id="rId4"/>
    <sheet name="anova_dat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2" l="1"/>
  <c r="G23" i="1" l="1"/>
  <c r="G22" i="1"/>
  <c r="G21" i="1"/>
  <c r="G20" i="1"/>
  <c r="H17" i="2"/>
  <c r="C27" i="2"/>
  <c r="B27" i="2"/>
  <c r="C28" i="2" l="1"/>
  <c r="C26" i="2"/>
  <c r="B26" i="2"/>
  <c r="C25" i="2"/>
  <c r="B25" i="2"/>
  <c r="C24" i="2"/>
  <c r="B24" i="2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4" i="1"/>
</calcChain>
</file>

<file path=xl/sharedStrings.xml><?xml version="1.0" encoding="utf-8"?>
<sst xmlns="http://schemas.openxmlformats.org/spreadsheetml/2006/main" count="176" uniqueCount="59">
  <si>
    <t>Variable 1</t>
  </si>
  <si>
    <t>Variable 2</t>
  </si>
  <si>
    <t>Mittelwert</t>
  </si>
  <si>
    <t>Varianz</t>
  </si>
  <si>
    <t>Beobachtungen</t>
  </si>
  <si>
    <t>Freiheitsgrade (df)</t>
  </si>
  <si>
    <t>t-Statistik</t>
  </si>
  <si>
    <t>P(T&lt;=t) zweiseitig</t>
  </si>
  <si>
    <t>Group 1</t>
  </si>
  <si>
    <t>Group 2</t>
  </si>
  <si>
    <t>VW</t>
  </si>
  <si>
    <t>BMW</t>
  </si>
  <si>
    <t>Mean</t>
  </si>
  <si>
    <t>Variance</t>
  </si>
  <si>
    <t>Number of observations</t>
  </si>
  <si>
    <t>Hypothetical difference of means</t>
  </si>
  <si>
    <t>Degrees of freedom (df)</t>
  </si>
  <si>
    <t>t-statistic</t>
  </si>
  <si>
    <t>P(T&lt;=t) two-sided</t>
  </si>
  <si>
    <t>Prices of used cars</t>
  </si>
  <si>
    <t>Id</t>
  </si>
  <si>
    <t>Unpaired sample t-test (assuming equal variances)</t>
  </si>
  <si>
    <t>mean of difference</t>
  </si>
  <si>
    <t>std. dev. of difference</t>
  </si>
  <si>
    <t>t-value</t>
  </si>
  <si>
    <t>degrees of freedom</t>
  </si>
  <si>
    <t>paired t-test</t>
  </si>
  <si>
    <t>Basketball</t>
  </si>
  <si>
    <t>Values calculated by hand (see cells for formulas)</t>
  </si>
  <si>
    <t>Sample size</t>
  </si>
  <si>
    <t>St. dev.</t>
  </si>
  <si>
    <t>Ratio larger to smaller variance</t>
  </si>
  <si>
    <t>pooled variance</t>
  </si>
  <si>
    <t>-&gt; ratio smaller than 4 (equal variance can be assumed)</t>
  </si>
  <si>
    <t>=((B24-1)*B27 + (C24-1)*C27 ) / (B24+C24-2)</t>
  </si>
  <si>
    <t>Calculated by hand (see formulas)</t>
  </si>
  <si>
    <t>=MITTELWERT(C4:C23)</t>
  </si>
  <si>
    <t>=STABW(C4:C23)</t>
  </si>
  <si>
    <t>=ANZAHL(A4:A23)-1</t>
  </si>
  <si>
    <t>=(B25-C25) / SQRT(H17*(1/B24+1/C24))</t>
  </si>
  <si>
    <t>=G20/(G21/SQRT(ANZAHL(A4:A23)))</t>
  </si>
  <si>
    <t>Fiat</t>
  </si>
  <si>
    <t>ANOVA</t>
  </si>
  <si>
    <t>Summary</t>
  </si>
  <si>
    <t>Groups</t>
  </si>
  <si>
    <t>Number of Observations</t>
  </si>
  <si>
    <t>Sum</t>
  </si>
  <si>
    <t>Differences between groups</t>
  </si>
  <si>
    <t>Within groups</t>
  </si>
  <si>
    <t>Total</t>
  </si>
  <si>
    <t>P-Value</t>
  </si>
  <si>
    <t>Sum of squares (SS)</t>
  </si>
  <si>
    <t>Mean squares (MS)</t>
  </si>
  <si>
    <t>F</t>
  </si>
  <si>
    <t>Source of Variation</t>
  </si>
  <si>
    <t>one-way ANOVA</t>
  </si>
  <si>
    <t>Differences</t>
  </si>
  <si>
    <t>Make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</si>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</sst>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"/>
    <numFmt numFmtId="166" formatCode="0.00000000"/>
    <numFmt numFmtId="167" formatCode="0.000"/>
    <numFmt numFmtId="168" formatCode="0.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2" fillId="2" borderId="3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1" xfId="0" applyFill="1" applyBorder="1" applyAlignment="1"/>
    <xf numFmtId="164" fontId="0" fillId="2" borderId="0" xfId="0" applyNumberFormat="1" applyFill="1" applyBorder="1" applyAlignment="1"/>
    <xf numFmtId="164" fontId="0" fillId="2" borderId="1" xfId="0" applyNumberFormat="1" applyFill="1" applyBorder="1" applyAlignment="1"/>
    <xf numFmtId="1" fontId="0" fillId="2" borderId="0" xfId="0" applyNumberFormat="1" applyFill="1" applyBorder="1" applyAlignment="1"/>
    <xf numFmtId="165" fontId="0" fillId="2" borderId="0" xfId="0" applyNumberFormat="1" applyFill="1" applyBorder="1" applyAlignment="1"/>
    <xf numFmtId="0" fontId="0" fillId="2" borderId="0" xfId="0" applyFill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0" xfId="0" applyFill="1" applyBorder="1"/>
    <xf numFmtId="0" fontId="2" fillId="2" borderId="0" xfId="0" applyFont="1" applyFill="1" applyBorder="1" applyAlignment="1">
      <alignment horizontal="center"/>
    </xf>
    <xf numFmtId="0" fontId="1" fillId="2" borderId="0" xfId="0" applyFont="1" applyFill="1"/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3" fontId="0" fillId="2" borderId="4" xfId="0" applyNumberFormat="1" applyFill="1" applyBorder="1" applyAlignment="1">
      <alignment horizontal="right"/>
    </xf>
    <xf numFmtId="3" fontId="0" fillId="2" borderId="4" xfId="0" applyNumberFormat="1" applyFill="1" applyBorder="1"/>
    <xf numFmtId="0" fontId="1" fillId="2" borderId="0" xfId="0" applyFont="1" applyFill="1" applyBorder="1"/>
    <xf numFmtId="166" fontId="0" fillId="2" borderId="0" xfId="0" applyNumberFormat="1" applyFill="1" applyBorder="1" applyAlignment="1"/>
    <xf numFmtId="164" fontId="0" fillId="2" borderId="0" xfId="0" applyNumberFormat="1" applyFill="1"/>
    <xf numFmtId="167" fontId="0" fillId="2" borderId="0" xfId="0" applyNumberFormat="1" applyFill="1"/>
    <xf numFmtId="0" fontId="0" fillId="2" borderId="1" xfId="0" applyFill="1" applyBorder="1"/>
    <xf numFmtId="0" fontId="1" fillId="2" borderId="1" xfId="0" applyFont="1" applyFill="1" applyBorder="1"/>
    <xf numFmtId="0" fontId="0" fillId="2" borderId="0" xfId="0" applyFont="1" applyFill="1" applyAlignment="1">
      <alignment horizontal="right"/>
    </xf>
    <xf numFmtId="168" fontId="0" fillId="2" borderId="0" xfId="0" applyNumberFormat="1" applyFill="1" applyAlignment="1">
      <alignment horizontal="right"/>
    </xf>
    <xf numFmtId="0" fontId="0" fillId="2" borderId="0" xfId="0" quotePrefix="1" applyFill="1" applyBorder="1" applyAlignment="1"/>
    <xf numFmtId="165" fontId="0" fillId="2" borderId="0" xfId="0" applyNumberFormat="1" applyFill="1"/>
    <xf numFmtId="2" fontId="0" fillId="2" borderId="0" xfId="0" applyNumberFormat="1" applyFill="1"/>
    <xf numFmtId="0" fontId="0" fillId="2" borderId="0" xfId="0" quotePrefix="1" applyFill="1"/>
    <xf numFmtId="0" fontId="0" fillId="0" borderId="0" xfId="0" applyFill="1"/>
    <xf numFmtId="165" fontId="0" fillId="2" borderId="1" xfId="0" applyNumberFormat="1" applyFill="1" applyBorder="1" applyAlignment="1"/>
    <xf numFmtId="0" fontId="1" fillId="2" borderId="0" xfId="0" applyFont="1" applyFill="1" applyAlignment="1">
      <alignment horizontal="right"/>
    </xf>
    <xf numFmtId="3" fontId="1" fillId="2" borderId="0" xfId="0" applyNumberFormat="1" applyFont="1" applyFill="1" applyAlignment="1">
      <alignment horizontal="right"/>
    </xf>
    <xf numFmtId="167" fontId="0" fillId="2" borderId="0" xfId="0" applyNumberFormat="1" applyFill="1" applyBorder="1" applyAlignment="1"/>
    <xf numFmtId="1" fontId="0" fillId="2" borderId="1" xfId="0" applyNumberFormat="1" applyFill="1" applyBorder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gif"/><Relationship Id="rId1" Type="http://schemas.openxmlformats.org/officeDocument/2006/relationships/image" Target="../media/image2.gif"/><Relationship Id="rId4" Type="http://schemas.openxmlformats.org/officeDocument/2006/relationships/image" Target="../media/image5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</xdr:colOff>
      <xdr:row>2</xdr:row>
      <xdr:rowOff>160020</xdr:rowOff>
    </xdr:from>
    <xdr:to>
      <xdr:col>9</xdr:col>
      <xdr:colOff>601980</xdr:colOff>
      <xdr:row>15</xdr:row>
      <xdr:rowOff>91440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2A014E3-D182-4B1A-B1B5-6989564D8A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6580" y="495300"/>
          <a:ext cx="1379220" cy="21259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548640</xdr:colOff>
      <xdr:row>15</xdr:row>
      <xdr:rowOff>7620</xdr:rowOff>
    </xdr:from>
    <xdr:to>
      <xdr:col>4</xdr:col>
      <xdr:colOff>1356360</xdr:colOff>
      <xdr:row>17</xdr:row>
      <xdr:rowOff>99060</xdr:rowOff>
    </xdr:to>
    <xdr:pic>
      <xdr:nvPicPr>
        <xdr:cNvPr id="2" name="Grafik 1" descr="Formel zum Berechnen der gepoolten Varianz">
          <a:extLst>
            <a:ext uri="{FF2B5EF4-FFF2-40B4-BE49-F238E27FC236}">
              <a16:creationId xmlns:a16="http://schemas.microsoft.com/office/drawing/2014/main" id="{A1A970EC-7A6C-466B-81FA-BA6762561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5740" y="2537460"/>
          <a:ext cx="1363980" cy="42672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 editAs="oneCell">
    <xdr:from>
      <xdr:col>4</xdr:col>
      <xdr:colOff>38099</xdr:colOff>
      <xdr:row>20</xdr:row>
      <xdr:rowOff>30480</xdr:rowOff>
    </xdr:from>
    <xdr:to>
      <xdr:col>4</xdr:col>
      <xdr:colOff>1169554</xdr:colOff>
      <xdr:row>24</xdr:row>
      <xdr:rowOff>160020</xdr:rowOff>
    </xdr:to>
    <xdr:pic>
      <xdr:nvPicPr>
        <xdr:cNvPr id="3" name="Grafik 2" descr="Formel zum Berechnen des t-Werts">
          <a:extLst>
            <a:ext uri="{FF2B5EF4-FFF2-40B4-BE49-F238E27FC236}">
              <a16:creationId xmlns:a16="http://schemas.microsoft.com/office/drawing/2014/main" id="{92622BF2-01B2-4DC0-B5AA-AEC9A2E21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1459" y="3398520"/>
          <a:ext cx="1131455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1836420</xdr:colOff>
      <xdr:row>29</xdr:row>
      <xdr:rowOff>152400</xdr:rowOff>
    </xdr:from>
    <xdr:to>
      <xdr:col>1</xdr:col>
      <xdr:colOff>701040</xdr:colOff>
      <xdr:row>34</xdr:row>
      <xdr:rowOff>60960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35F01F6B-B1AB-4BB6-82A4-03ED2757C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6420" y="5029200"/>
          <a:ext cx="746760" cy="746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830580</xdr:colOff>
      <xdr:row>29</xdr:row>
      <xdr:rowOff>129540</xdr:rowOff>
    </xdr:from>
    <xdr:to>
      <xdr:col>3</xdr:col>
      <xdr:colOff>45720</xdr:colOff>
      <xdr:row>34</xdr:row>
      <xdr:rowOff>91440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DF542A3E-BDE6-4EF4-B192-E3E1A62EF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2720" y="5006340"/>
          <a:ext cx="800100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373380</xdr:colOff>
      <xdr:row>17</xdr:row>
      <xdr:rowOff>68580</xdr:rowOff>
    </xdr:from>
    <xdr:to>
      <xdr:col>11</xdr:col>
      <xdr:colOff>106680</xdr:colOff>
      <xdr:row>27</xdr:row>
      <xdr:rowOff>15325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5437831-B570-4E0B-B574-3EDFDC8316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9620" y="2948940"/>
          <a:ext cx="8161020" cy="1623145"/>
        </a:xfrm>
        <a:prstGeom prst="rect">
          <a:avLst/>
        </a:prstGeom>
      </xdr:spPr>
    </xdr:pic>
    <xdr:clientData/>
  </xdr:twoCellAnchor>
  <xdr:twoCellAnchor editAs="oneCell">
    <xdr:from>
      <xdr:col>5</xdr:col>
      <xdr:colOff>53341</xdr:colOff>
      <xdr:row>27</xdr:row>
      <xdr:rowOff>38101</xdr:rowOff>
    </xdr:from>
    <xdr:to>
      <xdr:col>7</xdr:col>
      <xdr:colOff>929641</xdr:colOff>
      <xdr:row>35</xdr:row>
      <xdr:rowOff>107067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2D595E9F-BBF4-4A04-A220-29CB0135A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1" y="4594861"/>
          <a:ext cx="4175760" cy="1410086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</xdr:colOff>
      <xdr:row>24</xdr:row>
      <xdr:rowOff>91440</xdr:rowOff>
    </xdr:from>
    <xdr:to>
      <xdr:col>2</xdr:col>
      <xdr:colOff>490220</xdr:colOff>
      <xdr:row>30</xdr:row>
      <xdr:rowOff>152400</xdr:rowOff>
    </xdr:to>
    <xdr:pic>
      <xdr:nvPicPr>
        <xdr:cNvPr id="7" name="Grafik 6" descr="Fiat hat ein neues Markenzeichen – Design Tagebuch">
          <a:extLst>
            <a:ext uri="{FF2B5EF4-FFF2-40B4-BE49-F238E27FC236}">
              <a16:creationId xmlns:a16="http://schemas.microsoft.com/office/drawing/2014/main" id="{D51F0296-205A-4FE8-A20C-DAB9708C4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4145280"/>
          <a:ext cx="1457960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571500</xdr:colOff>
      <xdr:row>29</xdr:row>
      <xdr:rowOff>152400</xdr:rowOff>
    </xdr:from>
    <xdr:to>
      <xdr:col>2</xdr:col>
      <xdr:colOff>632460</xdr:colOff>
      <xdr:row>34</xdr:row>
      <xdr:rowOff>60960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D2AE2A14-D662-45A6-BF52-0E24885D4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5044440"/>
          <a:ext cx="746760" cy="746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449580</xdr:colOff>
      <xdr:row>25</xdr:row>
      <xdr:rowOff>53340</xdr:rowOff>
    </xdr:from>
    <xdr:to>
      <xdr:col>3</xdr:col>
      <xdr:colOff>563880</xdr:colOff>
      <xdr:row>30</xdr:row>
      <xdr:rowOff>15240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024D1910-6DBC-423D-92EF-FC82CB724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0180" y="4274820"/>
          <a:ext cx="800100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A5348-1BC7-4A01-8F46-6C7845807B11}">
  <dimension ref="A2:I23"/>
  <sheetViews>
    <sheetView workbookViewId="0">
      <selection activeCell="E28" sqref="E28"/>
    </sheetView>
  </sheetViews>
  <sheetFormatPr baseColWidth="10" defaultRowHeight="13.2" x14ac:dyDescent="0.25"/>
  <cols>
    <col min="1" max="1" width="11.5546875" style="1"/>
    <col min="2" max="2" width="10.109375" style="1" customWidth="1"/>
    <col min="3" max="3" width="12.21875" style="1" customWidth="1"/>
    <col min="4" max="4" width="5.109375" style="1" customWidth="1"/>
    <col min="5" max="5" width="33.88671875" style="1" customWidth="1"/>
    <col min="6" max="6" width="15.5546875" style="1" customWidth="1"/>
    <col min="7" max="7" width="14.109375" style="1" customWidth="1"/>
    <col min="8" max="8" width="3.109375" style="1" customWidth="1"/>
    <col min="9" max="16384" width="11.5546875" style="1"/>
  </cols>
  <sheetData>
    <row r="2" spans="1:7" x14ac:dyDescent="0.25">
      <c r="A2" s="14" t="s">
        <v>27</v>
      </c>
    </row>
    <row r="3" spans="1:7" ht="13.8" thickBot="1" x14ac:dyDescent="0.3">
      <c r="A3" s="10" t="s">
        <v>8</v>
      </c>
      <c r="B3" s="10" t="s">
        <v>9</v>
      </c>
      <c r="C3" s="10" t="s">
        <v>56</v>
      </c>
      <c r="E3" s="14" t="s">
        <v>26</v>
      </c>
    </row>
    <row r="4" spans="1:7" x14ac:dyDescent="0.25">
      <c r="A4" s="9">
        <v>22</v>
      </c>
      <c r="B4" s="9">
        <v>24</v>
      </c>
      <c r="C4" s="1">
        <f>A4-B4</f>
        <v>-2</v>
      </c>
      <c r="E4" s="2"/>
      <c r="F4" s="2" t="s">
        <v>0</v>
      </c>
      <c r="G4" s="2" t="s">
        <v>1</v>
      </c>
    </row>
    <row r="5" spans="1:7" x14ac:dyDescent="0.25">
      <c r="A5" s="9">
        <v>20</v>
      </c>
      <c r="B5" s="9">
        <v>22</v>
      </c>
      <c r="C5" s="1">
        <f t="shared" ref="C5:C23" si="0">A5-B5</f>
        <v>-2</v>
      </c>
      <c r="E5" s="3" t="s">
        <v>2</v>
      </c>
      <c r="F5" s="5">
        <v>23.15</v>
      </c>
      <c r="G5" s="3">
        <v>24.1</v>
      </c>
    </row>
    <row r="6" spans="1:7" x14ac:dyDescent="0.25">
      <c r="A6" s="9">
        <v>19</v>
      </c>
      <c r="B6" s="9">
        <v>19</v>
      </c>
      <c r="C6" s="1">
        <f t="shared" si="0"/>
        <v>0</v>
      </c>
      <c r="E6" s="3" t="s">
        <v>3</v>
      </c>
      <c r="F6" s="5">
        <v>14.028947368421015</v>
      </c>
      <c r="G6" s="5">
        <v>16.094736842105224</v>
      </c>
    </row>
    <row r="7" spans="1:7" x14ac:dyDescent="0.25">
      <c r="A7" s="9">
        <v>24</v>
      </c>
      <c r="B7" s="9">
        <v>22</v>
      </c>
      <c r="C7" s="1">
        <f t="shared" si="0"/>
        <v>2</v>
      </c>
      <c r="E7" s="3" t="s">
        <v>4</v>
      </c>
      <c r="F7" s="7">
        <v>20</v>
      </c>
      <c r="G7" s="3">
        <v>20</v>
      </c>
    </row>
    <row r="8" spans="1:7" x14ac:dyDescent="0.25">
      <c r="A8" s="9">
        <v>25</v>
      </c>
      <c r="B8" s="9">
        <v>28</v>
      </c>
      <c r="C8" s="1">
        <f t="shared" si="0"/>
        <v>-3</v>
      </c>
      <c r="E8" s="3" t="s">
        <v>5</v>
      </c>
      <c r="F8" s="7">
        <v>19</v>
      </c>
      <c r="G8" s="3"/>
    </row>
    <row r="9" spans="1:7" x14ac:dyDescent="0.25">
      <c r="A9" s="9">
        <v>25</v>
      </c>
      <c r="B9" s="9">
        <v>26</v>
      </c>
      <c r="C9" s="1">
        <f t="shared" si="0"/>
        <v>-1</v>
      </c>
      <c r="E9" s="3" t="s">
        <v>6</v>
      </c>
      <c r="F9" s="5">
        <v>-3.2261733111671802</v>
      </c>
      <c r="G9" s="3"/>
    </row>
    <row r="10" spans="1:7" ht="13.8" thickBot="1" x14ac:dyDescent="0.3">
      <c r="A10" s="9">
        <v>28</v>
      </c>
      <c r="B10" s="9">
        <v>28</v>
      </c>
      <c r="C10" s="1">
        <f t="shared" si="0"/>
        <v>0</v>
      </c>
      <c r="E10" s="4" t="s">
        <v>7</v>
      </c>
      <c r="F10" s="6">
        <v>4.4453707044122314E-3</v>
      </c>
      <c r="G10" s="4"/>
    </row>
    <row r="11" spans="1:7" x14ac:dyDescent="0.25">
      <c r="A11" s="9">
        <v>22</v>
      </c>
      <c r="B11" s="9">
        <v>24</v>
      </c>
      <c r="C11" s="1">
        <f t="shared" si="0"/>
        <v>-2</v>
      </c>
    </row>
    <row r="12" spans="1:7" x14ac:dyDescent="0.25">
      <c r="A12" s="9">
        <v>30</v>
      </c>
      <c r="B12" s="9">
        <v>30</v>
      </c>
      <c r="C12" s="1">
        <f t="shared" si="0"/>
        <v>0</v>
      </c>
    </row>
    <row r="13" spans="1:7" x14ac:dyDescent="0.25">
      <c r="A13" s="9">
        <v>27</v>
      </c>
      <c r="B13" s="9">
        <v>29</v>
      </c>
      <c r="C13" s="1">
        <f t="shared" si="0"/>
        <v>-2</v>
      </c>
    </row>
    <row r="14" spans="1:7" x14ac:dyDescent="0.25">
      <c r="A14" s="9">
        <v>24</v>
      </c>
      <c r="B14" s="9">
        <v>25</v>
      </c>
      <c r="C14" s="1">
        <f t="shared" si="0"/>
        <v>-1</v>
      </c>
    </row>
    <row r="15" spans="1:7" x14ac:dyDescent="0.25">
      <c r="A15" s="9">
        <v>18</v>
      </c>
      <c r="B15" s="9">
        <v>20</v>
      </c>
      <c r="C15" s="1">
        <f t="shared" si="0"/>
        <v>-2</v>
      </c>
    </row>
    <row r="16" spans="1:7" x14ac:dyDescent="0.25">
      <c r="A16" s="9">
        <v>16</v>
      </c>
      <c r="B16" s="9">
        <v>17</v>
      </c>
      <c r="C16" s="1">
        <f t="shared" si="0"/>
        <v>-1</v>
      </c>
    </row>
    <row r="17" spans="1:9" x14ac:dyDescent="0.25">
      <c r="A17" s="9">
        <v>19</v>
      </c>
      <c r="B17" s="9">
        <v>18</v>
      </c>
      <c r="C17" s="1">
        <f t="shared" si="0"/>
        <v>1</v>
      </c>
    </row>
    <row r="18" spans="1:9" x14ac:dyDescent="0.25">
      <c r="A18" s="9">
        <v>19</v>
      </c>
      <c r="B18" s="9">
        <v>18</v>
      </c>
      <c r="C18" s="1">
        <f t="shared" si="0"/>
        <v>1</v>
      </c>
    </row>
    <row r="19" spans="1:9" ht="13.8" thickBot="1" x14ac:dyDescent="0.3">
      <c r="A19" s="9">
        <v>28</v>
      </c>
      <c r="B19" s="9">
        <v>28</v>
      </c>
      <c r="C19" s="1">
        <f t="shared" si="0"/>
        <v>0</v>
      </c>
      <c r="E19" s="24" t="s">
        <v>28</v>
      </c>
      <c r="F19" s="23"/>
      <c r="G19" s="23"/>
    </row>
    <row r="20" spans="1:9" x14ac:dyDescent="0.25">
      <c r="A20" s="9">
        <v>24</v>
      </c>
      <c r="B20" s="9">
        <v>26</v>
      </c>
      <c r="C20" s="1">
        <f t="shared" si="0"/>
        <v>-2</v>
      </c>
      <c r="E20" s="1" t="s">
        <v>22</v>
      </c>
      <c r="G20" s="1">
        <f>AVERAGE(C4:C23)</f>
        <v>-0.95</v>
      </c>
      <c r="I20" s="30" t="s">
        <v>36</v>
      </c>
    </row>
    <row r="21" spans="1:9" x14ac:dyDescent="0.25">
      <c r="A21" s="9">
        <v>25</v>
      </c>
      <c r="B21" s="9">
        <v>27</v>
      </c>
      <c r="C21" s="1">
        <f t="shared" si="0"/>
        <v>-2</v>
      </c>
      <c r="E21" s="1" t="s">
        <v>23</v>
      </c>
      <c r="G21" s="22">
        <f>STDEV(C4:C23)</f>
        <v>1.3168942730211068</v>
      </c>
      <c r="I21" s="30" t="s">
        <v>37</v>
      </c>
    </row>
    <row r="22" spans="1:9" x14ac:dyDescent="0.25">
      <c r="A22" s="9">
        <v>25</v>
      </c>
      <c r="B22" s="9">
        <v>27</v>
      </c>
      <c r="C22" s="1">
        <f t="shared" si="0"/>
        <v>-2</v>
      </c>
      <c r="E22" s="1" t="s">
        <v>24</v>
      </c>
      <c r="G22" s="21">
        <f>G20/(G21/SQRT(COUNT(A4:A23)))</f>
        <v>-3.2261733111671802</v>
      </c>
      <c r="I22" s="30" t="s">
        <v>40</v>
      </c>
    </row>
    <row r="23" spans="1:9" ht="13.8" thickBot="1" x14ac:dyDescent="0.3">
      <c r="A23" s="11">
        <v>23</v>
      </c>
      <c r="B23" s="11">
        <v>24</v>
      </c>
      <c r="C23" s="11">
        <f t="shared" si="0"/>
        <v>-1</v>
      </c>
      <c r="E23" s="23" t="s">
        <v>25</v>
      </c>
      <c r="F23" s="23"/>
      <c r="G23" s="23">
        <f>COUNT(A4:A23)-1</f>
        <v>19</v>
      </c>
      <c r="I23" s="30" t="s">
        <v>38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905EB-FDD0-45E7-A568-B003DF64080A}">
  <dimension ref="A2:Q30"/>
  <sheetViews>
    <sheetView workbookViewId="0">
      <selection activeCell="B39" sqref="B39"/>
    </sheetView>
  </sheetViews>
  <sheetFormatPr baseColWidth="10" defaultRowHeight="13.2" x14ac:dyDescent="0.25"/>
  <cols>
    <col min="1" max="1" width="27.44140625" style="1" customWidth="1"/>
    <col min="2" max="2" width="12.21875" style="1" customWidth="1"/>
    <col min="3" max="3" width="10.88671875" style="1" customWidth="1"/>
    <col min="4" max="4" width="8.109375" style="1" customWidth="1"/>
    <col min="5" max="5" width="29.5546875" style="1" customWidth="1"/>
    <col min="6" max="6" width="11.77734375" style="1" customWidth="1"/>
    <col min="7" max="8" width="11.5546875" style="1"/>
    <col min="9" max="9" width="3.21875" style="1" customWidth="1"/>
    <col min="10" max="13" width="11.5546875" style="1"/>
    <col min="14" max="14" width="51.88671875" style="1" bestFit="1" customWidth="1"/>
    <col min="15" max="16384" width="11.5546875" style="1"/>
  </cols>
  <sheetData>
    <row r="2" spans="1:17" ht="13.8" thickBot="1" x14ac:dyDescent="0.3">
      <c r="B2" s="14" t="s">
        <v>19</v>
      </c>
      <c r="E2" s="14" t="s">
        <v>21</v>
      </c>
    </row>
    <row r="3" spans="1:17" x14ac:dyDescent="0.25">
      <c r="A3" s="10" t="s">
        <v>20</v>
      </c>
      <c r="B3" s="10" t="s">
        <v>10</v>
      </c>
      <c r="C3" s="10" t="s">
        <v>11</v>
      </c>
      <c r="E3" s="2"/>
      <c r="F3" s="2" t="s">
        <v>10</v>
      </c>
      <c r="G3" s="2" t="s">
        <v>11</v>
      </c>
    </row>
    <row r="4" spans="1:17" x14ac:dyDescent="0.25">
      <c r="A4" s="9">
        <v>1</v>
      </c>
      <c r="B4" s="15">
        <v>29000</v>
      </c>
      <c r="C4" s="16">
        <v>37000</v>
      </c>
      <c r="E4" s="3" t="s">
        <v>12</v>
      </c>
      <c r="F4" s="3">
        <v>41950</v>
      </c>
      <c r="G4" s="3">
        <v>54000</v>
      </c>
    </row>
    <row r="5" spans="1:17" x14ac:dyDescent="0.25">
      <c r="A5" s="9">
        <v>2</v>
      </c>
      <c r="B5" s="15">
        <v>38000</v>
      </c>
      <c r="C5" s="16">
        <v>47000</v>
      </c>
      <c r="E5" s="3" t="s">
        <v>13</v>
      </c>
      <c r="F5" s="7">
        <v>207418421.05263159</v>
      </c>
      <c r="G5" s="7">
        <v>192105263.15789473</v>
      </c>
    </row>
    <row r="6" spans="1:17" x14ac:dyDescent="0.25">
      <c r="A6" s="9">
        <v>3</v>
      </c>
      <c r="B6" s="15">
        <v>33000</v>
      </c>
      <c r="C6" s="16">
        <v>55000</v>
      </c>
      <c r="E6" s="3" t="s">
        <v>14</v>
      </c>
      <c r="F6" s="3">
        <v>20</v>
      </c>
      <c r="G6" s="3">
        <v>20</v>
      </c>
    </row>
    <row r="7" spans="1:17" x14ac:dyDescent="0.25">
      <c r="A7" s="9">
        <v>4</v>
      </c>
      <c r="B7" s="15">
        <v>64000</v>
      </c>
      <c r="C7" s="16">
        <v>43000</v>
      </c>
      <c r="E7" s="3" t="s">
        <v>15</v>
      </c>
      <c r="F7" s="3">
        <v>0</v>
      </c>
      <c r="G7" s="3"/>
      <c r="N7" s="12"/>
      <c r="O7" s="12"/>
      <c r="P7" s="12"/>
      <c r="Q7" s="12"/>
    </row>
    <row r="8" spans="1:17" x14ac:dyDescent="0.25">
      <c r="A8" s="9">
        <v>5</v>
      </c>
      <c r="B8" s="15">
        <v>52000</v>
      </c>
      <c r="C8" s="16">
        <v>55000</v>
      </c>
      <c r="E8" s="3" t="s">
        <v>16</v>
      </c>
      <c r="F8" s="3">
        <v>38</v>
      </c>
      <c r="G8" s="3"/>
      <c r="N8" s="12"/>
      <c r="O8" s="12"/>
      <c r="P8" s="12"/>
      <c r="Q8" s="12"/>
    </row>
    <row r="9" spans="1:17" x14ac:dyDescent="0.25">
      <c r="A9" s="9">
        <v>6</v>
      </c>
      <c r="B9" s="15">
        <v>62000</v>
      </c>
      <c r="C9" s="16">
        <v>47000</v>
      </c>
      <c r="E9" s="3" t="s">
        <v>17</v>
      </c>
      <c r="F9" s="8">
        <v>-2.6960676155115264</v>
      </c>
      <c r="G9" s="3"/>
      <c r="N9" s="13"/>
      <c r="O9" s="13"/>
      <c r="P9" s="13"/>
      <c r="Q9" s="12"/>
    </row>
    <row r="10" spans="1:17" ht="13.8" thickBot="1" x14ac:dyDescent="0.3">
      <c r="A10" s="9">
        <v>7</v>
      </c>
      <c r="B10" s="15">
        <v>24000</v>
      </c>
      <c r="C10" s="16">
        <v>71000</v>
      </c>
      <c r="E10" s="4" t="s">
        <v>18</v>
      </c>
      <c r="F10" s="32">
        <v>1.0397226761003948E-2</v>
      </c>
      <c r="G10" s="4"/>
      <c r="N10" s="3"/>
      <c r="O10" s="3"/>
      <c r="P10" s="3"/>
      <c r="Q10" s="12"/>
    </row>
    <row r="11" spans="1:17" x14ac:dyDescent="0.25">
      <c r="A11" s="9">
        <v>8</v>
      </c>
      <c r="B11" s="15">
        <v>51000</v>
      </c>
      <c r="C11" s="16">
        <v>51000</v>
      </c>
      <c r="N11" s="3"/>
      <c r="O11" s="3"/>
      <c r="P11" s="3"/>
      <c r="Q11" s="12"/>
    </row>
    <row r="12" spans="1:17" x14ac:dyDescent="0.25">
      <c r="A12" s="9">
        <v>9</v>
      </c>
      <c r="B12" s="15">
        <v>39000</v>
      </c>
      <c r="C12" s="16">
        <v>48000</v>
      </c>
      <c r="N12" s="3"/>
      <c r="O12" s="3"/>
      <c r="P12" s="3"/>
      <c r="Q12" s="12"/>
    </row>
    <row r="13" spans="1:17" x14ac:dyDescent="0.25">
      <c r="A13" s="9">
        <v>10</v>
      </c>
      <c r="B13" s="15">
        <v>43000</v>
      </c>
      <c r="C13" s="16">
        <v>75000</v>
      </c>
      <c r="D13"/>
      <c r="E13" s="14" t="s">
        <v>35</v>
      </c>
      <c r="N13" s="3"/>
      <c r="O13" s="3"/>
      <c r="P13" s="3"/>
      <c r="Q13" s="12"/>
    </row>
    <row r="14" spans="1:17" x14ac:dyDescent="0.25">
      <c r="A14" s="9">
        <v>11</v>
      </c>
      <c r="B14" s="15">
        <v>64000</v>
      </c>
      <c r="C14" s="16">
        <v>33000</v>
      </c>
      <c r="D14" s="19"/>
      <c r="N14" s="3"/>
      <c r="O14" s="3"/>
      <c r="P14" s="3"/>
      <c r="Q14" s="12"/>
    </row>
    <row r="15" spans="1:17" x14ac:dyDescent="0.25">
      <c r="A15" s="9">
        <v>12</v>
      </c>
      <c r="B15" s="15">
        <v>53000</v>
      </c>
      <c r="C15" s="16">
        <v>74000</v>
      </c>
      <c r="D15" s="13"/>
      <c r="E15" s="12"/>
      <c r="F15" s="12"/>
      <c r="N15" s="3"/>
      <c r="O15" s="3"/>
      <c r="P15" s="3"/>
      <c r="Q15" s="12"/>
    </row>
    <row r="16" spans="1:17" x14ac:dyDescent="0.25">
      <c r="A16" s="9">
        <v>13</v>
      </c>
      <c r="B16" s="15">
        <v>43000</v>
      </c>
      <c r="C16" s="16">
        <v>78000</v>
      </c>
      <c r="D16" s="3"/>
      <c r="E16" s="13"/>
      <c r="N16" s="3"/>
      <c r="O16" s="3"/>
      <c r="P16" s="3"/>
      <c r="Q16" s="12"/>
    </row>
    <row r="17" spans="1:17" x14ac:dyDescent="0.25">
      <c r="A17" s="9">
        <v>14</v>
      </c>
      <c r="B17" s="15">
        <v>20000</v>
      </c>
      <c r="C17" s="16">
        <v>36000</v>
      </c>
      <c r="D17" s="3"/>
      <c r="E17" s="3"/>
      <c r="F17" s="3" t="s">
        <v>32</v>
      </c>
      <c r="H17" s="1">
        <f>((B24-1)*B27 + (C24-1)*C27 ) / (B24+C24-2)</f>
        <v>199761842.10526314</v>
      </c>
      <c r="J17" s="30" t="s">
        <v>34</v>
      </c>
      <c r="N17" s="3"/>
      <c r="O17" s="3"/>
      <c r="P17" s="3"/>
      <c r="Q17" s="12"/>
    </row>
    <row r="18" spans="1:17" x14ac:dyDescent="0.25">
      <c r="A18" s="9">
        <v>15</v>
      </c>
      <c r="B18" s="15">
        <v>27000</v>
      </c>
      <c r="C18" s="16">
        <v>68000</v>
      </c>
      <c r="D18" s="3"/>
      <c r="E18" s="3"/>
      <c r="F18" s="3"/>
      <c r="N18" s="3"/>
      <c r="O18" s="3"/>
      <c r="P18" s="3"/>
      <c r="Q18" s="12"/>
    </row>
    <row r="19" spans="1:17" x14ac:dyDescent="0.25">
      <c r="A19" s="9">
        <v>16</v>
      </c>
      <c r="B19" s="15">
        <v>64000</v>
      </c>
      <c r="C19" s="16">
        <v>42000</v>
      </c>
      <c r="D19" s="3"/>
      <c r="F19" s="3"/>
      <c r="N19" s="3"/>
      <c r="O19" s="3"/>
      <c r="P19" s="3"/>
      <c r="Q19" s="12"/>
    </row>
    <row r="20" spans="1:17" x14ac:dyDescent="0.25">
      <c r="A20" s="9">
        <v>17</v>
      </c>
      <c r="B20" s="15">
        <v>26000</v>
      </c>
      <c r="C20" s="16">
        <v>53000</v>
      </c>
      <c r="D20" s="3"/>
      <c r="E20" s="3"/>
      <c r="F20" s="3"/>
      <c r="N20" s="3"/>
      <c r="O20" s="3"/>
      <c r="P20" s="3"/>
      <c r="Q20" s="12"/>
    </row>
    <row r="21" spans="1:17" x14ac:dyDescent="0.25">
      <c r="A21" s="9">
        <v>18</v>
      </c>
      <c r="B21" s="15">
        <v>37000</v>
      </c>
      <c r="C21" s="16">
        <v>51000</v>
      </c>
      <c r="D21" s="3"/>
      <c r="E21" s="3"/>
      <c r="F21" s="3"/>
      <c r="N21" s="12"/>
      <c r="O21" s="12"/>
      <c r="P21" s="12"/>
      <c r="Q21" s="12"/>
    </row>
    <row r="22" spans="1:17" x14ac:dyDescent="0.25">
      <c r="A22" s="9">
        <v>19</v>
      </c>
      <c r="B22" s="15">
        <v>42000</v>
      </c>
      <c r="C22" s="16">
        <v>69000</v>
      </c>
      <c r="D22" s="3"/>
      <c r="E22" s="8"/>
      <c r="F22" s="3"/>
    </row>
    <row r="23" spans="1:17" x14ac:dyDescent="0.25">
      <c r="A23" s="11">
        <v>20</v>
      </c>
      <c r="B23" s="17">
        <v>28000</v>
      </c>
      <c r="C23" s="18">
        <v>47000</v>
      </c>
      <c r="D23" s="3"/>
      <c r="E23" s="20"/>
      <c r="F23" s="13" t="s">
        <v>17</v>
      </c>
      <c r="H23" s="28">
        <f>(B25-C25) / SQRT(H17*(1/B24+1/C24))</f>
        <v>-2.6960676155115264</v>
      </c>
      <c r="I23" s="28"/>
      <c r="J23" s="30" t="s">
        <v>39</v>
      </c>
    </row>
    <row r="24" spans="1:17" x14ac:dyDescent="0.25">
      <c r="A24" s="9" t="s">
        <v>29</v>
      </c>
      <c r="B24" s="9">
        <f>COUNT(B4:B23)</f>
        <v>20</v>
      </c>
      <c r="C24" s="9">
        <f>COUNT(C4:C23)</f>
        <v>20</v>
      </c>
      <c r="D24" s="12"/>
      <c r="E24" s="3"/>
      <c r="F24" s="3"/>
    </row>
    <row r="25" spans="1:17" x14ac:dyDescent="0.25">
      <c r="A25" s="9" t="s">
        <v>12</v>
      </c>
      <c r="B25" s="15">
        <f>AVERAGE(B4:B23)</f>
        <v>41950</v>
      </c>
      <c r="C25" s="15">
        <f>AVERAGE(C4:C23)</f>
        <v>54000</v>
      </c>
      <c r="D25" s="3"/>
      <c r="E25" s="12"/>
      <c r="F25" s="12"/>
      <c r="G25" s="12"/>
    </row>
    <row r="26" spans="1:17" x14ac:dyDescent="0.25">
      <c r="A26" s="25" t="s">
        <v>30</v>
      </c>
      <c r="B26" s="26">
        <f>STDEVA(B4:B23)</f>
        <v>14402.028365915392</v>
      </c>
      <c r="C26" s="26">
        <f>STDEVA(C4:C23)</f>
        <v>13860.204297119675</v>
      </c>
      <c r="D26" s="12"/>
      <c r="E26" s="12"/>
      <c r="F26" s="12"/>
      <c r="G26" s="12"/>
    </row>
    <row r="27" spans="1:17" x14ac:dyDescent="0.25">
      <c r="A27" s="9" t="s">
        <v>13</v>
      </c>
      <c r="B27" s="9">
        <f>_xlfn.VAR.S(B4:B23)</f>
        <v>207418421.05263159</v>
      </c>
      <c r="C27" s="9">
        <f>_xlfn.VAR.S(C4:C23)</f>
        <v>192105263.15789473</v>
      </c>
      <c r="D27" s="3"/>
      <c r="E27" s="3"/>
      <c r="F27" s="3"/>
      <c r="G27" s="12"/>
    </row>
    <row r="28" spans="1:17" x14ac:dyDescent="0.25">
      <c r="A28" s="9" t="s">
        <v>31</v>
      </c>
      <c r="C28" s="29">
        <f>B27/C27</f>
        <v>1.0797123287671233</v>
      </c>
      <c r="D28" s="3"/>
      <c r="E28" s="27" t="s">
        <v>33</v>
      </c>
      <c r="F28" s="3"/>
      <c r="G28" s="12"/>
    </row>
    <row r="29" spans="1:17" x14ac:dyDescent="0.25">
      <c r="D29" s="3"/>
      <c r="E29" s="3"/>
      <c r="F29" s="3"/>
    </row>
    <row r="30" spans="1:17" x14ac:dyDescent="0.25">
      <c r="A30" s="3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ADC92-78A1-469A-8A90-24221F1E34F5}">
  <dimension ref="A2:N55"/>
  <sheetViews>
    <sheetView workbookViewId="0">
      <selection activeCell="L15" sqref="L15"/>
    </sheetView>
  </sheetViews>
  <sheetFormatPr baseColWidth="10" defaultRowHeight="13.2" x14ac:dyDescent="0.25"/>
  <cols>
    <col min="1" max="1" width="4.44140625" style="1" customWidth="1"/>
    <col min="2" max="4" width="10" style="1" customWidth="1"/>
    <col min="5" max="5" width="6.44140625" style="1" customWidth="1"/>
    <col min="6" max="6" width="26" style="1" customWidth="1"/>
    <col min="7" max="7" width="22.109375" style="1" bestFit="1" customWidth="1"/>
    <col min="8" max="8" width="21.88671875" style="1" customWidth="1"/>
    <col min="9" max="9" width="26.21875" style="1" customWidth="1"/>
    <col min="10" max="10" width="12" style="1" bestFit="1" customWidth="1"/>
    <col min="11" max="11" width="8.21875" style="1" bestFit="1" customWidth="1"/>
    <col min="12" max="16384" width="11.5546875" style="1"/>
  </cols>
  <sheetData>
    <row r="2" spans="1:11" x14ac:dyDescent="0.25">
      <c r="B2" s="14" t="s">
        <v>19</v>
      </c>
      <c r="F2" s="14" t="s">
        <v>55</v>
      </c>
    </row>
    <row r="3" spans="1:11" x14ac:dyDescent="0.25">
      <c r="A3" s="10" t="s">
        <v>20</v>
      </c>
      <c r="B3" s="10" t="s">
        <v>10</v>
      </c>
      <c r="C3" s="10" t="s">
        <v>11</v>
      </c>
      <c r="D3" s="10" t="s">
        <v>41</v>
      </c>
    </row>
    <row r="4" spans="1:11" ht="13.8" thickBot="1" x14ac:dyDescent="0.3">
      <c r="A4" s="9">
        <v>1</v>
      </c>
      <c r="B4" s="15">
        <v>29000</v>
      </c>
      <c r="C4" s="16">
        <v>37000</v>
      </c>
      <c r="D4" s="16">
        <v>16000</v>
      </c>
      <c r="F4" s="1" t="s">
        <v>43</v>
      </c>
    </row>
    <row r="5" spans="1:11" x14ac:dyDescent="0.25">
      <c r="A5" s="9">
        <v>2</v>
      </c>
      <c r="B5" s="15">
        <v>38000</v>
      </c>
      <c r="C5" s="16">
        <v>47000</v>
      </c>
      <c r="D5" s="16">
        <v>30000</v>
      </c>
      <c r="F5" s="2" t="s">
        <v>44</v>
      </c>
      <c r="G5" s="2" t="s">
        <v>45</v>
      </c>
      <c r="H5" s="2" t="s">
        <v>46</v>
      </c>
      <c r="I5" s="2" t="s">
        <v>12</v>
      </c>
      <c r="J5" s="2" t="s">
        <v>13</v>
      </c>
    </row>
    <row r="6" spans="1:11" x14ac:dyDescent="0.25">
      <c r="A6" s="9">
        <v>3</v>
      </c>
      <c r="B6" s="15">
        <v>33000</v>
      </c>
      <c r="C6" s="16">
        <v>55000</v>
      </c>
      <c r="D6" s="16">
        <v>32000</v>
      </c>
      <c r="F6" s="3" t="s">
        <v>10</v>
      </c>
      <c r="G6" s="3">
        <v>20</v>
      </c>
      <c r="H6" s="7">
        <v>839000</v>
      </c>
      <c r="I6" s="7">
        <v>41950</v>
      </c>
      <c r="J6" s="7">
        <v>207418421.05263159</v>
      </c>
    </row>
    <row r="7" spans="1:11" x14ac:dyDescent="0.25">
      <c r="A7" s="9">
        <v>4</v>
      </c>
      <c r="B7" s="15">
        <v>64000</v>
      </c>
      <c r="C7" s="16">
        <v>43000</v>
      </c>
      <c r="D7" s="16">
        <v>56000</v>
      </c>
      <c r="E7" s="12"/>
      <c r="F7" s="3" t="s">
        <v>11</v>
      </c>
      <c r="G7" s="3">
        <v>20</v>
      </c>
      <c r="H7" s="7">
        <v>1080000</v>
      </c>
      <c r="I7" s="7">
        <v>54000</v>
      </c>
      <c r="J7" s="7">
        <v>192105263.15789473</v>
      </c>
    </row>
    <row r="8" spans="1:11" ht="13.8" thickBot="1" x14ac:dyDescent="0.3">
      <c r="A8" s="9">
        <v>5</v>
      </c>
      <c r="B8" s="15">
        <v>52000</v>
      </c>
      <c r="C8" s="16">
        <v>55000</v>
      </c>
      <c r="D8" s="16">
        <v>46000</v>
      </c>
      <c r="E8" s="12"/>
      <c r="F8" s="4" t="s">
        <v>41</v>
      </c>
      <c r="G8" s="4">
        <v>20</v>
      </c>
      <c r="H8" s="36">
        <v>680000</v>
      </c>
      <c r="I8" s="36">
        <v>34000</v>
      </c>
      <c r="J8" s="36">
        <v>221894736.84210527</v>
      </c>
    </row>
    <row r="9" spans="1:11" x14ac:dyDescent="0.25">
      <c r="A9" s="9">
        <v>6</v>
      </c>
      <c r="B9" s="15">
        <v>62000</v>
      </c>
      <c r="C9" s="16">
        <v>47000</v>
      </c>
      <c r="D9" s="16">
        <v>48000</v>
      </c>
      <c r="E9" s="13"/>
    </row>
    <row r="10" spans="1:11" x14ac:dyDescent="0.25">
      <c r="A10" s="9">
        <v>7</v>
      </c>
      <c r="B10" s="15">
        <v>24000</v>
      </c>
      <c r="C10" s="16">
        <v>71000</v>
      </c>
      <c r="D10" s="16">
        <v>10000</v>
      </c>
      <c r="E10" s="3"/>
    </row>
    <row r="11" spans="1:11" ht="13.8" thickBot="1" x14ac:dyDescent="0.3">
      <c r="A11" s="9">
        <v>8</v>
      </c>
      <c r="B11" s="15">
        <v>51000</v>
      </c>
      <c r="C11" s="16">
        <v>51000</v>
      </c>
      <c r="D11" s="16">
        <v>49000</v>
      </c>
      <c r="E11" s="3"/>
      <c r="F11" s="1" t="s">
        <v>42</v>
      </c>
    </row>
    <row r="12" spans="1:11" x14ac:dyDescent="0.25">
      <c r="A12" s="9">
        <v>9</v>
      </c>
      <c r="B12" s="15">
        <v>39000</v>
      </c>
      <c r="C12" s="16">
        <v>48000</v>
      </c>
      <c r="D12" s="16">
        <v>28000</v>
      </c>
      <c r="E12" s="3"/>
      <c r="F12" s="2" t="s">
        <v>54</v>
      </c>
      <c r="G12" s="2" t="s">
        <v>51</v>
      </c>
      <c r="H12" s="2" t="s">
        <v>16</v>
      </c>
      <c r="I12" s="2" t="s">
        <v>52</v>
      </c>
      <c r="J12" s="2" t="s">
        <v>53</v>
      </c>
      <c r="K12" s="2" t="s">
        <v>50</v>
      </c>
    </row>
    <row r="13" spans="1:11" x14ac:dyDescent="0.25">
      <c r="A13" s="9">
        <v>10</v>
      </c>
      <c r="B13" s="15">
        <v>43000</v>
      </c>
      <c r="C13" s="16">
        <v>75000</v>
      </c>
      <c r="D13" s="16">
        <v>28000</v>
      </c>
      <c r="E13" s="3"/>
      <c r="F13" s="3" t="s">
        <v>47</v>
      </c>
      <c r="G13" s="3">
        <v>4056033333.333334</v>
      </c>
      <c r="H13" s="3">
        <v>2</v>
      </c>
      <c r="I13" s="3">
        <v>2028016666.666667</v>
      </c>
      <c r="J13" s="35">
        <v>9.7905852061709417</v>
      </c>
      <c r="K13" s="5">
        <v>2.2128725451791667E-4</v>
      </c>
    </row>
    <row r="14" spans="1:11" x14ac:dyDescent="0.25">
      <c r="A14" s="9">
        <v>11</v>
      </c>
      <c r="B14" s="15">
        <v>64000</v>
      </c>
      <c r="C14" s="16">
        <v>33000</v>
      </c>
      <c r="D14" s="16">
        <v>50000</v>
      </c>
      <c r="E14" s="3"/>
      <c r="F14" s="3" t="s">
        <v>48</v>
      </c>
      <c r="G14" s="3">
        <v>11806950000</v>
      </c>
      <c r="H14" s="3">
        <v>57</v>
      </c>
      <c r="I14" s="3">
        <v>207139473.68421054</v>
      </c>
      <c r="J14" s="3"/>
      <c r="K14" s="3"/>
    </row>
    <row r="15" spans="1:11" x14ac:dyDescent="0.25">
      <c r="A15" s="9">
        <v>12</v>
      </c>
      <c r="B15" s="15">
        <v>53000</v>
      </c>
      <c r="C15" s="16">
        <v>74000</v>
      </c>
      <c r="D15" s="16">
        <v>48000</v>
      </c>
      <c r="E15" s="3"/>
      <c r="F15" s="3"/>
      <c r="G15" s="3"/>
      <c r="H15" s="3"/>
      <c r="I15" s="3"/>
      <c r="J15" s="3"/>
      <c r="K15" s="3"/>
    </row>
    <row r="16" spans="1:11" ht="13.8" thickBot="1" x14ac:dyDescent="0.3">
      <c r="A16" s="9">
        <v>13</v>
      </c>
      <c r="B16" s="15">
        <v>43000</v>
      </c>
      <c r="C16" s="16">
        <v>78000</v>
      </c>
      <c r="D16" s="16">
        <v>35000</v>
      </c>
      <c r="E16" s="3"/>
      <c r="F16" s="4" t="s">
        <v>49</v>
      </c>
      <c r="G16" s="4">
        <v>15862983333.333334</v>
      </c>
      <c r="H16" s="4">
        <v>59</v>
      </c>
      <c r="I16" s="4"/>
      <c r="J16" s="4"/>
      <c r="K16" s="4"/>
    </row>
    <row r="17" spans="1:7" x14ac:dyDescent="0.25">
      <c r="A17" s="9">
        <v>14</v>
      </c>
      <c r="B17" s="15">
        <v>20000</v>
      </c>
      <c r="C17" s="16">
        <v>36000</v>
      </c>
      <c r="D17" s="16">
        <v>17000</v>
      </c>
      <c r="E17" s="3"/>
      <c r="F17" s="3"/>
      <c r="G17" s="12"/>
    </row>
    <row r="18" spans="1:7" x14ac:dyDescent="0.25">
      <c r="A18" s="9">
        <v>15</v>
      </c>
      <c r="B18" s="15">
        <v>27000</v>
      </c>
      <c r="C18" s="16">
        <v>68000</v>
      </c>
      <c r="D18" s="16">
        <v>14000</v>
      </c>
      <c r="E18" s="3"/>
      <c r="F18" s="3"/>
      <c r="G18" s="12"/>
    </row>
    <row r="19" spans="1:7" x14ac:dyDescent="0.25">
      <c r="A19" s="9">
        <v>16</v>
      </c>
      <c r="B19" s="15">
        <v>64000</v>
      </c>
      <c r="C19" s="16">
        <v>42000</v>
      </c>
      <c r="D19" s="16">
        <v>60000</v>
      </c>
      <c r="E19" s="3"/>
      <c r="F19" s="12"/>
      <c r="G19" s="12"/>
    </row>
    <row r="20" spans="1:7" x14ac:dyDescent="0.25">
      <c r="A20" s="9">
        <v>17</v>
      </c>
      <c r="B20" s="15">
        <v>26000</v>
      </c>
      <c r="C20" s="16">
        <v>53000</v>
      </c>
      <c r="D20" s="16">
        <v>17000</v>
      </c>
      <c r="E20" s="3"/>
    </row>
    <row r="21" spans="1:7" x14ac:dyDescent="0.25">
      <c r="A21" s="9">
        <v>18</v>
      </c>
      <c r="B21" s="15">
        <v>37000</v>
      </c>
      <c r="C21" s="16">
        <v>51000</v>
      </c>
      <c r="D21" s="16">
        <v>36000</v>
      </c>
      <c r="E21" s="12"/>
    </row>
    <row r="22" spans="1:7" x14ac:dyDescent="0.25">
      <c r="A22" s="9">
        <v>19</v>
      </c>
      <c r="B22" s="15">
        <v>42000</v>
      </c>
      <c r="C22" s="16">
        <v>69000</v>
      </c>
      <c r="D22" s="16">
        <v>34000</v>
      </c>
    </row>
    <row r="23" spans="1:7" x14ac:dyDescent="0.25">
      <c r="A23" s="11">
        <v>20</v>
      </c>
      <c r="B23" s="17">
        <v>28000</v>
      </c>
      <c r="C23" s="18">
        <v>47000</v>
      </c>
      <c r="D23" s="18">
        <v>26000</v>
      </c>
    </row>
    <row r="24" spans="1:7" x14ac:dyDescent="0.25">
      <c r="A24" s="9"/>
      <c r="B24" s="9"/>
      <c r="C24" s="9"/>
      <c r="D24" s="9"/>
    </row>
    <row r="25" spans="1:7" x14ac:dyDescent="0.25">
      <c r="A25" s="33"/>
      <c r="B25" s="34"/>
      <c r="C25" s="34"/>
      <c r="D25" s="34"/>
    </row>
    <row r="26" spans="1:7" x14ac:dyDescent="0.25">
      <c r="A26" s="9"/>
      <c r="B26" s="9"/>
      <c r="C26" s="9"/>
      <c r="D26" s="9"/>
    </row>
    <row r="28" spans="1:7" x14ac:dyDescent="0.25">
      <c r="A28" s="9"/>
      <c r="C28" s="29"/>
      <c r="D28" s="29"/>
    </row>
    <row r="29" spans="1:7" x14ac:dyDescent="0.25">
      <c r="D29" s="3"/>
    </row>
    <row r="30" spans="1:7" x14ac:dyDescent="0.25">
      <c r="A30" s="31"/>
      <c r="B30"/>
    </row>
    <row r="34" spans="3:14" x14ac:dyDescent="0.25">
      <c r="C34"/>
    </row>
    <row r="37" spans="3:14" x14ac:dyDescent="0.25">
      <c r="D37"/>
      <c r="F37" s="12"/>
      <c r="G37" s="12"/>
      <c r="H37" s="12"/>
      <c r="I37" s="12"/>
      <c r="J37" s="12"/>
      <c r="K37" s="12"/>
      <c r="L37" s="12"/>
      <c r="M37" s="12"/>
      <c r="N37" s="12"/>
    </row>
    <row r="38" spans="3:14" x14ac:dyDescent="0.25">
      <c r="F38" s="12"/>
      <c r="G38" s="12"/>
      <c r="H38" s="12"/>
      <c r="I38" s="12"/>
      <c r="J38" s="12"/>
      <c r="K38" s="12"/>
      <c r="L38" s="12"/>
      <c r="M38" s="12"/>
      <c r="N38" s="12"/>
    </row>
    <row r="39" spans="3:14" x14ac:dyDescent="0.25">
      <c r="F39" s="12"/>
      <c r="G39" s="12"/>
      <c r="H39" s="12"/>
      <c r="I39" s="12"/>
      <c r="J39" s="12"/>
      <c r="K39" s="12"/>
      <c r="L39" s="12"/>
      <c r="M39" s="12"/>
      <c r="N39" s="12"/>
    </row>
    <row r="40" spans="3:14" x14ac:dyDescent="0.25">
      <c r="F40" s="12"/>
      <c r="G40" s="12"/>
      <c r="H40" s="12"/>
      <c r="I40" s="12"/>
      <c r="J40" s="12"/>
      <c r="K40" s="12"/>
      <c r="L40" s="12"/>
      <c r="M40" s="12"/>
      <c r="N40" s="12"/>
    </row>
    <row r="41" spans="3:14" x14ac:dyDescent="0.25">
      <c r="F41" s="12"/>
      <c r="G41" s="12"/>
      <c r="H41" s="12"/>
      <c r="I41" s="12"/>
      <c r="J41" s="12"/>
      <c r="K41" s="12"/>
      <c r="L41" s="12"/>
      <c r="M41" s="12"/>
      <c r="N41" s="12"/>
    </row>
    <row r="42" spans="3:14" x14ac:dyDescent="0.25">
      <c r="F42" s="13"/>
      <c r="G42" s="13"/>
      <c r="H42" s="13"/>
      <c r="I42" s="13"/>
      <c r="J42" s="13"/>
      <c r="K42" s="12"/>
      <c r="L42" s="12"/>
      <c r="M42" s="12"/>
      <c r="N42" s="12"/>
    </row>
    <row r="43" spans="3:14" x14ac:dyDescent="0.25">
      <c r="F43" s="3"/>
      <c r="G43" s="3"/>
      <c r="H43" s="3"/>
      <c r="I43" s="3"/>
      <c r="J43" s="3"/>
      <c r="K43" s="12"/>
      <c r="L43" s="12"/>
      <c r="M43" s="12"/>
      <c r="N43" s="12"/>
    </row>
    <row r="44" spans="3:14" x14ac:dyDescent="0.25">
      <c r="F44" s="3"/>
      <c r="G44" s="3"/>
      <c r="H44" s="3"/>
      <c r="I44" s="3"/>
      <c r="J44" s="3"/>
      <c r="K44" s="12"/>
      <c r="L44" s="12"/>
      <c r="M44" s="12"/>
      <c r="N44" s="12"/>
    </row>
    <row r="45" spans="3:14" x14ac:dyDescent="0.25">
      <c r="F45" s="3"/>
      <c r="G45" s="3"/>
      <c r="H45" s="3"/>
      <c r="I45" s="3"/>
      <c r="J45" s="3"/>
      <c r="K45" s="12"/>
      <c r="L45" s="12"/>
      <c r="M45" s="12"/>
      <c r="N45" s="12"/>
    </row>
    <row r="46" spans="3:14" x14ac:dyDescent="0.25">
      <c r="F46" s="12"/>
      <c r="G46" s="12"/>
      <c r="H46" s="12"/>
      <c r="I46" s="12"/>
      <c r="J46" s="12"/>
      <c r="K46" s="12"/>
      <c r="L46" s="12"/>
      <c r="M46" s="12"/>
      <c r="N46" s="12"/>
    </row>
    <row r="47" spans="3:14" x14ac:dyDescent="0.25">
      <c r="F47" s="12"/>
      <c r="G47" s="12"/>
      <c r="H47" s="12"/>
      <c r="I47" s="12"/>
      <c r="J47" s="12"/>
      <c r="K47" s="12"/>
      <c r="L47" s="12"/>
      <c r="M47" s="12"/>
      <c r="N47" s="12"/>
    </row>
    <row r="48" spans="3:14" x14ac:dyDescent="0.25">
      <c r="F48" s="12"/>
      <c r="G48" s="12"/>
      <c r="H48" s="12"/>
      <c r="I48" s="12"/>
      <c r="J48" s="12"/>
      <c r="K48" s="12"/>
      <c r="L48" s="12"/>
      <c r="M48" s="12"/>
      <c r="N48" s="12"/>
    </row>
    <row r="49" spans="6:14" x14ac:dyDescent="0.25">
      <c r="F49" s="13"/>
      <c r="G49" s="13"/>
      <c r="H49" s="13"/>
      <c r="I49" s="13"/>
      <c r="J49" s="13"/>
      <c r="K49" s="13"/>
      <c r="L49" s="13"/>
      <c r="M49" s="12"/>
      <c r="N49" s="12"/>
    </row>
    <row r="50" spans="6:14" x14ac:dyDescent="0.25">
      <c r="F50" s="3"/>
      <c r="G50" s="3"/>
      <c r="H50" s="3"/>
      <c r="I50" s="3"/>
      <c r="J50" s="3"/>
      <c r="K50" s="3"/>
      <c r="L50" s="3"/>
      <c r="M50" s="12"/>
      <c r="N50" s="12"/>
    </row>
    <row r="51" spans="6:14" x14ac:dyDescent="0.25">
      <c r="F51" s="3"/>
      <c r="G51" s="3"/>
      <c r="H51" s="3"/>
      <c r="I51" s="3"/>
      <c r="J51" s="3"/>
      <c r="K51" s="3"/>
      <c r="L51" s="3"/>
      <c r="M51" s="12"/>
      <c r="N51" s="12"/>
    </row>
    <row r="52" spans="6:14" x14ac:dyDescent="0.25">
      <c r="F52" s="3"/>
      <c r="G52" s="3"/>
      <c r="H52" s="3"/>
      <c r="I52" s="3"/>
      <c r="J52" s="3"/>
      <c r="K52" s="3"/>
      <c r="L52" s="3"/>
      <c r="M52" s="12"/>
      <c r="N52" s="12"/>
    </row>
    <row r="53" spans="6:14" x14ac:dyDescent="0.25">
      <c r="F53" s="3"/>
      <c r="G53" s="3"/>
      <c r="H53" s="3"/>
      <c r="I53" s="3"/>
      <c r="J53" s="3"/>
      <c r="K53" s="3"/>
      <c r="L53" s="3"/>
      <c r="M53" s="12"/>
      <c r="N53" s="12"/>
    </row>
    <row r="54" spans="6:14" x14ac:dyDescent="0.25">
      <c r="F54" s="12"/>
      <c r="G54" s="12"/>
      <c r="H54" s="12"/>
      <c r="I54" s="12"/>
      <c r="J54" s="12"/>
      <c r="K54" s="12"/>
      <c r="L54" s="12"/>
      <c r="M54" s="12"/>
      <c r="N54" s="12"/>
    </row>
    <row r="55" spans="6:14" x14ac:dyDescent="0.25">
      <c r="F55" s="12"/>
      <c r="G55" s="12"/>
      <c r="H55" s="12"/>
      <c r="I55" s="12"/>
      <c r="J55" s="12"/>
      <c r="K55" s="12"/>
      <c r="L55" s="12"/>
      <c r="M55" s="12"/>
      <c r="N55" s="1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0D646-F2E1-4CD7-A23C-C30CFAFFD3DC}">
  <dimension ref="A1:B41"/>
  <sheetViews>
    <sheetView tabSelected="1" workbookViewId="0">
      <selection activeCell="B40" sqref="B40"/>
    </sheetView>
  </sheetViews>
  <sheetFormatPr baseColWidth="10" defaultRowHeight="13.2" x14ac:dyDescent="0.25"/>
  <cols>
    <col min="1" max="1" width="8.21875" customWidth="1"/>
    <col min="2" max="2" width="8" customWidth="1"/>
  </cols>
  <sheetData>
    <row r="1" spans="1:2" x14ac:dyDescent="0.25">
      <c r="A1" t="s">
        <v>57</v>
      </c>
      <c r="B1" t="s">
        <v>58</v>
      </c>
    </row>
    <row r="2" spans="1:2" x14ac:dyDescent="0.25">
      <c r="A2" t="s">
        <v>10</v>
      </c>
      <c r="B2">
        <v>29000</v>
      </c>
    </row>
    <row r="3" spans="1:2" x14ac:dyDescent="0.25">
      <c r="A3" t="s">
        <v>10</v>
      </c>
      <c r="B3">
        <v>38000</v>
      </c>
    </row>
    <row r="4" spans="1:2" x14ac:dyDescent="0.25">
      <c r="A4" t="s">
        <v>10</v>
      </c>
      <c r="B4">
        <v>33000</v>
      </c>
    </row>
    <row r="5" spans="1:2" x14ac:dyDescent="0.25">
      <c r="A5" t="s">
        <v>10</v>
      </c>
      <c r="B5">
        <v>64000</v>
      </c>
    </row>
    <row r="6" spans="1:2" x14ac:dyDescent="0.25">
      <c r="A6" t="s">
        <v>10</v>
      </c>
      <c r="B6">
        <v>52000</v>
      </c>
    </row>
    <row r="7" spans="1:2" x14ac:dyDescent="0.25">
      <c r="A7" t="s">
        <v>10</v>
      </c>
      <c r="B7">
        <v>62000</v>
      </c>
    </row>
    <row r="8" spans="1:2" x14ac:dyDescent="0.25">
      <c r="A8" t="s">
        <v>10</v>
      </c>
      <c r="B8">
        <v>24000</v>
      </c>
    </row>
    <row r="9" spans="1:2" x14ac:dyDescent="0.25">
      <c r="A9" t="s">
        <v>10</v>
      </c>
      <c r="B9">
        <v>51000</v>
      </c>
    </row>
    <row r="10" spans="1:2" x14ac:dyDescent="0.25">
      <c r="A10" t="s">
        <v>10</v>
      </c>
      <c r="B10">
        <v>39000</v>
      </c>
    </row>
    <row r="11" spans="1:2" x14ac:dyDescent="0.25">
      <c r="A11" t="s">
        <v>10</v>
      </c>
      <c r="B11">
        <v>43000</v>
      </c>
    </row>
    <row r="12" spans="1:2" x14ac:dyDescent="0.25">
      <c r="A12" t="s">
        <v>10</v>
      </c>
      <c r="B12">
        <v>64000</v>
      </c>
    </row>
    <row r="13" spans="1:2" x14ac:dyDescent="0.25">
      <c r="A13" t="s">
        <v>10</v>
      </c>
      <c r="B13">
        <v>53000</v>
      </c>
    </row>
    <row r="14" spans="1:2" x14ac:dyDescent="0.25">
      <c r="A14" t="s">
        <v>10</v>
      </c>
      <c r="B14">
        <v>43000</v>
      </c>
    </row>
    <row r="15" spans="1:2" x14ac:dyDescent="0.25">
      <c r="A15" t="s">
        <v>10</v>
      </c>
      <c r="B15">
        <v>20000</v>
      </c>
    </row>
    <row r="16" spans="1:2" x14ac:dyDescent="0.25">
      <c r="A16" t="s">
        <v>10</v>
      </c>
      <c r="B16">
        <v>27000</v>
      </c>
    </row>
    <row r="17" spans="1:2" x14ac:dyDescent="0.25">
      <c r="A17" t="s">
        <v>10</v>
      </c>
      <c r="B17">
        <v>64000</v>
      </c>
    </row>
    <row r="18" spans="1:2" x14ac:dyDescent="0.25">
      <c r="A18" t="s">
        <v>10</v>
      </c>
      <c r="B18">
        <v>26000</v>
      </c>
    </row>
    <row r="19" spans="1:2" x14ac:dyDescent="0.25">
      <c r="A19" t="s">
        <v>10</v>
      </c>
      <c r="B19">
        <v>37000</v>
      </c>
    </row>
    <row r="20" spans="1:2" x14ac:dyDescent="0.25">
      <c r="A20" t="s">
        <v>10</v>
      </c>
      <c r="B20">
        <v>42000</v>
      </c>
    </row>
    <row r="21" spans="1:2" x14ac:dyDescent="0.25">
      <c r="A21" t="s">
        <v>10</v>
      </c>
      <c r="B21">
        <v>28000</v>
      </c>
    </row>
    <row r="22" spans="1:2" x14ac:dyDescent="0.25">
      <c r="A22" t="s">
        <v>11</v>
      </c>
      <c r="B22">
        <v>37000</v>
      </c>
    </row>
    <row r="23" spans="1:2" x14ac:dyDescent="0.25">
      <c r="A23" t="s">
        <v>11</v>
      </c>
      <c r="B23">
        <v>47000</v>
      </c>
    </row>
    <row r="24" spans="1:2" x14ac:dyDescent="0.25">
      <c r="A24" t="s">
        <v>11</v>
      </c>
      <c r="B24">
        <v>55000</v>
      </c>
    </row>
    <row r="25" spans="1:2" x14ac:dyDescent="0.25">
      <c r="A25" t="s">
        <v>11</v>
      </c>
      <c r="B25">
        <v>43000</v>
      </c>
    </row>
    <row r="26" spans="1:2" x14ac:dyDescent="0.25">
      <c r="A26" t="s">
        <v>11</v>
      </c>
      <c r="B26">
        <v>55000</v>
      </c>
    </row>
    <row r="27" spans="1:2" x14ac:dyDescent="0.25">
      <c r="A27" t="s">
        <v>11</v>
      </c>
      <c r="B27">
        <v>47000</v>
      </c>
    </row>
    <row r="28" spans="1:2" x14ac:dyDescent="0.25">
      <c r="A28" t="s">
        <v>11</v>
      </c>
      <c r="B28">
        <v>71000</v>
      </c>
    </row>
    <row r="29" spans="1:2" x14ac:dyDescent="0.25">
      <c r="A29" t="s">
        <v>11</v>
      </c>
      <c r="B29">
        <v>51000</v>
      </c>
    </row>
    <row r="30" spans="1:2" x14ac:dyDescent="0.25">
      <c r="A30" t="s">
        <v>11</v>
      </c>
      <c r="B30">
        <v>48000</v>
      </c>
    </row>
    <row r="31" spans="1:2" x14ac:dyDescent="0.25">
      <c r="A31" t="s">
        <v>11</v>
      </c>
      <c r="B31">
        <v>75000</v>
      </c>
    </row>
    <row r="32" spans="1:2" x14ac:dyDescent="0.25">
      <c r="A32" t="s">
        <v>11</v>
      </c>
      <c r="B32">
        <v>33000</v>
      </c>
    </row>
    <row r="33" spans="1:2" x14ac:dyDescent="0.25">
      <c r="A33" t="s">
        <v>11</v>
      </c>
      <c r="B33">
        <v>74000</v>
      </c>
    </row>
    <row r="34" spans="1:2" x14ac:dyDescent="0.25">
      <c r="A34" t="s">
        <v>11</v>
      </c>
      <c r="B34">
        <v>78000</v>
      </c>
    </row>
    <row r="35" spans="1:2" x14ac:dyDescent="0.25">
      <c r="A35" t="s">
        <v>11</v>
      </c>
      <c r="B35">
        <v>36000</v>
      </c>
    </row>
    <row r="36" spans="1:2" x14ac:dyDescent="0.25">
      <c r="A36" t="s">
        <v>11</v>
      </c>
      <c r="B36">
        <v>68000</v>
      </c>
    </row>
    <row r="37" spans="1:2" x14ac:dyDescent="0.25">
      <c r="A37" t="s">
        <v>11</v>
      </c>
      <c r="B37">
        <v>42000</v>
      </c>
    </row>
    <row r="38" spans="1:2" x14ac:dyDescent="0.25">
      <c r="A38" t="s">
        <v>11</v>
      </c>
      <c r="B38">
        <v>53000</v>
      </c>
    </row>
    <row r="39" spans="1:2" x14ac:dyDescent="0.25">
      <c r="A39" t="s">
        <v>11</v>
      </c>
      <c r="B39">
        <v>51000</v>
      </c>
    </row>
    <row r="40" spans="1:2" x14ac:dyDescent="0.25">
      <c r="A40" t="s">
        <v>11</v>
      </c>
      <c r="B40">
        <v>69000</v>
      </c>
    </row>
    <row r="41" spans="1:2" x14ac:dyDescent="0.25">
      <c r="A41" t="s">
        <v>11</v>
      </c>
      <c r="B41">
        <v>47000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BD23A-E4BA-4A5C-A6F5-082609478482}">
  <dimension ref="A1:B61"/>
  <sheetViews>
    <sheetView workbookViewId="0">
      <selection sqref="A1:XFD1048576"/>
    </sheetView>
  </sheetViews>
  <sheetFormatPr baseColWidth="10" defaultRowHeight="13.2" x14ac:dyDescent="0.25"/>
  <cols>
    <col min="1" max="1" width="8.21875" customWidth="1"/>
    <col min="2" max="2" width="8" customWidth="1"/>
  </cols>
  <sheetData>
    <row r="1" spans="1:2" x14ac:dyDescent="0.25">
      <c r="A1" t="s">
        <v>57</v>
      </c>
      <c r="B1" t="s">
        <v>58</v>
      </c>
    </row>
    <row r="2" spans="1:2" x14ac:dyDescent="0.25">
      <c r="A2" t="s">
        <v>10</v>
      </c>
      <c r="B2">
        <v>29000</v>
      </c>
    </row>
    <row r="3" spans="1:2" x14ac:dyDescent="0.25">
      <c r="A3" t="s">
        <v>10</v>
      </c>
      <c r="B3">
        <v>38000</v>
      </c>
    </row>
    <row r="4" spans="1:2" x14ac:dyDescent="0.25">
      <c r="A4" t="s">
        <v>10</v>
      </c>
      <c r="B4">
        <v>33000</v>
      </c>
    </row>
    <row r="5" spans="1:2" x14ac:dyDescent="0.25">
      <c r="A5" t="s">
        <v>10</v>
      </c>
      <c r="B5">
        <v>64000</v>
      </c>
    </row>
    <row r="6" spans="1:2" x14ac:dyDescent="0.25">
      <c r="A6" t="s">
        <v>10</v>
      </c>
      <c r="B6">
        <v>52000</v>
      </c>
    </row>
    <row r="7" spans="1:2" x14ac:dyDescent="0.25">
      <c r="A7" t="s">
        <v>10</v>
      </c>
      <c r="B7">
        <v>62000</v>
      </c>
    </row>
    <row r="8" spans="1:2" x14ac:dyDescent="0.25">
      <c r="A8" t="s">
        <v>10</v>
      </c>
      <c r="B8">
        <v>24000</v>
      </c>
    </row>
    <row r="9" spans="1:2" x14ac:dyDescent="0.25">
      <c r="A9" t="s">
        <v>10</v>
      </c>
      <c r="B9">
        <v>51000</v>
      </c>
    </row>
    <row r="10" spans="1:2" x14ac:dyDescent="0.25">
      <c r="A10" t="s">
        <v>10</v>
      </c>
      <c r="B10">
        <v>39000</v>
      </c>
    </row>
    <row r="11" spans="1:2" x14ac:dyDescent="0.25">
      <c r="A11" t="s">
        <v>10</v>
      </c>
      <c r="B11">
        <v>43000</v>
      </c>
    </row>
    <row r="12" spans="1:2" x14ac:dyDescent="0.25">
      <c r="A12" t="s">
        <v>10</v>
      </c>
      <c r="B12">
        <v>64000</v>
      </c>
    </row>
    <row r="13" spans="1:2" x14ac:dyDescent="0.25">
      <c r="A13" t="s">
        <v>10</v>
      </c>
      <c r="B13">
        <v>53000</v>
      </c>
    </row>
    <row r="14" spans="1:2" x14ac:dyDescent="0.25">
      <c r="A14" t="s">
        <v>10</v>
      </c>
      <c r="B14">
        <v>43000</v>
      </c>
    </row>
    <row r="15" spans="1:2" x14ac:dyDescent="0.25">
      <c r="A15" t="s">
        <v>10</v>
      </c>
      <c r="B15">
        <v>20000</v>
      </c>
    </row>
    <row r="16" spans="1:2" x14ac:dyDescent="0.25">
      <c r="A16" t="s">
        <v>10</v>
      </c>
      <c r="B16">
        <v>27000</v>
      </c>
    </row>
    <row r="17" spans="1:2" x14ac:dyDescent="0.25">
      <c r="A17" t="s">
        <v>10</v>
      </c>
      <c r="B17">
        <v>64000</v>
      </c>
    </row>
    <row r="18" spans="1:2" x14ac:dyDescent="0.25">
      <c r="A18" t="s">
        <v>10</v>
      </c>
      <c r="B18">
        <v>26000</v>
      </c>
    </row>
    <row r="19" spans="1:2" x14ac:dyDescent="0.25">
      <c r="A19" t="s">
        <v>10</v>
      </c>
      <c r="B19">
        <v>37000</v>
      </c>
    </row>
    <row r="20" spans="1:2" x14ac:dyDescent="0.25">
      <c r="A20" t="s">
        <v>10</v>
      </c>
      <c r="B20">
        <v>42000</v>
      </c>
    </row>
    <row r="21" spans="1:2" x14ac:dyDescent="0.25">
      <c r="A21" t="s">
        <v>10</v>
      </c>
      <c r="B21">
        <v>28000</v>
      </c>
    </row>
    <row r="22" spans="1:2" x14ac:dyDescent="0.25">
      <c r="A22" t="s">
        <v>11</v>
      </c>
      <c r="B22">
        <v>37000</v>
      </c>
    </row>
    <row r="23" spans="1:2" x14ac:dyDescent="0.25">
      <c r="A23" t="s">
        <v>11</v>
      </c>
      <c r="B23">
        <v>47000</v>
      </c>
    </row>
    <row r="24" spans="1:2" x14ac:dyDescent="0.25">
      <c r="A24" t="s">
        <v>11</v>
      </c>
      <c r="B24">
        <v>55000</v>
      </c>
    </row>
    <row r="25" spans="1:2" x14ac:dyDescent="0.25">
      <c r="A25" t="s">
        <v>11</v>
      </c>
      <c r="B25">
        <v>43000</v>
      </c>
    </row>
    <row r="26" spans="1:2" x14ac:dyDescent="0.25">
      <c r="A26" t="s">
        <v>11</v>
      </c>
      <c r="B26">
        <v>55000</v>
      </c>
    </row>
    <row r="27" spans="1:2" x14ac:dyDescent="0.25">
      <c r="A27" t="s">
        <v>11</v>
      </c>
      <c r="B27">
        <v>47000</v>
      </c>
    </row>
    <row r="28" spans="1:2" x14ac:dyDescent="0.25">
      <c r="A28" t="s">
        <v>11</v>
      </c>
      <c r="B28">
        <v>71000</v>
      </c>
    </row>
    <row r="29" spans="1:2" x14ac:dyDescent="0.25">
      <c r="A29" t="s">
        <v>11</v>
      </c>
      <c r="B29">
        <v>51000</v>
      </c>
    </row>
    <row r="30" spans="1:2" x14ac:dyDescent="0.25">
      <c r="A30" t="s">
        <v>11</v>
      </c>
      <c r="B30">
        <v>48000</v>
      </c>
    </row>
    <row r="31" spans="1:2" x14ac:dyDescent="0.25">
      <c r="A31" t="s">
        <v>11</v>
      </c>
      <c r="B31">
        <v>75000</v>
      </c>
    </row>
    <row r="32" spans="1:2" x14ac:dyDescent="0.25">
      <c r="A32" t="s">
        <v>11</v>
      </c>
      <c r="B32">
        <v>33000</v>
      </c>
    </row>
    <row r="33" spans="1:2" x14ac:dyDescent="0.25">
      <c r="A33" t="s">
        <v>11</v>
      </c>
      <c r="B33">
        <v>74000</v>
      </c>
    </row>
    <row r="34" spans="1:2" x14ac:dyDescent="0.25">
      <c r="A34" t="s">
        <v>11</v>
      </c>
      <c r="B34">
        <v>78000</v>
      </c>
    </row>
    <row r="35" spans="1:2" x14ac:dyDescent="0.25">
      <c r="A35" t="s">
        <v>11</v>
      </c>
      <c r="B35">
        <v>36000</v>
      </c>
    </row>
    <row r="36" spans="1:2" x14ac:dyDescent="0.25">
      <c r="A36" t="s">
        <v>11</v>
      </c>
      <c r="B36">
        <v>68000</v>
      </c>
    </row>
    <row r="37" spans="1:2" x14ac:dyDescent="0.25">
      <c r="A37" t="s">
        <v>11</v>
      </c>
      <c r="B37">
        <v>42000</v>
      </c>
    </row>
    <row r="38" spans="1:2" x14ac:dyDescent="0.25">
      <c r="A38" t="s">
        <v>11</v>
      </c>
      <c r="B38">
        <v>53000</v>
      </c>
    </row>
    <row r="39" spans="1:2" x14ac:dyDescent="0.25">
      <c r="A39" t="s">
        <v>11</v>
      </c>
      <c r="B39">
        <v>51000</v>
      </c>
    </row>
    <row r="40" spans="1:2" x14ac:dyDescent="0.25">
      <c r="A40" t="s">
        <v>11</v>
      </c>
      <c r="B40">
        <v>69000</v>
      </c>
    </row>
    <row r="41" spans="1:2" x14ac:dyDescent="0.25">
      <c r="A41" t="s">
        <v>11</v>
      </c>
      <c r="B41">
        <v>47000</v>
      </c>
    </row>
    <row r="42" spans="1:2" x14ac:dyDescent="0.25">
      <c r="A42" t="s">
        <v>41</v>
      </c>
      <c r="B42">
        <v>16000</v>
      </c>
    </row>
    <row r="43" spans="1:2" x14ac:dyDescent="0.25">
      <c r="A43" t="s">
        <v>41</v>
      </c>
      <c r="B43">
        <v>30000</v>
      </c>
    </row>
    <row r="44" spans="1:2" x14ac:dyDescent="0.25">
      <c r="A44" t="s">
        <v>41</v>
      </c>
      <c r="B44">
        <v>32000</v>
      </c>
    </row>
    <row r="45" spans="1:2" x14ac:dyDescent="0.25">
      <c r="A45" t="s">
        <v>41</v>
      </c>
      <c r="B45">
        <v>56000</v>
      </c>
    </row>
    <row r="46" spans="1:2" x14ac:dyDescent="0.25">
      <c r="A46" t="s">
        <v>41</v>
      </c>
      <c r="B46">
        <v>46000</v>
      </c>
    </row>
    <row r="47" spans="1:2" x14ac:dyDescent="0.25">
      <c r="A47" t="s">
        <v>41</v>
      </c>
      <c r="B47">
        <v>48000</v>
      </c>
    </row>
    <row r="48" spans="1:2" x14ac:dyDescent="0.25">
      <c r="A48" t="s">
        <v>41</v>
      </c>
      <c r="B48">
        <v>10000</v>
      </c>
    </row>
    <row r="49" spans="1:2" x14ac:dyDescent="0.25">
      <c r="A49" t="s">
        <v>41</v>
      </c>
      <c r="B49">
        <v>49000</v>
      </c>
    </row>
    <row r="50" spans="1:2" x14ac:dyDescent="0.25">
      <c r="A50" t="s">
        <v>41</v>
      </c>
      <c r="B50">
        <v>28000</v>
      </c>
    </row>
    <row r="51" spans="1:2" x14ac:dyDescent="0.25">
      <c r="A51" t="s">
        <v>41</v>
      </c>
      <c r="B51">
        <v>28000</v>
      </c>
    </row>
    <row r="52" spans="1:2" x14ac:dyDescent="0.25">
      <c r="A52" t="s">
        <v>41</v>
      </c>
      <c r="B52">
        <v>50000</v>
      </c>
    </row>
    <row r="53" spans="1:2" x14ac:dyDescent="0.25">
      <c r="A53" t="s">
        <v>41</v>
      </c>
      <c r="B53">
        <v>48000</v>
      </c>
    </row>
    <row r="54" spans="1:2" x14ac:dyDescent="0.25">
      <c r="A54" t="s">
        <v>41</v>
      </c>
      <c r="B54">
        <v>35000</v>
      </c>
    </row>
    <row r="55" spans="1:2" x14ac:dyDescent="0.25">
      <c r="A55" t="s">
        <v>41</v>
      </c>
      <c r="B55">
        <v>17000</v>
      </c>
    </row>
    <row r="56" spans="1:2" x14ac:dyDescent="0.25">
      <c r="A56" t="s">
        <v>41</v>
      </c>
      <c r="B56">
        <v>14000</v>
      </c>
    </row>
    <row r="57" spans="1:2" x14ac:dyDescent="0.25">
      <c r="A57" t="s">
        <v>41</v>
      </c>
      <c r="B57">
        <v>60000</v>
      </c>
    </row>
    <row r="58" spans="1:2" x14ac:dyDescent="0.25">
      <c r="A58" t="s">
        <v>41</v>
      </c>
      <c r="B58">
        <v>17000</v>
      </c>
    </row>
    <row r="59" spans="1:2" x14ac:dyDescent="0.25">
      <c r="A59" t="s">
        <v>41</v>
      </c>
      <c r="B59">
        <v>36000</v>
      </c>
    </row>
    <row r="60" spans="1:2" x14ac:dyDescent="0.25">
      <c r="A60" t="s">
        <v>41</v>
      </c>
      <c r="B60">
        <v>34000</v>
      </c>
    </row>
    <row r="61" spans="1:2" x14ac:dyDescent="0.25">
      <c r="A61" t="s">
        <v>41</v>
      </c>
      <c r="B61">
        <v>26000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paired_t-test</vt:lpstr>
      <vt:lpstr>unpaired_t-test</vt:lpstr>
      <vt:lpstr>one-way-ANOVA</vt:lpstr>
      <vt:lpstr>t-test_data</vt:lpstr>
      <vt:lpstr>anova_data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Gellrich Mario (gell)</dc:creator>
  <cp:lastModifiedBy>Gellrich Mario (gell)</cp:lastModifiedBy>
  <dcterms:created xsi:type="dcterms:W3CDTF">2022-09-26T14:00:33Z</dcterms:created>
  <dcterms:modified xsi:type="dcterms:W3CDTF">2022-10-01T13:03:05Z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2022-09-26T14:00:34Z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5c811557-d2b7-4247-abee-6289725e2576</vt:lpwstr>
  </property>
  <property fmtid="{D5CDD505-2E9C-101B-9397-08002B2CF9AE}" pid="8" name="MSIP_Label_10d9bad3-6dac-4e9a-89a3-89f3b8d247b2_ContentBits">
    <vt:lpwstr>0</vt:lpwstr>
  </property>
</Properties>
</file>