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Женя\Pycharm Projects\MatStatR2Z1\"/>
    </mc:Choice>
  </mc:AlternateContent>
  <xr:revisionPtr revIDLastSave="0" documentId="13_ncr:1_{5151941C-5308-4F19-B7B5-E9D78E3E1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E20" i="1"/>
  <c r="E21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4" i="1"/>
  <c r="H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Q3" i="1"/>
  <c r="C1" i="1"/>
  <c r="G4" i="1" l="1"/>
  <c r="G9" i="1"/>
  <c r="G3" i="1"/>
  <c r="G11" i="1"/>
  <c r="G7" i="1"/>
  <c r="G2" i="1"/>
  <c r="G12" i="1"/>
  <c r="G8" i="1"/>
  <c r="G5" i="1"/>
  <c r="G10" i="1"/>
  <c r="G6" i="1"/>
  <c r="G23" i="1"/>
  <c r="G25" i="1"/>
  <c r="G16" i="1"/>
  <c r="G28" i="1"/>
  <c r="G19" i="1"/>
  <c r="G15" i="1"/>
  <c r="G27" i="1"/>
  <c r="G22" i="1"/>
  <c r="G18" i="1"/>
  <c r="G14" i="1"/>
  <c r="G20" i="1"/>
  <c r="G24" i="1"/>
  <c r="G26" i="1"/>
  <c r="G21" i="1"/>
  <c r="G17" i="1"/>
  <c r="G13" i="1"/>
</calcChain>
</file>

<file path=xl/sharedStrings.xml><?xml version="1.0" encoding="utf-8"?>
<sst xmlns="http://schemas.openxmlformats.org/spreadsheetml/2006/main" count="8" uniqueCount="8">
  <si>
    <t>X</t>
  </si>
  <si>
    <t>Y</t>
  </si>
  <si>
    <t>Шаг цикла</t>
  </si>
  <si>
    <t>Cкрит для соответствующего шага слева</t>
  </si>
  <si>
    <t>Значение FBin для соответствующего шага</t>
  </si>
  <si>
    <t>Значение FBin к соответствующему шагу (накопленное)</t>
  </si>
  <si>
    <t>ё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</si>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</sst>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00"/>
    <numFmt numFmtId="168" formatCode="0.0000000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5" xfId="0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0" xfId="0" applyBorder="1"/>
    <xf numFmtId="166" fontId="0" fillId="0" borderId="4" xfId="0" applyNumberFormat="1" applyBorder="1"/>
    <xf numFmtId="166" fontId="0" fillId="0" borderId="6" xfId="0" applyNumberFormat="1" applyBorder="1"/>
    <xf numFmtId="0" fontId="0" fillId="2" borderId="3" xfId="0" applyFill="1" applyBorder="1"/>
    <xf numFmtId="166" fontId="0" fillId="2" borderId="4" xfId="0" applyNumberForma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/>
    <xf numFmtId="0" fontId="0" fillId="2" borderId="4" xfId="0" applyFill="1" applyBorder="1"/>
    <xf numFmtId="0" fontId="0" fillId="0" borderId="6" xfId="0" applyBorder="1"/>
    <xf numFmtId="2" fontId="0" fillId="0" borderId="1" xfId="0" applyNumberFormat="1" applyBorder="1" applyAlignment="1">
      <alignment horizontal="center" vertical="center" wrapText="1"/>
    </xf>
    <xf numFmtId="166" fontId="0" fillId="0" borderId="3" xfId="0" applyNumberFormat="1" applyBorder="1"/>
    <xf numFmtId="166" fontId="0" fillId="2" borderId="3" xfId="0" applyNumberFormat="1" applyFill="1" applyBorder="1"/>
    <xf numFmtId="166" fontId="0" fillId="0" borderId="5" xfId="0" applyNumberFormat="1" applyBorder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E2" sqref="E2"/>
    </sheetView>
  </sheetViews>
  <sheetFormatPr defaultRowHeight="14.4" x14ac:dyDescent="0.3"/>
  <cols>
    <col min="4" max="4" width="10.109375" bestFit="1" customWidth="1"/>
    <col min="5" max="5" width="17.44140625" customWidth="1"/>
    <col min="6" max="6" width="27.88671875" style="3" bestFit="1" customWidth="1"/>
    <col min="7" max="7" width="27.88671875" bestFit="1" customWidth="1"/>
    <col min="8" max="8" width="8.88671875" style="3"/>
    <col min="11" max="11" width="28.88671875" bestFit="1" customWidth="1"/>
  </cols>
  <sheetData>
    <row r="1" spans="1:17" ht="43.8" thickBot="1" x14ac:dyDescent="0.35">
      <c r="A1" t="s">
        <v>0</v>
      </c>
      <c r="B1" t="s">
        <v>1</v>
      </c>
      <c r="C1">
        <f>_xlfn.BINOM.INV(COUNT(A2:A27),0.5,0.025)</f>
        <v>8</v>
      </c>
      <c r="D1" s="16" t="s">
        <v>2</v>
      </c>
      <c r="E1" s="18" t="s">
        <v>3</v>
      </c>
      <c r="F1" s="22" t="s">
        <v>4</v>
      </c>
      <c r="G1" s="17" t="s">
        <v>5</v>
      </c>
      <c r="H1" s="13"/>
      <c r="I1" s="12"/>
      <c r="J1" t="s">
        <v>7</v>
      </c>
    </row>
    <row r="2" spans="1:17" x14ac:dyDescent="0.3">
      <c r="A2">
        <v>169.1</v>
      </c>
      <c r="B2">
        <v>203.9</v>
      </c>
      <c r="D2" s="1">
        <v>0</v>
      </c>
      <c r="E2" s="19">
        <f>_xlfn.BINOM.INV(D2,$P$3,0.025)</f>
        <v>0</v>
      </c>
      <c r="F2" s="23">
        <f>_xlfn.BINOM.DIST(D2,26,0.5,FALSE)</f>
        <v>1.4901161193847676E-8</v>
      </c>
      <c r="G2" s="8">
        <f>F2</f>
        <v>1.4901161193847676E-8</v>
      </c>
      <c r="H2" s="14">
        <f>_xlfn.BINOM.INV(D2,$P$3,1-0.025)</f>
        <v>0</v>
      </c>
      <c r="I2" s="4">
        <f>ROUND(_xlfn.BINOM.DIST(H2,26,0.5,FALSE),20)</f>
        <v>1.4901161193849999E-8</v>
      </c>
      <c r="J2">
        <f>A2-B2</f>
        <v>-34.800000000000011</v>
      </c>
      <c r="K2" s="26">
        <f>_xlfn.BINOM.DIST(26,26,0.5,FALSE)</f>
        <v>1.4901161193847676E-8</v>
      </c>
    </row>
    <row r="3" spans="1:17" x14ac:dyDescent="0.3">
      <c r="A3">
        <v>197.3</v>
      </c>
      <c r="B3">
        <v>222.4</v>
      </c>
      <c r="D3" s="1">
        <v>1</v>
      </c>
      <c r="E3" s="19">
        <f>_xlfn.BINOM.INV(D3,$P$3,0.025)</f>
        <v>0</v>
      </c>
      <c r="F3" s="23">
        <f t="shared" ref="F3:F28" si="0">_xlfn.BINOM.DIST(D3,26,0.5,FALSE)</f>
        <v>3.8743019104003869E-7</v>
      </c>
      <c r="G3" s="8">
        <f>SUM(F$2:F2)</f>
        <v>1.4901161193847676E-8</v>
      </c>
      <c r="H3" s="7">
        <f>_xlfn.BINOM.INV(D3,$P$3,1-0.025)</f>
        <v>1</v>
      </c>
      <c r="I3" s="5"/>
      <c r="J3">
        <f t="shared" ref="J3:J28" si="1">A3-B3</f>
        <v>-25.099999999999994</v>
      </c>
      <c r="O3">
        <v>0.5</v>
      </c>
      <c r="P3">
        <v>0.5</v>
      </c>
      <c r="Q3">
        <f>P3+O3</f>
        <v>1</v>
      </c>
    </row>
    <row r="4" spans="1:17" x14ac:dyDescent="0.3">
      <c r="A4">
        <v>177.5</v>
      </c>
      <c r="B4">
        <v>206.8</v>
      </c>
      <c r="D4" s="1">
        <v>2</v>
      </c>
      <c r="E4" s="19">
        <f>_xlfn.BINOM.INV(D4,$P$3,0.025)</f>
        <v>0</v>
      </c>
      <c r="F4" s="23">
        <f t="shared" si="0"/>
        <v>4.8428773880004908E-6</v>
      </c>
      <c r="G4" s="8">
        <f>SUM(F$2:F3)</f>
        <v>4.0233135223388635E-7</v>
      </c>
      <c r="H4" s="7">
        <f>_xlfn.BINOM.INV(D4,$P$3,1-0.025)</f>
        <v>2</v>
      </c>
      <c r="I4" s="5"/>
      <c r="J4">
        <f t="shared" si="1"/>
        <v>-29.300000000000011</v>
      </c>
    </row>
    <row r="5" spans="1:17" x14ac:dyDescent="0.3">
      <c r="A5">
        <v>205.2</v>
      </c>
      <c r="B5">
        <v>230.9</v>
      </c>
      <c r="D5" s="1">
        <v>3</v>
      </c>
      <c r="E5" s="19">
        <f>_xlfn.BINOM.INV(D5,$P$3,0.025)</f>
        <v>0</v>
      </c>
      <c r="F5" s="23">
        <f t="shared" si="0"/>
        <v>3.8743019104003933E-5</v>
      </c>
      <c r="G5" s="8">
        <f>SUM(F$2:F4)</f>
        <v>5.2452087402343775E-6</v>
      </c>
      <c r="H5" s="7">
        <f>_xlfn.BINOM.INV(D5,$P$3,1-0.025)</f>
        <v>3</v>
      </c>
      <c r="I5" s="5"/>
      <c r="J5">
        <f t="shared" si="1"/>
        <v>-25.700000000000017</v>
      </c>
    </row>
    <row r="6" spans="1:17" x14ac:dyDescent="0.3">
      <c r="A6">
        <v>187.4</v>
      </c>
      <c r="B6">
        <v>215</v>
      </c>
      <c r="D6" s="1">
        <v>4</v>
      </c>
      <c r="E6" s="19">
        <f>_xlfn.BINOM.INV(D6,$P$3,0.025)</f>
        <v>0</v>
      </c>
      <c r="F6" s="23">
        <f t="shared" si="0"/>
        <v>2.2277235984802246E-4</v>
      </c>
      <c r="G6" s="8">
        <f>SUM(F$2:F5)</f>
        <v>4.3988227844238308E-5</v>
      </c>
      <c r="H6" s="7">
        <f>_xlfn.BINOM.INV(D6,$P$3,1-0.025)</f>
        <v>4</v>
      </c>
      <c r="I6" s="5"/>
      <c r="J6">
        <f t="shared" si="1"/>
        <v>-27.599999999999994</v>
      </c>
    </row>
    <row r="7" spans="1:17" x14ac:dyDescent="0.3">
      <c r="A7">
        <v>206.6</v>
      </c>
      <c r="B7">
        <v>228.7</v>
      </c>
      <c r="D7" s="1">
        <v>5</v>
      </c>
      <c r="E7" s="19">
        <f>_xlfn.BINOM.INV(D7,$P$3,0.025)</f>
        <v>0</v>
      </c>
      <c r="F7" s="23">
        <f t="shared" si="0"/>
        <v>9.8019838333129839E-4</v>
      </c>
      <c r="G7" s="8">
        <f>SUM(F$2:F6)</f>
        <v>2.6676058769226074E-4</v>
      </c>
      <c r="H7" s="7">
        <f>_xlfn.BINOM.INV(D7,$P$3,1-0.025)</f>
        <v>5</v>
      </c>
      <c r="I7" s="5"/>
      <c r="J7">
        <f t="shared" si="1"/>
        <v>-22.099999999999994</v>
      </c>
    </row>
    <row r="8" spans="1:17" x14ac:dyDescent="0.3">
      <c r="A8">
        <v>189.7</v>
      </c>
      <c r="B8">
        <v>219.9</v>
      </c>
      <c r="D8" s="1">
        <v>6</v>
      </c>
      <c r="E8" s="19">
        <f>_xlfn.BINOM.INV(D8,$P$3,0.025)</f>
        <v>1</v>
      </c>
      <c r="F8" s="23">
        <f t="shared" si="0"/>
        <v>3.4306943416595411E-3</v>
      </c>
      <c r="G8" s="8">
        <f>SUM(F$2:F7)</f>
        <v>1.2469589710235591E-3</v>
      </c>
      <c r="H8" s="7">
        <f>_xlfn.BINOM.INV(D8,$P$3,1-0.025)</f>
        <v>5</v>
      </c>
      <c r="I8" s="5"/>
      <c r="J8">
        <f t="shared" si="1"/>
        <v>-30.200000000000017</v>
      </c>
    </row>
    <row r="9" spans="1:17" x14ac:dyDescent="0.3">
      <c r="A9">
        <v>176.9</v>
      </c>
      <c r="B9">
        <v>208.9</v>
      </c>
      <c r="D9" s="1">
        <v>7</v>
      </c>
      <c r="E9" s="19">
        <f>_xlfn.BINOM.INV(D9,$P$3,0.025)</f>
        <v>1</v>
      </c>
      <c r="F9" s="23">
        <f t="shared" si="0"/>
        <v>9.8019838333129918E-3</v>
      </c>
      <c r="G9" s="8">
        <f>SUM(F$2:F8)</f>
        <v>4.6776533126831003E-3</v>
      </c>
      <c r="H9" s="7">
        <f>_xlfn.BINOM.INV(D9,$P$3,1-0.025)</f>
        <v>6</v>
      </c>
      <c r="I9" s="5"/>
      <c r="J9">
        <f t="shared" si="1"/>
        <v>-32</v>
      </c>
    </row>
    <row r="10" spans="1:17" x14ac:dyDescent="0.3">
      <c r="A10">
        <v>185.8</v>
      </c>
      <c r="B10">
        <v>215</v>
      </c>
      <c r="D10" s="1">
        <v>8</v>
      </c>
      <c r="E10" s="19">
        <f>_xlfn.BINOM.INV(D10,$P$3,0.025)</f>
        <v>1</v>
      </c>
      <c r="F10" s="23">
        <f t="shared" si="0"/>
        <v>2.3279711604118361E-2</v>
      </c>
      <c r="G10" s="8">
        <f>SUM(F$2:F9)</f>
        <v>1.4479637145996092E-2</v>
      </c>
      <c r="H10" s="7">
        <f>_xlfn.BINOM.INV(D10,$P$3,1-0.025)</f>
        <v>7</v>
      </c>
      <c r="I10" s="5"/>
      <c r="J10">
        <f t="shared" si="1"/>
        <v>-29.199999999999989</v>
      </c>
    </row>
    <row r="11" spans="1:17" x14ac:dyDescent="0.3">
      <c r="A11">
        <v>181.9</v>
      </c>
      <c r="B11">
        <v>213.7</v>
      </c>
      <c r="D11" s="1">
        <v>9</v>
      </c>
      <c r="E11" s="19">
        <f>_xlfn.BINOM.INV(D11,$P$3,0.025)</f>
        <v>2</v>
      </c>
      <c r="F11" s="23">
        <f t="shared" si="0"/>
        <v>4.6559423208236694E-2</v>
      </c>
      <c r="G11" s="8">
        <f>SUM(F$2:F10)</f>
        <v>3.7759348750114455E-2</v>
      </c>
      <c r="H11" s="7">
        <f>_xlfn.BINOM.INV(D11,$P$3,1-0.025)</f>
        <v>7</v>
      </c>
      <c r="I11" s="5"/>
      <c r="J11">
        <f t="shared" si="1"/>
        <v>-31.799999999999983</v>
      </c>
    </row>
    <row r="12" spans="1:17" x14ac:dyDescent="0.3">
      <c r="A12">
        <v>190.4</v>
      </c>
      <c r="B12">
        <v>224.9</v>
      </c>
      <c r="D12" s="1">
        <v>10</v>
      </c>
      <c r="E12" s="19">
        <f>_xlfn.BINOM.INV(D12,$P$3,0.025)</f>
        <v>2</v>
      </c>
      <c r="F12" s="23">
        <f t="shared" si="0"/>
        <v>7.915101945400238E-2</v>
      </c>
      <c r="G12" s="8">
        <f>SUM(F$2:F11)</f>
        <v>8.4318771958351149E-2</v>
      </c>
      <c r="H12" s="7">
        <f>_xlfn.BINOM.INV(D12,$P$3,1-0.025)</f>
        <v>8</v>
      </c>
      <c r="I12" s="5"/>
      <c r="J12">
        <f t="shared" si="1"/>
        <v>-34.5</v>
      </c>
    </row>
    <row r="13" spans="1:17" x14ac:dyDescent="0.3">
      <c r="A13">
        <v>164.3</v>
      </c>
      <c r="B13">
        <v>197</v>
      </c>
      <c r="D13" s="1">
        <v>11</v>
      </c>
      <c r="E13" s="19">
        <f>_xlfn.BINOM.INV(D13,$P$3,0.025)</f>
        <v>2</v>
      </c>
      <c r="F13" s="23">
        <f t="shared" si="0"/>
        <v>0.11512875556945802</v>
      </c>
      <c r="G13" s="8">
        <f>SUM(F$2:F12)</f>
        <v>0.16346979141235352</v>
      </c>
      <c r="H13" s="7">
        <f>_xlfn.BINOM.INV(D13,$P$3,1-0.025)</f>
        <v>9</v>
      </c>
      <c r="I13" s="5"/>
      <c r="J13">
        <f t="shared" si="1"/>
        <v>-32.699999999999989</v>
      </c>
    </row>
    <row r="14" spans="1:17" x14ac:dyDescent="0.3">
      <c r="A14">
        <v>183.6</v>
      </c>
      <c r="B14">
        <v>212.3</v>
      </c>
      <c r="D14" s="1">
        <v>12</v>
      </c>
      <c r="E14" s="19">
        <f>_xlfn.BINOM.INV(D14,$P$3,0.025)</f>
        <v>3</v>
      </c>
      <c r="F14" s="23">
        <f t="shared" si="0"/>
        <v>0.14391094446182251</v>
      </c>
      <c r="G14" s="8">
        <f>SUM(F$2:F13)</f>
        <v>0.27859854698181152</v>
      </c>
      <c r="H14" s="7">
        <f>_xlfn.BINOM.INV(D14,$P$3,1-0.025)</f>
        <v>9</v>
      </c>
      <c r="I14" s="5"/>
      <c r="J14">
        <f t="shared" si="1"/>
        <v>-28.700000000000017</v>
      </c>
    </row>
    <row r="15" spans="1:17" x14ac:dyDescent="0.3">
      <c r="A15">
        <v>177.8</v>
      </c>
      <c r="B15">
        <v>207.7</v>
      </c>
      <c r="D15" s="1">
        <v>13</v>
      </c>
      <c r="E15" s="19">
        <f>_xlfn.BINOM.INV(D15,$P$3,0.025)</f>
        <v>3</v>
      </c>
      <c r="F15" s="23">
        <f t="shared" si="0"/>
        <v>0.15498101711273193</v>
      </c>
      <c r="G15" s="8">
        <f>SUM(F$2:F14)</f>
        <v>0.42250949144363403</v>
      </c>
      <c r="H15" s="7">
        <f>_xlfn.BINOM.INV(D15,$P$3,1-0.025)</f>
        <v>10</v>
      </c>
      <c r="I15" s="5"/>
      <c r="J15">
        <f t="shared" si="1"/>
        <v>-29.899999999999977</v>
      </c>
    </row>
    <row r="16" spans="1:17" x14ac:dyDescent="0.3">
      <c r="A16">
        <v>197.7</v>
      </c>
      <c r="B16">
        <v>226.7</v>
      </c>
      <c r="D16" s="1">
        <v>14</v>
      </c>
      <c r="E16" s="19">
        <f>_xlfn.BINOM.INV(D16,$P$3,0.025)</f>
        <v>3</v>
      </c>
      <c r="F16" s="23">
        <f t="shared" si="0"/>
        <v>0.14391094446182251</v>
      </c>
      <c r="G16" s="8">
        <f>SUM(F$2:F15)</f>
        <v>0.57749050855636597</v>
      </c>
      <c r="H16" s="7">
        <f>_xlfn.BINOM.INV(D16,$P$3,1-0.025)</f>
        <v>11</v>
      </c>
      <c r="I16" s="5"/>
      <c r="J16">
        <f t="shared" si="1"/>
        <v>-29</v>
      </c>
    </row>
    <row r="17" spans="1:10" x14ac:dyDescent="0.3">
      <c r="A17">
        <v>175.2</v>
      </c>
      <c r="B17">
        <v>206</v>
      </c>
      <c r="D17" s="1">
        <v>15</v>
      </c>
      <c r="E17" s="19">
        <f>_xlfn.BINOM.INV(D17,$P$3,0.025)</f>
        <v>4</v>
      </c>
      <c r="F17" s="23">
        <f t="shared" si="0"/>
        <v>0.11512875556945802</v>
      </c>
      <c r="G17" s="8">
        <f>SUM(F$2:F16)</f>
        <v>0.72140145301818848</v>
      </c>
      <c r="H17" s="7">
        <f>_xlfn.BINOM.INV(D17,$P$3,1-0.025)</f>
        <v>11</v>
      </c>
      <c r="I17" s="5"/>
      <c r="J17">
        <f t="shared" si="1"/>
        <v>-30.800000000000011</v>
      </c>
    </row>
    <row r="18" spans="1:10" x14ac:dyDescent="0.3">
      <c r="A18">
        <v>184.6</v>
      </c>
      <c r="B18">
        <v>219</v>
      </c>
      <c r="D18" s="1">
        <v>16</v>
      </c>
      <c r="E18" s="19">
        <f>_xlfn.BINOM.INV(D18,$P$3,0.025)</f>
        <v>4</v>
      </c>
      <c r="F18" s="23">
        <f t="shared" si="0"/>
        <v>7.915101945400238E-2</v>
      </c>
      <c r="G18" s="8">
        <f>SUM(F$2:F17)</f>
        <v>0.83653020858764648</v>
      </c>
      <c r="H18" s="7">
        <f>_xlfn.BINOM.INV(D18,$P$3,1-0.025)</f>
        <v>12</v>
      </c>
      <c r="I18" s="5"/>
      <c r="J18">
        <f t="shared" si="1"/>
        <v>-34.400000000000006</v>
      </c>
    </row>
    <row r="19" spans="1:10" x14ac:dyDescent="0.3">
      <c r="A19">
        <v>175.7</v>
      </c>
      <c r="B19">
        <v>205.4</v>
      </c>
      <c r="D19" s="1">
        <v>17</v>
      </c>
      <c r="E19" s="19">
        <f>_xlfn.BINOM.INV(D19,$P$3,0.025)</f>
        <v>5</v>
      </c>
      <c r="F19" s="23">
        <f t="shared" si="0"/>
        <v>4.6559423208236694E-2</v>
      </c>
      <c r="G19" s="8">
        <f>SUM(F$2:F18)</f>
        <v>0.91568122804164886</v>
      </c>
      <c r="H19" s="7">
        <f>_xlfn.BINOM.INV(D19,$P$3,1-0.025)</f>
        <v>12</v>
      </c>
      <c r="I19" s="5"/>
      <c r="J19">
        <f t="shared" si="1"/>
        <v>-29.700000000000017</v>
      </c>
    </row>
    <row r="20" spans="1:10" x14ac:dyDescent="0.3">
      <c r="A20">
        <v>190.8</v>
      </c>
      <c r="B20">
        <v>221.4</v>
      </c>
      <c r="D20" s="10">
        <v>18</v>
      </c>
      <c r="E20" s="20">
        <f>_xlfn.BINOM.INV(D20,$P$3,0.025)</f>
        <v>5</v>
      </c>
      <c r="F20" s="24">
        <f t="shared" si="0"/>
        <v>2.3279711604118358E-2</v>
      </c>
      <c r="G20" s="11">
        <f>SUM(F$2:F19)</f>
        <v>0.96224065124988556</v>
      </c>
      <c r="H20" s="7">
        <f>_xlfn.BINOM.INV(D20,$P$3,1-0.025)</f>
        <v>13</v>
      </c>
      <c r="I20" s="5"/>
      <c r="J20">
        <f t="shared" si="1"/>
        <v>-30.599999999999994</v>
      </c>
    </row>
    <row r="21" spans="1:10" x14ac:dyDescent="0.3">
      <c r="A21">
        <v>190.7</v>
      </c>
      <c r="B21">
        <v>220.8</v>
      </c>
      <c r="D21" s="10">
        <v>19</v>
      </c>
      <c r="E21" s="20">
        <f>_xlfn.BINOM.INV(D21,$P$3,0.025)</f>
        <v>5</v>
      </c>
      <c r="F21" s="24">
        <f t="shared" si="0"/>
        <v>9.8019838333129918E-3</v>
      </c>
      <c r="G21" s="11">
        <f>SUM(F$2:F20)</f>
        <v>0.98552036285400391</v>
      </c>
      <c r="H21" s="7">
        <f>_xlfn.BINOM.INV(D21,$P$3,1-0.025)</f>
        <v>14</v>
      </c>
      <c r="I21" s="5"/>
      <c r="J21">
        <f t="shared" si="1"/>
        <v>-30.100000000000023</v>
      </c>
    </row>
    <row r="22" spans="1:10" x14ac:dyDescent="0.3">
      <c r="A22">
        <v>182.8</v>
      </c>
      <c r="B22">
        <v>216.3</v>
      </c>
      <c r="D22" s="1">
        <v>20</v>
      </c>
      <c r="E22" s="19">
        <f>_xlfn.BINOM.INV(D22,$P$3,0.025)</f>
        <v>6</v>
      </c>
      <c r="F22" s="23">
        <f t="shared" si="0"/>
        <v>3.4306943416595411E-3</v>
      </c>
      <c r="G22" s="8">
        <f>SUM(F$2:F21)</f>
        <v>0.99532234668731689</v>
      </c>
      <c r="H22" s="7">
        <f>_xlfn.BINOM.INV(D22,$P$3,1-0.025)</f>
        <v>14</v>
      </c>
      <c r="I22" s="5"/>
      <c r="J22">
        <f t="shared" si="1"/>
        <v>-33.5</v>
      </c>
    </row>
    <row r="23" spans="1:10" x14ac:dyDescent="0.3">
      <c r="A23">
        <v>184.4</v>
      </c>
      <c r="B23">
        <v>212.3</v>
      </c>
      <c r="D23" s="1">
        <v>21</v>
      </c>
      <c r="E23" s="19">
        <f>_xlfn.BINOM.INV(D23,$P$3,0.025)</f>
        <v>6</v>
      </c>
      <c r="F23" s="23">
        <f t="shared" si="0"/>
        <v>9.8019838333129839E-4</v>
      </c>
      <c r="G23" s="8">
        <f>SUM(F$2:F22)</f>
        <v>0.99875304102897644</v>
      </c>
      <c r="H23" s="7">
        <f>_xlfn.BINOM.INV(D23,$P$3,1-0.025)</f>
        <v>15</v>
      </c>
      <c r="I23" s="5"/>
      <c r="J23">
        <f t="shared" si="1"/>
        <v>-27.900000000000006</v>
      </c>
    </row>
    <row r="24" spans="1:10" x14ac:dyDescent="0.3">
      <c r="A24">
        <v>195</v>
      </c>
      <c r="B24">
        <v>224.2</v>
      </c>
      <c r="D24" s="1">
        <v>22</v>
      </c>
      <c r="E24" s="19">
        <f>_xlfn.BINOM.INV(D24,$P$3,0.025)</f>
        <v>6</v>
      </c>
      <c r="F24" s="23">
        <f t="shared" si="0"/>
        <v>2.2277235984802246E-4</v>
      </c>
      <c r="G24" s="8">
        <f>SUM(F$2:F23)</f>
        <v>0.99973323941230774</v>
      </c>
      <c r="H24" s="7">
        <f>_xlfn.BINOM.INV(D24,$P$3,1-0.025)</f>
        <v>16</v>
      </c>
      <c r="I24" s="5"/>
      <c r="J24">
        <f t="shared" si="1"/>
        <v>-29.199999999999989</v>
      </c>
    </row>
    <row r="25" spans="1:10" x14ac:dyDescent="0.3">
      <c r="A25">
        <v>188.1</v>
      </c>
      <c r="B25">
        <v>219.6</v>
      </c>
      <c r="D25" s="1">
        <v>23</v>
      </c>
      <c r="E25" s="19">
        <f>_xlfn.BINOM.INV(D25,$P$3,0.025)</f>
        <v>7</v>
      </c>
      <c r="F25" s="23">
        <f t="shared" si="0"/>
        <v>3.8743019104003933E-5</v>
      </c>
      <c r="G25" s="8">
        <f>SUM(F$2:F24)</f>
        <v>0.99995601177215576</v>
      </c>
      <c r="H25" s="7">
        <f>_xlfn.BINOM.INV(D25,$P$3,1-0.025)</f>
        <v>16</v>
      </c>
      <c r="I25" s="5"/>
      <c r="J25">
        <f t="shared" si="1"/>
        <v>-31.5</v>
      </c>
    </row>
    <row r="26" spans="1:10" x14ac:dyDescent="0.3">
      <c r="A26">
        <v>177.7</v>
      </c>
      <c r="B26">
        <v>212.2</v>
      </c>
      <c r="D26" s="1">
        <v>24</v>
      </c>
      <c r="E26" s="19">
        <f>_xlfn.BINOM.INV(D26,$P$3,0.025)</f>
        <v>7</v>
      </c>
      <c r="F26" s="23">
        <f t="shared" si="0"/>
        <v>4.8428773880004908E-6</v>
      </c>
      <c r="G26" s="8">
        <f>SUM(F$2:F25)</f>
        <v>0.99999475479125977</v>
      </c>
      <c r="H26" s="7">
        <f>_xlfn.BINOM.INV(D26,$P$3,1-0.025)</f>
        <v>17</v>
      </c>
      <c r="I26" s="5"/>
      <c r="J26">
        <f t="shared" si="1"/>
        <v>-34.5</v>
      </c>
    </row>
    <row r="27" spans="1:10" x14ac:dyDescent="0.3">
      <c r="A27">
        <v>163.69999999999999</v>
      </c>
      <c r="B27">
        <v>196.3</v>
      </c>
      <c r="D27" s="1">
        <v>25</v>
      </c>
      <c r="E27" s="19">
        <f>_xlfn.BINOM.INV(D27,$P$3,0.025)</f>
        <v>8</v>
      </c>
      <c r="F27" s="23">
        <f t="shared" si="0"/>
        <v>3.8743019104003869E-7</v>
      </c>
      <c r="G27" s="8">
        <f>SUM(F$2:F26)</f>
        <v>0.99999959766864777</v>
      </c>
      <c r="H27" s="7">
        <f>_xlfn.BINOM.INV(D27,$P$3,1-0.025)</f>
        <v>17</v>
      </c>
      <c r="I27" s="5"/>
      <c r="J27">
        <f t="shared" si="1"/>
        <v>-32.600000000000023</v>
      </c>
    </row>
    <row r="28" spans="1:10" ht="15" thickBot="1" x14ac:dyDescent="0.35">
      <c r="D28" s="2">
        <v>26</v>
      </c>
      <c r="E28" s="21">
        <f>_xlfn.BINOM.INV(D28,$P$3,0.025)</f>
        <v>8</v>
      </c>
      <c r="F28" s="25">
        <f t="shared" si="0"/>
        <v>1.4901161193847676E-8</v>
      </c>
      <c r="G28" s="9">
        <f>SUM(F$2:F27)</f>
        <v>0.99999998509883881</v>
      </c>
      <c r="H28" s="15">
        <f>_xlfn.BINOM.INV(D28,$P$3,1-0.025)</f>
        <v>18</v>
      </c>
      <c r="I28" s="6"/>
    </row>
    <row r="31" spans="1:10" x14ac:dyDescent="0.3">
      <c r="F31" s="3" t="s">
        <v>6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Ежов</dc:creator>
  <cp:lastModifiedBy>Евгений Ежов</cp:lastModifiedBy>
  <dcterms:created xsi:type="dcterms:W3CDTF">2015-06-05T18:19:34Z</dcterms:created>
  <dcterms:modified xsi:type="dcterms:W3CDTF">2022-11-29T19:33:04Z</dcterms:modified>
</cp:coreProperties>
</file>