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kcaldeira\Google Drive\git\SEM-1.1\"/>
    </mc:Choice>
  </mc:AlternateContent>
  <xr:revisionPtr revIDLastSave="0" documentId="13_ncr:1_{F6F2340F-7B04-4707-8875-21FF2A96FA21}" xr6:coauthVersionLast="40" xr6:coauthVersionMax="40" xr10:uidLastSave="{00000000-0000-0000-0000-000000000000}"/>
  <bookViews>
    <workbookView xWindow="-120" yWindow="-21720" windowWidth="38640" windowHeight="21240" xr2:uid="{00000000-000D-0000-FFFF-FFFF00000000}"/>
  </bookViews>
  <sheets>
    <sheet name="EIAbaseTest" sheetId="19" r:id="rId1"/>
    <sheet name="SolarWindStorage2014" sheetId="32" r:id="rId2"/>
    <sheet name="SolarWindStorage" sheetId="31" r:id="rId3"/>
    <sheet name="SolarWindStorageTest" sheetId="30" r:id="rId4"/>
    <sheet name="Base spec some" sheetId="29" r:id="rId5"/>
    <sheet name="Base spec all" sheetId="28" r:id="rId6"/>
    <sheet name="carbon_cost_test" sheetId="27" r:id="rId7"/>
    <sheet name="EIAbaseTestMonth" sheetId="26" r:id="rId8"/>
    <sheet name="testyears" sheetId="23" r:id="rId9"/>
    <sheet name="test_decay" sheetId="25" r:id="rId10"/>
    <sheet name="testScaling" sheetId="20" r:id="rId11"/>
    <sheet name="baseScaling" sheetId="21" r:id="rId12"/>
    <sheet name="nukeStorScaling" sheetId="22" r:id="rId13"/>
    <sheet name="PGP storage decay test" sheetId="18" r:id="rId1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11" i="32" l="1"/>
  <c r="B111" i="32" s="1"/>
  <c r="B108" i="32"/>
  <c r="B107" i="32"/>
  <c r="D106" i="32"/>
  <c r="B103" i="32"/>
  <c r="B74" i="32"/>
  <c r="D111" i="31" l="1"/>
  <c r="B111" i="31" s="1"/>
  <c r="B108" i="31"/>
  <c r="B107" i="31"/>
  <c r="D106" i="31"/>
  <c r="B103" i="31"/>
  <c r="B74" i="31"/>
  <c r="D111" i="30" l="1"/>
  <c r="B111" i="30" s="1"/>
  <c r="B108" i="30"/>
  <c r="B107" i="30"/>
  <c r="D106" i="30"/>
  <c r="B103" i="30"/>
  <c r="B74" i="30"/>
  <c r="D111" i="29" l="1"/>
  <c r="B111" i="29" s="1"/>
  <c r="B108" i="29"/>
  <c r="B107" i="29"/>
  <c r="D106" i="29"/>
  <c r="B103" i="29"/>
  <c r="B74" i="29"/>
  <c r="D111" i="28" l="1"/>
  <c r="B111" i="28" s="1"/>
  <c r="B108" i="28"/>
  <c r="B107" i="28"/>
  <c r="D106" i="28"/>
  <c r="B103" i="28"/>
  <c r="B74" i="28"/>
  <c r="D111" i="27" l="1"/>
  <c r="B111" i="27" s="1"/>
  <c r="B108" i="27"/>
  <c r="B107" i="27"/>
  <c r="B74" i="27"/>
  <c r="D111" i="19" l="1"/>
  <c r="B111" i="19" s="1"/>
  <c r="D106" i="27" l="1"/>
  <c r="B103" i="27"/>
  <c r="D96" i="26" l="1"/>
  <c r="B93" i="26"/>
  <c r="B92" i="26"/>
  <c r="D91" i="26"/>
  <c r="B88" i="26"/>
  <c r="B84" i="26"/>
  <c r="B72" i="26"/>
  <c r="V108" i="25" l="1"/>
  <c r="V107" i="25"/>
  <c r="V106" i="25"/>
  <c r="V105" i="25"/>
  <c r="U108" i="25"/>
  <c r="U107" i="25"/>
  <c r="U106" i="25"/>
  <c r="U105" i="25"/>
  <c r="D96" i="25"/>
  <c r="B93" i="25"/>
  <c r="B92" i="25"/>
  <c r="D91" i="25"/>
  <c r="B88" i="25"/>
  <c r="B84" i="25"/>
  <c r="B72" i="25"/>
  <c r="D96" i="23" l="1"/>
  <c r="B93" i="23"/>
  <c r="B92" i="23"/>
  <c r="D91" i="23"/>
  <c r="B88" i="23"/>
  <c r="B84" i="23"/>
  <c r="B72" i="23"/>
  <c r="D96" i="22" l="1"/>
  <c r="B93" i="22"/>
  <c r="B92" i="22"/>
  <c r="D91" i="22"/>
  <c r="B88" i="22"/>
  <c r="B84" i="22"/>
  <c r="B72" i="22"/>
  <c r="D96" i="21" l="1"/>
  <c r="B93" i="21"/>
  <c r="B92" i="21"/>
  <c r="D91" i="21"/>
  <c r="B88" i="21"/>
  <c r="B84" i="21"/>
  <c r="B72" i="21"/>
  <c r="D96" i="20" l="1"/>
  <c r="B93" i="20"/>
  <c r="B92" i="20"/>
  <c r="D91" i="20"/>
  <c r="B88" i="20"/>
  <c r="B84" i="20"/>
  <c r="B72" i="20"/>
  <c r="B108" i="19"/>
  <c r="B107" i="19"/>
  <c r="D106" i="19"/>
  <c r="B103" i="19"/>
  <c r="B74" i="19"/>
  <c r="S106" i="18" l="1"/>
  <c r="S105" i="18"/>
  <c r="S104" i="18"/>
  <c r="D91" i="18" l="1"/>
  <c r="D96" i="18"/>
  <c r="B84" i="18" l="1"/>
  <c r="B88" i="18" l="1"/>
  <c r="B93" i="18"/>
  <c r="B92" i="18"/>
  <c r="B72" i="18"/>
</calcChain>
</file>

<file path=xl/sharedStrings.xml><?xml version="1.0" encoding="utf-8"?>
<sst xmlns="http://schemas.openxmlformats.org/spreadsheetml/2006/main" count="2482" uniqueCount="248">
  <si>
    <t>This file is documentation for the input data format for the case definition file, used as input for the Simple Energy Model v 1.0</t>
  </si>
  <si>
    <t>This is an example of the file format. This part of the file is for comments only.</t>
  </si>
  <si>
    <t>Completely blank rows will be ignored.</t>
  </si>
  <si>
    <t>Items with unknown keywords will be ignored.</t>
  </si>
  <si>
    <t>Keyword names are case insensitive.</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</si>
  <si>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</si>
  <si>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</si>
  <si>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</si>
  <si>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</si>
  <si>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</si>
  <si>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</si>
  <si>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</si>
  <si>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</si>
  <si>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</si>
  <si>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</si>
  <si>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</si>
  <si>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</si>
  <si>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BEGIN_GLOBAL_DATA</t>
  </si>
  <si>
    <t>"BEGIN_GLOBAL_DATA" is a keyword that must be in the first column of the file. This section defines various flags and paths that will apply to the entire series of simulations.</t>
  </si>
  <si>
    <t>GLOBAL_NAME</t>
  </si>
  <si>
    <t>GLOBAL_NAME will be the name of the folder containing key output, name of pickle file, etc</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</si>
  <si>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</si>
  <si>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</si>
  <si>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</si>
  <si>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</si>
  <si>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</si>
  <si>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</si>
  <si>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</si>
  <si>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DATA_PATH</t>
  </si>
  <si>
    <t>DATA_PATH is where the input data will reside. It is prepended to the wind, solar, and demand file specifications listed in the cases. (no trailing slash)</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</si>
  <si>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</si>
  <si>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</si>
  <si>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DEMAND_FILE</t>
  </si>
  <si>
    <t>START_YEAR</t>
  </si>
  <si>
    <t>START_MONTH</t>
  </si>
  <si>
    <t>START_DAY</t>
  </si>
  <si>
    <t>START_HOUR</t>
  </si>
  <si>
    <t>END_YEAR</t>
  </si>
  <si>
    <t>END_MONTH</t>
  </si>
  <si>
    <t>END_DAY</t>
  </si>
  <si>
    <t>END_HOUR</t>
  </si>
  <si>
    <t>SOLAR_CAPACITY_FILE</t>
  </si>
  <si>
    <t>The idea is that this should be a small number, and smaller than wind, so solar is curtailed first</t>
  </si>
  <si>
    <t>WIND_CAPACITY_FILE</t>
  </si>
  <si>
    <t>$/kWh</t>
  </si>
  <si>
    <t>The idea is that this should be a small number, but bigger than solar, so solar is curtailed first</t>
  </si>
  <si>
    <t>STORAGE_CHARGING_EFFICIENCY</t>
  </si>
  <si>
    <t>STORAGE_DECAY_RATE</t>
  </si>
  <si>
    <t>fraction per hour</t>
  </si>
  <si>
    <t>STORAGE_CHARGING_TIME</t>
  </si>
  <si>
    <t>hours</t>
  </si>
  <si>
    <t>BEGIN_CASE_DATA</t>
  </si>
  <si>
    <t>CASE_NAME</t>
  </si>
  <si>
    <t>END_DATA</t>
  </si>
  <si>
    <t>This area can be used for notes or text.</t>
  </si>
  <si>
    <t>NUMERICS_COST_SCALING</t>
  </si>
  <si>
    <t>NUMERICS_DEMAND_SCALING</t>
  </si>
  <si>
    <t>Scaling value for costs to increase accuracy of optimizer results. Ideally, should have no implication for final results.</t>
  </si>
  <si>
    <t>Scaling value for demand to increase accuracy of optimizer results. Ideally, should have no implication for final results.</t>
  </si>
  <si>
    <t>Note: values provided below will override values given above.</t>
  </si>
  <si>
    <t>Input_Data/Shaner-et-al_E&amp;ES2018</t>
  </si>
  <si>
    <t>solar_series_Shaner_normalized_to_0.2_mean.csv</t>
  </si>
  <si>
    <t>wind_series_Shaner_normalized_to_0.38_mean.csv</t>
  </si>
  <si>
    <t>demand_series_Shaner_normalized_to_1_mean.csv</t>
  </si>
  <si>
    <t>PGP_STORAGE_CHARGING_EFFICIENCY</t>
  </si>
  <si>
    <t>($/h)/kW</t>
  </si>
  <si>
    <t>All power-related (i.e., generation) costs  are in terms of $/kWh dispatched</t>
  </si>
  <si>
    <t>0.01953 is default value</t>
  </si>
  <si>
    <t>0.02065 is default value</t>
  </si>
  <si>
    <t>0.06243 is default value</t>
  </si>
  <si>
    <t>QUICKLOOK is true if you want to use the newer postprocessing system.</t>
  </si>
  <si>
    <t>NORMALIZE_DEMAND_TO_ONE</t>
  </si>
  <si>
    <t>Normalize demand to 1.</t>
  </si>
  <si>
    <t>($/h)/kWh</t>
  </si>
  <si>
    <t>If we assume $261/kWh capacity with a 8% cap recovery factor and 8760 hours per year (and 6 hour charge/discharge time)</t>
  </si>
  <si>
    <t>from $1568/kW and $261/kWh from Davis et al 2018</t>
  </si>
  <si>
    <t>2.7e-6 adds on about 2.4 cents per kWh if used one cycle per year</t>
  </si>
  <si>
    <t xml:space="preserve">Electrolyser $4600 per kW capital cost. Assume 8% capital recovery factor and 8760 hours per year = </t>
  </si>
  <si>
    <t>All global variables (not case specific) are specified after 'BEGIN GLOBAL DATA'</t>
  </si>
  <si>
    <t>All default technology costs and characteristics are specified after 'BEGIN ALL CASES DATA'</t>
  </si>
  <si>
    <t>After 'BEGIN CASE DATA' enter the ratios of the case to the default value (i.e., if something is twice as expensive or twice as efficient, enter a 2)</t>
  </si>
  <si>
    <t>"BEGIN_CASE_DATA" is a keyword that must be in the first column of the file. The next row must contain keywords. Definitions here will multiply times values in  &lt;BEGIN_ALL_CASES_DATA&gt;. There must be at least one row here, because this is how the number of cases gets defined.</t>
  </si>
  <si>
    <t>Variable cost of energy storage (VAR_COST_storage) is in units of $/hr per kWh stored.</t>
  </si>
  <si>
    <t>VAR_COST_SOLAR</t>
  </si>
  <si>
    <t>VAR_COST_WIND</t>
  </si>
  <si>
    <t>VAR_COST_NATGAS</t>
  </si>
  <si>
    <t>VAR_COST_NUCLEAR</t>
  </si>
  <si>
    <t>VAR_COST_TO_STORAGE</t>
  </si>
  <si>
    <t>VAR_COST_FROM_STORAGE</t>
  </si>
  <si>
    <t>VAR_COST_TO_PGP_STORAGE</t>
  </si>
  <si>
    <t>VAR_COST_FROM_PGP_STORAGE</t>
  </si>
  <si>
    <t>VAR_COST_UNMET_DEMAND</t>
  </si>
  <si>
    <t>To reduce errors, if one keyword exists relevant to a technology, all keywords for that technology must be defined (i.e., if you have FIXED_COST_wind, you must have a VAR_COST_wind).</t>
  </si>
  <si>
    <t>FIXED_COST_SOLAR</t>
  </si>
  <si>
    <t>FIXED_COST_WIND</t>
  </si>
  <si>
    <t>FIXED_COST_NATGAS</t>
  </si>
  <si>
    <t>FIXED_COST_NUCLEAR</t>
  </si>
  <si>
    <t>FIXED_COST_STORAGE</t>
  </si>
  <si>
    <t>FIXED_COST_PGP_STORAGE</t>
  </si>
  <si>
    <t>FIXED_COST_TO_PGP_STORAGE</t>
  </si>
  <si>
    <t>FIXED_COST_FROM_PGP_STORAGE</t>
  </si>
  <si>
    <t>When these values are entered for cases below, they are not scaled but entered as they should be used.</t>
  </si>
  <si>
    <t>These values are suitable for NGCC/CCS</t>
  </si>
  <si>
    <t>EIAbase</t>
  </si>
  <si>
    <t>EIAtest</t>
  </si>
  <si>
    <t>1% per month</t>
  </si>
  <si>
    <t>PGP_STORAGE_DECAY_RATE</t>
  </si>
  <si>
    <t>1% per year</t>
  </si>
  <si>
    <t>EIAtest-100pct</t>
  </si>
  <si>
    <t>EIAtest-10pct</t>
  </si>
  <si>
    <t>EIAtest-1pct</t>
  </si>
  <si>
    <t>pgp_storage_test</t>
  </si>
  <si>
    <t>EIAtest_1e18</t>
  </si>
  <si>
    <t>EIAtest_1e16</t>
  </si>
  <si>
    <t>EIAtest_1e20</t>
  </si>
  <si>
    <t>EIAtest_1e22</t>
  </si>
  <si>
    <t>EIAtest_1e24</t>
  </si>
  <si>
    <t>EIAtest_1e26</t>
  </si>
  <si>
    <t>scaling_test</t>
  </si>
  <si>
    <t>Note: values provided below will override values given above. Cost numbers are given as ratios to the ALL_CASE_DATA (i.e., 2 ==&gt; twice as much as listed in ALL_CASE_DATA). Dates, efficiencies, etc, are given in absolute values.</t>
  </si>
  <si>
    <t>EIAbase_1e16</t>
  </si>
  <si>
    <t>EIAbase_1e18</t>
  </si>
  <si>
    <t>EIAbase_1e20</t>
  </si>
  <si>
    <t>EIAbase_1e22</t>
  </si>
  <si>
    <t>EIAbase_1e24</t>
  </si>
  <si>
    <t>EIAbase_1e26</t>
  </si>
  <si>
    <t>scaling_base</t>
  </si>
  <si>
    <t>NuclStorPGP_1e16</t>
  </si>
  <si>
    <t>NuclStorPGP_1e18</t>
  </si>
  <si>
    <t>NuclStorPGP_1e20</t>
  </si>
  <si>
    <t>NuclStorPGP_1e22</t>
  </si>
  <si>
    <t>NuclStorPGP_1e24</t>
  </si>
  <si>
    <t>NuclStorPGP_1e26</t>
  </si>
  <si>
    <t>scaling_NuclStorPGP</t>
  </si>
  <si>
    <t>test</t>
  </si>
  <si>
    <t>testyears</t>
  </si>
  <si>
    <t>test01</t>
  </si>
  <si>
    <t>test02</t>
  </si>
  <si>
    <t>test03</t>
  </si>
  <si>
    <t>test04</t>
  </si>
  <si>
    <t>test05</t>
  </si>
  <si>
    <t>test06</t>
  </si>
  <si>
    <t>test07</t>
  </si>
  <si>
    <t>test08</t>
  </si>
  <si>
    <t>test09</t>
  </si>
  <si>
    <t>test10</t>
  </si>
  <si>
    <t>QUICK_LOOK</t>
  </si>
  <si>
    <t>QUICK_LOOK is true if you want to use the newer postprocessing system.</t>
  </si>
  <si>
    <t>decay07</t>
  </si>
  <si>
    <t>decay03</t>
  </si>
  <si>
    <t>decay01</t>
  </si>
  <si>
    <t>decay00</t>
  </si>
  <si>
    <t>test_decay</t>
  </si>
  <si>
    <t>EIAbaseTestMonth</t>
  </si>
  <si>
    <t>FIXED_COST_NATGAS_CCS</t>
  </si>
  <si>
    <t>VAR_COST_NATGAS_CCS</t>
  </si>
  <si>
    <t>kgCO2/kWh dispatched</t>
  </si>
  <si>
    <t>VAR_CO2_SOLAR</t>
  </si>
  <si>
    <t>FIXED_CO2_SOLAR</t>
  </si>
  <si>
    <t>kgCO2/kW capacity</t>
  </si>
  <si>
    <t>CO2_COST * FIXED_CO2_SOLAR is added to fixed cost</t>
  </si>
  <si>
    <t>CO2_COST * VAR_CO2_SOLAR is added to variable cost</t>
  </si>
  <si>
    <t>FIXED_CO2_WIND</t>
  </si>
  <si>
    <t>VAR_CO2_WIND</t>
  </si>
  <si>
    <t>FIXED_CO2_NATGAS</t>
  </si>
  <si>
    <t>VAR_CO2_NATGAS</t>
  </si>
  <si>
    <t>FIXED_CO2_NATGAS_CCS</t>
  </si>
  <si>
    <t>VAR_CO2_NATGAS_CCS</t>
  </si>
  <si>
    <t>FIXED_CO2_NUCLEAR</t>
  </si>
  <si>
    <t>VAR_CO2_NUCLEAR</t>
  </si>
  <si>
    <t>CO2_PRICE</t>
  </si>
  <si>
    <t>$/kgCO2:  CO2 price to be used for fixed and variable co2 emissions</t>
  </si>
  <si>
    <t>CO2_COST * VAR_CO2_SOLAR is added to variable cost, source for natgas is https://en.wikipedia.org/wiki/Life-cycle_greenhouse-gas_emissions_of_energy_sources</t>
  </si>
  <si>
    <t>CO2_COST * VAR_CO2_SOLAR is added to variable cost,source for natgas_ccs is https://en.wikipedia.org/wiki/Life-cycle_greenhouse-gas_emissions_of_energy_sources</t>
  </si>
  <si>
    <t>$/kgCO2:  CO2 price to be used for fixed and variable co2 emissions, default is $100 per tonCO2</t>
  </si>
  <si>
    <t>P0000</t>
  </si>
  <si>
    <t>P0010</t>
  </si>
  <si>
    <t>P0100</t>
  </si>
  <si>
    <t>P1000</t>
  </si>
  <si>
    <t>test_price_co2</t>
  </si>
  <si>
    <t>is default value</t>
  </si>
  <si>
    <t>0.01% per year</t>
  </si>
  <si>
    <t>is default value for flexible generation; for constant generation, add up fixed and variable costs</t>
  </si>
  <si>
    <t>is default value for flexible generation; for constant generation, use small value such as 3e-8</t>
  </si>
  <si>
    <t>assuming $261/kWh capital cost (Davis et al., 2018), 7% discount rate, 10-year lifetime (Lazard, 2017)</t>
  </si>
  <si>
    <t>CAPACITY_WIND</t>
  </si>
  <si>
    <t>CAPACITY_SOLAR</t>
  </si>
  <si>
    <t>CAPACITY_NATGAS</t>
  </si>
  <si>
    <t>CAPACITY_NUCLEAR</t>
  </si>
  <si>
    <t>CAPACITY_STORAGE</t>
  </si>
  <si>
    <t>none</t>
  </si>
  <si>
    <t>wind</t>
  </si>
  <si>
    <t>solar</t>
  </si>
  <si>
    <t>natgas</t>
  </si>
  <si>
    <t>nuclear</t>
  </si>
  <si>
    <t>CAPACITY_NATGAS_CCS</t>
  </si>
  <si>
    <t>natgas_ccs</t>
  </si>
  <si>
    <t>storage</t>
  </si>
  <si>
    <t>pgp_storage</t>
  </si>
  <si>
    <t>CAPACITY_PGP_STORAGE</t>
  </si>
  <si>
    <t>to_pgp_storage</t>
  </si>
  <si>
    <t>from_pgp_storage</t>
  </si>
  <si>
    <t>CAPACITY_TO_PGP_STORAGE</t>
  </si>
  <si>
    <t>CAPACITY_FROM_PGP_STORAGE</t>
  </si>
  <si>
    <t>specified_capacity</t>
  </si>
  <si>
    <t>SolarWindStorageTest</t>
  </si>
  <si>
    <t>y1980</t>
  </si>
  <si>
    <t>y1981</t>
  </si>
  <si>
    <t>y1982</t>
  </si>
  <si>
    <t>y1983</t>
  </si>
  <si>
    <t>y1984</t>
  </si>
  <si>
    <t>y1985</t>
  </si>
  <si>
    <t>y1986</t>
  </si>
  <si>
    <t>y1987</t>
  </si>
  <si>
    <t>y1988</t>
  </si>
  <si>
    <t>y1989</t>
  </si>
  <si>
    <t>y1990</t>
  </si>
  <si>
    <t>y1991</t>
  </si>
  <si>
    <t>y1992</t>
  </si>
  <si>
    <t>y1993</t>
  </si>
  <si>
    <t>y1994</t>
  </si>
  <si>
    <t>y1995</t>
  </si>
  <si>
    <t>y1996</t>
  </si>
  <si>
    <t>y1997</t>
  </si>
  <si>
    <t>y1998</t>
  </si>
  <si>
    <t>y1999</t>
  </si>
  <si>
    <t>y2000</t>
  </si>
  <si>
    <t>y2001</t>
  </si>
  <si>
    <t>y2002</t>
  </si>
  <si>
    <t>y2003</t>
  </si>
  <si>
    <t>y2004</t>
  </si>
  <si>
    <t>y2005</t>
  </si>
  <si>
    <t>y2006</t>
  </si>
  <si>
    <t>y2007</t>
  </si>
  <si>
    <t>y2008</t>
  </si>
  <si>
    <t>y2009</t>
  </si>
  <si>
    <t>y2010</t>
  </si>
  <si>
    <t>y2011</t>
  </si>
  <si>
    <t>y2012</t>
  </si>
  <si>
    <t>y2013</t>
  </si>
  <si>
    <t>y2014</t>
  </si>
  <si>
    <t>y2015</t>
  </si>
  <si>
    <t>WindSolarStorage</t>
  </si>
  <si>
    <t>SolarWindStorage2014</t>
  </si>
  <si>
    <t>`</t>
  </si>
  <si>
    <t>CO2_COST * VAR_CO2_SOLAR is added to variable cost, source for natgas is https://en.wikipedia.org/wiki/Life-cycle_greenhouse-gas_emissions_of_energy_sources, direct CO2eq emissions only, not construction etc</t>
  </si>
  <si>
    <t>CO2_COST * VAR_CO2_SOLAR is added to variable cost,source for natgas_ccs is https://en.wikipedia.org/wiki/Life-cycle_greenhouse-gas_emissions_of_energy_sources, direct CO2eq emissions only, not construction etc</t>
  </si>
  <si>
    <t>CO2_COST * VAR_CO2_SOLAR is added to variable cost, direct CO2eq emissions only, not construction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</si>
</sst>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
    <numFmt numFmtId="165" formatCode="0.0000"/>
    <numFmt numFmtId="166" formatCode="0.000"/>
    <numFmt numFmtId="167" formatCode="0.00000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0" fontId="0" fillId="0" borderId="0" xfId="0" applyAlignment="1">
      <alignment wrapText="1"/>
    </xf>
    <xf numFmtId="0" fontId="0" fillId="0" borderId="0" xfId="0" applyAlignment="1"/>
    <xf numFmtId="0" fontId="0" fillId="33" borderId="0" xfId="0" applyFill="1" applyAlignment="1">
      <alignment wrapText="1"/>
    </xf>
    <xf numFmtId="0" fontId="0" fillId="33" borderId="0" xfId="0" applyFill="1" applyAlignment="1"/>
    <xf numFmtId="0" fontId="0" fillId="34" borderId="0" xfId="0" applyFill="1" applyAlignment="1">
      <alignment wrapText="1"/>
    </xf>
    <xf numFmtId="0" fontId="0" fillId="35" borderId="0" xfId="0" applyFill="1" applyAlignment="1">
      <alignment wrapText="1"/>
    </xf>
    <xf numFmtId="0" fontId="16" fillId="0" borderId="0" xfId="0" applyFont="1" applyAlignment="1"/>
    <xf numFmtId="0" fontId="0" fillId="35" borderId="0" xfId="0" applyNumberFormat="1" applyFill="1" applyAlignment="1">
      <alignment wrapText="1"/>
    </xf>
    <xf numFmtId="0" fontId="16" fillId="0" borderId="0" xfId="0" applyFont="1" applyAlignment="1">
      <alignment horizontal="left"/>
    </xf>
    <xf numFmtId="0" fontId="0" fillId="0" borderId="0" xfId="0" applyAlignment="1">
      <alignment horizontal="left"/>
    </xf>
    <xf numFmtId="0" fontId="0" fillId="33" borderId="0" xfId="0" applyFill="1" applyAlignment="1">
      <alignment horizontal="left"/>
    </xf>
    <xf numFmtId="0" fontId="0" fillId="35" borderId="0" xfId="0" applyFill="1" applyAlignment="1">
      <alignment horizontal="left"/>
    </xf>
    <xf numFmtId="11" fontId="0" fillId="35" borderId="0" xfId="0" applyNumberFormat="1" applyFill="1" applyAlignment="1">
      <alignment horizontal="left"/>
    </xf>
    <xf numFmtId="164" fontId="0" fillId="35" borderId="0" xfId="0" applyNumberFormat="1" applyFill="1" applyAlignment="1">
      <alignment horizontal="left"/>
    </xf>
    <xf numFmtId="0" fontId="0" fillId="35" borderId="0" xfId="0" applyFill="1"/>
    <xf numFmtId="165" fontId="0" fillId="0" borderId="0" xfId="0" applyNumberFormat="1" applyAlignment="1"/>
    <xf numFmtId="11" fontId="0" fillId="35" borderId="0" xfId="0" applyNumberFormat="1" applyFill="1"/>
    <xf numFmtId="166" fontId="0" fillId="35" borderId="0" xfId="0" applyNumberFormat="1" applyFill="1" applyAlignment="1">
      <alignment horizontal="left"/>
    </xf>
    <xf numFmtId="167" fontId="0" fillId="35" borderId="0" xfId="0" applyNumberFormat="1" applyFill="1" applyAlignment="1">
      <alignment horizontal="left"/>
    </xf>
    <xf numFmtId="164" fontId="0" fillId="0" borderId="0" xfId="0" applyNumberForma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F748F-2438-463B-BA5E-87C8F32FAD91}">
  <dimension ref="A1:R127"/>
  <sheetViews>
    <sheetView tabSelected="1" topLeftCell="A63" workbookViewId="0">
      <selection activeCell="E68" sqref="E68"/>
    </sheetView>
  </sheetViews>
  <sheetFormatPr defaultColWidth="12.53125" defaultRowHeight="14.25" x14ac:dyDescent="0.45"/>
  <cols>
    <col min="1" max="1" width="39.53125" style="1" customWidth="1"/>
    <col min="2" max="2" width="13.46484375" style="10" customWidth="1"/>
    <col min="3" max="16384" width="12.53125" style="1"/>
  </cols>
  <sheetData>
    <row r="1" spans="1:2" s="7" customFormat="1" x14ac:dyDescent="0.45">
      <c r="A1" s="7" t="s">
        <v>0</v>
      </c>
      <c r="B1" s="9"/>
    </row>
    <row r="2" spans="1:2" s="2" customFormat="1" x14ac:dyDescent="0.45">
      <c r="B2" s="10"/>
    </row>
    <row r="3" spans="1:2" s="2" customFormat="1" x14ac:dyDescent="0.45">
      <c r="A3" s="2" t="s">
        <v>1</v>
      </c>
      <c r="B3" s="10"/>
    </row>
    <row r="4" spans="1:2" s="2" customFormat="1" x14ac:dyDescent="0.45">
      <c r="B4" s="10"/>
    </row>
    <row r="5" spans="1:2" s="2" customFormat="1" x14ac:dyDescent="0.45">
      <c r="A5" s="2" t="s">
        <v>78</v>
      </c>
      <c r="B5" s="10"/>
    </row>
    <row r="6" spans="1:2" s="2" customFormat="1" x14ac:dyDescent="0.45">
      <c r="A6" s="2" t="s">
        <v>79</v>
      </c>
      <c r="B6" s="10"/>
    </row>
    <row r="7" spans="1:2" s="2" customFormat="1" x14ac:dyDescent="0.45">
      <c r="A7" s="2" t="s">
        <v>80</v>
      </c>
      <c r="B7" s="10"/>
    </row>
    <row r="8" spans="1:2" s="2" customFormat="1" x14ac:dyDescent="0.45">
      <c r="B8" s="10"/>
    </row>
    <row r="9" spans="1:2" s="2" customFormat="1" x14ac:dyDescent="0.45">
      <c r="A9" s="2" t="s">
        <v>2</v>
      </c>
      <c r="B9" s="10"/>
    </row>
    <row r="10" spans="1:2" s="2" customFormat="1" x14ac:dyDescent="0.45">
      <c r="A10" s="2" t="s">
        <v>3</v>
      </c>
      <c r="B10" s="10"/>
    </row>
    <row r="11" spans="1:2" s="2" customFormat="1" x14ac:dyDescent="0.45">
      <c r="A11" s="2" t="s">
        <v>4</v>
      </c>
      <c r="B11" s="10"/>
    </row>
    <row r="12" spans="1:2" s="2" customFormat="1" x14ac:dyDescent="0.45">
      <c r="B12" s="10"/>
    </row>
    <row r="13" spans="1:2" s="2" customFormat="1" x14ac:dyDescent="0.45">
      <c r="A13" s="2" t="s">
        <v>92</v>
      </c>
      <c r="B13" s="10"/>
    </row>
    <row r="14" spans="1:2" s="2" customFormat="1" x14ac:dyDescent="0.45">
      <c r="B14" s="10"/>
    </row>
    <row r="15" spans="1:2" s="2" customFormat="1" x14ac:dyDescent="0.45">
      <c r="A15" s="2" t="s">
        <v>5</v>
      </c>
      <c r="B15" s="10"/>
    </row>
    <row r="16" spans="1:2" s="2" customFormat="1" x14ac:dyDescent="0.45">
      <c r="B16" s="10"/>
    </row>
    <row r="17" spans="1:2" s="2" customFormat="1" x14ac:dyDescent="0.45">
      <c r="A17" s="2" t="s">
        <v>6</v>
      </c>
      <c r="B17" s="10"/>
    </row>
    <row r="18" spans="1:2" s="2" customFormat="1" x14ac:dyDescent="0.45">
      <c r="B18" s="10"/>
    </row>
    <row r="19" spans="1:2" s="2" customFormat="1" x14ac:dyDescent="0.45">
      <c r="A19" s="2" t="s">
        <v>66</v>
      </c>
      <c r="B19" s="10"/>
    </row>
    <row r="20" spans="1:2" s="2" customFormat="1" x14ac:dyDescent="0.45">
      <c r="A20" s="2" t="s">
        <v>82</v>
      </c>
      <c r="B20" s="10"/>
    </row>
    <row r="21" spans="1:2" s="2" customFormat="1" x14ac:dyDescent="0.45">
      <c r="B21" s="10"/>
    </row>
    <row r="22" spans="1:2" s="2" customFormat="1" x14ac:dyDescent="0.45">
      <c r="A22" s="2" t="s">
        <v>7</v>
      </c>
      <c r="B22" s="10"/>
    </row>
    <row r="23" spans="1:2" s="2" customFormat="1" x14ac:dyDescent="0.45">
      <c r="B23" s="10"/>
    </row>
    <row r="24" spans="1:2" s="2" customFormat="1" x14ac:dyDescent="0.45">
      <c r="A24" s="2" t="s">
        <v>8</v>
      </c>
      <c r="B24" s="10"/>
    </row>
    <row r="25" spans="1:2" s="2" customFormat="1" x14ac:dyDescent="0.45">
      <c r="B25" s="10"/>
    </row>
    <row r="26" spans="1:2" s="2" customFormat="1" x14ac:dyDescent="0.45">
      <c r="A26" s="2" t="s">
        <v>9</v>
      </c>
      <c r="B26" s="10"/>
    </row>
    <row r="27" spans="1:2" s="2" customFormat="1" x14ac:dyDescent="0.45">
      <c r="B27" s="10"/>
    </row>
    <row r="28" spans="1:2" s="2" customFormat="1" x14ac:dyDescent="0.45">
      <c r="A28" s="2" t="s">
        <v>10</v>
      </c>
      <c r="B28" s="10"/>
    </row>
    <row r="29" spans="1:2" s="2" customFormat="1" x14ac:dyDescent="0.45">
      <c r="B29" s="10"/>
    </row>
    <row r="30" spans="1:2" s="2" customFormat="1" x14ac:dyDescent="0.45">
      <c r="A30" s="2" t="s">
        <v>11</v>
      </c>
      <c r="B30" s="10"/>
    </row>
    <row r="31" spans="1:2" s="2" customFormat="1" x14ac:dyDescent="0.45">
      <c r="B31" s="10"/>
    </row>
    <row r="32" spans="1:2" s="2" customFormat="1" x14ac:dyDescent="0.45">
      <c r="A32" s="2" t="s">
        <v>12</v>
      </c>
      <c r="B32" s="10"/>
    </row>
    <row r="33" spans="1:3" s="2" customFormat="1" x14ac:dyDescent="0.45">
      <c r="B33" s="10"/>
    </row>
    <row r="34" spans="1:3" s="2" customFormat="1" x14ac:dyDescent="0.45">
      <c r="A34" s="2" t="s">
        <v>13</v>
      </c>
      <c r="B34" s="10"/>
    </row>
    <row r="35" spans="1:3" s="2" customFormat="1" x14ac:dyDescent="0.45">
      <c r="A35" s="2" t="s">
        <v>14</v>
      </c>
      <c r="B35" s="10"/>
    </row>
    <row r="36" spans="1:3" s="2" customFormat="1" x14ac:dyDescent="0.45">
      <c r="B36" s="10"/>
    </row>
    <row r="37" spans="1:3" s="2" customFormat="1" x14ac:dyDescent="0.45">
      <c r="A37" s="2" t="s">
        <v>15</v>
      </c>
      <c r="B37" s="10"/>
    </row>
    <row r="38" spans="1:3" s="2" customFormat="1" x14ac:dyDescent="0.45">
      <c r="B38" s="10"/>
    </row>
    <row r="39" spans="1:3" s="2" customFormat="1" x14ac:dyDescent="0.45">
      <c r="A39" s="2" t="s">
        <v>16</v>
      </c>
      <c r="B39" s="10"/>
    </row>
    <row r="41" spans="1:3" s="3" customFormat="1" x14ac:dyDescent="0.45">
      <c r="A41" s="3" t="s">
        <v>17</v>
      </c>
      <c r="B41" s="11" t="s">
        <v>18</v>
      </c>
    </row>
    <row r="43" spans="1:3" x14ac:dyDescent="0.45">
      <c r="A43" s="5" t="s">
        <v>19</v>
      </c>
      <c r="B43" s="12" t="s">
        <v>134</v>
      </c>
      <c r="C43" s="2" t="s">
        <v>20</v>
      </c>
    </row>
    <row r="44" spans="1:3" x14ac:dyDescent="0.45">
      <c r="A44" s="5" t="s">
        <v>28</v>
      </c>
      <c r="B44" s="12" t="s">
        <v>60</v>
      </c>
      <c r="C44" s="2" t="s">
        <v>29</v>
      </c>
    </row>
    <row r="45" spans="1:3" x14ac:dyDescent="0.45">
      <c r="A45" s="5" t="s">
        <v>21</v>
      </c>
      <c r="B45" s="12" t="s">
        <v>22</v>
      </c>
      <c r="C45" s="2" t="s">
        <v>23</v>
      </c>
    </row>
    <row r="46" spans="1:3" x14ac:dyDescent="0.45">
      <c r="A46" s="5"/>
      <c r="B46" s="12"/>
      <c r="C46" s="2"/>
    </row>
    <row r="47" spans="1:3" x14ac:dyDescent="0.45">
      <c r="A47" s="5" t="s">
        <v>24</v>
      </c>
      <c r="B47" s="12" t="b">
        <v>1</v>
      </c>
      <c r="C47" s="2" t="s">
        <v>25</v>
      </c>
    </row>
    <row r="48" spans="1:3" x14ac:dyDescent="0.45">
      <c r="A48" s="5" t="s">
        <v>26</v>
      </c>
      <c r="B48" s="12" t="b">
        <v>0</v>
      </c>
      <c r="C48" s="2" t="s">
        <v>27</v>
      </c>
    </row>
    <row r="49" spans="1:4" x14ac:dyDescent="0.45">
      <c r="A49" s="5" t="s">
        <v>146</v>
      </c>
      <c r="B49" s="12" t="b">
        <v>1</v>
      </c>
      <c r="C49" s="2" t="s">
        <v>147</v>
      </c>
    </row>
    <row r="52" spans="1:4" x14ac:dyDescent="0.45">
      <c r="C52" s="2"/>
    </row>
    <row r="53" spans="1:4" s="3" customFormat="1" x14ac:dyDescent="0.45">
      <c r="A53" s="3" t="s">
        <v>30</v>
      </c>
      <c r="B53" s="11" t="s">
        <v>31</v>
      </c>
      <c r="C53" s="4"/>
    </row>
    <row r="54" spans="1:4" x14ac:dyDescent="0.45">
      <c r="C54" s="2"/>
    </row>
    <row r="55" spans="1:4" x14ac:dyDescent="0.45">
      <c r="A55" s="5" t="s">
        <v>55</v>
      </c>
      <c r="B55" s="13">
        <v>1000000000000</v>
      </c>
      <c r="C55" s="2" t="s">
        <v>57</v>
      </c>
    </row>
    <row r="56" spans="1:4" x14ac:dyDescent="0.45">
      <c r="A56" s="5" t="s">
        <v>56</v>
      </c>
      <c r="B56" s="13">
        <v>1000000000000</v>
      </c>
      <c r="C56" s="2" t="s">
        <v>58</v>
      </c>
    </row>
    <row r="57" spans="1:4" x14ac:dyDescent="0.45">
      <c r="A57" s="5"/>
      <c r="B57" s="12"/>
      <c r="C57" s="2"/>
    </row>
    <row r="58" spans="1:4" x14ac:dyDescent="0.45">
      <c r="A58" s="5" t="s">
        <v>32</v>
      </c>
      <c r="B58" s="12" t="s">
        <v>63</v>
      </c>
      <c r="C58" s="2"/>
    </row>
    <row r="59" spans="1:4" x14ac:dyDescent="0.45">
      <c r="A59" s="5" t="s">
        <v>71</v>
      </c>
      <c r="B59" s="12" t="b">
        <v>1</v>
      </c>
      <c r="C59" s="2" t="s">
        <v>72</v>
      </c>
    </row>
    <row r="60" spans="1:4" x14ac:dyDescent="0.45">
      <c r="A60" s="5"/>
      <c r="B60" s="12"/>
      <c r="C60" s="2"/>
      <c r="D60" s="2"/>
    </row>
    <row r="61" spans="1:4" x14ac:dyDescent="0.45">
      <c r="A61" s="5" t="s">
        <v>33</v>
      </c>
      <c r="B61" s="12">
        <v>2015</v>
      </c>
      <c r="C61" s="2" t="s">
        <v>101</v>
      </c>
      <c r="D61" s="2"/>
    </row>
    <row r="62" spans="1:4" x14ac:dyDescent="0.45">
      <c r="A62" s="5" t="s">
        <v>34</v>
      </c>
      <c r="B62" s="12">
        <v>1</v>
      </c>
      <c r="C62" s="2" t="s">
        <v>101</v>
      </c>
      <c r="D62" s="2"/>
    </row>
    <row r="63" spans="1:4" x14ac:dyDescent="0.45">
      <c r="A63" s="5" t="s">
        <v>35</v>
      </c>
      <c r="B63" s="12">
        <v>1</v>
      </c>
      <c r="C63" s="2" t="s">
        <v>101</v>
      </c>
      <c r="D63" s="2"/>
    </row>
    <row r="64" spans="1:4" x14ac:dyDescent="0.45">
      <c r="A64" s="5" t="s">
        <v>36</v>
      </c>
      <c r="B64" s="12">
        <v>1</v>
      </c>
      <c r="C64" s="2" t="s">
        <v>101</v>
      </c>
      <c r="D64" s="2"/>
    </row>
    <row r="65" spans="1:5" x14ac:dyDescent="0.45">
      <c r="A65" s="5" t="s">
        <v>37</v>
      </c>
      <c r="B65" s="12">
        <v>2015</v>
      </c>
      <c r="C65" s="2" t="s">
        <v>101</v>
      </c>
      <c r="D65" s="2"/>
    </row>
    <row r="66" spans="1:5" x14ac:dyDescent="0.45">
      <c r="A66" s="5" t="s">
        <v>38</v>
      </c>
      <c r="B66" s="12">
        <v>12</v>
      </c>
      <c r="C66" s="2" t="s">
        <v>101</v>
      </c>
      <c r="D66" s="2"/>
    </row>
    <row r="67" spans="1:5" x14ac:dyDescent="0.45">
      <c r="A67" s="5" t="s">
        <v>39</v>
      </c>
      <c r="B67" s="12">
        <v>31</v>
      </c>
      <c r="C67" s="2" t="s">
        <v>101</v>
      </c>
      <c r="D67" s="2"/>
    </row>
    <row r="68" spans="1:5" x14ac:dyDescent="0.45">
      <c r="A68" s="5" t="s">
        <v>40</v>
      </c>
      <c r="B68" s="12">
        <v>24</v>
      </c>
      <c r="C68" s="2" t="s">
        <v>101</v>
      </c>
      <c r="D68" s="2"/>
    </row>
    <row r="69" spans="1:5" x14ac:dyDescent="0.45">
      <c r="A69" s="5"/>
      <c r="B69" s="12"/>
      <c r="C69" s="2"/>
      <c r="D69" s="2"/>
    </row>
    <row r="70" spans="1:5" x14ac:dyDescent="0.45">
      <c r="A70" s="5" t="s">
        <v>170</v>
      </c>
      <c r="B70" s="12">
        <v>0</v>
      </c>
      <c r="C70" s="2" t="s">
        <v>171</v>
      </c>
      <c r="D70" s="2"/>
    </row>
    <row r="71" spans="1:5" x14ac:dyDescent="0.45">
      <c r="A71" s="5"/>
      <c r="B71" s="12"/>
      <c r="C71" s="2"/>
      <c r="D71" s="2"/>
    </row>
    <row r="72" spans="1:5" x14ac:dyDescent="0.45">
      <c r="A72" s="5" t="s">
        <v>41</v>
      </c>
      <c r="B72" s="12" t="s">
        <v>61</v>
      </c>
      <c r="C72" s="2"/>
      <c r="D72" s="2"/>
    </row>
    <row r="73" spans="1:5" x14ac:dyDescent="0.45">
      <c r="A73" s="5" t="s">
        <v>93</v>
      </c>
      <c r="B73" s="19">
        <v>1.9528741509529837E-2</v>
      </c>
      <c r="C73" s="2" t="s">
        <v>65</v>
      </c>
      <c r="D73" s="20">
        <v>1.9528741509529837E-2</v>
      </c>
      <c r="E73" s="2" t="s">
        <v>180</v>
      </c>
    </row>
    <row r="74" spans="1:5" x14ac:dyDescent="0.45">
      <c r="A74" s="5" t="s">
        <v>83</v>
      </c>
      <c r="B74" s="13">
        <f>0.00000001</f>
        <v>1E-8</v>
      </c>
      <c r="C74" s="2" t="s">
        <v>42</v>
      </c>
      <c r="D74" s="2"/>
    </row>
    <row r="75" spans="1:5" x14ac:dyDescent="0.45">
      <c r="A75" s="5" t="s">
        <v>158</v>
      </c>
      <c r="B75" s="13">
        <v>0</v>
      </c>
      <c r="C75" s="2" t="s">
        <v>159</v>
      </c>
      <c r="D75" s="2" t="s">
        <v>160</v>
      </c>
    </row>
    <row r="76" spans="1:5" x14ac:dyDescent="0.45">
      <c r="A76" s="5" t="s">
        <v>157</v>
      </c>
      <c r="B76" s="13">
        <v>0</v>
      </c>
      <c r="C76" s="2" t="s">
        <v>156</v>
      </c>
      <c r="D76" s="2" t="s">
        <v>247</v>
      </c>
    </row>
    <row r="77" spans="1:5" x14ac:dyDescent="0.45">
      <c r="A77" s="5"/>
      <c r="B77" s="12"/>
      <c r="C77" s="2"/>
      <c r="D77" s="2"/>
    </row>
    <row r="78" spans="1:5" x14ac:dyDescent="0.45">
      <c r="A78" s="5" t="s">
        <v>43</v>
      </c>
      <c r="B78" s="12" t="s">
        <v>62</v>
      </c>
      <c r="C78" s="2"/>
      <c r="D78" s="2"/>
    </row>
    <row r="79" spans="1:5" x14ac:dyDescent="0.45">
      <c r="A79" s="5" t="s">
        <v>94</v>
      </c>
      <c r="B79" s="19">
        <v>2.0648572594225215E-2</v>
      </c>
      <c r="C79" s="2" t="s">
        <v>65</v>
      </c>
      <c r="D79" s="20">
        <v>2.0648572594225215E-2</v>
      </c>
      <c r="E79" s="2" t="s">
        <v>180</v>
      </c>
    </row>
    <row r="80" spans="1:5" x14ac:dyDescent="0.45">
      <c r="A80" s="5" t="s">
        <v>84</v>
      </c>
      <c r="B80" s="13">
        <v>2E-8</v>
      </c>
      <c r="C80" s="2" t="s">
        <v>45</v>
      </c>
      <c r="D80" s="2"/>
    </row>
    <row r="81" spans="1:12" x14ac:dyDescent="0.45">
      <c r="A81" s="5" t="s">
        <v>162</v>
      </c>
      <c r="B81" s="13">
        <v>0</v>
      </c>
      <c r="C81" s="2" t="s">
        <v>159</v>
      </c>
      <c r="D81" s="2" t="s">
        <v>160</v>
      </c>
    </row>
    <row r="82" spans="1:12" x14ac:dyDescent="0.45">
      <c r="A82" s="5" t="s">
        <v>163</v>
      </c>
      <c r="B82" s="13">
        <v>0</v>
      </c>
      <c r="C82" s="2" t="s">
        <v>156</v>
      </c>
      <c r="D82" s="2" t="s">
        <v>247</v>
      </c>
    </row>
    <row r="83" spans="1:12" x14ac:dyDescent="0.45">
      <c r="A83" s="5"/>
      <c r="B83" s="12"/>
      <c r="C83" s="2"/>
      <c r="D83" s="2"/>
    </row>
    <row r="84" spans="1:12" x14ac:dyDescent="0.45">
      <c r="A84" s="5" t="s">
        <v>95</v>
      </c>
      <c r="B84" s="19">
        <v>1.1841887362491711E-2</v>
      </c>
      <c r="C84" s="2" t="s">
        <v>65</v>
      </c>
      <c r="D84" s="20">
        <v>1.1841887362491711E-2</v>
      </c>
      <c r="E84" s="2" t="s">
        <v>180</v>
      </c>
    </row>
    <row r="85" spans="1:12" x14ac:dyDescent="0.45">
      <c r="A85" s="5" t="s">
        <v>85</v>
      </c>
      <c r="B85" s="19">
        <v>2.2590009128958689E-2</v>
      </c>
      <c r="C85" s="2" t="s">
        <v>44</v>
      </c>
      <c r="D85" s="20">
        <v>2.2590009128958689E-2</v>
      </c>
      <c r="E85" s="2" t="s">
        <v>180</v>
      </c>
    </row>
    <row r="86" spans="1:12" x14ac:dyDescent="0.45">
      <c r="A86" s="5" t="s">
        <v>164</v>
      </c>
      <c r="B86" s="13">
        <v>0</v>
      </c>
      <c r="C86" s="2" t="s">
        <v>159</v>
      </c>
      <c r="D86" s="2" t="s">
        <v>160</v>
      </c>
    </row>
    <row r="87" spans="1:12" x14ac:dyDescent="0.45">
      <c r="A87" s="5" t="s">
        <v>165</v>
      </c>
      <c r="B87" s="18">
        <v>0.46100000000000002</v>
      </c>
      <c r="C87" s="2" t="s">
        <v>156</v>
      </c>
      <c r="D87" s="2" t="s">
        <v>245</v>
      </c>
    </row>
    <row r="88" spans="1:12" x14ac:dyDescent="0.45">
      <c r="A88" s="5"/>
      <c r="B88" s="12"/>
      <c r="C88" s="2"/>
      <c r="D88" s="2"/>
    </row>
    <row r="89" spans="1:12" x14ac:dyDescent="0.45">
      <c r="A89" s="5" t="s">
        <v>154</v>
      </c>
      <c r="B89" s="19">
        <v>2.7271220888813726E-2</v>
      </c>
      <c r="C89" s="2" t="s">
        <v>65</v>
      </c>
      <c r="D89" s="20">
        <v>2.7271220888813726E-2</v>
      </c>
      <c r="E89" s="2" t="s">
        <v>180</v>
      </c>
    </row>
    <row r="90" spans="1:12" x14ac:dyDescent="0.45">
      <c r="A90" s="5" t="s">
        <v>155</v>
      </c>
      <c r="B90" s="19">
        <v>2.9679010772171249E-2</v>
      </c>
      <c r="C90" s="2" t="s">
        <v>44</v>
      </c>
      <c r="D90" s="20">
        <v>2.9679010772171249E-2</v>
      </c>
      <c r="E90" s="2" t="s">
        <v>180</v>
      </c>
    </row>
    <row r="91" spans="1:12" x14ac:dyDescent="0.45">
      <c r="A91" s="5" t="s">
        <v>166</v>
      </c>
      <c r="B91" s="13">
        <v>0</v>
      </c>
      <c r="C91" s="2" t="s">
        <v>159</v>
      </c>
      <c r="D91" s="2" t="s">
        <v>160</v>
      </c>
    </row>
    <row r="92" spans="1:12" x14ac:dyDescent="0.45">
      <c r="A92" s="5" t="s">
        <v>167</v>
      </c>
      <c r="B92" s="18">
        <v>0.16700000000000001</v>
      </c>
      <c r="C92" s="2" t="s">
        <v>156</v>
      </c>
      <c r="D92" s="2" t="s">
        <v>246</v>
      </c>
    </row>
    <row r="93" spans="1:12" x14ac:dyDescent="0.45">
      <c r="A93" s="5"/>
      <c r="B93" s="12"/>
      <c r="C93" s="2"/>
      <c r="D93" s="2"/>
    </row>
    <row r="94" spans="1:12" x14ac:dyDescent="0.45">
      <c r="A94" s="5" t="s">
        <v>96</v>
      </c>
      <c r="B94" s="19">
        <v>8.5272061407670741E-2</v>
      </c>
      <c r="C94" s="2" t="s">
        <v>65</v>
      </c>
      <c r="D94" s="20">
        <v>6.2433901191501419E-2</v>
      </c>
      <c r="E94" s="2" t="s">
        <v>182</v>
      </c>
      <c r="L94" s="19">
        <v>6.2433901191501419E-2</v>
      </c>
    </row>
    <row r="95" spans="1:12" x14ac:dyDescent="0.45">
      <c r="A95" s="5" t="s">
        <v>86</v>
      </c>
      <c r="B95" s="19">
        <v>2.32E-3</v>
      </c>
      <c r="C95" s="2" t="s">
        <v>44</v>
      </c>
      <c r="D95" s="20">
        <v>2.5158160216169324E-2</v>
      </c>
      <c r="E95" s="2" t="s">
        <v>183</v>
      </c>
      <c r="L95" s="19">
        <v>2.5158160216169324E-2</v>
      </c>
    </row>
    <row r="96" spans="1:12" x14ac:dyDescent="0.45">
      <c r="A96" s="5" t="s">
        <v>168</v>
      </c>
      <c r="B96" s="13">
        <v>0</v>
      </c>
      <c r="C96" s="2" t="s">
        <v>159</v>
      </c>
      <c r="D96" s="2" t="s">
        <v>160</v>
      </c>
    </row>
    <row r="97" spans="1:5" x14ac:dyDescent="0.45">
      <c r="A97" s="5" t="s">
        <v>169</v>
      </c>
      <c r="B97" s="13">
        <v>0</v>
      </c>
      <c r="C97" s="2" t="s">
        <v>156</v>
      </c>
      <c r="D97" s="2" t="s">
        <v>247</v>
      </c>
    </row>
    <row r="98" spans="1:5" x14ac:dyDescent="0.45">
      <c r="A98" s="5"/>
      <c r="B98" s="12"/>
      <c r="C98" s="2"/>
      <c r="D98" s="2"/>
    </row>
    <row r="99" spans="1:5" x14ac:dyDescent="0.45">
      <c r="A99" s="5" t="s">
        <v>97</v>
      </c>
      <c r="B99" s="19">
        <v>4.2392529406082022E-3</v>
      </c>
      <c r="C99" s="2" t="s">
        <v>73</v>
      </c>
      <c r="D99" s="2" t="s">
        <v>184</v>
      </c>
    </row>
    <row r="100" spans="1:5" x14ac:dyDescent="0.45">
      <c r="A100" s="5" t="s">
        <v>87</v>
      </c>
      <c r="B100" s="12">
        <v>0</v>
      </c>
      <c r="C100" s="2" t="s">
        <v>65</v>
      </c>
      <c r="D100" s="2"/>
    </row>
    <row r="101" spans="1:5" x14ac:dyDescent="0.45">
      <c r="A101" s="5" t="s">
        <v>88</v>
      </c>
      <c r="B101" s="12">
        <v>0</v>
      </c>
      <c r="C101" s="2" t="s">
        <v>65</v>
      </c>
      <c r="D101" s="2"/>
    </row>
    <row r="102" spans="1:5" x14ac:dyDescent="0.45">
      <c r="A102" s="5" t="s">
        <v>46</v>
      </c>
      <c r="B102" s="12">
        <v>0.9</v>
      </c>
      <c r="C102" s="2"/>
      <c r="D102" s="2"/>
    </row>
    <row r="103" spans="1:5" x14ac:dyDescent="0.45">
      <c r="A103" s="5" t="s">
        <v>47</v>
      </c>
      <c r="B103" s="19">
        <f>1.01^(1/(24*365.24/12))-1</f>
        <v>1.3621726294266168E-5</v>
      </c>
      <c r="C103" s="2" t="s">
        <v>48</v>
      </c>
      <c r="D103" s="2"/>
      <c r="E103" s="2" t="s">
        <v>105</v>
      </c>
    </row>
    <row r="104" spans="1:5" x14ac:dyDescent="0.45">
      <c r="A104" s="5" t="s">
        <v>49</v>
      </c>
      <c r="B104" s="12">
        <v>6</v>
      </c>
      <c r="C104" s="2" t="s">
        <v>50</v>
      </c>
      <c r="D104" s="2" t="s">
        <v>75</v>
      </c>
    </row>
    <row r="105" spans="1:5" x14ac:dyDescent="0.45">
      <c r="A105" s="5"/>
      <c r="B105" s="12"/>
      <c r="C105" s="2"/>
      <c r="D105" s="2"/>
    </row>
    <row r="106" spans="1:5" x14ac:dyDescent="0.45">
      <c r="A106" s="5" t="s">
        <v>98</v>
      </c>
      <c r="B106" s="19">
        <v>2.7397260273972604E-6</v>
      </c>
      <c r="C106" s="2" t="s">
        <v>73</v>
      </c>
      <c r="D106" s="12">
        <f>0.3*0.08/8760</f>
        <v>2.7397260273972604E-6</v>
      </c>
      <c r="E106" s="2" t="s">
        <v>76</v>
      </c>
    </row>
    <row r="107" spans="1:5" x14ac:dyDescent="0.45">
      <c r="A107" s="5" t="s">
        <v>99</v>
      </c>
      <c r="B107" s="19">
        <f>1100*0.08/8760</f>
        <v>1.0045662100456621E-2</v>
      </c>
      <c r="C107" s="2" t="s">
        <v>65</v>
      </c>
      <c r="D107" s="2" t="s">
        <v>65</v>
      </c>
    </row>
    <row r="108" spans="1:5" x14ac:dyDescent="0.45">
      <c r="A108" s="5" t="s">
        <v>100</v>
      </c>
      <c r="B108" s="19">
        <f>4600*0.08/8760</f>
        <v>4.2009132420091327E-2</v>
      </c>
      <c r="C108" s="2" t="s">
        <v>65</v>
      </c>
      <c r="D108" s="2" t="s">
        <v>77</v>
      </c>
    </row>
    <row r="109" spans="1:5" x14ac:dyDescent="0.45">
      <c r="A109" s="5" t="s">
        <v>89</v>
      </c>
      <c r="B109" s="12">
        <v>0</v>
      </c>
      <c r="C109" s="2" t="s">
        <v>65</v>
      </c>
      <c r="D109" s="2"/>
    </row>
    <row r="110" spans="1:5" x14ac:dyDescent="0.45">
      <c r="A110" s="5" t="s">
        <v>90</v>
      </c>
      <c r="B110" s="12">
        <v>0</v>
      </c>
      <c r="C110" s="2" t="s">
        <v>65</v>
      </c>
      <c r="D110" s="2"/>
    </row>
    <row r="111" spans="1:5" x14ac:dyDescent="0.45">
      <c r="A111" s="5" t="s">
        <v>106</v>
      </c>
      <c r="B111" s="12">
        <f>D111</f>
        <v>1.1407453648359933E-8</v>
      </c>
      <c r="C111" s="2" t="s">
        <v>48</v>
      </c>
      <c r="D111" s="12">
        <f>1.0001^(1/(24*365.24))-1</f>
        <v>1.1407453648359933E-8</v>
      </c>
      <c r="E111" s="2" t="s">
        <v>181</v>
      </c>
    </row>
    <row r="112" spans="1:5" x14ac:dyDescent="0.45">
      <c r="A112" s="5" t="s">
        <v>64</v>
      </c>
      <c r="B112" s="12">
        <v>0.3</v>
      </c>
      <c r="C112" s="2"/>
      <c r="D112" s="2"/>
    </row>
    <row r="113" spans="1:18" x14ac:dyDescent="0.45">
      <c r="A113" s="5"/>
      <c r="B113" s="12"/>
      <c r="C113" s="2"/>
      <c r="D113" s="2"/>
    </row>
    <row r="114" spans="1:18" x14ac:dyDescent="0.45">
      <c r="A114" s="5" t="s">
        <v>91</v>
      </c>
      <c r="B114" s="12">
        <v>10</v>
      </c>
      <c r="C114" s="2" t="s">
        <v>65</v>
      </c>
      <c r="D114" s="2"/>
    </row>
    <row r="115" spans="1:18" x14ac:dyDescent="0.45">
      <c r="C115" s="10"/>
    </row>
    <row r="116" spans="1:18" x14ac:dyDescent="0.45">
      <c r="C116" s="2" t="s">
        <v>119</v>
      </c>
    </row>
    <row r="117" spans="1:18" s="3" customFormat="1" x14ac:dyDescent="0.45">
      <c r="A117" s="3" t="s">
        <v>51</v>
      </c>
      <c r="B117" s="11" t="s">
        <v>81</v>
      </c>
      <c r="C117" s="4"/>
    </row>
    <row r="118" spans="1:18" s="5" customFormat="1" ht="42.75" x14ac:dyDescent="0.45">
      <c r="A118" s="5" t="s">
        <v>52</v>
      </c>
      <c r="B118" s="5" t="s">
        <v>93</v>
      </c>
      <c r="C118" s="5" t="s">
        <v>83</v>
      </c>
      <c r="D118" s="5" t="s">
        <v>94</v>
      </c>
      <c r="E118" s="5" t="s">
        <v>84</v>
      </c>
      <c r="F118" s="5" t="s">
        <v>95</v>
      </c>
      <c r="G118" s="5" t="s">
        <v>85</v>
      </c>
      <c r="H118" s="5" t="s">
        <v>96</v>
      </c>
      <c r="I118" s="5" t="s">
        <v>86</v>
      </c>
      <c r="J118" s="5" t="s">
        <v>97</v>
      </c>
      <c r="K118" s="5" t="s">
        <v>87</v>
      </c>
      <c r="L118" s="5" t="s">
        <v>88</v>
      </c>
      <c r="M118" s="5" t="s">
        <v>98</v>
      </c>
      <c r="N118" s="5" t="s">
        <v>99</v>
      </c>
      <c r="O118" s="5" t="s">
        <v>100</v>
      </c>
      <c r="P118" s="5" t="s">
        <v>89</v>
      </c>
      <c r="Q118" s="5" t="s">
        <v>90</v>
      </c>
      <c r="R118" s="5" t="s">
        <v>91</v>
      </c>
    </row>
    <row r="119" spans="1:18" x14ac:dyDescent="0.45">
      <c r="B119" s="1"/>
    </row>
    <row r="120" spans="1:18" s="15" customFormat="1" x14ac:dyDescent="0.45">
      <c r="A120" s="15" t="s">
        <v>104</v>
      </c>
      <c r="B120" s="15">
        <v>0.6</v>
      </c>
      <c r="C120" s="15">
        <v>0.6</v>
      </c>
      <c r="D120" s="15">
        <v>1</v>
      </c>
      <c r="E120" s="15">
        <v>1</v>
      </c>
      <c r="F120" s="15">
        <v>2.2999999999999998</v>
      </c>
      <c r="G120" s="15">
        <v>2.2999999999999998</v>
      </c>
      <c r="H120" s="15">
        <v>0.86666666666666003</v>
      </c>
      <c r="I120" s="15">
        <v>0.86666666666666003</v>
      </c>
      <c r="J120" s="15">
        <v>0.4</v>
      </c>
      <c r="K120" s="15">
        <v>0.4</v>
      </c>
      <c r="L120" s="15">
        <v>0.4</v>
      </c>
      <c r="M120" s="15">
        <v>0.2</v>
      </c>
      <c r="N120" s="15">
        <v>0.2</v>
      </c>
      <c r="O120" s="15">
        <v>0.2</v>
      </c>
      <c r="P120" s="15">
        <v>0.2</v>
      </c>
      <c r="Q120" s="15">
        <v>0.2</v>
      </c>
      <c r="R120" s="15">
        <v>1</v>
      </c>
    </row>
    <row r="121" spans="1:18" s="6" customFormat="1" x14ac:dyDescent="0.45">
      <c r="A121" s="8" t="s">
        <v>103</v>
      </c>
      <c r="B121" s="6">
        <v>1</v>
      </c>
      <c r="C121" s="6">
        <v>1</v>
      </c>
      <c r="D121" s="6">
        <v>1</v>
      </c>
      <c r="E121" s="6">
        <v>1</v>
      </c>
      <c r="F121" s="6">
        <v>1</v>
      </c>
      <c r="G121" s="6">
        <v>1</v>
      </c>
      <c r="H121" s="6">
        <v>1</v>
      </c>
      <c r="I121" s="6">
        <v>1</v>
      </c>
      <c r="J121" s="6">
        <v>1</v>
      </c>
      <c r="K121" s="6">
        <v>1</v>
      </c>
      <c r="L121" s="6">
        <v>1</v>
      </c>
      <c r="M121" s="6">
        <v>1</v>
      </c>
      <c r="N121" s="6">
        <v>1</v>
      </c>
      <c r="O121" s="6">
        <v>1</v>
      </c>
      <c r="P121" s="6">
        <v>1</v>
      </c>
      <c r="Q121" s="6">
        <v>1</v>
      </c>
      <c r="R121" s="6">
        <v>1</v>
      </c>
    </row>
    <row r="123" spans="1:18" s="3" customFormat="1" x14ac:dyDescent="0.45">
      <c r="A123" s="3" t="s">
        <v>53</v>
      </c>
      <c r="B123" s="11"/>
    </row>
    <row r="127" spans="1:18" x14ac:dyDescent="0.45">
      <c r="A127" s="1" t="s">
        <v>54</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1A31D-6BD7-4871-811D-118FFE6482B3}">
  <dimension ref="A1:V114"/>
  <sheetViews>
    <sheetView topLeftCell="A25" workbookViewId="0">
      <selection activeCell="B43" sqref="B43"/>
    </sheetView>
  </sheetViews>
  <sheetFormatPr defaultColWidth="16.53125" defaultRowHeight="14.25" x14ac:dyDescent="0.45"/>
  <cols>
    <col min="1" max="1" width="36" style="1" customWidth="1"/>
    <col min="2" max="2" width="35.73046875" style="10" customWidth="1"/>
    <col min="3" max="16384" width="16.53125" style="1"/>
  </cols>
  <sheetData>
    <row r="1" spans="1:2" s="7" customFormat="1" x14ac:dyDescent="0.45">
      <c r="A1" s="7" t="s">
        <v>0</v>
      </c>
      <c r="B1" s="9"/>
    </row>
    <row r="2" spans="1:2" s="2" customFormat="1" x14ac:dyDescent="0.45">
      <c r="B2" s="10"/>
    </row>
    <row r="3" spans="1:2" s="2" customFormat="1" x14ac:dyDescent="0.45">
      <c r="A3" s="2" t="s">
        <v>1</v>
      </c>
      <c r="B3" s="10"/>
    </row>
    <row r="4" spans="1:2" s="2" customFormat="1" x14ac:dyDescent="0.45">
      <c r="B4" s="10"/>
    </row>
    <row r="5" spans="1:2" s="2" customFormat="1" x14ac:dyDescent="0.45">
      <c r="A5" s="2" t="s">
        <v>78</v>
      </c>
      <c r="B5" s="10"/>
    </row>
    <row r="6" spans="1:2" s="2" customFormat="1" x14ac:dyDescent="0.45">
      <c r="A6" s="2" t="s">
        <v>79</v>
      </c>
      <c r="B6" s="10"/>
    </row>
    <row r="7" spans="1:2" s="2" customFormat="1" x14ac:dyDescent="0.45">
      <c r="A7" s="2" t="s">
        <v>80</v>
      </c>
      <c r="B7" s="10"/>
    </row>
    <row r="8" spans="1:2" s="2" customFormat="1" x14ac:dyDescent="0.45">
      <c r="B8" s="10"/>
    </row>
    <row r="9" spans="1:2" s="2" customFormat="1" x14ac:dyDescent="0.45">
      <c r="A9" s="2" t="s">
        <v>2</v>
      </c>
      <c r="B9" s="10"/>
    </row>
    <row r="10" spans="1:2" s="2" customFormat="1" x14ac:dyDescent="0.45">
      <c r="A10" s="2" t="s">
        <v>3</v>
      </c>
      <c r="B10" s="10"/>
    </row>
    <row r="11" spans="1:2" s="2" customFormat="1" x14ac:dyDescent="0.45">
      <c r="A11" s="2" t="s">
        <v>4</v>
      </c>
      <c r="B11" s="10"/>
    </row>
    <row r="12" spans="1:2" s="2" customFormat="1" x14ac:dyDescent="0.45">
      <c r="B12" s="10"/>
    </row>
    <row r="13" spans="1:2" s="2" customFormat="1" x14ac:dyDescent="0.45">
      <c r="A13" s="2" t="s">
        <v>92</v>
      </c>
      <c r="B13" s="10"/>
    </row>
    <row r="14" spans="1:2" s="2" customFormat="1" x14ac:dyDescent="0.45">
      <c r="B14" s="10"/>
    </row>
    <row r="15" spans="1:2" s="2" customFormat="1" x14ac:dyDescent="0.45">
      <c r="A15" s="2" t="s">
        <v>5</v>
      </c>
      <c r="B15" s="10"/>
    </row>
    <row r="16" spans="1:2" s="2" customFormat="1" x14ac:dyDescent="0.45">
      <c r="B16" s="10"/>
    </row>
    <row r="17" spans="1:2" s="2" customFormat="1" x14ac:dyDescent="0.45">
      <c r="A17" s="2" t="s">
        <v>6</v>
      </c>
      <c r="B17" s="10"/>
    </row>
    <row r="18" spans="1:2" s="2" customFormat="1" x14ac:dyDescent="0.45">
      <c r="B18" s="10"/>
    </row>
    <row r="19" spans="1:2" s="2" customFormat="1" x14ac:dyDescent="0.45">
      <c r="A19" s="2" t="s">
        <v>66</v>
      </c>
      <c r="B19" s="10"/>
    </row>
    <row r="20" spans="1:2" s="2" customFormat="1" x14ac:dyDescent="0.45">
      <c r="A20" s="2" t="s">
        <v>82</v>
      </c>
      <c r="B20" s="10"/>
    </row>
    <row r="21" spans="1:2" s="2" customFormat="1" x14ac:dyDescent="0.45">
      <c r="B21" s="10"/>
    </row>
    <row r="22" spans="1:2" s="2" customFormat="1" x14ac:dyDescent="0.45">
      <c r="A22" s="2" t="s">
        <v>7</v>
      </c>
      <c r="B22" s="10"/>
    </row>
    <row r="23" spans="1:2" s="2" customFormat="1" x14ac:dyDescent="0.45">
      <c r="B23" s="10"/>
    </row>
    <row r="24" spans="1:2" s="2" customFormat="1" x14ac:dyDescent="0.45">
      <c r="A24" s="2" t="s">
        <v>8</v>
      </c>
      <c r="B24" s="10"/>
    </row>
    <row r="25" spans="1:2" s="2" customFormat="1" x14ac:dyDescent="0.45">
      <c r="B25" s="10"/>
    </row>
    <row r="26" spans="1:2" s="2" customFormat="1" x14ac:dyDescent="0.45">
      <c r="A26" s="2" t="s">
        <v>9</v>
      </c>
      <c r="B26" s="10"/>
    </row>
    <row r="27" spans="1:2" s="2" customFormat="1" x14ac:dyDescent="0.45">
      <c r="B27" s="10"/>
    </row>
    <row r="28" spans="1:2" s="2" customFormat="1" x14ac:dyDescent="0.45">
      <c r="A28" s="2" t="s">
        <v>10</v>
      </c>
      <c r="B28" s="10"/>
    </row>
    <row r="29" spans="1:2" s="2" customFormat="1" x14ac:dyDescent="0.45">
      <c r="B29" s="10"/>
    </row>
    <row r="30" spans="1:2" s="2" customFormat="1" x14ac:dyDescent="0.45">
      <c r="A30" s="2" t="s">
        <v>11</v>
      </c>
      <c r="B30" s="10"/>
    </row>
    <row r="31" spans="1:2" s="2" customFormat="1" x14ac:dyDescent="0.45">
      <c r="B31" s="10"/>
    </row>
    <row r="32" spans="1:2" s="2" customFormat="1" x14ac:dyDescent="0.45">
      <c r="A32" s="2" t="s">
        <v>12</v>
      </c>
      <c r="B32" s="10"/>
    </row>
    <row r="33" spans="1:3" s="2" customFormat="1" x14ac:dyDescent="0.45">
      <c r="B33" s="10"/>
    </row>
    <row r="34" spans="1:3" s="2" customFormat="1" x14ac:dyDescent="0.45">
      <c r="A34" s="2" t="s">
        <v>13</v>
      </c>
      <c r="B34" s="10"/>
    </row>
    <row r="35" spans="1:3" s="2" customFormat="1" x14ac:dyDescent="0.45">
      <c r="A35" s="2" t="s">
        <v>14</v>
      </c>
      <c r="B35" s="10"/>
    </row>
    <row r="36" spans="1:3" s="2" customFormat="1" x14ac:dyDescent="0.45">
      <c r="B36" s="10"/>
    </row>
    <row r="37" spans="1:3" s="2" customFormat="1" x14ac:dyDescent="0.45">
      <c r="A37" s="2" t="s">
        <v>15</v>
      </c>
      <c r="B37" s="10"/>
    </row>
    <row r="38" spans="1:3" s="2" customFormat="1" x14ac:dyDescent="0.45">
      <c r="B38" s="10"/>
    </row>
    <row r="39" spans="1:3" s="2" customFormat="1" x14ac:dyDescent="0.45">
      <c r="A39" s="2" t="s">
        <v>16</v>
      </c>
      <c r="B39" s="10"/>
    </row>
    <row r="41" spans="1:3" s="3" customFormat="1" x14ac:dyDescent="0.45">
      <c r="A41" s="3" t="s">
        <v>17</v>
      </c>
      <c r="B41" s="11" t="s">
        <v>18</v>
      </c>
    </row>
    <row r="43" spans="1:3" x14ac:dyDescent="0.45">
      <c r="A43" s="5" t="s">
        <v>19</v>
      </c>
      <c r="B43" s="12" t="s">
        <v>152</v>
      </c>
      <c r="C43" s="2" t="s">
        <v>20</v>
      </c>
    </row>
    <row r="44" spans="1:3" x14ac:dyDescent="0.45">
      <c r="A44" s="5" t="s">
        <v>28</v>
      </c>
      <c r="B44" s="12" t="s">
        <v>60</v>
      </c>
      <c r="C44" s="2" t="s">
        <v>29</v>
      </c>
    </row>
    <row r="45" spans="1:3" x14ac:dyDescent="0.45">
      <c r="A45" s="5" t="s">
        <v>21</v>
      </c>
      <c r="B45" s="12" t="s">
        <v>22</v>
      </c>
      <c r="C45" s="2" t="s">
        <v>23</v>
      </c>
    </row>
    <row r="46" spans="1:3" x14ac:dyDescent="0.45">
      <c r="A46" s="5"/>
      <c r="B46" s="12"/>
      <c r="C46" s="2"/>
    </row>
    <row r="47" spans="1:3" x14ac:dyDescent="0.45">
      <c r="A47" s="5" t="s">
        <v>24</v>
      </c>
      <c r="B47" s="12" t="b">
        <v>1</v>
      </c>
      <c r="C47" s="2" t="s">
        <v>25</v>
      </c>
    </row>
    <row r="48" spans="1:3" x14ac:dyDescent="0.45">
      <c r="A48" s="5" t="s">
        <v>26</v>
      </c>
      <c r="B48" s="12" t="b">
        <v>0</v>
      </c>
      <c r="C48" s="2" t="s">
        <v>27</v>
      </c>
    </row>
    <row r="49" spans="1:4" x14ac:dyDescent="0.45">
      <c r="A49" s="5" t="s">
        <v>146</v>
      </c>
      <c r="B49" s="12" t="b">
        <v>1</v>
      </c>
      <c r="C49" s="2" t="s">
        <v>70</v>
      </c>
    </row>
    <row r="52" spans="1:4" x14ac:dyDescent="0.45">
      <c r="C52" s="2"/>
    </row>
    <row r="53" spans="1:4" s="3" customFormat="1" x14ac:dyDescent="0.45">
      <c r="A53" s="3" t="s">
        <v>30</v>
      </c>
      <c r="B53" s="11" t="s">
        <v>31</v>
      </c>
      <c r="C53" s="4"/>
    </row>
    <row r="54" spans="1:4" x14ac:dyDescent="0.45">
      <c r="C54" s="2"/>
    </row>
    <row r="55" spans="1:4" x14ac:dyDescent="0.45">
      <c r="A55" s="5" t="s">
        <v>55</v>
      </c>
      <c r="B55" s="13">
        <v>1000000000000</v>
      </c>
      <c r="C55" s="2" t="s">
        <v>57</v>
      </c>
    </row>
    <row r="56" spans="1:4" x14ac:dyDescent="0.45">
      <c r="A56" s="5" t="s">
        <v>56</v>
      </c>
      <c r="B56" s="13">
        <v>1000000000000</v>
      </c>
      <c r="C56" s="2" t="s">
        <v>58</v>
      </c>
    </row>
    <row r="57" spans="1:4" x14ac:dyDescent="0.45">
      <c r="A57" s="5"/>
      <c r="B57" s="12"/>
      <c r="C57" s="2"/>
    </row>
    <row r="58" spans="1:4" x14ac:dyDescent="0.45">
      <c r="A58" s="5" t="s">
        <v>32</v>
      </c>
      <c r="B58" s="12" t="s">
        <v>63</v>
      </c>
      <c r="C58" s="2"/>
    </row>
    <row r="59" spans="1:4" x14ac:dyDescent="0.45">
      <c r="A59" s="5" t="s">
        <v>71</v>
      </c>
      <c r="B59" s="12" t="b">
        <v>1</v>
      </c>
      <c r="C59" s="2" t="s">
        <v>72</v>
      </c>
    </row>
    <row r="60" spans="1:4" x14ac:dyDescent="0.45">
      <c r="A60" s="5"/>
      <c r="B60" s="12"/>
      <c r="C60" s="2"/>
      <c r="D60" s="2"/>
    </row>
    <row r="61" spans="1:4" x14ac:dyDescent="0.45">
      <c r="A61" s="5" t="s">
        <v>33</v>
      </c>
      <c r="B61" s="12">
        <v>2015</v>
      </c>
      <c r="C61" s="2" t="s">
        <v>101</v>
      </c>
      <c r="D61" s="2"/>
    </row>
    <row r="62" spans="1:4" x14ac:dyDescent="0.45">
      <c r="A62" s="5" t="s">
        <v>34</v>
      </c>
      <c r="B62" s="12">
        <v>1</v>
      </c>
      <c r="C62" s="2" t="s">
        <v>101</v>
      </c>
      <c r="D62" s="2"/>
    </row>
    <row r="63" spans="1:4" x14ac:dyDescent="0.45">
      <c r="A63" s="5" t="s">
        <v>35</v>
      </c>
      <c r="B63" s="12">
        <v>1</v>
      </c>
      <c r="C63" s="2" t="s">
        <v>101</v>
      </c>
      <c r="D63" s="2"/>
    </row>
    <row r="64" spans="1:4" x14ac:dyDescent="0.45">
      <c r="A64" s="5" t="s">
        <v>36</v>
      </c>
      <c r="B64" s="12">
        <v>1</v>
      </c>
      <c r="C64" s="2" t="s">
        <v>101</v>
      </c>
      <c r="D64" s="2"/>
    </row>
    <row r="65" spans="1:5" x14ac:dyDescent="0.45">
      <c r="A65" s="5" t="s">
        <v>37</v>
      </c>
      <c r="B65" s="12">
        <v>2015</v>
      </c>
      <c r="C65" s="2" t="s">
        <v>101</v>
      </c>
      <c r="D65" s="2"/>
    </row>
    <row r="66" spans="1:5" x14ac:dyDescent="0.45">
      <c r="A66" s="5" t="s">
        <v>38</v>
      </c>
      <c r="B66" s="12">
        <v>12</v>
      </c>
      <c r="C66" s="2" t="s">
        <v>101</v>
      </c>
      <c r="D66" s="2"/>
    </row>
    <row r="67" spans="1:5" x14ac:dyDescent="0.45">
      <c r="A67" s="5" t="s">
        <v>39</v>
      </c>
      <c r="B67" s="12">
        <v>31</v>
      </c>
      <c r="C67" s="2" t="s">
        <v>101</v>
      </c>
      <c r="D67" s="2"/>
    </row>
    <row r="68" spans="1:5" x14ac:dyDescent="0.45">
      <c r="A68" s="5" t="s">
        <v>40</v>
      </c>
      <c r="B68" s="12">
        <v>24</v>
      </c>
      <c r="C68" s="2" t="s">
        <v>101</v>
      </c>
      <c r="D68" s="2"/>
    </row>
    <row r="69" spans="1:5" x14ac:dyDescent="0.45">
      <c r="A69" s="5"/>
      <c r="B69" s="12"/>
      <c r="C69" s="2"/>
      <c r="D69" s="2"/>
    </row>
    <row r="70" spans="1:5" x14ac:dyDescent="0.45">
      <c r="A70" s="5" t="s">
        <v>41</v>
      </c>
      <c r="B70" s="12" t="s">
        <v>61</v>
      </c>
      <c r="C70" s="2"/>
      <c r="D70" s="2"/>
    </row>
    <row r="71" spans="1:5" x14ac:dyDescent="0.45">
      <c r="A71" s="5" t="s">
        <v>93</v>
      </c>
      <c r="B71" s="14">
        <v>2.4911838084243729E-2</v>
      </c>
      <c r="C71" s="2" t="s">
        <v>65</v>
      </c>
      <c r="D71" s="2" t="s">
        <v>67</v>
      </c>
    </row>
    <row r="72" spans="1:5" x14ac:dyDescent="0.45">
      <c r="A72" s="5" t="s">
        <v>83</v>
      </c>
      <c r="B72" s="13">
        <f>0.00000001</f>
        <v>1E-8</v>
      </c>
      <c r="C72" s="2" t="s">
        <v>42</v>
      </c>
      <c r="D72" s="2"/>
    </row>
    <row r="73" spans="1:5" x14ac:dyDescent="0.45">
      <c r="A73" s="5"/>
      <c r="B73" s="12"/>
      <c r="C73" s="2"/>
      <c r="D73" s="2"/>
    </row>
    <row r="74" spans="1:5" x14ac:dyDescent="0.45">
      <c r="A74" s="5" t="s">
        <v>43</v>
      </c>
      <c r="B74" s="12" t="s">
        <v>62</v>
      </c>
      <c r="C74" s="2"/>
      <c r="D74" s="2"/>
    </row>
    <row r="75" spans="1:5" x14ac:dyDescent="0.45">
      <c r="A75" s="5" t="s">
        <v>94</v>
      </c>
      <c r="B75" s="14">
        <v>2.0648572594225215E-2</v>
      </c>
      <c r="C75" s="2" t="s">
        <v>65</v>
      </c>
      <c r="D75" s="2" t="s">
        <v>68</v>
      </c>
    </row>
    <row r="76" spans="1:5" x14ac:dyDescent="0.45">
      <c r="A76" s="5" t="s">
        <v>84</v>
      </c>
      <c r="B76" s="13">
        <v>1.0999999999999999E-8</v>
      </c>
      <c r="C76" s="2" t="s">
        <v>45</v>
      </c>
      <c r="D76" s="2"/>
    </row>
    <row r="77" spans="1:5" x14ac:dyDescent="0.45">
      <c r="A77" s="5"/>
      <c r="B77" s="12"/>
      <c r="C77" s="2"/>
      <c r="D77" s="2"/>
    </row>
    <row r="78" spans="1:5" x14ac:dyDescent="0.45">
      <c r="A78" s="5" t="s">
        <v>95</v>
      </c>
      <c r="B78" s="14">
        <v>1.1841887362491711E-2</v>
      </c>
      <c r="C78" s="2" t="s">
        <v>65</v>
      </c>
      <c r="D78" s="16">
        <v>2.7271220888813726E-2</v>
      </c>
      <c r="E78" s="2" t="s">
        <v>102</v>
      </c>
    </row>
    <row r="79" spans="1:5" x14ac:dyDescent="0.45">
      <c r="A79" s="5" t="s">
        <v>85</v>
      </c>
      <c r="B79" s="14">
        <v>2.2590009128958689E-2</v>
      </c>
      <c r="C79" s="2" t="s">
        <v>44</v>
      </c>
      <c r="D79" s="16">
        <v>2.9679010772171249E-2</v>
      </c>
      <c r="E79" s="2" t="s">
        <v>102</v>
      </c>
    </row>
    <row r="80" spans="1:5" x14ac:dyDescent="0.45">
      <c r="A80" s="5"/>
      <c r="B80" s="12"/>
      <c r="C80" s="2"/>
      <c r="D80" s="2"/>
    </row>
    <row r="81" spans="1:5" x14ac:dyDescent="0.45">
      <c r="A81" s="5" t="s">
        <v>96</v>
      </c>
      <c r="B81" s="14">
        <v>6.2433901191501419E-2</v>
      </c>
      <c r="C81" s="2" t="s">
        <v>65</v>
      </c>
      <c r="D81" s="2" t="s">
        <v>69</v>
      </c>
    </row>
    <row r="82" spans="1:5" x14ac:dyDescent="0.45">
      <c r="A82" s="5" t="s">
        <v>86</v>
      </c>
      <c r="B82" s="14">
        <v>2.5158160216169324E-2</v>
      </c>
      <c r="C82" s="2" t="s">
        <v>44</v>
      </c>
      <c r="D82" s="2"/>
    </row>
    <row r="83" spans="1:5" x14ac:dyDescent="0.45">
      <c r="A83" s="5"/>
      <c r="B83" s="12"/>
      <c r="C83" s="2"/>
      <c r="D83" s="2"/>
    </row>
    <row r="84" spans="1:5" x14ac:dyDescent="0.45">
      <c r="A84" s="5" t="s">
        <v>97</v>
      </c>
      <c r="B84" s="12">
        <f>261*0.08/8760</f>
        <v>2.3835616438356165E-3</v>
      </c>
      <c r="C84" s="2" t="s">
        <v>73</v>
      </c>
      <c r="D84" s="2" t="s">
        <v>74</v>
      </c>
    </row>
    <row r="85" spans="1:5" x14ac:dyDescent="0.45">
      <c r="A85" s="5" t="s">
        <v>87</v>
      </c>
      <c r="B85" s="12">
        <v>0</v>
      </c>
      <c r="C85" s="2" t="s">
        <v>65</v>
      </c>
      <c r="D85" s="2"/>
    </row>
    <row r="86" spans="1:5" x14ac:dyDescent="0.45">
      <c r="A86" s="5" t="s">
        <v>88</v>
      </c>
      <c r="B86" s="12">
        <v>0</v>
      </c>
      <c r="C86" s="2" t="s">
        <v>65</v>
      </c>
      <c r="D86" s="2"/>
    </row>
    <row r="87" spans="1:5" x14ac:dyDescent="0.45">
      <c r="A87" s="5" t="s">
        <v>46</v>
      </c>
      <c r="B87" s="12">
        <v>0.9</v>
      </c>
      <c r="C87" s="2"/>
      <c r="D87" s="2"/>
    </row>
    <row r="88" spans="1:5" ht="13.05" customHeight="1" x14ac:dyDescent="0.45">
      <c r="A88" s="5" t="s">
        <v>47</v>
      </c>
      <c r="B88" s="12">
        <f>1.01^(1/(24*365.24/12))-1</f>
        <v>1.3621726294266168E-5</v>
      </c>
      <c r="C88" s="2" t="s">
        <v>48</v>
      </c>
      <c r="D88" s="2"/>
      <c r="E88" s="1" t="s">
        <v>105</v>
      </c>
    </row>
    <row r="89" spans="1:5" x14ac:dyDescent="0.45">
      <c r="A89" s="5" t="s">
        <v>49</v>
      </c>
      <c r="B89" s="12">
        <v>6</v>
      </c>
      <c r="C89" s="2" t="s">
        <v>50</v>
      </c>
      <c r="D89" s="2" t="s">
        <v>75</v>
      </c>
    </row>
    <row r="90" spans="1:5" x14ac:dyDescent="0.45">
      <c r="A90" s="5"/>
      <c r="B90" s="12"/>
      <c r="C90" s="2"/>
      <c r="D90" s="2"/>
    </row>
    <row r="91" spans="1:5" x14ac:dyDescent="0.45">
      <c r="A91" s="5" t="s">
        <v>98</v>
      </c>
      <c r="B91" s="12">
        <v>2.7397260273972604E-6</v>
      </c>
      <c r="C91" s="2" t="s">
        <v>73</v>
      </c>
      <c r="D91" s="12">
        <f>0.3*0.08/8760</f>
        <v>2.7397260273972604E-6</v>
      </c>
      <c r="E91" s="2" t="s">
        <v>76</v>
      </c>
    </row>
    <row r="92" spans="1:5" x14ac:dyDescent="0.45">
      <c r="A92" s="5" t="s">
        <v>99</v>
      </c>
      <c r="B92" s="12">
        <f>1100*0.08/8760</f>
        <v>1.0045662100456621E-2</v>
      </c>
      <c r="C92" s="2" t="s">
        <v>65</v>
      </c>
      <c r="D92" s="2" t="s">
        <v>65</v>
      </c>
    </row>
    <row r="93" spans="1:5" x14ac:dyDescent="0.45">
      <c r="A93" s="5" t="s">
        <v>100</v>
      </c>
      <c r="B93" s="12">
        <f>4600*0.08/8760</f>
        <v>4.2009132420091327E-2</v>
      </c>
      <c r="C93" s="2" t="s">
        <v>65</v>
      </c>
      <c r="D93" s="2" t="s">
        <v>77</v>
      </c>
    </row>
    <row r="94" spans="1:5" x14ac:dyDescent="0.45">
      <c r="A94" s="5" t="s">
        <v>89</v>
      </c>
      <c r="B94" s="12">
        <v>0</v>
      </c>
      <c r="C94" s="2" t="s">
        <v>65</v>
      </c>
      <c r="D94" s="2"/>
    </row>
    <row r="95" spans="1:5" x14ac:dyDescent="0.45">
      <c r="A95" s="5" t="s">
        <v>90</v>
      </c>
      <c r="B95" s="12">
        <v>0</v>
      </c>
      <c r="C95" s="2" t="s">
        <v>65</v>
      </c>
      <c r="D95" s="2"/>
    </row>
    <row r="96" spans="1:5" ht="13.05" customHeight="1" x14ac:dyDescent="0.45">
      <c r="A96" s="5" t="s">
        <v>106</v>
      </c>
      <c r="B96" s="12">
        <v>1.1351367708023474E-6</v>
      </c>
      <c r="C96" s="2" t="s">
        <v>48</v>
      </c>
      <c r="D96" s="12">
        <f>1.01^(1/(24*365.24))-1</f>
        <v>1.1351367708023474E-6</v>
      </c>
      <c r="E96" s="1" t="s">
        <v>107</v>
      </c>
    </row>
    <row r="97" spans="1:22" x14ac:dyDescent="0.45">
      <c r="A97" s="5" t="s">
        <v>64</v>
      </c>
      <c r="B97" s="12">
        <v>0.3</v>
      </c>
      <c r="C97" s="2"/>
      <c r="D97" s="2"/>
    </row>
    <row r="98" spans="1:22" x14ac:dyDescent="0.45">
      <c r="A98" s="5"/>
      <c r="B98" s="12"/>
      <c r="C98" s="2"/>
      <c r="D98" s="2"/>
    </row>
    <row r="99" spans="1:22" x14ac:dyDescent="0.45">
      <c r="A99" s="5" t="s">
        <v>91</v>
      </c>
      <c r="B99" s="12">
        <v>10</v>
      </c>
      <c r="C99" s="2" t="s">
        <v>65</v>
      </c>
      <c r="D99" s="2"/>
    </row>
    <row r="100" spans="1:22" x14ac:dyDescent="0.45">
      <c r="C100" s="10"/>
    </row>
    <row r="101" spans="1:22" x14ac:dyDescent="0.45">
      <c r="C101" s="2" t="s">
        <v>119</v>
      </c>
    </row>
    <row r="102" spans="1:22" s="3" customFormat="1" x14ac:dyDescent="0.45">
      <c r="A102" s="3" t="s">
        <v>51</v>
      </c>
      <c r="B102" s="11" t="s">
        <v>81</v>
      </c>
      <c r="C102" s="4"/>
    </row>
    <row r="103" spans="1:22" s="5" customFormat="1" ht="28.5" x14ac:dyDescent="0.45">
      <c r="A103" s="5" t="s">
        <v>52</v>
      </c>
      <c r="B103" s="5" t="s">
        <v>33</v>
      </c>
      <c r="C103" s="5" t="s">
        <v>37</v>
      </c>
      <c r="D103" s="5" t="s">
        <v>93</v>
      </c>
      <c r="E103" s="5" t="s">
        <v>83</v>
      </c>
      <c r="F103" s="5" t="s">
        <v>94</v>
      </c>
      <c r="G103" s="5" t="s">
        <v>84</v>
      </c>
      <c r="H103" s="5" t="s">
        <v>95</v>
      </c>
      <c r="I103" s="5" t="s">
        <v>85</v>
      </c>
      <c r="J103" s="5" t="s">
        <v>96</v>
      </c>
      <c r="K103" s="5" t="s">
        <v>86</v>
      </c>
      <c r="L103" s="5" t="s">
        <v>97</v>
      </c>
      <c r="M103" s="5" t="s">
        <v>87</v>
      </c>
      <c r="N103" s="5" t="s">
        <v>88</v>
      </c>
      <c r="O103" s="5" t="s">
        <v>98</v>
      </c>
      <c r="P103" s="5" t="s">
        <v>99</v>
      </c>
      <c r="Q103" s="5" t="s">
        <v>100</v>
      </c>
      <c r="R103" s="5" t="s">
        <v>89</v>
      </c>
      <c r="S103" s="5" t="s">
        <v>90</v>
      </c>
      <c r="T103" s="5" t="s">
        <v>91</v>
      </c>
      <c r="U103" s="5" t="s">
        <v>47</v>
      </c>
      <c r="V103" s="5" t="s">
        <v>106</v>
      </c>
    </row>
    <row r="104" spans="1:22" x14ac:dyDescent="0.45">
      <c r="B104" s="1"/>
    </row>
    <row r="105" spans="1:22" s="15" customFormat="1" x14ac:dyDescent="0.45">
      <c r="A105" s="15" t="s">
        <v>148</v>
      </c>
      <c r="B105" s="15">
        <v>2015</v>
      </c>
      <c r="C105" s="15">
        <v>2015</v>
      </c>
      <c r="D105" s="15">
        <v>0.6</v>
      </c>
      <c r="E105" s="15">
        <v>0.6</v>
      </c>
      <c r="F105" s="15">
        <v>1</v>
      </c>
      <c r="G105" s="15">
        <v>1</v>
      </c>
      <c r="H105" s="15">
        <v>2.2999999999999998</v>
      </c>
      <c r="I105" s="15">
        <v>2.2999999999999998</v>
      </c>
      <c r="J105" s="15">
        <v>0.86666666666666003</v>
      </c>
      <c r="K105" s="15">
        <v>0.86666666666666003</v>
      </c>
      <c r="L105" s="15">
        <v>0.4</v>
      </c>
      <c r="M105" s="15">
        <v>0.4</v>
      </c>
      <c r="N105" s="15">
        <v>0.4</v>
      </c>
      <c r="O105" s="15">
        <v>0.2</v>
      </c>
      <c r="P105" s="15">
        <v>0.2</v>
      </c>
      <c r="Q105" s="15">
        <v>0.2</v>
      </c>
      <c r="R105" s="15">
        <v>0.2</v>
      </c>
      <c r="S105" s="15">
        <v>0.2</v>
      </c>
      <c r="T105" s="15">
        <v>1</v>
      </c>
      <c r="U105" s="15">
        <f>1.07^(1/(365.24*24))-1</f>
        <v>7.71854460834831E-6</v>
      </c>
      <c r="V105" s="15">
        <f>1.07^(1/(365.24*24))-1</f>
        <v>7.71854460834831E-6</v>
      </c>
    </row>
    <row r="106" spans="1:22" s="15" customFormat="1" x14ac:dyDescent="0.45">
      <c r="A106" s="15" t="s">
        <v>149</v>
      </c>
      <c r="B106" s="15">
        <v>2015</v>
      </c>
      <c r="C106" s="15">
        <v>2015</v>
      </c>
      <c r="D106" s="15">
        <v>0.6</v>
      </c>
      <c r="E106" s="15">
        <v>0.6</v>
      </c>
      <c r="F106" s="15">
        <v>1</v>
      </c>
      <c r="G106" s="15">
        <v>1</v>
      </c>
      <c r="H106" s="15">
        <v>2.2999999999999998</v>
      </c>
      <c r="I106" s="15">
        <v>2.2999999999999998</v>
      </c>
      <c r="J106" s="15">
        <v>0.86666666666666003</v>
      </c>
      <c r="K106" s="15">
        <v>0.86666666666666003</v>
      </c>
      <c r="L106" s="15">
        <v>0.4</v>
      </c>
      <c r="M106" s="15">
        <v>0.4</v>
      </c>
      <c r="N106" s="15">
        <v>0.4</v>
      </c>
      <c r="O106" s="15">
        <v>0.2</v>
      </c>
      <c r="P106" s="15">
        <v>0.2</v>
      </c>
      <c r="Q106" s="15">
        <v>0.2</v>
      </c>
      <c r="R106" s="15">
        <v>0.2</v>
      </c>
      <c r="S106" s="15">
        <v>0.2</v>
      </c>
      <c r="T106" s="15">
        <v>1</v>
      </c>
      <c r="U106" s="15">
        <f>1.03^(1/(365.24*24))-1</f>
        <v>3.3720809238246829E-6</v>
      </c>
      <c r="V106" s="15">
        <f>1.03^(1/(365.24*24))-1</f>
        <v>3.3720809238246829E-6</v>
      </c>
    </row>
    <row r="107" spans="1:22" s="15" customFormat="1" x14ac:dyDescent="0.45">
      <c r="A107" s="15" t="s">
        <v>150</v>
      </c>
      <c r="B107" s="15">
        <v>2015</v>
      </c>
      <c r="C107" s="15">
        <v>2015</v>
      </c>
      <c r="D107" s="15">
        <v>0.6</v>
      </c>
      <c r="E107" s="15">
        <v>0.6</v>
      </c>
      <c r="F107" s="15">
        <v>1</v>
      </c>
      <c r="G107" s="15">
        <v>1</v>
      </c>
      <c r="H107" s="15">
        <v>2.2999999999999998</v>
      </c>
      <c r="I107" s="15">
        <v>2.2999999999999998</v>
      </c>
      <c r="J107" s="15">
        <v>0.86666666666666003</v>
      </c>
      <c r="K107" s="15">
        <v>0.86666666666666003</v>
      </c>
      <c r="L107" s="15">
        <v>0.4</v>
      </c>
      <c r="M107" s="15">
        <v>0.4</v>
      </c>
      <c r="N107" s="15">
        <v>0.4</v>
      </c>
      <c r="O107" s="15">
        <v>0.2</v>
      </c>
      <c r="P107" s="15">
        <v>0.2</v>
      </c>
      <c r="Q107" s="15">
        <v>0.2</v>
      </c>
      <c r="R107" s="15">
        <v>0.2</v>
      </c>
      <c r="S107" s="15">
        <v>0.2</v>
      </c>
      <c r="T107" s="15">
        <v>1</v>
      </c>
      <c r="U107" s="15">
        <f>1.01^(1/(365.24*24))-1</f>
        <v>1.1351367708023474E-6</v>
      </c>
      <c r="V107" s="15">
        <f>1.01^(1/(365.24*24))-1</f>
        <v>1.1351367708023474E-6</v>
      </c>
    </row>
    <row r="108" spans="1:22" s="15" customFormat="1" x14ac:dyDescent="0.45">
      <c r="A108" s="15" t="s">
        <v>151</v>
      </c>
      <c r="B108" s="15">
        <v>2015</v>
      </c>
      <c r="C108" s="15">
        <v>2015</v>
      </c>
      <c r="D108" s="15">
        <v>0.6</v>
      </c>
      <c r="E108" s="15">
        <v>0.6</v>
      </c>
      <c r="F108" s="15">
        <v>1</v>
      </c>
      <c r="G108" s="15">
        <v>1</v>
      </c>
      <c r="H108" s="15">
        <v>2.2999999999999998</v>
      </c>
      <c r="I108" s="15">
        <v>2.2999999999999998</v>
      </c>
      <c r="J108" s="15">
        <v>0.86666666666666003</v>
      </c>
      <c r="K108" s="15">
        <v>0.86666666666666003</v>
      </c>
      <c r="L108" s="15">
        <v>0.4</v>
      </c>
      <c r="M108" s="15">
        <v>0.4</v>
      </c>
      <c r="N108" s="15">
        <v>0.4</v>
      </c>
      <c r="O108" s="15">
        <v>0.2</v>
      </c>
      <c r="P108" s="15">
        <v>0.2</v>
      </c>
      <c r="Q108" s="15">
        <v>0.2</v>
      </c>
      <c r="R108" s="15">
        <v>0.2</v>
      </c>
      <c r="S108" s="15">
        <v>0.2</v>
      </c>
      <c r="T108" s="15">
        <v>1</v>
      </c>
      <c r="U108" s="15">
        <f>1^(1/(365.24*24))-1</f>
        <v>0</v>
      </c>
      <c r="V108" s="15">
        <f>1^(1/(365.24*24))-1</f>
        <v>0</v>
      </c>
    </row>
    <row r="109" spans="1:22" x14ac:dyDescent="0.45">
      <c r="B109" s="1"/>
      <c r="D109" s="10"/>
    </row>
    <row r="110" spans="1:22" s="3" customFormat="1" x14ac:dyDescent="0.45">
      <c r="A110" s="3" t="s">
        <v>53</v>
      </c>
      <c r="D110" s="11"/>
    </row>
    <row r="114" spans="1:20" s="10" customFormat="1" x14ac:dyDescent="0.45">
      <c r="A114" s="1" t="s">
        <v>54</v>
      </c>
      <c r="C114" s="1"/>
      <c r="D114" s="1"/>
      <c r="E114" s="1"/>
      <c r="F114" s="1"/>
      <c r="G114" s="1"/>
      <c r="H114" s="1"/>
      <c r="I114" s="1"/>
      <c r="J114" s="1"/>
      <c r="K114" s="1"/>
      <c r="L114" s="1"/>
      <c r="M114" s="1"/>
      <c r="N114" s="1"/>
      <c r="O114" s="1"/>
      <c r="P114" s="1"/>
      <c r="Q114" s="1"/>
      <c r="R114" s="1"/>
      <c r="S114" s="1"/>
      <c r="T114" s="1"/>
    </row>
  </sheetData>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EB0C2-FE99-434C-ADBB-D79DBB252CC7}">
  <dimension ref="A1:T116"/>
  <sheetViews>
    <sheetView topLeftCell="A31" workbookViewId="0">
      <selection activeCell="B43" sqref="B43"/>
    </sheetView>
  </sheetViews>
  <sheetFormatPr defaultColWidth="16.53125" defaultRowHeight="14.25" x14ac:dyDescent="0.45"/>
  <cols>
    <col min="1" max="1" width="36" style="1" customWidth="1"/>
    <col min="2" max="2" width="35.73046875" style="10" customWidth="1"/>
    <col min="3" max="16384" width="16.53125" style="1"/>
  </cols>
  <sheetData>
    <row r="1" spans="1:2" s="7" customFormat="1" x14ac:dyDescent="0.45">
      <c r="A1" s="7" t="s">
        <v>0</v>
      </c>
      <c r="B1" s="9"/>
    </row>
    <row r="2" spans="1:2" s="2" customFormat="1" x14ac:dyDescent="0.45">
      <c r="B2" s="10"/>
    </row>
    <row r="3" spans="1:2" s="2" customFormat="1" x14ac:dyDescent="0.45">
      <c r="A3" s="2" t="s">
        <v>1</v>
      </c>
      <c r="B3" s="10"/>
    </row>
    <row r="4" spans="1:2" s="2" customFormat="1" x14ac:dyDescent="0.45">
      <c r="B4" s="10"/>
    </row>
    <row r="5" spans="1:2" s="2" customFormat="1" x14ac:dyDescent="0.45">
      <c r="A5" s="2" t="s">
        <v>78</v>
      </c>
      <c r="B5" s="10"/>
    </row>
    <row r="6" spans="1:2" s="2" customFormat="1" x14ac:dyDescent="0.45">
      <c r="A6" s="2" t="s">
        <v>79</v>
      </c>
      <c r="B6" s="10"/>
    </row>
    <row r="7" spans="1:2" s="2" customFormat="1" x14ac:dyDescent="0.45">
      <c r="A7" s="2" t="s">
        <v>80</v>
      </c>
      <c r="B7" s="10"/>
    </row>
    <row r="8" spans="1:2" s="2" customFormat="1" x14ac:dyDescent="0.45">
      <c r="B8" s="10"/>
    </row>
    <row r="9" spans="1:2" s="2" customFormat="1" x14ac:dyDescent="0.45">
      <c r="A9" s="2" t="s">
        <v>2</v>
      </c>
      <c r="B9" s="10"/>
    </row>
    <row r="10" spans="1:2" s="2" customFormat="1" x14ac:dyDescent="0.45">
      <c r="A10" s="2" t="s">
        <v>3</v>
      </c>
      <c r="B10" s="10"/>
    </row>
    <row r="11" spans="1:2" s="2" customFormat="1" x14ac:dyDescent="0.45">
      <c r="A11" s="2" t="s">
        <v>4</v>
      </c>
      <c r="B11" s="10"/>
    </row>
    <row r="12" spans="1:2" s="2" customFormat="1" x14ac:dyDescent="0.45">
      <c r="B12" s="10"/>
    </row>
    <row r="13" spans="1:2" s="2" customFormat="1" x14ac:dyDescent="0.45">
      <c r="A13" s="2" t="s">
        <v>92</v>
      </c>
      <c r="B13" s="10"/>
    </row>
    <row r="14" spans="1:2" s="2" customFormat="1" x14ac:dyDescent="0.45">
      <c r="B14" s="10"/>
    </row>
    <row r="15" spans="1:2" s="2" customFormat="1" x14ac:dyDescent="0.45">
      <c r="A15" s="2" t="s">
        <v>5</v>
      </c>
      <c r="B15" s="10"/>
    </row>
    <row r="16" spans="1:2" s="2" customFormat="1" x14ac:dyDescent="0.45">
      <c r="B16" s="10"/>
    </row>
    <row r="17" spans="1:2" s="2" customFormat="1" x14ac:dyDescent="0.45">
      <c r="A17" s="2" t="s">
        <v>6</v>
      </c>
      <c r="B17" s="10"/>
    </row>
    <row r="18" spans="1:2" s="2" customFormat="1" x14ac:dyDescent="0.45">
      <c r="B18" s="10"/>
    </row>
    <row r="19" spans="1:2" s="2" customFormat="1" x14ac:dyDescent="0.45">
      <c r="A19" s="2" t="s">
        <v>66</v>
      </c>
      <c r="B19" s="10"/>
    </row>
    <row r="20" spans="1:2" s="2" customFormat="1" x14ac:dyDescent="0.45">
      <c r="A20" s="2" t="s">
        <v>82</v>
      </c>
      <c r="B20" s="10"/>
    </row>
    <row r="21" spans="1:2" s="2" customFormat="1" x14ac:dyDescent="0.45">
      <c r="B21" s="10"/>
    </row>
    <row r="22" spans="1:2" s="2" customFormat="1" x14ac:dyDescent="0.45">
      <c r="A22" s="2" t="s">
        <v>7</v>
      </c>
      <c r="B22" s="10"/>
    </row>
    <row r="23" spans="1:2" s="2" customFormat="1" x14ac:dyDescent="0.45">
      <c r="B23" s="10"/>
    </row>
    <row r="24" spans="1:2" s="2" customFormat="1" x14ac:dyDescent="0.45">
      <c r="A24" s="2" t="s">
        <v>8</v>
      </c>
      <c r="B24" s="10"/>
    </row>
    <row r="25" spans="1:2" s="2" customFormat="1" x14ac:dyDescent="0.45">
      <c r="B25" s="10"/>
    </row>
    <row r="26" spans="1:2" s="2" customFormat="1" x14ac:dyDescent="0.45">
      <c r="A26" s="2" t="s">
        <v>9</v>
      </c>
      <c r="B26" s="10"/>
    </row>
    <row r="27" spans="1:2" s="2" customFormat="1" x14ac:dyDescent="0.45">
      <c r="B27" s="10"/>
    </row>
    <row r="28" spans="1:2" s="2" customFormat="1" x14ac:dyDescent="0.45">
      <c r="A28" s="2" t="s">
        <v>10</v>
      </c>
      <c r="B28" s="10"/>
    </row>
    <row r="29" spans="1:2" s="2" customFormat="1" x14ac:dyDescent="0.45">
      <c r="B29" s="10"/>
    </row>
    <row r="30" spans="1:2" s="2" customFormat="1" x14ac:dyDescent="0.45">
      <c r="A30" s="2" t="s">
        <v>11</v>
      </c>
      <c r="B30" s="10"/>
    </row>
    <row r="31" spans="1:2" s="2" customFormat="1" x14ac:dyDescent="0.45">
      <c r="B31" s="10"/>
    </row>
    <row r="32" spans="1:2" s="2" customFormat="1" x14ac:dyDescent="0.45">
      <c r="A32" s="2" t="s">
        <v>12</v>
      </c>
      <c r="B32" s="10"/>
    </row>
    <row r="33" spans="1:3" s="2" customFormat="1" x14ac:dyDescent="0.45">
      <c r="B33" s="10"/>
    </row>
    <row r="34" spans="1:3" s="2" customFormat="1" x14ac:dyDescent="0.45">
      <c r="A34" s="2" t="s">
        <v>13</v>
      </c>
      <c r="B34" s="10"/>
    </row>
    <row r="35" spans="1:3" s="2" customFormat="1" x14ac:dyDescent="0.45">
      <c r="A35" s="2" t="s">
        <v>14</v>
      </c>
      <c r="B35" s="10"/>
    </row>
    <row r="36" spans="1:3" s="2" customFormat="1" x14ac:dyDescent="0.45">
      <c r="B36" s="10"/>
    </row>
    <row r="37" spans="1:3" s="2" customFormat="1" x14ac:dyDescent="0.45">
      <c r="A37" s="2" t="s">
        <v>15</v>
      </c>
      <c r="B37" s="10"/>
    </row>
    <row r="38" spans="1:3" s="2" customFormat="1" x14ac:dyDescent="0.45">
      <c r="B38" s="10"/>
    </row>
    <row r="39" spans="1:3" s="2" customFormat="1" x14ac:dyDescent="0.45">
      <c r="A39" s="2" t="s">
        <v>16</v>
      </c>
      <c r="B39" s="10"/>
    </row>
    <row r="41" spans="1:3" s="3" customFormat="1" x14ac:dyDescent="0.45">
      <c r="A41" s="3" t="s">
        <v>17</v>
      </c>
      <c r="B41" s="11" t="s">
        <v>18</v>
      </c>
    </row>
    <row r="43" spans="1:3" x14ac:dyDescent="0.45">
      <c r="A43" s="5" t="s">
        <v>19</v>
      </c>
      <c r="B43" s="12" t="s">
        <v>118</v>
      </c>
      <c r="C43" s="2" t="s">
        <v>20</v>
      </c>
    </row>
    <row r="44" spans="1:3" x14ac:dyDescent="0.45">
      <c r="A44" s="5" t="s">
        <v>28</v>
      </c>
      <c r="B44" s="12" t="s">
        <v>60</v>
      </c>
      <c r="C44" s="2" t="s">
        <v>29</v>
      </c>
    </row>
    <row r="45" spans="1:3" x14ac:dyDescent="0.45">
      <c r="A45" s="5" t="s">
        <v>21</v>
      </c>
      <c r="B45" s="12" t="s">
        <v>22</v>
      </c>
      <c r="C45" s="2" t="s">
        <v>23</v>
      </c>
    </row>
    <row r="46" spans="1:3" x14ac:dyDescent="0.45">
      <c r="A46" s="5"/>
      <c r="B46" s="12"/>
      <c r="C46" s="2"/>
    </row>
    <row r="47" spans="1:3" x14ac:dyDescent="0.45">
      <c r="A47" s="5" t="s">
        <v>24</v>
      </c>
      <c r="B47" s="12" t="b">
        <v>1</v>
      </c>
      <c r="C47" s="2" t="s">
        <v>25</v>
      </c>
    </row>
    <row r="48" spans="1:3" x14ac:dyDescent="0.45">
      <c r="A48" s="5" t="s">
        <v>26</v>
      </c>
      <c r="B48" s="12" t="b">
        <v>0</v>
      </c>
      <c r="C48" s="2" t="s">
        <v>27</v>
      </c>
    </row>
    <row r="49" spans="1:4" x14ac:dyDescent="0.45">
      <c r="A49" s="5" t="s">
        <v>146</v>
      </c>
      <c r="B49" s="12" t="b">
        <v>1</v>
      </c>
      <c r="C49" s="2" t="s">
        <v>70</v>
      </c>
    </row>
    <row r="52" spans="1:4" x14ac:dyDescent="0.45">
      <c r="C52" s="2"/>
    </row>
    <row r="53" spans="1:4" s="3" customFormat="1" x14ac:dyDescent="0.45">
      <c r="A53" s="3" t="s">
        <v>30</v>
      </c>
      <c r="B53" s="11" t="s">
        <v>31</v>
      </c>
      <c r="C53" s="4"/>
    </row>
    <row r="54" spans="1:4" x14ac:dyDescent="0.45">
      <c r="C54" s="2"/>
    </row>
    <row r="55" spans="1:4" x14ac:dyDescent="0.45">
      <c r="A55" s="5" t="s">
        <v>55</v>
      </c>
      <c r="B55" s="13">
        <v>1000000000000</v>
      </c>
      <c r="C55" s="2" t="s">
        <v>57</v>
      </c>
    </row>
    <row r="56" spans="1:4" x14ac:dyDescent="0.45">
      <c r="A56" s="5" t="s">
        <v>56</v>
      </c>
      <c r="B56" s="13">
        <v>1000000000000</v>
      </c>
      <c r="C56" s="2" t="s">
        <v>58</v>
      </c>
    </row>
    <row r="57" spans="1:4" x14ac:dyDescent="0.45">
      <c r="A57" s="5"/>
      <c r="B57" s="12"/>
      <c r="C57" s="2"/>
    </row>
    <row r="58" spans="1:4" x14ac:dyDescent="0.45">
      <c r="A58" s="5" t="s">
        <v>32</v>
      </c>
      <c r="B58" s="12" t="s">
        <v>63</v>
      </c>
      <c r="C58" s="2"/>
    </row>
    <row r="59" spans="1:4" x14ac:dyDescent="0.45">
      <c r="A59" s="5" t="s">
        <v>71</v>
      </c>
      <c r="B59" s="12" t="b">
        <v>1</v>
      </c>
      <c r="C59" s="2" t="s">
        <v>72</v>
      </c>
    </row>
    <row r="60" spans="1:4" x14ac:dyDescent="0.45">
      <c r="A60" s="5"/>
      <c r="B60" s="12"/>
      <c r="C60" s="2"/>
      <c r="D60" s="2"/>
    </row>
    <row r="61" spans="1:4" x14ac:dyDescent="0.45">
      <c r="A61" s="5" t="s">
        <v>33</v>
      </c>
      <c r="B61" s="12">
        <v>2015</v>
      </c>
      <c r="C61" s="2" t="s">
        <v>101</v>
      </c>
      <c r="D61" s="2"/>
    </row>
    <row r="62" spans="1:4" x14ac:dyDescent="0.45">
      <c r="A62" s="5" t="s">
        <v>34</v>
      </c>
      <c r="B62" s="12">
        <v>1</v>
      </c>
      <c r="C62" s="2" t="s">
        <v>101</v>
      </c>
      <c r="D62" s="2"/>
    </row>
    <row r="63" spans="1:4" x14ac:dyDescent="0.45">
      <c r="A63" s="5" t="s">
        <v>35</v>
      </c>
      <c r="B63" s="12">
        <v>1</v>
      </c>
      <c r="C63" s="2" t="s">
        <v>101</v>
      </c>
      <c r="D63" s="2"/>
    </row>
    <row r="64" spans="1:4" x14ac:dyDescent="0.45">
      <c r="A64" s="5" t="s">
        <v>36</v>
      </c>
      <c r="B64" s="12">
        <v>1</v>
      </c>
      <c r="C64" s="2" t="s">
        <v>101</v>
      </c>
      <c r="D64" s="2"/>
    </row>
    <row r="65" spans="1:5" x14ac:dyDescent="0.45">
      <c r="A65" s="5" t="s">
        <v>37</v>
      </c>
      <c r="B65" s="12">
        <v>2015</v>
      </c>
      <c r="C65" s="2" t="s">
        <v>101</v>
      </c>
      <c r="D65" s="2"/>
    </row>
    <row r="66" spans="1:5" x14ac:dyDescent="0.45">
      <c r="A66" s="5" t="s">
        <v>38</v>
      </c>
      <c r="B66" s="12">
        <v>12</v>
      </c>
      <c r="C66" s="2" t="s">
        <v>101</v>
      </c>
      <c r="D66" s="2"/>
    </row>
    <row r="67" spans="1:5" x14ac:dyDescent="0.45">
      <c r="A67" s="5" t="s">
        <v>39</v>
      </c>
      <c r="B67" s="12">
        <v>31</v>
      </c>
      <c r="C67" s="2" t="s">
        <v>101</v>
      </c>
      <c r="D67" s="2"/>
    </row>
    <row r="68" spans="1:5" x14ac:dyDescent="0.45">
      <c r="A68" s="5" t="s">
        <v>40</v>
      </c>
      <c r="B68" s="12">
        <v>24</v>
      </c>
      <c r="C68" s="2" t="s">
        <v>101</v>
      </c>
      <c r="D68" s="2"/>
    </row>
    <row r="69" spans="1:5" x14ac:dyDescent="0.45">
      <c r="A69" s="5"/>
      <c r="B69" s="12"/>
      <c r="C69" s="2"/>
      <c r="D69" s="2"/>
    </row>
    <row r="70" spans="1:5" x14ac:dyDescent="0.45">
      <c r="A70" s="5" t="s">
        <v>41</v>
      </c>
      <c r="B70" s="12" t="s">
        <v>61</v>
      </c>
      <c r="C70" s="2"/>
      <c r="D70" s="2"/>
    </row>
    <row r="71" spans="1:5" x14ac:dyDescent="0.45">
      <c r="A71" s="5" t="s">
        <v>93</v>
      </c>
      <c r="B71" s="14">
        <v>2.4911838084243729E-2</v>
      </c>
      <c r="C71" s="2" t="s">
        <v>65</v>
      </c>
      <c r="D71" s="2" t="s">
        <v>67</v>
      </c>
    </row>
    <row r="72" spans="1:5" x14ac:dyDescent="0.45">
      <c r="A72" s="5" t="s">
        <v>83</v>
      </c>
      <c r="B72" s="13">
        <f>0.00000001</f>
        <v>1E-8</v>
      </c>
      <c r="C72" s="2" t="s">
        <v>42</v>
      </c>
      <c r="D72" s="2"/>
    </row>
    <row r="73" spans="1:5" x14ac:dyDescent="0.45">
      <c r="A73" s="5"/>
      <c r="B73" s="12"/>
      <c r="C73" s="2"/>
      <c r="D73" s="2"/>
    </row>
    <row r="74" spans="1:5" x14ac:dyDescent="0.45">
      <c r="A74" s="5" t="s">
        <v>43</v>
      </c>
      <c r="B74" s="12" t="s">
        <v>62</v>
      </c>
      <c r="C74" s="2"/>
      <c r="D74" s="2"/>
    </row>
    <row r="75" spans="1:5" x14ac:dyDescent="0.45">
      <c r="A75" s="5" t="s">
        <v>94</v>
      </c>
      <c r="B75" s="14">
        <v>2.0648572594225215E-2</v>
      </c>
      <c r="C75" s="2" t="s">
        <v>65</v>
      </c>
      <c r="D75" s="2" t="s">
        <v>68</v>
      </c>
    </row>
    <row r="76" spans="1:5" x14ac:dyDescent="0.45">
      <c r="A76" s="5" t="s">
        <v>84</v>
      </c>
      <c r="B76" s="13">
        <v>1.0999999999999999E-8</v>
      </c>
      <c r="C76" s="2" t="s">
        <v>45</v>
      </c>
      <c r="D76" s="2"/>
    </row>
    <row r="77" spans="1:5" x14ac:dyDescent="0.45">
      <c r="A77" s="5"/>
      <c r="B77" s="12"/>
      <c r="C77" s="2"/>
      <c r="D77" s="2"/>
    </row>
    <row r="78" spans="1:5" x14ac:dyDescent="0.45">
      <c r="A78" s="5" t="s">
        <v>95</v>
      </c>
      <c r="B78" s="14">
        <v>1.1841887362491711E-2</v>
      </c>
      <c r="C78" s="2" t="s">
        <v>65</v>
      </c>
      <c r="D78" s="16">
        <v>2.7271220888813726E-2</v>
      </c>
      <c r="E78" s="2" t="s">
        <v>102</v>
      </c>
    </row>
    <row r="79" spans="1:5" x14ac:dyDescent="0.45">
      <c r="A79" s="5" t="s">
        <v>85</v>
      </c>
      <c r="B79" s="14">
        <v>2.2590009128958689E-2</v>
      </c>
      <c r="C79" s="2" t="s">
        <v>44</v>
      </c>
      <c r="D79" s="16">
        <v>2.9679010772171249E-2</v>
      </c>
      <c r="E79" s="2" t="s">
        <v>102</v>
      </c>
    </row>
    <row r="80" spans="1:5" x14ac:dyDescent="0.45">
      <c r="A80" s="5"/>
      <c r="B80" s="12"/>
      <c r="C80" s="2"/>
      <c r="D80" s="2"/>
    </row>
    <row r="81" spans="1:5" x14ac:dyDescent="0.45">
      <c r="A81" s="5" t="s">
        <v>96</v>
      </c>
      <c r="B81" s="14">
        <v>6.2433901191501419E-2</v>
      </c>
      <c r="C81" s="2" t="s">
        <v>65</v>
      </c>
      <c r="D81" s="2" t="s">
        <v>69</v>
      </c>
    </row>
    <row r="82" spans="1:5" x14ac:dyDescent="0.45">
      <c r="A82" s="5" t="s">
        <v>86</v>
      </c>
      <c r="B82" s="14">
        <v>2.5158160216169324E-2</v>
      </c>
      <c r="C82" s="2" t="s">
        <v>44</v>
      </c>
      <c r="D82" s="2"/>
    </row>
    <row r="83" spans="1:5" x14ac:dyDescent="0.45">
      <c r="A83" s="5"/>
      <c r="B83" s="12"/>
      <c r="C83" s="2"/>
      <c r="D83" s="2"/>
    </row>
    <row r="84" spans="1:5" x14ac:dyDescent="0.45">
      <c r="A84" s="5" t="s">
        <v>97</v>
      </c>
      <c r="B84" s="12">
        <f>261*0.08/8760</f>
        <v>2.3835616438356165E-3</v>
      </c>
      <c r="C84" s="2" t="s">
        <v>73</v>
      </c>
      <c r="D84" s="2" t="s">
        <v>74</v>
      </c>
    </row>
    <row r="85" spans="1:5" x14ac:dyDescent="0.45">
      <c r="A85" s="5" t="s">
        <v>87</v>
      </c>
      <c r="B85" s="12">
        <v>0</v>
      </c>
      <c r="C85" s="2" t="s">
        <v>65</v>
      </c>
      <c r="D85" s="2"/>
    </row>
    <row r="86" spans="1:5" x14ac:dyDescent="0.45">
      <c r="A86" s="5" t="s">
        <v>88</v>
      </c>
      <c r="B86" s="12">
        <v>0</v>
      </c>
      <c r="C86" s="2" t="s">
        <v>65</v>
      </c>
      <c r="D86" s="2"/>
    </row>
    <row r="87" spans="1:5" x14ac:dyDescent="0.45">
      <c r="A87" s="5" t="s">
        <v>46</v>
      </c>
      <c r="B87" s="12">
        <v>0.9</v>
      </c>
      <c r="C87" s="2"/>
      <c r="D87" s="2"/>
    </row>
    <row r="88" spans="1:5" ht="13.05" customHeight="1" x14ac:dyDescent="0.45">
      <c r="A88" s="5" t="s">
        <v>47</v>
      </c>
      <c r="B88" s="12">
        <f>1.01^(1/(24*365.24/12))-1</f>
        <v>1.3621726294266168E-5</v>
      </c>
      <c r="C88" s="2" t="s">
        <v>48</v>
      </c>
      <c r="D88" s="2"/>
      <c r="E88" s="1" t="s">
        <v>105</v>
      </c>
    </row>
    <row r="89" spans="1:5" x14ac:dyDescent="0.45">
      <c r="A89" s="5" t="s">
        <v>49</v>
      </c>
      <c r="B89" s="12">
        <v>6</v>
      </c>
      <c r="C89" s="2" t="s">
        <v>50</v>
      </c>
      <c r="D89" s="2" t="s">
        <v>75</v>
      </c>
    </row>
    <row r="90" spans="1:5" x14ac:dyDescent="0.45">
      <c r="A90" s="5"/>
      <c r="B90" s="12"/>
      <c r="C90" s="2"/>
      <c r="D90" s="2"/>
    </row>
    <row r="91" spans="1:5" x14ac:dyDescent="0.45">
      <c r="A91" s="5" t="s">
        <v>98</v>
      </c>
      <c r="B91" s="12">
        <v>2.7397260273972604E-6</v>
      </c>
      <c r="C91" s="2" t="s">
        <v>73</v>
      </c>
      <c r="D91" s="12">
        <f>0.3*0.08/8760</f>
        <v>2.7397260273972604E-6</v>
      </c>
      <c r="E91" s="2" t="s">
        <v>76</v>
      </c>
    </row>
    <row r="92" spans="1:5" x14ac:dyDescent="0.45">
      <c r="A92" s="5" t="s">
        <v>99</v>
      </c>
      <c r="B92" s="12">
        <f>1100*0.08/8760</f>
        <v>1.0045662100456621E-2</v>
      </c>
      <c r="C92" s="2" t="s">
        <v>65</v>
      </c>
      <c r="D92" s="2" t="s">
        <v>65</v>
      </c>
    </row>
    <row r="93" spans="1:5" x14ac:dyDescent="0.45">
      <c r="A93" s="5" t="s">
        <v>100</v>
      </c>
      <c r="B93" s="12">
        <f>4600*0.08/8760</f>
        <v>4.2009132420091327E-2</v>
      </c>
      <c r="C93" s="2" t="s">
        <v>65</v>
      </c>
      <c r="D93" s="2" t="s">
        <v>77</v>
      </c>
    </row>
    <row r="94" spans="1:5" x14ac:dyDescent="0.45">
      <c r="A94" s="5" t="s">
        <v>89</v>
      </c>
      <c r="B94" s="12">
        <v>0</v>
      </c>
      <c r="C94" s="2" t="s">
        <v>65</v>
      </c>
      <c r="D94" s="2"/>
    </row>
    <row r="95" spans="1:5" x14ac:dyDescent="0.45">
      <c r="A95" s="5" t="s">
        <v>90</v>
      </c>
      <c r="B95" s="12">
        <v>0</v>
      </c>
      <c r="C95" s="2" t="s">
        <v>65</v>
      </c>
      <c r="D95" s="2"/>
    </row>
    <row r="96" spans="1:5" ht="13.05" customHeight="1" x14ac:dyDescent="0.45">
      <c r="A96" s="5" t="s">
        <v>106</v>
      </c>
      <c r="B96" s="12">
        <v>1.1351367708023474E-6</v>
      </c>
      <c r="C96" s="2" t="s">
        <v>48</v>
      </c>
      <c r="D96" s="12">
        <f>1.01^(1/(24*365.24))-1</f>
        <v>1.1351367708023474E-6</v>
      </c>
      <c r="E96" s="1" t="s">
        <v>107</v>
      </c>
    </row>
    <row r="97" spans="1:20" x14ac:dyDescent="0.45">
      <c r="A97" s="5" t="s">
        <v>64</v>
      </c>
      <c r="B97" s="12">
        <v>0.3</v>
      </c>
      <c r="C97" s="2"/>
      <c r="D97" s="2"/>
    </row>
    <row r="98" spans="1:20" x14ac:dyDescent="0.45">
      <c r="A98" s="5"/>
      <c r="B98" s="12"/>
      <c r="C98" s="2"/>
      <c r="D98" s="2"/>
    </row>
    <row r="99" spans="1:20" x14ac:dyDescent="0.45">
      <c r="A99" s="5" t="s">
        <v>91</v>
      </c>
      <c r="B99" s="12">
        <v>10</v>
      </c>
      <c r="C99" s="2" t="s">
        <v>65</v>
      </c>
      <c r="D99" s="2"/>
    </row>
    <row r="100" spans="1:20" x14ac:dyDescent="0.45">
      <c r="C100" s="10"/>
    </row>
    <row r="101" spans="1:20" x14ac:dyDescent="0.45">
      <c r="C101" s="2" t="s">
        <v>119</v>
      </c>
    </row>
    <row r="102" spans="1:20" s="3" customFormat="1" x14ac:dyDescent="0.45">
      <c r="A102" s="3" t="s">
        <v>51</v>
      </c>
      <c r="B102" s="11" t="s">
        <v>81</v>
      </c>
      <c r="C102" s="4"/>
    </row>
    <row r="103" spans="1:20" s="5" customFormat="1" ht="28.5" x14ac:dyDescent="0.45">
      <c r="A103" s="5" t="s">
        <v>52</v>
      </c>
      <c r="B103" s="5" t="s">
        <v>93</v>
      </c>
      <c r="C103" s="5" t="s">
        <v>83</v>
      </c>
      <c r="D103" s="5" t="s">
        <v>94</v>
      </c>
      <c r="E103" s="5" t="s">
        <v>84</v>
      </c>
      <c r="F103" s="5" t="s">
        <v>95</v>
      </c>
      <c r="G103" s="5" t="s">
        <v>85</v>
      </c>
      <c r="H103" s="5" t="s">
        <v>96</v>
      </c>
      <c r="I103" s="5" t="s">
        <v>86</v>
      </c>
      <c r="J103" s="5" t="s">
        <v>97</v>
      </c>
      <c r="K103" s="5" t="s">
        <v>87</v>
      </c>
      <c r="L103" s="5" t="s">
        <v>88</v>
      </c>
      <c r="M103" s="5" t="s">
        <v>98</v>
      </c>
      <c r="N103" s="5" t="s">
        <v>99</v>
      </c>
      <c r="O103" s="5" t="s">
        <v>100</v>
      </c>
      <c r="P103" s="5" t="s">
        <v>89</v>
      </c>
      <c r="Q103" s="5" t="s">
        <v>90</v>
      </c>
      <c r="R103" s="5" t="s">
        <v>91</v>
      </c>
      <c r="S103" s="5" t="s">
        <v>55</v>
      </c>
      <c r="T103" s="5" t="s">
        <v>56</v>
      </c>
    </row>
    <row r="104" spans="1:20" x14ac:dyDescent="0.45">
      <c r="B104" s="1"/>
    </row>
    <row r="105" spans="1:20" s="15" customFormat="1" x14ac:dyDescent="0.45">
      <c r="A105" s="15" t="s">
        <v>113</v>
      </c>
      <c r="B105" s="15">
        <v>0.6</v>
      </c>
      <c r="C105" s="15">
        <v>0.6</v>
      </c>
      <c r="D105" s="15">
        <v>1</v>
      </c>
      <c r="E105" s="15">
        <v>1</v>
      </c>
      <c r="F105" s="15">
        <v>2.2999999999999998</v>
      </c>
      <c r="G105" s="15">
        <v>2.2999999999999998</v>
      </c>
      <c r="H105" s="15">
        <v>0.86666666666666003</v>
      </c>
      <c r="I105" s="15">
        <v>0.86666666666666003</v>
      </c>
      <c r="J105" s="15">
        <v>0.4</v>
      </c>
      <c r="K105" s="15">
        <v>0.4</v>
      </c>
      <c r="L105" s="15">
        <v>0.4</v>
      </c>
      <c r="M105" s="15">
        <v>0.2</v>
      </c>
      <c r="N105" s="15">
        <v>0.2</v>
      </c>
      <c r="O105" s="15">
        <v>0.2</v>
      </c>
      <c r="P105" s="15">
        <v>0.2</v>
      </c>
      <c r="Q105" s="15">
        <v>0.2</v>
      </c>
      <c r="R105" s="15">
        <v>1</v>
      </c>
      <c r="S105" s="17">
        <v>100000000</v>
      </c>
      <c r="T105" s="17">
        <v>100000000</v>
      </c>
    </row>
    <row r="106" spans="1:20" s="15" customFormat="1" x14ac:dyDescent="0.45">
      <c r="A106" s="15" t="s">
        <v>112</v>
      </c>
      <c r="B106" s="15">
        <v>0.6</v>
      </c>
      <c r="C106" s="15">
        <v>0.6</v>
      </c>
      <c r="D106" s="15">
        <v>1</v>
      </c>
      <c r="E106" s="15">
        <v>1</v>
      </c>
      <c r="F106" s="15">
        <v>2.2999999999999998</v>
      </c>
      <c r="G106" s="15">
        <v>2.2999999999999998</v>
      </c>
      <c r="H106" s="15">
        <v>0.86666666666666003</v>
      </c>
      <c r="I106" s="15">
        <v>0.86666666666666003</v>
      </c>
      <c r="J106" s="15">
        <v>0.4</v>
      </c>
      <c r="K106" s="15">
        <v>0.4</v>
      </c>
      <c r="L106" s="15">
        <v>0.4</v>
      </c>
      <c r="M106" s="15">
        <v>0.2</v>
      </c>
      <c r="N106" s="15">
        <v>0.2</v>
      </c>
      <c r="O106" s="15">
        <v>0.2</v>
      </c>
      <c r="P106" s="15">
        <v>0.2</v>
      </c>
      <c r="Q106" s="15">
        <v>0.2</v>
      </c>
      <c r="R106" s="15">
        <v>1</v>
      </c>
      <c r="S106" s="17">
        <v>1000000000</v>
      </c>
      <c r="T106" s="17">
        <v>1000000000</v>
      </c>
    </row>
    <row r="107" spans="1:20" s="15" customFormat="1" x14ac:dyDescent="0.45">
      <c r="A107" s="15" t="s">
        <v>114</v>
      </c>
      <c r="B107" s="15">
        <v>0.6</v>
      </c>
      <c r="C107" s="15">
        <v>0.6</v>
      </c>
      <c r="D107" s="15">
        <v>1</v>
      </c>
      <c r="E107" s="15">
        <v>1</v>
      </c>
      <c r="F107" s="15">
        <v>2.2999999999999998</v>
      </c>
      <c r="G107" s="15">
        <v>2.2999999999999998</v>
      </c>
      <c r="H107" s="15">
        <v>0.86666666666666003</v>
      </c>
      <c r="I107" s="15">
        <v>0.86666666666666003</v>
      </c>
      <c r="J107" s="15">
        <v>0.4</v>
      </c>
      <c r="K107" s="15">
        <v>0.4</v>
      </c>
      <c r="L107" s="15">
        <v>0.4</v>
      </c>
      <c r="M107" s="15">
        <v>0.2</v>
      </c>
      <c r="N107" s="15">
        <v>0.2</v>
      </c>
      <c r="O107" s="15">
        <v>0.2</v>
      </c>
      <c r="P107" s="15">
        <v>0.2</v>
      </c>
      <c r="Q107" s="15">
        <v>0.2</v>
      </c>
      <c r="R107" s="15">
        <v>1</v>
      </c>
      <c r="S107" s="17">
        <v>10000000000</v>
      </c>
      <c r="T107" s="17">
        <v>10000000000</v>
      </c>
    </row>
    <row r="108" spans="1:20" s="15" customFormat="1" x14ac:dyDescent="0.45">
      <c r="A108" s="15" t="s">
        <v>115</v>
      </c>
      <c r="B108" s="15">
        <v>0.6</v>
      </c>
      <c r="C108" s="15">
        <v>0.6</v>
      </c>
      <c r="D108" s="15">
        <v>1</v>
      </c>
      <c r="E108" s="15">
        <v>1</v>
      </c>
      <c r="F108" s="15">
        <v>2.2999999999999998</v>
      </c>
      <c r="G108" s="15">
        <v>2.2999999999999998</v>
      </c>
      <c r="H108" s="15">
        <v>0.86666666666666003</v>
      </c>
      <c r="I108" s="15">
        <v>0.86666666666666003</v>
      </c>
      <c r="J108" s="15">
        <v>0.4</v>
      </c>
      <c r="K108" s="15">
        <v>0.4</v>
      </c>
      <c r="L108" s="15">
        <v>0.4</v>
      </c>
      <c r="M108" s="15">
        <v>0.2</v>
      </c>
      <c r="N108" s="15">
        <v>0.2</v>
      </c>
      <c r="O108" s="15">
        <v>0.2</v>
      </c>
      <c r="P108" s="15">
        <v>0.2</v>
      </c>
      <c r="Q108" s="15">
        <v>0.2</v>
      </c>
      <c r="R108" s="15">
        <v>1</v>
      </c>
      <c r="S108" s="17">
        <v>100000000000</v>
      </c>
      <c r="T108" s="17">
        <v>100000000000</v>
      </c>
    </row>
    <row r="109" spans="1:20" s="15" customFormat="1" x14ac:dyDescent="0.45">
      <c r="A109" s="15" t="s">
        <v>116</v>
      </c>
      <c r="B109" s="15">
        <v>0.6</v>
      </c>
      <c r="C109" s="15">
        <v>0.6</v>
      </c>
      <c r="D109" s="15">
        <v>1</v>
      </c>
      <c r="E109" s="15">
        <v>1</v>
      </c>
      <c r="F109" s="15">
        <v>2.2999999999999998</v>
      </c>
      <c r="G109" s="15">
        <v>2.2999999999999998</v>
      </c>
      <c r="H109" s="15">
        <v>0.86666666666666003</v>
      </c>
      <c r="I109" s="15">
        <v>0.86666666666666003</v>
      </c>
      <c r="J109" s="15">
        <v>0.4</v>
      </c>
      <c r="K109" s="15">
        <v>0.4</v>
      </c>
      <c r="L109" s="15">
        <v>0.4</v>
      </c>
      <c r="M109" s="15">
        <v>0.2</v>
      </c>
      <c r="N109" s="15">
        <v>0.2</v>
      </c>
      <c r="O109" s="15">
        <v>0.2</v>
      </c>
      <c r="P109" s="15">
        <v>0.2</v>
      </c>
      <c r="Q109" s="15">
        <v>0.2</v>
      </c>
      <c r="R109" s="15">
        <v>1</v>
      </c>
      <c r="S109" s="17">
        <v>1000000000000</v>
      </c>
      <c r="T109" s="17">
        <v>1000000000000</v>
      </c>
    </row>
    <row r="110" spans="1:20" s="15" customFormat="1" x14ac:dyDescent="0.45">
      <c r="A110" s="15" t="s">
        <v>117</v>
      </c>
      <c r="B110" s="15">
        <v>0.6</v>
      </c>
      <c r="C110" s="15">
        <v>0.6</v>
      </c>
      <c r="D110" s="15">
        <v>1</v>
      </c>
      <c r="E110" s="15">
        <v>1</v>
      </c>
      <c r="F110" s="15">
        <v>2.2999999999999998</v>
      </c>
      <c r="G110" s="15">
        <v>2.2999999999999998</v>
      </c>
      <c r="H110" s="15">
        <v>0.86666666666666003</v>
      </c>
      <c r="I110" s="15">
        <v>0.86666666666666003</v>
      </c>
      <c r="J110" s="15">
        <v>0.4</v>
      </c>
      <c r="K110" s="15">
        <v>0.4</v>
      </c>
      <c r="L110" s="15">
        <v>0.4</v>
      </c>
      <c r="M110" s="15">
        <v>0.2</v>
      </c>
      <c r="N110" s="15">
        <v>0.2</v>
      </c>
      <c r="O110" s="15">
        <v>0.2</v>
      </c>
      <c r="P110" s="15">
        <v>0.2</v>
      </c>
      <c r="Q110" s="15">
        <v>0.2</v>
      </c>
      <c r="R110" s="15">
        <v>1</v>
      </c>
      <c r="S110" s="17">
        <v>10000000000000</v>
      </c>
      <c r="T110" s="17">
        <v>10000000000000</v>
      </c>
    </row>
    <row r="112" spans="1:20" s="3" customFormat="1" x14ac:dyDescent="0.45">
      <c r="A112" s="3" t="s">
        <v>53</v>
      </c>
      <c r="B112" s="11"/>
    </row>
    <row r="116" spans="1:1" x14ac:dyDescent="0.45">
      <c r="A116" s="1" t="s">
        <v>54</v>
      </c>
    </row>
  </sheetData>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6335C-F191-4ED6-89FF-CFA62346621A}">
  <dimension ref="A1:T116"/>
  <sheetViews>
    <sheetView topLeftCell="A40" workbookViewId="0">
      <selection activeCell="B43" sqref="B43"/>
    </sheetView>
  </sheetViews>
  <sheetFormatPr defaultColWidth="16.53125" defaultRowHeight="14.25" x14ac:dyDescent="0.45"/>
  <cols>
    <col min="1" max="1" width="36" style="1" customWidth="1"/>
    <col min="2" max="2" width="35.73046875" style="10" customWidth="1"/>
    <col min="3" max="16384" width="16.53125" style="1"/>
  </cols>
  <sheetData>
    <row r="1" spans="1:2" s="7" customFormat="1" x14ac:dyDescent="0.45">
      <c r="A1" s="7" t="s">
        <v>0</v>
      </c>
      <c r="B1" s="9"/>
    </row>
    <row r="2" spans="1:2" s="2" customFormat="1" x14ac:dyDescent="0.45">
      <c r="B2" s="10"/>
    </row>
    <row r="3" spans="1:2" s="2" customFormat="1" x14ac:dyDescent="0.45">
      <c r="A3" s="2" t="s">
        <v>1</v>
      </c>
      <c r="B3" s="10"/>
    </row>
    <row r="4" spans="1:2" s="2" customFormat="1" x14ac:dyDescent="0.45">
      <c r="B4" s="10"/>
    </row>
    <row r="5" spans="1:2" s="2" customFormat="1" x14ac:dyDescent="0.45">
      <c r="A5" s="2" t="s">
        <v>78</v>
      </c>
      <c r="B5" s="10"/>
    </row>
    <row r="6" spans="1:2" s="2" customFormat="1" x14ac:dyDescent="0.45">
      <c r="A6" s="2" t="s">
        <v>79</v>
      </c>
      <c r="B6" s="10"/>
    </row>
    <row r="7" spans="1:2" s="2" customFormat="1" x14ac:dyDescent="0.45">
      <c r="A7" s="2" t="s">
        <v>80</v>
      </c>
      <c r="B7" s="10"/>
    </row>
    <row r="8" spans="1:2" s="2" customFormat="1" x14ac:dyDescent="0.45">
      <c r="B8" s="10"/>
    </row>
    <row r="9" spans="1:2" s="2" customFormat="1" x14ac:dyDescent="0.45">
      <c r="A9" s="2" t="s">
        <v>2</v>
      </c>
      <c r="B9" s="10"/>
    </row>
    <row r="10" spans="1:2" s="2" customFormat="1" x14ac:dyDescent="0.45">
      <c r="A10" s="2" t="s">
        <v>3</v>
      </c>
      <c r="B10" s="10"/>
    </row>
    <row r="11" spans="1:2" s="2" customFormat="1" x14ac:dyDescent="0.45">
      <c r="A11" s="2" t="s">
        <v>4</v>
      </c>
      <c r="B11" s="10"/>
    </row>
    <row r="12" spans="1:2" s="2" customFormat="1" x14ac:dyDescent="0.45">
      <c r="B12" s="10"/>
    </row>
    <row r="13" spans="1:2" s="2" customFormat="1" x14ac:dyDescent="0.45">
      <c r="A13" s="2" t="s">
        <v>92</v>
      </c>
      <c r="B13" s="10"/>
    </row>
    <row r="14" spans="1:2" s="2" customFormat="1" x14ac:dyDescent="0.45">
      <c r="B14" s="10"/>
    </row>
    <row r="15" spans="1:2" s="2" customFormat="1" x14ac:dyDescent="0.45">
      <c r="A15" s="2" t="s">
        <v>5</v>
      </c>
      <c r="B15" s="10"/>
    </row>
    <row r="16" spans="1:2" s="2" customFormat="1" x14ac:dyDescent="0.45">
      <c r="B16" s="10"/>
    </row>
    <row r="17" spans="1:2" s="2" customFormat="1" x14ac:dyDescent="0.45">
      <c r="A17" s="2" t="s">
        <v>6</v>
      </c>
      <c r="B17" s="10"/>
    </row>
    <row r="18" spans="1:2" s="2" customFormat="1" x14ac:dyDescent="0.45">
      <c r="B18" s="10"/>
    </row>
    <row r="19" spans="1:2" s="2" customFormat="1" x14ac:dyDescent="0.45">
      <c r="A19" s="2" t="s">
        <v>66</v>
      </c>
      <c r="B19" s="10"/>
    </row>
    <row r="20" spans="1:2" s="2" customFormat="1" x14ac:dyDescent="0.45">
      <c r="A20" s="2" t="s">
        <v>82</v>
      </c>
      <c r="B20" s="10"/>
    </row>
    <row r="21" spans="1:2" s="2" customFormat="1" x14ac:dyDescent="0.45">
      <c r="B21" s="10"/>
    </row>
    <row r="22" spans="1:2" s="2" customFormat="1" x14ac:dyDescent="0.45">
      <c r="A22" s="2" t="s">
        <v>7</v>
      </c>
      <c r="B22" s="10"/>
    </row>
    <row r="23" spans="1:2" s="2" customFormat="1" x14ac:dyDescent="0.45">
      <c r="B23" s="10"/>
    </row>
    <row r="24" spans="1:2" s="2" customFormat="1" x14ac:dyDescent="0.45">
      <c r="A24" s="2" t="s">
        <v>8</v>
      </c>
      <c r="B24" s="10"/>
    </row>
    <row r="25" spans="1:2" s="2" customFormat="1" x14ac:dyDescent="0.45">
      <c r="B25" s="10"/>
    </row>
    <row r="26" spans="1:2" s="2" customFormat="1" x14ac:dyDescent="0.45">
      <c r="A26" s="2" t="s">
        <v>9</v>
      </c>
      <c r="B26" s="10"/>
    </row>
    <row r="27" spans="1:2" s="2" customFormat="1" x14ac:dyDescent="0.45">
      <c r="B27" s="10"/>
    </row>
    <row r="28" spans="1:2" s="2" customFormat="1" x14ac:dyDescent="0.45">
      <c r="A28" s="2" t="s">
        <v>10</v>
      </c>
      <c r="B28" s="10"/>
    </row>
    <row r="29" spans="1:2" s="2" customFormat="1" x14ac:dyDescent="0.45">
      <c r="B29" s="10"/>
    </row>
    <row r="30" spans="1:2" s="2" customFormat="1" x14ac:dyDescent="0.45">
      <c r="A30" s="2" t="s">
        <v>11</v>
      </c>
      <c r="B30" s="10"/>
    </row>
    <row r="31" spans="1:2" s="2" customFormat="1" x14ac:dyDescent="0.45">
      <c r="B31" s="10"/>
    </row>
    <row r="32" spans="1:2" s="2" customFormat="1" x14ac:dyDescent="0.45">
      <c r="A32" s="2" t="s">
        <v>12</v>
      </c>
      <c r="B32" s="10"/>
    </row>
    <row r="33" spans="1:3" s="2" customFormat="1" x14ac:dyDescent="0.45">
      <c r="B33" s="10"/>
    </row>
    <row r="34" spans="1:3" s="2" customFormat="1" x14ac:dyDescent="0.45">
      <c r="A34" s="2" t="s">
        <v>13</v>
      </c>
      <c r="B34" s="10"/>
    </row>
    <row r="35" spans="1:3" s="2" customFormat="1" x14ac:dyDescent="0.45">
      <c r="A35" s="2" t="s">
        <v>14</v>
      </c>
      <c r="B35" s="10"/>
    </row>
    <row r="36" spans="1:3" s="2" customFormat="1" x14ac:dyDescent="0.45">
      <c r="B36" s="10"/>
    </row>
    <row r="37" spans="1:3" s="2" customFormat="1" x14ac:dyDescent="0.45">
      <c r="A37" s="2" t="s">
        <v>15</v>
      </c>
      <c r="B37" s="10"/>
    </row>
    <row r="38" spans="1:3" s="2" customFormat="1" x14ac:dyDescent="0.45">
      <c r="B38" s="10"/>
    </row>
    <row r="39" spans="1:3" s="2" customFormat="1" x14ac:dyDescent="0.45">
      <c r="A39" s="2" t="s">
        <v>16</v>
      </c>
      <c r="B39" s="10"/>
    </row>
    <row r="41" spans="1:3" s="3" customFormat="1" x14ac:dyDescent="0.45">
      <c r="A41" s="3" t="s">
        <v>17</v>
      </c>
      <c r="B41" s="11" t="s">
        <v>18</v>
      </c>
    </row>
    <row r="43" spans="1:3" x14ac:dyDescent="0.45">
      <c r="A43" s="5" t="s">
        <v>19</v>
      </c>
      <c r="B43" s="12" t="s">
        <v>126</v>
      </c>
      <c r="C43" s="2" t="s">
        <v>20</v>
      </c>
    </row>
    <row r="44" spans="1:3" x14ac:dyDescent="0.45">
      <c r="A44" s="5" t="s">
        <v>28</v>
      </c>
      <c r="B44" s="12" t="s">
        <v>60</v>
      </c>
      <c r="C44" s="2" t="s">
        <v>29</v>
      </c>
    </row>
    <row r="45" spans="1:3" x14ac:dyDescent="0.45">
      <c r="A45" s="5" t="s">
        <v>21</v>
      </c>
      <c r="B45" s="12" t="s">
        <v>22</v>
      </c>
      <c r="C45" s="2" t="s">
        <v>23</v>
      </c>
    </row>
    <row r="46" spans="1:3" x14ac:dyDescent="0.45">
      <c r="A46" s="5"/>
      <c r="B46" s="12"/>
      <c r="C46" s="2"/>
    </row>
    <row r="47" spans="1:3" x14ac:dyDescent="0.45">
      <c r="A47" s="5" t="s">
        <v>24</v>
      </c>
      <c r="B47" s="12" t="b">
        <v>1</v>
      </c>
      <c r="C47" s="2" t="s">
        <v>25</v>
      </c>
    </row>
    <row r="48" spans="1:3" x14ac:dyDescent="0.45">
      <c r="A48" s="5" t="s">
        <v>26</v>
      </c>
      <c r="B48" s="12" t="b">
        <v>0</v>
      </c>
      <c r="C48" s="2" t="s">
        <v>27</v>
      </c>
    </row>
    <row r="49" spans="1:4" x14ac:dyDescent="0.45">
      <c r="A49" s="5" t="s">
        <v>146</v>
      </c>
      <c r="B49" s="12" t="b">
        <v>1</v>
      </c>
      <c r="C49" s="2" t="s">
        <v>70</v>
      </c>
    </row>
    <row r="52" spans="1:4" x14ac:dyDescent="0.45">
      <c r="C52" s="2"/>
    </row>
    <row r="53" spans="1:4" s="3" customFormat="1" x14ac:dyDescent="0.45">
      <c r="A53" s="3" t="s">
        <v>30</v>
      </c>
      <c r="B53" s="11" t="s">
        <v>31</v>
      </c>
      <c r="C53" s="4"/>
    </row>
    <row r="54" spans="1:4" x14ac:dyDescent="0.45">
      <c r="C54" s="2"/>
    </row>
    <row r="55" spans="1:4" x14ac:dyDescent="0.45">
      <c r="A55" s="5" t="s">
        <v>55</v>
      </c>
      <c r="B55" s="13">
        <v>1000000000000</v>
      </c>
      <c r="C55" s="2" t="s">
        <v>57</v>
      </c>
    </row>
    <row r="56" spans="1:4" x14ac:dyDescent="0.45">
      <c r="A56" s="5" t="s">
        <v>56</v>
      </c>
      <c r="B56" s="13">
        <v>1000000000000</v>
      </c>
      <c r="C56" s="2" t="s">
        <v>58</v>
      </c>
    </row>
    <row r="57" spans="1:4" x14ac:dyDescent="0.45">
      <c r="A57" s="5"/>
      <c r="B57" s="12"/>
      <c r="C57" s="2"/>
    </row>
    <row r="58" spans="1:4" x14ac:dyDescent="0.45">
      <c r="A58" s="5" t="s">
        <v>32</v>
      </c>
      <c r="B58" s="12" t="s">
        <v>63</v>
      </c>
      <c r="C58" s="2"/>
    </row>
    <row r="59" spans="1:4" x14ac:dyDescent="0.45">
      <c r="A59" s="5" t="s">
        <v>71</v>
      </c>
      <c r="B59" s="12" t="b">
        <v>1</v>
      </c>
      <c r="C59" s="2" t="s">
        <v>72</v>
      </c>
    </row>
    <row r="60" spans="1:4" x14ac:dyDescent="0.45">
      <c r="A60" s="5"/>
      <c r="B60" s="12"/>
      <c r="C60" s="2"/>
      <c r="D60" s="2"/>
    </row>
    <row r="61" spans="1:4" x14ac:dyDescent="0.45">
      <c r="A61" s="5" t="s">
        <v>33</v>
      </c>
      <c r="B61" s="12">
        <v>2015</v>
      </c>
      <c r="C61" s="2" t="s">
        <v>101</v>
      </c>
      <c r="D61" s="2"/>
    </row>
    <row r="62" spans="1:4" x14ac:dyDescent="0.45">
      <c r="A62" s="5" t="s">
        <v>34</v>
      </c>
      <c r="B62" s="12">
        <v>1</v>
      </c>
      <c r="C62" s="2" t="s">
        <v>101</v>
      </c>
      <c r="D62" s="2"/>
    </row>
    <row r="63" spans="1:4" x14ac:dyDescent="0.45">
      <c r="A63" s="5" t="s">
        <v>35</v>
      </c>
      <c r="B63" s="12">
        <v>1</v>
      </c>
      <c r="C63" s="2" t="s">
        <v>101</v>
      </c>
      <c r="D63" s="2"/>
    </row>
    <row r="64" spans="1:4" x14ac:dyDescent="0.45">
      <c r="A64" s="5" t="s">
        <v>36</v>
      </c>
      <c r="B64" s="12">
        <v>1</v>
      </c>
      <c r="C64" s="2" t="s">
        <v>101</v>
      </c>
      <c r="D64" s="2"/>
    </row>
    <row r="65" spans="1:5" x14ac:dyDescent="0.45">
      <c r="A65" s="5" t="s">
        <v>37</v>
      </c>
      <c r="B65" s="12">
        <v>2015</v>
      </c>
      <c r="C65" s="2" t="s">
        <v>101</v>
      </c>
      <c r="D65" s="2"/>
    </row>
    <row r="66" spans="1:5" x14ac:dyDescent="0.45">
      <c r="A66" s="5" t="s">
        <v>38</v>
      </c>
      <c r="B66" s="12">
        <v>12</v>
      </c>
      <c r="C66" s="2" t="s">
        <v>101</v>
      </c>
      <c r="D66" s="2"/>
    </row>
    <row r="67" spans="1:5" x14ac:dyDescent="0.45">
      <c r="A67" s="5" t="s">
        <v>39</v>
      </c>
      <c r="B67" s="12">
        <v>31</v>
      </c>
      <c r="C67" s="2" t="s">
        <v>101</v>
      </c>
      <c r="D67" s="2"/>
    </row>
    <row r="68" spans="1:5" x14ac:dyDescent="0.45">
      <c r="A68" s="5" t="s">
        <v>40</v>
      </c>
      <c r="B68" s="12">
        <v>24</v>
      </c>
      <c r="C68" s="2" t="s">
        <v>101</v>
      </c>
      <c r="D68" s="2"/>
    </row>
    <row r="69" spans="1:5" x14ac:dyDescent="0.45">
      <c r="A69" s="5"/>
      <c r="B69" s="12"/>
      <c r="C69" s="2"/>
      <c r="D69" s="2"/>
    </row>
    <row r="70" spans="1:5" x14ac:dyDescent="0.45">
      <c r="A70" s="5" t="s">
        <v>41</v>
      </c>
      <c r="B70" s="12" t="s">
        <v>61</v>
      </c>
      <c r="C70" s="2"/>
      <c r="D70" s="2"/>
    </row>
    <row r="71" spans="1:5" x14ac:dyDescent="0.45">
      <c r="A71" s="5" t="s">
        <v>93</v>
      </c>
      <c r="B71" s="14">
        <v>2.4911838084243729E-2</v>
      </c>
      <c r="C71" s="2" t="s">
        <v>65</v>
      </c>
      <c r="D71" s="2" t="s">
        <v>67</v>
      </c>
    </row>
    <row r="72" spans="1:5" x14ac:dyDescent="0.45">
      <c r="A72" s="5" t="s">
        <v>83</v>
      </c>
      <c r="B72" s="13">
        <f>0.00000001</f>
        <v>1E-8</v>
      </c>
      <c r="C72" s="2" t="s">
        <v>42</v>
      </c>
      <c r="D72" s="2"/>
    </row>
    <row r="73" spans="1:5" x14ac:dyDescent="0.45">
      <c r="A73" s="5"/>
      <c r="B73" s="12"/>
      <c r="C73" s="2"/>
      <c r="D73" s="2"/>
    </row>
    <row r="74" spans="1:5" x14ac:dyDescent="0.45">
      <c r="A74" s="5" t="s">
        <v>43</v>
      </c>
      <c r="B74" s="12" t="s">
        <v>62</v>
      </c>
      <c r="C74" s="2"/>
      <c r="D74" s="2"/>
    </row>
    <row r="75" spans="1:5" x14ac:dyDescent="0.45">
      <c r="A75" s="5" t="s">
        <v>94</v>
      </c>
      <c r="B75" s="14">
        <v>2.0648572594225215E-2</v>
      </c>
      <c r="C75" s="2" t="s">
        <v>65</v>
      </c>
      <c r="D75" s="2" t="s">
        <v>68</v>
      </c>
    </row>
    <row r="76" spans="1:5" x14ac:dyDescent="0.45">
      <c r="A76" s="5" t="s">
        <v>84</v>
      </c>
      <c r="B76" s="13">
        <v>1.0999999999999999E-8</v>
      </c>
      <c r="C76" s="2" t="s">
        <v>45</v>
      </c>
      <c r="D76" s="2"/>
    </row>
    <row r="77" spans="1:5" x14ac:dyDescent="0.45">
      <c r="A77" s="5"/>
      <c r="B77" s="12"/>
      <c r="C77" s="2"/>
      <c r="D77" s="2"/>
    </row>
    <row r="78" spans="1:5" x14ac:dyDescent="0.45">
      <c r="A78" s="5" t="s">
        <v>95</v>
      </c>
      <c r="B78" s="14">
        <v>1.1841887362491711E-2</v>
      </c>
      <c r="C78" s="2" t="s">
        <v>65</v>
      </c>
      <c r="D78" s="16">
        <v>2.7271220888813726E-2</v>
      </c>
      <c r="E78" s="2" t="s">
        <v>102</v>
      </c>
    </row>
    <row r="79" spans="1:5" x14ac:dyDescent="0.45">
      <c r="A79" s="5" t="s">
        <v>85</v>
      </c>
      <c r="B79" s="14">
        <v>2.2590009128958689E-2</v>
      </c>
      <c r="C79" s="2" t="s">
        <v>44</v>
      </c>
      <c r="D79" s="16">
        <v>2.9679010772171249E-2</v>
      </c>
      <c r="E79" s="2" t="s">
        <v>102</v>
      </c>
    </row>
    <row r="80" spans="1:5" x14ac:dyDescent="0.45">
      <c r="A80" s="5"/>
      <c r="B80" s="12"/>
      <c r="C80" s="2"/>
      <c r="D80" s="2"/>
    </row>
    <row r="81" spans="1:5" x14ac:dyDescent="0.45">
      <c r="A81" s="5" t="s">
        <v>96</v>
      </c>
      <c r="B81" s="14">
        <v>6.2433901191501419E-2</v>
      </c>
      <c r="C81" s="2" t="s">
        <v>65</v>
      </c>
      <c r="D81" s="2" t="s">
        <v>69</v>
      </c>
    </row>
    <row r="82" spans="1:5" x14ac:dyDescent="0.45">
      <c r="A82" s="5" t="s">
        <v>86</v>
      </c>
      <c r="B82" s="14">
        <v>2.5158160216169324E-2</v>
      </c>
      <c r="C82" s="2" t="s">
        <v>44</v>
      </c>
      <c r="D82" s="2"/>
    </row>
    <row r="83" spans="1:5" x14ac:dyDescent="0.45">
      <c r="A83" s="5"/>
      <c r="B83" s="12"/>
      <c r="C83" s="2"/>
      <c r="D83" s="2"/>
    </row>
    <row r="84" spans="1:5" x14ac:dyDescent="0.45">
      <c r="A84" s="5" t="s">
        <v>97</v>
      </c>
      <c r="B84" s="12">
        <f>261*0.08/8760</f>
        <v>2.3835616438356165E-3</v>
      </c>
      <c r="C84" s="2" t="s">
        <v>73</v>
      </c>
      <c r="D84" s="2" t="s">
        <v>74</v>
      </c>
    </row>
    <row r="85" spans="1:5" x14ac:dyDescent="0.45">
      <c r="A85" s="5" t="s">
        <v>87</v>
      </c>
      <c r="B85" s="12">
        <v>0</v>
      </c>
      <c r="C85" s="2" t="s">
        <v>65</v>
      </c>
      <c r="D85" s="2"/>
    </row>
    <row r="86" spans="1:5" x14ac:dyDescent="0.45">
      <c r="A86" s="5" t="s">
        <v>88</v>
      </c>
      <c r="B86" s="12">
        <v>0</v>
      </c>
      <c r="C86" s="2" t="s">
        <v>65</v>
      </c>
      <c r="D86" s="2"/>
    </row>
    <row r="87" spans="1:5" x14ac:dyDescent="0.45">
      <c r="A87" s="5" t="s">
        <v>46</v>
      </c>
      <c r="B87" s="12">
        <v>0.9</v>
      </c>
      <c r="C87" s="2"/>
      <c r="D87" s="2"/>
    </row>
    <row r="88" spans="1:5" ht="13.05" customHeight="1" x14ac:dyDescent="0.45">
      <c r="A88" s="5" t="s">
        <v>47</v>
      </c>
      <c r="B88" s="12">
        <f>1.01^(1/(24*365.24/12))-1</f>
        <v>1.3621726294266168E-5</v>
      </c>
      <c r="C88" s="2" t="s">
        <v>48</v>
      </c>
      <c r="D88" s="2"/>
      <c r="E88" s="1" t="s">
        <v>105</v>
      </c>
    </row>
    <row r="89" spans="1:5" x14ac:dyDescent="0.45">
      <c r="A89" s="5" t="s">
        <v>49</v>
      </c>
      <c r="B89" s="12">
        <v>6</v>
      </c>
      <c r="C89" s="2" t="s">
        <v>50</v>
      </c>
      <c r="D89" s="2" t="s">
        <v>75</v>
      </c>
    </row>
    <row r="90" spans="1:5" x14ac:dyDescent="0.45">
      <c r="A90" s="5"/>
      <c r="B90" s="12"/>
      <c r="C90" s="2"/>
      <c r="D90" s="2"/>
    </row>
    <row r="91" spans="1:5" x14ac:dyDescent="0.45">
      <c r="A91" s="5" t="s">
        <v>98</v>
      </c>
      <c r="B91" s="12">
        <v>2.7397260273972604E-6</v>
      </c>
      <c r="C91" s="2" t="s">
        <v>73</v>
      </c>
      <c r="D91" s="12">
        <f>0.3*0.08/8760</f>
        <v>2.7397260273972604E-6</v>
      </c>
      <c r="E91" s="2" t="s">
        <v>76</v>
      </c>
    </row>
    <row r="92" spans="1:5" x14ac:dyDescent="0.45">
      <c r="A92" s="5" t="s">
        <v>99</v>
      </c>
      <c r="B92" s="12">
        <f>1100*0.08/8760</f>
        <v>1.0045662100456621E-2</v>
      </c>
      <c r="C92" s="2" t="s">
        <v>65</v>
      </c>
      <c r="D92" s="2" t="s">
        <v>65</v>
      </c>
    </row>
    <row r="93" spans="1:5" x14ac:dyDescent="0.45">
      <c r="A93" s="5" t="s">
        <v>100</v>
      </c>
      <c r="B93" s="12">
        <f>4600*0.08/8760</f>
        <v>4.2009132420091327E-2</v>
      </c>
      <c r="C93" s="2" t="s">
        <v>65</v>
      </c>
      <c r="D93" s="2" t="s">
        <v>77</v>
      </c>
    </row>
    <row r="94" spans="1:5" x14ac:dyDescent="0.45">
      <c r="A94" s="5" t="s">
        <v>89</v>
      </c>
      <c r="B94" s="12">
        <v>0</v>
      </c>
      <c r="C94" s="2" t="s">
        <v>65</v>
      </c>
      <c r="D94" s="2"/>
    </row>
    <row r="95" spans="1:5" x14ac:dyDescent="0.45">
      <c r="A95" s="5" t="s">
        <v>90</v>
      </c>
      <c r="B95" s="12">
        <v>0</v>
      </c>
      <c r="C95" s="2" t="s">
        <v>65</v>
      </c>
      <c r="D95" s="2"/>
    </row>
    <row r="96" spans="1:5" ht="13.05" customHeight="1" x14ac:dyDescent="0.45">
      <c r="A96" s="5" t="s">
        <v>106</v>
      </c>
      <c r="B96" s="12">
        <v>1.1351367708023474E-6</v>
      </c>
      <c r="C96" s="2" t="s">
        <v>48</v>
      </c>
      <c r="D96" s="12">
        <f>1.01^(1/(24*365.24))-1</f>
        <v>1.1351367708023474E-6</v>
      </c>
      <c r="E96" s="1" t="s">
        <v>107</v>
      </c>
    </row>
    <row r="97" spans="1:20" x14ac:dyDescent="0.45">
      <c r="A97" s="5" t="s">
        <v>64</v>
      </c>
      <c r="B97" s="12">
        <v>0.3</v>
      </c>
      <c r="C97" s="2"/>
      <c r="D97" s="2"/>
    </row>
    <row r="98" spans="1:20" x14ac:dyDescent="0.45">
      <c r="A98" s="5"/>
      <c r="B98" s="12"/>
      <c r="C98" s="2"/>
      <c r="D98" s="2"/>
    </row>
    <row r="99" spans="1:20" x14ac:dyDescent="0.45">
      <c r="A99" s="5" t="s">
        <v>91</v>
      </c>
      <c r="B99" s="12">
        <v>10</v>
      </c>
      <c r="C99" s="2" t="s">
        <v>65</v>
      </c>
      <c r="D99" s="2"/>
    </row>
    <row r="100" spans="1:20" x14ac:dyDescent="0.45">
      <c r="C100" s="10"/>
    </row>
    <row r="101" spans="1:20" x14ac:dyDescent="0.45">
      <c r="C101" s="2" t="s">
        <v>119</v>
      </c>
    </row>
    <row r="102" spans="1:20" s="3" customFormat="1" x14ac:dyDescent="0.45">
      <c r="A102" s="3" t="s">
        <v>51</v>
      </c>
      <c r="B102" s="11" t="s">
        <v>81</v>
      </c>
      <c r="C102" s="4"/>
    </row>
    <row r="103" spans="1:20" s="5" customFormat="1" ht="28.5" x14ac:dyDescent="0.45">
      <c r="A103" s="5" t="s">
        <v>52</v>
      </c>
      <c r="B103" s="5" t="s">
        <v>93</v>
      </c>
      <c r="C103" s="5" t="s">
        <v>83</v>
      </c>
      <c r="D103" s="5" t="s">
        <v>94</v>
      </c>
      <c r="E103" s="5" t="s">
        <v>84</v>
      </c>
      <c r="F103" s="5" t="s">
        <v>95</v>
      </c>
      <c r="G103" s="5" t="s">
        <v>85</v>
      </c>
      <c r="H103" s="5" t="s">
        <v>96</v>
      </c>
      <c r="I103" s="5" t="s">
        <v>86</v>
      </c>
      <c r="J103" s="5" t="s">
        <v>97</v>
      </c>
      <c r="K103" s="5" t="s">
        <v>87</v>
      </c>
      <c r="L103" s="5" t="s">
        <v>88</v>
      </c>
      <c r="M103" s="5" t="s">
        <v>98</v>
      </c>
      <c r="N103" s="5" t="s">
        <v>99</v>
      </c>
      <c r="O103" s="5" t="s">
        <v>100</v>
      </c>
      <c r="P103" s="5" t="s">
        <v>89</v>
      </c>
      <c r="Q103" s="5" t="s">
        <v>90</v>
      </c>
      <c r="R103" s="5" t="s">
        <v>91</v>
      </c>
      <c r="S103" s="5" t="s">
        <v>55</v>
      </c>
      <c r="T103" s="5" t="s">
        <v>56</v>
      </c>
    </row>
    <row r="104" spans="1:20" x14ac:dyDescent="0.45">
      <c r="B104" s="1"/>
    </row>
    <row r="105" spans="1:20" s="15" customFormat="1" x14ac:dyDescent="0.45">
      <c r="A105" s="15" t="s">
        <v>120</v>
      </c>
      <c r="B105" s="15">
        <v>1</v>
      </c>
      <c r="C105" s="15">
        <v>1</v>
      </c>
      <c r="D105" s="15">
        <v>1</v>
      </c>
      <c r="E105" s="15">
        <v>1</v>
      </c>
      <c r="F105" s="15">
        <v>1</v>
      </c>
      <c r="G105" s="15">
        <v>1</v>
      </c>
      <c r="H105" s="15">
        <v>1</v>
      </c>
      <c r="I105" s="15">
        <v>1</v>
      </c>
      <c r="J105" s="15">
        <v>1</v>
      </c>
      <c r="K105" s="15">
        <v>1</v>
      </c>
      <c r="L105" s="15">
        <v>1</v>
      </c>
      <c r="M105" s="15">
        <v>1</v>
      </c>
      <c r="N105" s="15">
        <v>1</v>
      </c>
      <c r="O105" s="15">
        <v>1</v>
      </c>
      <c r="P105" s="15">
        <v>1</v>
      </c>
      <c r="Q105" s="15">
        <v>1</v>
      </c>
      <c r="R105" s="15">
        <v>1</v>
      </c>
      <c r="S105" s="17">
        <v>100000000</v>
      </c>
      <c r="T105" s="17">
        <v>100000000</v>
      </c>
    </row>
    <row r="106" spans="1:20" s="15" customFormat="1" x14ac:dyDescent="0.45">
      <c r="A106" s="15" t="s">
        <v>121</v>
      </c>
      <c r="B106" s="15">
        <v>1</v>
      </c>
      <c r="C106" s="15">
        <v>1</v>
      </c>
      <c r="D106" s="15">
        <v>1</v>
      </c>
      <c r="E106" s="15">
        <v>1</v>
      </c>
      <c r="F106" s="15">
        <v>1</v>
      </c>
      <c r="G106" s="15">
        <v>1</v>
      </c>
      <c r="H106" s="15">
        <v>1</v>
      </c>
      <c r="I106" s="15">
        <v>1</v>
      </c>
      <c r="J106" s="15">
        <v>1</v>
      </c>
      <c r="K106" s="15">
        <v>1</v>
      </c>
      <c r="L106" s="15">
        <v>1</v>
      </c>
      <c r="M106" s="15">
        <v>1</v>
      </c>
      <c r="N106" s="15">
        <v>1</v>
      </c>
      <c r="O106" s="15">
        <v>1</v>
      </c>
      <c r="P106" s="15">
        <v>1</v>
      </c>
      <c r="Q106" s="15">
        <v>1</v>
      </c>
      <c r="R106" s="15">
        <v>1</v>
      </c>
      <c r="S106" s="17">
        <v>1000000000</v>
      </c>
      <c r="T106" s="17">
        <v>1000000000</v>
      </c>
    </row>
    <row r="107" spans="1:20" s="15" customFormat="1" x14ac:dyDescent="0.45">
      <c r="A107" s="15" t="s">
        <v>122</v>
      </c>
      <c r="B107" s="15">
        <v>1</v>
      </c>
      <c r="C107" s="15">
        <v>1</v>
      </c>
      <c r="D107" s="15">
        <v>1</v>
      </c>
      <c r="E107" s="15">
        <v>1</v>
      </c>
      <c r="F107" s="15">
        <v>1</v>
      </c>
      <c r="G107" s="15">
        <v>1</v>
      </c>
      <c r="H107" s="15">
        <v>1</v>
      </c>
      <c r="I107" s="15">
        <v>1</v>
      </c>
      <c r="J107" s="15">
        <v>1</v>
      </c>
      <c r="K107" s="15">
        <v>1</v>
      </c>
      <c r="L107" s="15">
        <v>1</v>
      </c>
      <c r="M107" s="15">
        <v>1</v>
      </c>
      <c r="N107" s="15">
        <v>1</v>
      </c>
      <c r="O107" s="15">
        <v>1</v>
      </c>
      <c r="P107" s="15">
        <v>1</v>
      </c>
      <c r="Q107" s="15">
        <v>1</v>
      </c>
      <c r="R107" s="15">
        <v>1</v>
      </c>
      <c r="S107" s="17">
        <v>10000000000</v>
      </c>
      <c r="T107" s="17">
        <v>10000000000</v>
      </c>
    </row>
    <row r="108" spans="1:20" s="15" customFormat="1" x14ac:dyDescent="0.45">
      <c r="A108" s="15" t="s">
        <v>123</v>
      </c>
      <c r="B108" s="15">
        <v>1</v>
      </c>
      <c r="C108" s="15">
        <v>1</v>
      </c>
      <c r="D108" s="15">
        <v>1</v>
      </c>
      <c r="E108" s="15">
        <v>1</v>
      </c>
      <c r="F108" s="15">
        <v>1</v>
      </c>
      <c r="G108" s="15">
        <v>1</v>
      </c>
      <c r="H108" s="15">
        <v>1</v>
      </c>
      <c r="I108" s="15">
        <v>1</v>
      </c>
      <c r="J108" s="15">
        <v>1</v>
      </c>
      <c r="K108" s="15">
        <v>1</v>
      </c>
      <c r="L108" s="15">
        <v>1</v>
      </c>
      <c r="M108" s="15">
        <v>1</v>
      </c>
      <c r="N108" s="15">
        <v>1</v>
      </c>
      <c r="O108" s="15">
        <v>1</v>
      </c>
      <c r="P108" s="15">
        <v>1</v>
      </c>
      <c r="Q108" s="15">
        <v>1</v>
      </c>
      <c r="R108" s="15">
        <v>1</v>
      </c>
      <c r="S108" s="17">
        <v>100000000000</v>
      </c>
      <c r="T108" s="17">
        <v>100000000000</v>
      </c>
    </row>
    <row r="109" spans="1:20" s="15" customFormat="1" x14ac:dyDescent="0.45">
      <c r="A109" s="15" t="s">
        <v>124</v>
      </c>
      <c r="B109" s="15">
        <v>1</v>
      </c>
      <c r="C109" s="15">
        <v>1</v>
      </c>
      <c r="D109" s="15">
        <v>1</v>
      </c>
      <c r="E109" s="15">
        <v>1</v>
      </c>
      <c r="F109" s="15">
        <v>1</v>
      </c>
      <c r="G109" s="15">
        <v>1</v>
      </c>
      <c r="H109" s="15">
        <v>1</v>
      </c>
      <c r="I109" s="15">
        <v>1</v>
      </c>
      <c r="J109" s="15">
        <v>1</v>
      </c>
      <c r="K109" s="15">
        <v>1</v>
      </c>
      <c r="L109" s="15">
        <v>1</v>
      </c>
      <c r="M109" s="15">
        <v>1</v>
      </c>
      <c r="N109" s="15">
        <v>1</v>
      </c>
      <c r="O109" s="15">
        <v>1</v>
      </c>
      <c r="P109" s="15">
        <v>1</v>
      </c>
      <c r="Q109" s="15">
        <v>1</v>
      </c>
      <c r="R109" s="15">
        <v>1</v>
      </c>
      <c r="S109" s="17">
        <v>1000000000000</v>
      </c>
      <c r="T109" s="17">
        <v>1000000000000</v>
      </c>
    </row>
    <row r="110" spans="1:20" s="15" customFormat="1" x14ac:dyDescent="0.45">
      <c r="A110" s="15" t="s">
        <v>125</v>
      </c>
      <c r="B110" s="15">
        <v>1</v>
      </c>
      <c r="C110" s="15">
        <v>1</v>
      </c>
      <c r="D110" s="15">
        <v>1</v>
      </c>
      <c r="E110" s="15">
        <v>1</v>
      </c>
      <c r="F110" s="15">
        <v>1</v>
      </c>
      <c r="G110" s="15">
        <v>1</v>
      </c>
      <c r="H110" s="15">
        <v>1</v>
      </c>
      <c r="I110" s="15">
        <v>1</v>
      </c>
      <c r="J110" s="15">
        <v>1</v>
      </c>
      <c r="K110" s="15">
        <v>1</v>
      </c>
      <c r="L110" s="15">
        <v>1</v>
      </c>
      <c r="M110" s="15">
        <v>1</v>
      </c>
      <c r="N110" s="15">
        <v>1</v>
      </c>
      <c r="O110" s="15">
        <v>1</v>
      </c>
      <c r="P110" s="15">
        <v>1</v>
      </c>
      <c r="Q110" s="15">
        <v>1</v>
      </c>
      <c r="R110" s="15">
        <v>1</v>
      </c>
      <c r="S110" s="17">
        <v>10000000000000</v>
      </c>
      <c r="T110" s="17">
        <v>10000000000000</v>
      </c>
    </row>
    <row r="112" spans="1:20" s="3" customFormat="1" x14ac:dyDescent="0.45">
      <c r="A112" s="3" t="s">
        <v>53</v>
      </c>
      <c r="B112" s="11"/>
    </row>
    <row r="116" spans="1:1" x14ac:dyDescent="0.45">
      <c r="A116" s="1" t="s">
        <v>54</v>
      </c>
    </row>
  </sheetData>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BF5ED-661D-4D09-9F77-3E237FF024FA}">
  <dimension ref="A1:T116"/>
  <sheetViews>
    <sheetView topLeftCell="A28" workbookViewId="0">
      <selection activeCell="B43" sqref="B43"/>
    </sheetView>
  </sheetViews>
  <sheetFormatPr defaultColWidth="16.53125" defaultRowHeight="14.25" x14ac:dyDescent="0.45"/>
  <cols>
    <col min="1" max="1" width="36" style="1" customWidth="1"/>
    <col min="2" max="2" width="35.73046875" style="10" customWidth="1"/>
    <col min="3" max="16384" width="16.53125" style="1"/>
  </cols>
  <sheetData>
    <row r="1" spans="1:2" s="7" customFormat="1" x14ac:dyDescent="0.45">
      <c r="A1" s="7" t="s">
        <v>0</v>
      </c>
      <c r="B1" s="9"/>
    </row>
    <row r="2" spans="1:2" s="2" customFormat="1" x14ac:dyDescent="0.45">
      <c r="B2" s="10"/>
    </row>
    <row r="3" spans="1:2" s="2" customFormat="1" x14ac:dyDescent="0.45">
      <c r="A3" s="2" t="s">
        <v>1</v>
      </c>
      <c r="B3" s="10"/>
    </row>
    <row r="4" spans="1:2" s="2" customFormat="1" x14ac:dyDescent="0.45">
      <c r="B4" s="10"/>
    </row>
    <row r="5" spans="1:2" s="2" customFormat="1" x14ac:dyDescent="0.45">
      <c r="A5" s="2" t="s">
        <v>78</v>
      </c>
      <c r="B5" s="10"/>
    </row>
    <row r="6" spans="1:2" s="2" customFormat="1" x14ac:dyDescent="0.45">
      <c r="A6" s="2" t="s">
        <v>79</v>
      </c>
      <c r="B6" s="10"/>
    </row>
    <row r="7" spans="1:2" s="2" customFormat="1" x14ac:dyDescent="0.45">
      <c r="A7" s="2" t="s">
        <v>80</v>
      </c>
      <c r="B7" s="10"/>
    </row>
    <row r="8" spans="1:2" s="2" customFormat="1" x14ac:dyDescent="0.45">
      <c r="B8" s="10"/>
    </row>
    <row r="9" spans="1:2" s="2" customFormat="1" x14ac:dyDescent="0.45">
      <c r="A9" s="2" t="s">
        <v>2</v>
      </c>
      <c r="B9" s="10"/>
    </row>
    <row r="10" spans="1:2" s="2" customFormat="1" x14ac:dyDescent="0.45">
      <c r="A10" s="2" t="s">
        <v>3</v>
      </c>
      <c r="B10" s="10"/>
    </row>
    <row r="11" spans="1:2" s="2" customFormat="1" x14ac:dyDescent="0.45">
      <c r="A11" s="2" t="s">
        <v>4</v>
      </c>
      <c r="B11" s="10"/>
    </row>
    <row r="12" spans="1:2" s="2" customFormat="1" x14ac:dyDescent="0.45">
      <c r="B12" s="10"/>
    </row>
    <row r="13" spans="1:2" s="2" customFormat="1" x14ac:dyDescent="0.45">
      <c r="A13" s="2" t="s">
        <v>92</v>
      </c>
      <c r="B13" s="10"/>
    </row>
    <row r="14" spans="1:2" s="2" customFormat="1" x14ac:dyDescent="0.45">
      <c r="B14" s="10"/>
    </row>
    <row r="15" spans="1:2" s="2" customFormat="1" x14ac:dyDescent="0.45">
      <c r="A15" s="2" t="s">
        <v>5</v>
      </c>
      <c r="B15" s="10"/>
    </row>
    <row r="16" spans="1:2" s="2" customFormat="1" x14ac:dyDescent="0.45">
      <c r="B16" s="10"/>
    </row>
    <row r="17" spans="1:2" s="2" customFormat="1" x14ac:dyDescent="0.45">
      <c r="A17" s="2" t="s">
        <v>6</v>
      </c>
      <c r="B17" s="10"/>
    </row>
    <row r="18" spans="1:2" s="2" customFormat="1" x14ac:dyDescent="0.45">
      <c r="B18" s="10"/>
    </row>
    <row r="19" spans="1:2" s="2" customFormat="1" x14ac:dyDescent="0.45">
      <c r="A19" s="2" t="s">
        <v>66</v>
      </c>
      <c r="B19" s="10"/>
    </row>
    <row r="20" spans="1:2" s="2" customFormat="1" x14ac:dyDescent="0.45">
      <c r="A20" s="2" t="s">
        <v>82</v>
      </c>
      <c r="B20" s="10"/>
    </row>
    <row r="21" spans="1:2" s="2" customFormat="1" x14ac:dyDescent="0.45">
      <c r="B21" s="10"/>
    </row>
    <row r="22" spans="1:2" s="2" customFormat="1" x14ac:dyDescent="0.45">
      <c r="A22" s="2" t="s">
        <v>7</v>
      </c>
      <c r="B22" s="10"/>
    </row>
    <row r="23" spans="1:2" s="2" customFormat="1" x14ac:dyDescent="0.45">
      <c r="B23" s="10"/>
    </row>
    <row r="24" spans="1:2" s="2" customFormat="1" x14ac:dyDescent="0.45">
      <c r="A24" s="2" t="s">
        <v>8</v>
      </c>
      <c r="B24" s="10"/>
    </row>
    <row r="25" spans="1:2" s="2" customFormat="1" x14ac:dyDescent="0.45">
      <c r="B25" s="10"/>
    </row>
    <row r="26" spans="1:2" s="2" customFormat="1" x14ac:dyDescent="0.45">
      <c r="A26" s="2" t="s">
        <v>9</v>
      </c>
      <c r="B26" s="10"/>
    </row>
    <row r="27" spans="1:2" s="2" customFormat="1" x14ac:dyDescent="0.45">
      <c r="B27" s="10"/>
    </row>
    <row r="28" spans="1:2" s="2" customFormat="1" x14ac:dyDescent="0.45">
      <c r="A28" s="2" t="s">
        <v>10</v>
      </c>
      <c r="B28" s="10"/>
    </row>
    <row r="29" spans="1:2" s="2" customFormat="1" x14ac:dyDescent="0.45">
      <c r="B29" s="10"/>
    </row>
    <row r="30" spans="1:2" s="2" customFormat="1" x14ac:dyDescent="0.45">
      <c r="A30" s="2" t="s">
        <v>11</v>
      </c>
      <c r="B30" s="10"/>
    </row>
    <row r="31" spans="1:2" s="2" customFormat="1" x14ac:dyDescent="0.45">
      <c r="B31" s="10"/>
    </row>
    <row r="32" spans="1:2" s="2" customFormat="1" x14ac:dyDescent="0.45">
      <c r="A32" s="2" t="s">
        <v>12</v>
      </c>
      <c r="B32" s="10"/>
    </row>
    <row r="33" spans="1:3" s="2" customFormat="1" x14ac:dyDescent="0.45">
      <c r="B33" s="10"/>
    </row>
    <row r="34" spans="1:3" s="2" customFormat="1" x14ac:dyDescent="0.45">
      <c r="A34" s="2" t="s">
        <v>13</v>
      </c>
      <c r="B34" s="10"/>
    </row>
    <row r="35" spans="1:3" s="2" customFormat="1" x14ac:dyDescent="0.45">
      <c r="A35" s="2" t="s">
        <v>14</v>
      </c>
      <c r="B35" s="10"/>
    </row>
    <row r="36" spans="1:3" s="2" customFormat="1" x14ac:dyDescent="0.45">
      <c r="B36" s="10"/>
    </row>
    <row r="37" spans="1:3" s="2" customFormat="1" x14ac:dyDescent="0.45">
      <c r="A37" s="2" t="s">
        <v>15</v>
      </c>
      <c r="B37" s="10"/>
    </row>
    <row r="38" spans="1:3" s="2" customFormat="1" x14ac:dyDescent="0.45">
      <c r="B38" s="10"/>
    </row>
    <row r="39" spans="1:3" s="2" customFormat="1" x14ac:dyDescent="0.45">
      <c r="A39" s="2" t="s">
        <v>16</v>
      </c>
      <c r="B39" s="10"/>
    </row>
    <row r="41" spans="1:3" s="3" customFormat="1" x14ac:dyDescent="0.45">
      <c r="A41" s="3" t="s">
        <v>17</v>
      </c>
      <c r="B41" s="11" t="s">
        <v>18</v>
      </c>
    </row>
    <row r="43" spans="1:3" x14ac:dyDescent="0.45">
      <c r="A43" s="5" t="s">
        <v>19</v>
      </c>
      <c r="B43" s="12" t="s">
        <v>133</v>
      </c>
      <c r="C43" s="2" t="s">
        <v>20</v>
      </c>
    </row>
    <row r="44" spans="1:3" x14ac:dyDescent="0.45">
      <c r="A44" s="5" t="s">
        <v>28</v>
      </c>
      <c r="B44" s="12" t="s">
        <v>60</v>
      </c>
      <c r="C44" s="2" t="s">
        <v>29</v>
      </c>
    </row>
    <row r="45" spans="1:3" x14ac:dyDescent="0.45">
      <c r="A45" s="5" t="s">
        <v>21</v>
      </c>
      <c r="B45" s="12" t="s">
        <v>22</v>
      </c>
      <c r="C45" s="2" t="s">
        <v>23</v>
      </c>
    </row>
    <row r="46" spans="1:3" x14ac:dyDescent="0.45">
      <c r="A46" s="5"/>
      <c r="B46" s="12"/>
      <c r="C46" s="2"/>
    </row>
    <row r="47" spans="1:3" x14ac:dyDescent="0.45">
      <c r="A47" s="5" t="s">
        <v>24</v>
      </c>
      <c r="B47" s="12" t="b">
        <v>1</v>
      </c>
      <c r="C47" s="2" t="s">
        <v>25</v>
      </c>
    </row>
    <row r="48" spans="1:3" x14ac:dyDescent="0.45">
      <c r="A48" s="5" t="s">
        <v>26</v>
      </c>
      <c r="B48" s="12" t="b">
        <v>0</v>
      </c>
      <c r="C48" s="2" t="s">
        <v>27</v>
      </c>
    </row>
    <row r="49" spans="1:4" x14ac:dyDescent="0.45">
      <c r="A49" s="5" t="s">
        <v>146</v>
      </c>
      <c r="B49" s="12" t="b">
        <v>1</v>
      </c>
      <c r="C49" s="2" t="s">
        <v>70</v>
      </c>
    </row>
    <row r="52" spans="1:4" x14ac:dyDescent="0.45">
      <c r="C52" s="2"/>
    </row>
    <row r="53" spans="1:4" s="3" customFormat="1" x14ac:dyDescent="0.45">
      <c r="A53" s="3" t="s">
        <v>30</v>
      </c>
      <c r="B53" s="11" t="s">
        <v>31</v>
      </c>
      <c r="C53" s="4"/>
    </row>
    <row r="54" spans="1:4" x14ac:dyDescent="0.45">
      <c r="C54" s="2"/>
    </row>
    <row r="55" spans="1:4" x14ac:dyDescent="0.45">
      <c r="A55" s="5" t="s">
        <v>55</v>
      </c>
      <c r="B55" s="13">
        <v>1000000000000</v>
      </c>
      <c r="C55" s="2" t="s">
        <v>57</v>
      </c>
    </row>
    <row r="56" spans="1:4" x14ac:dyDescent="0.45">
      <c r="A56" s="5" t="s">
        <v>56</v>
      </c>
      <c r="B56" s="13">
        <v>1000000000000</v>
      </c>
      <c r="C56" s="2" t="s">
        <v>58</v>
      </c>
    </row>
    <row r="57" spans="1:4" x14ac:dyDescent="0.45">
      <c r="A57" s="5"/>
      <c r="B57" s="12"/>
      <c r="C57" s="2"/>
    </row>
    <row r="58" spans="1:4" x14ac:dyDescent="0.45">
      <c r="A58" s="5" t="s">
        <v>32</v>
      </c>
      <c r="B58" s="12" t="s">
        <v>63</v>
      </c>
      <c r="C58" s="2"/>
    </row>
    <row r="59" spans="1:4" x14ac:dyDescent="0.45">
      <c r="A59" s="5" t="s">
        <v>71</v>
      </c>
      <c r="B59" s="12" t="b">
        <v>1</v>
      </c>
      <c r="C59" s="2" t="s">
        <v>72</v>
      </c>
    </row>
    <row r="60" spans="1:4" x14ac:dyDescent="0.45">
      <c r="A60" s="5"/>
      <c r="B60" s="12"/>
      <c r="C60" s="2"/>
      <c r="D60" s="2"/>
    </row>
    <row r="61" spans="1:4" x14ac:dyDescent="0.45">
      <c r="A61" s="5" t="s">
        <v>33</v>
      </c>
      <c r="B61" s="12">
        <v>2015</v>
      </c>
      <c r="C61" s="2" t="s">
        <v>101</v>
      </c>
      <c r="D61" s="2"/>
    </row>
    <row r="62" spans="1:4" x14ac:dyDescent="0.45">
      <c r="A62" s="5" t="s">
        <v>34</v>
      </c>
      <c r="B62" s="12">
        <v>1</v>
      </c>
      <c r="C62" s="2" t="s">
        <v>101</v>
      </c>
      <c r="D62" s="2"/>
    </row>
    <row r="63" spans="1:4" x14ac:dyDescent="0.45">
      <c r="A63" s="5" t="s">
        <v>35</v>
      </c>
      <c r="B63" s="12">
        <v>1</v>
      </c>
      <c r="C63" s="2" t="s">
        <v>101</v>
      </c>
      <c r="D63" s="2"/>
    </row>
    <row r="64" spans="1:4" x14ac:dyDescent="0.45">
      <c r="A64" s="5" t="s">
        <v>36</v>
      </c>
      <c r="B64" s="12">
        <v>1</v>
      </c>
      <c r="C64" s="2" t="s">
        <v>101</v>
      </c>
      <c r="D64" s="2"/>
    </row>
    <row r="65" spans="1:5" x14ac:dyDescent="0.45">
      <c r="A65" s="5" t="s">
        <v>37</v>
      </c>
      <c r="B65" s="12">
        <v>2015</v>
      </c>
      <c r="C65" s="2" t="s">
        <v>101</v>
      </c>
      <c r="D65" s="2"/>
    </row>
    <row r="66" spans="1:5" x14ac:dyDescent="0.45">
      <c r="A66" s="5" t="s">
        <v>38</v>
      </c>
      <c r="B66" s="12">
        <v>12</v>
      </c>
      <c r="C66" s="2" t="s">
        <v>101</v>
      </c>
      <c r="D66" s="2"/>
    </row>
    <row r="67" spans="1:5" x14ac:dyDescent="0.45">
      <c r="A67" s="5" t="s">
        <v>39</v>
      </c>
      <c r="B67" s="12">
        <v>31</v>
      </c>
      <c r="C67" s="2" t="s">
        <v>101</v>
      </c>
      <c r="D67" s="2"/>
    </row>
    <row r="68" spans="1:5" x14ac:dyDescent="0.45">
      <c r="A68" s="5" t="s">
        <v>40</v>
      </c>
      <c r="B68" s="12">
        <v>24</v>
      </c>
      <c r="C68" s="2" t="s">
        <v>101</v>
      </c>
      <c r="D68" s="2"/>
    </row>
    <row r="69" spans="1:5" x14ac:dyDescent="0.45">
      <c r="A69" s="5"/>
      <c r="B69" s="12"/>
      <c r="C69" s="2"/>
      <c r="D69" s="2"/>
    </row>
    <row r="70" spans="1:5" x14ac:dyDescent="0.45">
      <c r="A70" s="5" t="s">
        <v>41</v>
      </c>
      <c r="B70" s="12" t="s">
        <v>61</v>
      </c>
      <c r="C70" s="2"/>
      <c r="D70" s="2"/>
    </row>
    <row r="71" spans="1:5" x14ac:dyDescent="0.45">
      <c r="A71" s="5" t="s">
        <v>93</v>
      </c>
      <c r="B71" s="14">
        <v>2.4911838084243729E-2</v>
      </c>
      <c r="C71" s="2" t="s">
        <v>65</v>
      </c>
      <c r="D71" s="2" t="s">
        <v>67</v>
      </c>
    </row>
    <row r="72" spans="1:5" x14ac:dyDescent="0.45">
      <c r="A72" s="5" t="s">
        <v>83</v>
      </c>
      <c r="B72" s="13">
        <f>0.00000001</f>
        <v>1E-8</v>
      </c>
      <c r="C72" s="2" t="s">
        <v>42</v>
      </c>
      <c r="D72" s="2"/>
    </row>
    <row r="73" spans="1:5" x14ac:dyDescent="0.45">
      <c r="A73" s="5"/>
      <c r="B73" s="12"/>
      <c r="C73" s="2"/>
      <c r="D73" s="2"/>
    </row>
    <row r="74" spans="1:5" x14ac:dyDescent="0.45">
      <c r="A74" s="5" t="s">
        <v>43</v>
      </c>
      <c r="B74" s="12" t="s">
        <v>62</v>
      </c>
      <c r="C74" s="2"/>
      <c r="D74" s="2"/>
    </row>
    <row r="75" spans="1:5" x14ac:dyDescent="0.45">
      <c r="A75" s="5" t="s">
        <v>94</v>
      </c>
      <c r="B75" s="14">
        <v>2.0648572594225215E-2</v>
      </c>
      <c r="C75" s="2" t="s">
        <v>65</v>
      </c>
      <c r="D75" s="2" t="s">
        <v>68</v>
      </c>
    </row>
    <row r="76" spans="1:5" x14ac:dyDescent="0.45">
      <c r="A76" s="5" t="s">
        <v>84</v>
      </c>
      <c r="B76" s="13">
        <v>1.0999999999999999E-8</v>
      </c>
      <c r="C76" s="2" t="s">
        <v>45</v>
      </c>
      <c r="D76" s="2"/>
    </row>
    <row r="77" spans="1:5" x14ac:dyDescent="0.45">
      <c r="A77" s="5"/>
      <c r="B77" s="12"/>
      <c r="C77" s="2"/>
      <c r="D77" s="2"/>
    </row>
    <row r="78" spans="1:5" x14ac:dyDescent="0.45">
      <c r="A78" s="5" t="s">
        <v>95</v>
      </c>
      <c r="B78" s="14">
        <v>1.1841887362491711E-2</v>
      </c>
      <c r="C78" s="2" t="s">
        <v>65</v>
      </c>
      <c r="D78" s="16">
        <v>2.7271220888813726E-2</v>
      </c>
      <c r="E78" s="2" t="s">
        <v>102</v>
      </c>
    </row>
    <row r="79" spans="1:5" x14ac:dyDescent="0.45">
      <c r="A79" s="5" t="s">
        <v>85</v>
      </c>
      <c r="B79" s="14">
        <v>2.2590009128958689E-2</v>
      </c>
      <c r="C79" s="2" t="s">
        <v>44</v>
      </c>
      <c r="D79" s="16">
        <v>2.9679010772171249E-2</v>
      </c>
      <c r="E79" s="2" t="s">
        <v>102</v>
      </c>
    </row>
    <row r="80" spans="1:5" x14ac:dyDescent="0.45">
      <c r="A80" s="5"/>
      <c r="B80" s="12"/>
      <c r="C80" s="2"/>
      <c r="D80" s="2"/>
    </row>
    <row r="81" spans="1:5" x14ac:dyDescent="0.45">
      <c r="A81" s="5" t="s">
        <v>96</v>
      </c>
      <c r="B81" s="14">
        <v>6.2433901191501419E-2</v>
      </c>
      <c r="C81" s="2" t="s">
        <v>65</v>
      </c>
      <c r="D81" s="2" t="s">
        <v>69</v>
      </c>
    </row>
    <row r="82" spans="1:5" x14ac:dyDescent="0.45">
      <c r="A82" s="5" t="s">
        <v>86</v>
      </c>
      <c r="B82" s="14">
        <v>2.5158160216169324E-2</v>
      </c>
      <c r="C82" s="2" t="s">
        <v>44</v>
      </c>
      <c r="D82" s="2"/>
    </row>
    <row r="83" spans="1:5" x14ac:dyDescent="0.45">
      <c r="A83" s="5"/>
      <c r="B83" s="12"/>
      <c r="C83" s="2"/>
      <c r="D83" s="2"/>
    </row>
    <row r="84" spans="1:5" x14ac:dyDescent="0.45">
      <c r="A84" s="5" t="s">
        <v>97</v>
      </c>
      <c r="B84" s="12">
        <f>261*0.08/8760</f>
        <v>2.3835616438356165E-3</v>
      </c>
      <c r="C84" s="2" t="s">
        <v>73</v>
      </c>
      <c r="D84" s="2" t="s">
        <v>74</v>
      </c>
    </row>
    <row r="85" spans="1:5" x14ac:dyDescent="0.45">
      <c r="A85" s="5" t="s">
        <v>87</v>
      </c>
      <c r="B85" s="12">
        <v>0</v>
      </c>
      <c r="C85" s="2" t="s">
        <v>65</v>
      </c>
      <c r="D85" s="2"/>
    </row>
    <row r="86" spans="1:5" x14ac:dyDescent="0.45">
      <c r="A86" s="5" t="s">
        <v>88</v>
      </c>
      <c r="B86" s="12">
        <v>0</v>
      </c>
      <c r="C86" s="2" t="s">
        <v>65</v>
      </c>
      <c r="D86" s="2"/>
    </row>
    <row r="87" spans="1:5" x14ac:dyDescent="0.45">
      <c r="A87" s="5" t="s">
        <v>46</v>
      </c>
      <c r="B87" s="12">
        <v>0.9</v>
      </c>
      <c r="C87" s="2"/>
      <c r="D87" s="2"/>
    </row>
    <row r="88" spans="1:5" ht="13.05" customHeight="1" x14ac:dyDescent="0.45">
      <c r="A88" s="5" t="s">
        <v>47</v>
      </c>
      <c r="B88" s="12">
        <f>1.01^(1/(24*365.24/12))-1</f>
        <v>1.3621726294266168E-5</v>
      </c>
      <c r="C88" s="2" t="s">
        <v>48</v>
      </c>
      <c r="D88" s="2"/>
      <c r="E88" s="1" t="s">
        <v>105</v>
      </c>
    </row>
    <row r="89" spans="1:5" x14ac:dyDescent="0.45">
      <c r="A89" s="5" t="s">
        <v>49</v>
      </c>
      <c r="B89" s="12">
        <v>6</v>
      </c>
      <c r="C89" s="2" t="s">
        <v>50</v>
      </c>
      <c r="D89" s="2" t="s">
        <v>75</v>
      </c>
    </row>
    <row r="90" spans="1:5" x14ac:dyDescent="0.45">
      <c r="A90" s="5"/>
      <c r="B90" s="12"/>
      <c r="C90" s="2"/>
      <c r="D90" s="2"/>
    </row>
    <row r="91" spans="1:5" x14ac:dyDescent="0.45">
      <c r="A91" s="5" t="s">
        <v>98</v>
      </c>
      <c r="B91" s="12">
        <v>2.7397260273972604E-6</v>
      </c>
      <c r="C91" s="2" t="s">
        <v>73</v>
      </c>
      <c r="D91" s="12">
        <f>0.3*0.08/8760</f>
        <v>2.7397260273972604E-6</v>
      </c>
      <c r="E91" s="2" t="s">
        <v>76</v>
      </c>
    </row>
    <row r="92" spans="1:5" x14ac:dyDescent="0.45">
      <c r="A92" s="5" t="s">
        <v>99</v>
      </c>
      <c r="B92" s="12">
        <f>1100*0.08/8760</f>
        <v>1.0045662100456621E-2</v>
      </c>
      <c r="C92" s="2" t="s">
        <v>65</v>
      </c>
      <c r="D92" s="2" t="s">
        <v>65</v>
      </c>
    </row>
    <row r="93" spans="1:5" x14ac:dyDescent="0.45">
      <c r="A93" s="5" t="s">
        <v>100</v>
      </c>
      <c r="B93" s="12">
        <f>4600*0.08/8760</f>
        <v>4.2009132420091327E-2</v>
      </c>
      <c r="C93" s="2" t="s">
        <v>65</v>
      </c>
      <c r="D93" s="2" t="s">
        <v>77</v>
      </c>
    </row>
    <row r="94" spans="1:5" x14ac:dyDescent="0.45">
      <c r="A94" s="5" t="s">
        <v>89</v>
      </c>
      <c r="B94" s="12">
        <v>0</v>
      </c>
      <c r="C94" s="2" t="s">
        <v>65</v>
      </c>
      <c r="D94" s="2"/>
    </row>
    <row r="95" spans="1:5" x14ac:dyDescent="0.45">
      <c r="A95" s="5" t="s">
        <v>90</v>
      </c>
      <c r="B95" s="12">
        <v>0</v>
      </c>
      <c r="C95" s="2" t="s">
        <v>65</v>
      </c>
      <c r="D95" s="2"/>
    </row>
    <row r="96" spans="1:5" ht="13.05" customHeight="1" x14ac:dyDescent="0.45">
      <c r="A96" s="5" t="s">
        <v>106</v>
      </c>
      <c r="B96" s="12">
        <v>1.1351367708023474E-6</v>
      </c>
      <c r="C96" s="2" t="s">
        <v>48</v>
      </c>
      <c r="D96" s="12">
        <f>1.01^(1/(24*365.24))-1</f>
        <v>1.1351367708023474E-6</v>
      </c>
      <c r="E96" s="1" t="s">
        <v>107</v>
      </c>
    </row>
    <row r="97" spans="1:20" x14ac:dyDescent="0.45">
      <c r="A97" s="5" t="s">
        <v>64</v>
      </c>
      <c r="B97" s="12">
        <v>0.3</v>
      </c>
      <c r="C97" s="2"/>
      <c r="D97" s="2"/>
    </row>
    <row r="98" spans="1:20" x14ac:dyDescent="0.45">
      <c r="A98" s="5"/>
      <c r="B98" s="12"/>
      <c r="C98" s="2"/>
      <c r="D98" s="2"/>
    </row>
    <row r="99" spans="1:20" x14ac:dyDescent="0.45">
      <c r="A99" s="5" t="s">
        <v>91</v>
      </c>
      <c r="B99" s="12">
        <v>10</v>
      </c>
      <c r="C99" s="2" t="s">
        <v>65</v>
      </c>
      <c r="D99" s="2"/>
    </row>
    <row r="100" spans="1:20" x14ac:dyDescent="0.45">
      <c r="C100" s="10"/>
    </row>
    <row r="101" spans="1:20" x14ac:dyDescent="0.45">
      <c r="C101" s="2" t="s">
        <v>119</v>
      </c>
    </row>
    <row r="102" spans="1:20" s="3" customFormat="1" x14ac:dyDescent="0.45">
      <c r="A102" s="3" t="s">
        <v>51</v>
      </c>
      <c r="B102" s="11" t="s">
        <v>81</v>
      </c>
      <c r="C102" s="4"/>
    </row>
    <row r="103" spans="1:20" s="5" customFormat="1" ht="28.5" x14ac:dyDescent="0.45">
      <c r="A103" s="5" t="s">
        <v>52</v>
      </c>
      <c r="B103" s="5" t="s">
        <v>93</v>
      </c>
      <c r="C103" s="5" t="s">
        <v>83</v>
      </c>
      <c r="D103" s="5" t="s">
        <v>94</v>
      </c>
      <c r="E103" s="5" t="s">
        <v>84</v>
      </c>
      <c r="F103" s="5" t="s">
        <v>95</v>
      </c>
      <c r="G103" s="5" t="s">
        <v>85</v>
      </c>
      <c r="H103" s="5" t="s">
        <v>96</v>
      </c>
      <c r="I103" s="5" t="s">
        <v>86</v>
      </c>
      <c r="J103" s="5" t="s">
        <v>97</v>
      </c>
      <c r="K103" s="5" t="s">
        <v>87</v>
      </c>
      <c r="L103" s="5" t="s">
        <v>88</v>
      </c>
      <c r="M103" s="5" t="s">
        <v>98</v>
      </c>
      <c r="N103" s="5" t="s">
        <v>99</v>
      </c>
      <c r="O103" s="5" t="s">
        <v>100</v>
      </c>
      <c r="P103" s="5" t="s">
        <v>89</v>
      </c>
      <c r="Q103" s="5" t="s">
        <v>90</v>
      </c>
      <c r="R103" s="5" t="s">
        <v>91</v>
      </c>
      <c r="S103" s="5" t="s">
        <v>55</v>
      </c>
      <c r="T103" s="5" t="s">
        <v>56</v>
      </c>
    </row>
    <row r="104" spans="1:20" x14ac:dyDescent="0.45">
      <c r="B104" s="1"/>
    </row>
    <row r="105" spans="1:20" s="15" customFormat="1" x14ac:dyDescent="0.45">
      <c r="A105" s="15" t="s">
        <v>127</v>
      </c>
      <c r="B105" s="15">
        <v>-1</v>
      </c>
      <c r="C105" s="15">
        <v>-1</v>
      </c>
      <c r="D105" s="15">
        <v>-1</v>
      </c>
      <c r="E105" s="15">
        <v>-1</v>
      </c>
      <c r="F105" s="15">
        <v>-1</v>
      </c>
      <c r="G105" s="15">
        <v>-1</v>
      </c>
      <c r="H105" s="15">
        <v>1</v>
      </c>
      <c r="I105" s="15">
        <v>1</v>
      </c>
      <c r="J105" s="15">
        <v>1</v>
      </c>
      <c r="K105" s="15">
        <v>1</v>
      </c>
      <c r="L105" s="15">
        <v>1</v>
      </c>
      <c r="M105" s="15">
        <v>1</v>
      </c>
      <c r="N105" s="15">
        <v>1</v>
      </c>
      <c r="O105" s="15">
        <v>1</v>
      </c>
      <c r="P105" s="15">
        <v>1</v>
      </c>
      <c r="Q105" s="15">
        <v>1</v>
      </c>
      <c r="R105" s="15">
        <v>-1</v>
      </c>
      <c r="S105" s="17">
        <v>100000000</v>
      </c>
      <c r="T105" s="17">
        <v>100000000</v>
      </c>
    </row>
    <row r="106" spans="1:20" s="15" customFormat="1" x14ac:dyDescent="0.45">
      <c r="A106" s="15" t="s">
        <v>128</v>
      </c>
      <c r="B106" s="15">
        <v>-1</v>
      </c>
      <c r="C106" s="15">
        <v>-1</v>
      </c>
      <c r="D106" s="15">
        <v>-1</v>
      </c>
      <c r="E106" s="15">
        <v>-1</v>
      </c>
      <c r="F106" s="15">
        <v>-1</v>
      </c>
      <c r="G106" s="15">
        <v>-1</v>
      </c>
      <c r="H106" s="15">
        <v>1</v>
      </c>
      <c r="I106" s="15">
        <v>1</v>
      </c>
      <c r="J106" s="15">
        <v>1</v>
      </c>
      <c r="K106" s="15">
        <v>1</v>
      </c>
      <c r="L106" s="15">
        <v>1</v>
      </c>
      <c r="M106" s="15">
        <v>1</v>
      </c>
      <c r="N106" s="15">
        <v>1</v>
      </c>
      <c r="O106" s="15">
        <v>1</v>
      </c>
      <c r="P106" s="15">
        <v>1</v>
      </c>
      <c r="Q106" s="15">
        <v>1</v>
      </c>
      <c r="R106" s="15">
        <v>-1</v>
      </c>
      <c r="S106" s="17">
        <v>1000000000</v>
      </c>
      <c r="T106" s="17">
        <v>1000000000</v>
      </c>
    </row>
    <row r="107" spans="1:20" s="15" customFormat="1" x14ac:dyDescent="0.45">
      <c r="A107" s="15" t="s">
        <v>129</v>
      </c>
      <c r="B107" s="15">
        <v>-1</v>
      </c>
      <c r="C107" s="15">
        <v>-1</v>
      </c>
      <c r="D107" s="15">
        <v>-1</v>
      </c>
      <c r="E107" s="15">
        <v>-1</v>
      </c>
      <c r="F107" s="15">
        <v>-1</v>
      </c>
      <c r="G107" s="15">
        <v>-1</v>
      </c>
      <c r="H107" s="15">
        <v>1</v>
      </c>
      <c r="I107" s="15">
        <v>1</v>
      </c>
      <c r="J107" s="15">
        <v>1</v>
      </c>
      <c r="K107" s="15">
        <v>1</v>
      </c>
      <c r="L107" s="15">
        <v>1</v>
      </c>
      <c r="M107" s="15">
        <v>1</v>
      </c>
      <c r="N107" s="15">
        <v>1</v>
      </c>
      <c r="O107" s="15">
        <v>1</v>
      </c>
      <c r="P107" s="15">
        <v>1</v>
      </c>
      <c r="Q107" s="15">
        <v>1</v>
      </c>
      <c r="R107" s="15">
        <v>-1</v>
      </c>
      <c r="S107" s="17">
        <v>10000000000</v>
      </c>
      <c r="T107" s="17">
        <v>10000000000</v>
      </c>
    </row>
    <row r="108" spans="1:20" s="15" customFormat="1" x14ac:dyDescent="0.45">
      <c r="A108" s="15" t="s">
        <v>130</v>
      </c>
      <c r="B108" s="15">
        <v>-1</v>
      </c>
      <c r="C108" s="15">
        <v>-1</v>
      </c>
      <c r="D108" s="15">
        <v>-1</v>
      </c>
      <c r="E108" s="15">
        <v>-1</v>
      </c>
      <c r="F108" s="15">
        <v>-1</v>
      </c>
      <c r="G108" s="15">
        <v>-1</v>
      </c>
      <c r="H108" s="15">
        <v>1</v>
      </c>
      <c r="I108" s="15">
        <v>1</v>
      </c>
      <c r="J108" s="15">
        <v>1</v>
      </c>
      <c r="K108" s="15">
        <v>1</v>
      </c>
      <c r="L108" s="15">
        <v>1</v>
      </c>
      <c r="M108" s="15">
        <v>1</v>
      </c>
      <c r="N108" s="15">
        <v>1</v>
      </c>
      <c r="O108" s="15">
        <v>1</v>
      </c>
      <c r="P108" s="15">
        <v>1</v>
      </c>
      <c r="Q108" s="15">
        <v>1</v>
      </c>
      <c r="R108" s="15">
        <v>-1</v>
      </c>
      <c r="S108" s="17">
        <v>100000000000</v>
      </c>
      <c r="T108" s="17">
        <v>100000000000</v>
      </c>
    </row>
    <row r="109" spans="1:20" s="15" customFormat="1" x14ac:dyDescent="0.45">
      <c r="A109" s="15" t="s">
        <v>131</v>
      </c>
      <c r="B109" s="15">
        <v>-1</v>
      </c>
      <c r="C109" s="15">
        <v>-1</v>
      </c>
      <c r="D109" s="15">
        <v>-1</v>
      </c>
      <c r="E109" s="15">
        <v>-1</v>
      </c>
      <c r="F109" s="15">
        <v>-1</v>
      </c>
      <c r="G109" s="15">
        <v>-1</v>
      </c>
      <c r="H109" s="15">
        <v>1</v>
      </c>
      <c r="I109" s="15">
        <v>1</v>
      </c>
      <c r="J109" s="15">
        <v>1</v>
      </c>
      <c r="K109" s="15">
        <v>1</v>
      </c>
      <c r="L109" s="15">
        <v>1</v>
      </c>
      <c r="M109" s="15">
        <v>1</v>
      </c>
      <c r="N109" s="15">
        <v>1</v>
      </c>
      <c r="O109" s="15">
        <v>1</v>
      </c>
      <c r="P109" s="15">
        <v>1</v>
      </c>
      <c r="Q109" s="15">
        <v>1</v>
      </c>
      <c r="R109" s="15">
        <v>-1</v>
      </c>
      <c r="S109" s="17">
        <v>1000000000000</v>
      </c>
      <c r="T109" s="17">
        <v>1000000000000</v>
      </c>
    </row>
    <row r="110" spans="1:20" s="15" customFormat="1" x14ac:dyDescent="0.45">
      <c r="A110" s="15" t="s">
        <v>132</v>
      </c>
      <c r="B110" s="15">
        <v>-1</v>
      </c>
      <c r="C110" s="15">
        <v>-1</v>
      </c>
      <c r="D110" s="15">
        <v>-1</v>
      </c>
      <c r="E110" s="15">
        <v>-1</v>
      </c>
      <c r="F110" s="15">
        <v>-1</v>
      </c>
      <c r="G110" s="15">
        <v>-1</v>
      </c>
      <c r="H110" s="15">
        <v>1</v>
      </c>
      <c r="I110" s="15">
        <v>1</v>
      </c>
      <c r="J110" s="15">
        <v>1</v>
      </c>
      <c r="K110" s="15">
        <v>1</v>
      </c>
      <c r="L110" s="15">
        <v>1</v>
      </c>
      <c r="M110" s="15">
        <v>1</v>
      </c>
      <c r="N110" s="15">
        <v>1</v>
      </c>
      <c r="O110" s="15">
        <v>1</v>
      </c>
      <c r="P110" s="15">
        <v>1</v>
      </c>
      <c r="Q110" s="15">
        <v>1</v>
      </c>
      <c r="R110" s="15">
        <v>-1</v>
      </c>
      <c r="S110" s="17">
        <v>10000000000000</v>
      </c>
      <c r="T110" s="17">
        <v>10000000000000</v>
      </c>
    </row>
    <row r="112" spans="1:20" s="3" customFormat="1" x14ac:dyDescent="0.45">
      <c r="A112" s="3" t="s">
        <v>53</v>
      </c>
      <c r="B112" s="11"/>
    </row>
    <row r="116" spans="1:1" x14ac:dyDescent="0.45">
      <c r="A116" s="1" t="s">
        <v>54</v>
      </c>
    </row>
  </sheetData>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5A23C-713E-4F09-9EE7-90C0F3AF5059}">
  <dimension ref="A1:S112"/>
  <sheetViews>
    <sheetView topLeftCell="A25" workbookViewId="0">
      <selection activeCell="B43" sqref="B43"/>
    </sheetView>
  </sheetViews>
  <sheetFormatPr defaultColWidth="16.53125" defaultRowHeight="14.25" x14ac:dyDescent="0.45"/>
  <cols>
    <col min="1" max="1" width="36" style="1" customWidth="1"/>
    <col min="2" max="2" width="35.73046875" style="10" customWidth="1"/>
    <col min="3" max="16384" width="16.53125" style="1"/>
  </cols>
  <sheetData>
    <row r="1" spans="1:2" s="7" customFormat="1" x14ac:dyDescent="0.45">
      <c r="A1" s="7" t="s">
        <v>0</v>
      </c>
      <c r="B1" s="9"/>
    </row>
    <row r="2" spans="1:2" s="2" customFormat="1" x14ac:dyDescent="0.45">
      <c r="B2" s="10"/>
    </row>
    <row r="3" spans="1:2" s="2" customFormat="1" x14ac:dyDescent="0.45">
      <c r="A3" s="2" t="s">
        <v>1</v>
      </c>
      <c r="B3" s="10"/>
    </row>
    <row r="4" spans="1:2" s="2" customFormat="1" x14ac:dyDescent="0.45">
      <c r="B4" s="10"/>
    </row>
    <row r="5" spans="1:2" s="2" customFormat="1" x14ac:dyDescent="0.45">
      <c r="A5" s="2" t="s">
        <v>78</v>
      </c>
      <c r="B5" s="10"/>
    </row>
    <row r="6" spans="1:2" s="2" customFormat="1" x14ac:dyDescent="0.45">
      <c r="A6" s="2" t="s">
        <v>79</v>
      </c>
      <c r="B6" s="10"/>
    </row>
    <row r="7" spans="1:2" s="2" customFormat="1" x14ac:dyDescent="0.45">
      <c r="A7" s="2" t="s">
        <v>80</v>
      </c>
      <c r="B7" s="10"/>
    </row>
    <row r="8" spans="1:2" s="2" customFormat="1" x14ac:dyDescent="0.45">
      <c r="B8" s="10"/>
    </row>
    <row r="9" spans="1:2" s="2" customFormat="1" x14ac:dyDescent="0.45">
      <c r="A9" s="2" t="s">
        <v>2</v>
      </c>
      <c r="B9" s="10"/>
    </row>
    <row r="10" spans="1:2" s="2" customFormat="1" x14ac:dyDescent="0.45">
      <c r="A10" s="2" t="s">
        <v>3</v>
      </c>
      <c r="B10" s="10"/>
    </row>
    <row r="11" spans="1:2" s="2" customFormat="1" x14ac:dyDescent="0.45">
      <c r="A11" s="2" t="s">
        <v>4</v>
      </c>
      <c r="B11" s="10"/>
    </row>
    <row r="12" spans="1:2" s="2" customFormat="1" x14ac:dyDescent="0.45">
      <c r="B12" s="10"/>
    </row>
    <row r="13" spans="1:2" s="2" customFormat="1" x14ac:dyDescent="0.45">
      <c r="A13" s="2" t="s">
        <v>92</v>
      </c>
      <c r="B13" s="10"/>
    </row>
    <row r="14" spans="1:2" s="2" customFormat="1" x14ac:dyDescent="0.45">
      <c r="B14" s="10"/>
    </row>
    <row r="15" spans="1:2" s="2" customFormat="1" x14ac:dyDescent="0.45">
      <c r="A15" s="2" t="s">
        <v>5</v>
      </c>
      <c r="B15" s="10"/>
    </row>
    <row r="16" spans="1:2" s="2" customFormat="1" x14ac:dyDescent="0.45">
      <c r="B16" s="10"/>
    </row>
    <row r="17" spans="1:2" s="2" customFormat="1" x14ac:dyDescent="0.45">
      <c r="A17" s="2" t="s">
        <v>6</v>
      </c>
      <c r="B17" s="10"/>
    </row>
    <row r="18" spans="1:2" s="2" customFormat="1" x14ac:dyDescent="0.45">
      <c r="B18" s="10"/>
    </row>
    <row r="19" spans="1:2" s="2" customFormat="1" x14ac:dyDescent="0.45">
      <c r="A19" s="2" t="s">
        <v>66</v>
      </c>
      <c r="B19" s="10"/>
    </row>
    <row r="20" spans="1:2" s="2" customFormat="1" x14ac:dyDescent="0.45">
      <c r="A20" s="2" t="s">
        <v>82</v>
      </c>
      <c r="B20" s="10"/>
    </row>
    <row r="21" spans="1:2" s="2" customFormat="1" x14ac:dyDescent="0.45">
      <c r="B21" s="10"/>
    </row>
    <row r="22" spans="1:2" s="2" customFormat="1" x14ac:dyDescent="0.45">
      <c r="A22" s="2" t="s">
        <v>7</v>
      </c>
      <c r="B22" s="10"/>
    </row>
    <row r="23" spans="1:2" s="2" customFormat="1" x14ac:dyDescent="0.45">
      <c r="B23" s="10"/>
    </row>
    <row r="24" spans="1:2" s="2" customFormat="1" x14ac:dyDescent="0.45">
      <c r="A24" s="2" t="s">
        <v>8</v>
      </c>
      <c r="B24" s="10"/>
    </row>
    <row r="25" spans="1:2" s="2" customFormat="1" x14ac:dyDescent="0.45">
      <c r="B25" s="10"/>
    </row>
    <row r="26" spans="1:2" s="2" customFormat="1" x14ac:dyDescent="0.45">
      <c r="A26" s="2" t="s">
        <v>9</v>
      </c>
      <c r="B26" s="10"/>
    </row>
    <row r="27" spans="1:2" s="2" customFormat="1" x14ac:dyDescent="0.45">
      <c r="B27" s="10"/>
    </row>
    <row r="28" spans="1:2" s="2" customFormat="1" x14ac:dyDescent="0.45">
      <c r="A28" s="2" t="s">
        <v>10</v>
      </c>
      <c r="B28" s="10"/>
    </row>
    <row r="29" spans="1:2" s="2" customFormat="1" x14ac:dyDescent="0.45">
      <c r="B29" s="10"/>
    </row>
    <row r="30" spans="1:2" s="2" customFormat="1" x14ac:dyDescent="0.45">
      <c r="A30" s="2" t="s">
        <v>11</v>
      </c>
      <c r="B30" s="10"/>
    </row>
    <row r="31" spans="1:2" s="2" customFormat="1" x14ac:dyDescent="0.45">
      <c r="B31" s="10"/>
    </row>
    <row r="32" spans="1:2" s="2" customFormat="1" x14ac:dyDescent="0.45">
      <c r="A32" s="2" t="s">
        <v>12</v>
      </c>
      <c r="B32" s="10"/>
    </row>
    <row r="33" spans="1:3" s="2" customFormat="1" x14ac:dyDescent="0.45">
      <c r="B33" s="10"/>
    </row>
    <row r="34" spans="1:3" s="2" customFormat="1" x14ac:dyDescent="0.45">
      <c r="A34" s="2" t="s">
        <v>13</v>
      </c>
      <c r="B34" s="10"/>
    </row>
    <row r="35" spans="1:3" s="2" customFormat="1" x14ac:dyDescent="0.45">
      <c r="A35" s="2" t="s">
        <v>14</v>
      </c>
      <c r="B35" s="10"/>
    </row>
    <row r="36" spans="1:3" s="2" customFormat="1" x14ac:dyDescent="0.45">
      <c r="B36" s="10"/>
    </row>
    <row r="37" spans="1:3" s="2" customFormat="1" x14ac:dyDescent="0.45">
      <c r="A37" s="2" t="s">
        <v>15</v>
      </c>
      <c r="B37" s="10"/>
    </row>
    <row r="38" spans="1:3" s="2" customFormat="1" x14ac:dyDescent="0.45">
      <c r="B38" s="10"/>
    </row>
    <row r="39" spans="1:3" s="2" customFormat="1" x14ac:dyDescent="0.45">
      <c r="A39" s="2" t="s">
        <v>16</v>
      </c>
      <c r="B39" s="10"/>
    </row>
    <row r="41" spans="1:3" s="3" customFormat="1" x14ac:dyDescent="0.45">
      <c r="A41" s="3" t="s">
        <v>17</v>
      </c>
      <c r="B41" s="11" t="s">
        <v>18</v>
      </c>
    </row>
    <row r="43" spans="1:3" x14ac:dyDescent="0.45">
      <c r="A43" s="5" t="s">
        <v>19</v>
      </c>
      <c r="B43" s="12" t="s">
        <v>111</v>
      </c>
      <c r="C43" s="2" t="s">
        <v>20</v>
      </c>
    </row>
    <row r="44" spans="1:3" x14ac:dyDescent="0.45">
      <c r="A44" s="5" t="s">
        <v>28</v>
      </c>
      <c r="B44" s="12" t="s">
        <v>60</v>
      </c>
      <c r="C44" s="2" t="s">
        <v>29</v>
      </c>
    </row>
    <row r="45" spans="1:3" x14ac:dyDescent="0.45">
      <c r="A45" s="5" t="s">
        <v>21</v>
      </c>
      <c r="B45" s="12" t="s">
        <v>22</v>
      </c>
      <c r="C45" s="2" t="s">
        <v>23</v>
      </c>
    </row>
    <row r="46" spans="1:3" x14ac:dyDescent="0.45">
      <c r="A46" s="5"/>
      <c r="B46" s="12"/>
      <c r="C46" s="2"/>
    </row>
    <row r="47" spans="1:3" x14ac:dyDescent="0.45">
      <c r="A47" s="5" t="s">
        <v>24</v>
      </c>
      <c r="B47" s="12" t="b">
        <v>1</v>
      </c>
      <c r="C47" s="2" t="s">
        <v>25</v>
      </c>
    </row>
    <row r="48" spans="1:3" x14ac:dyDescent="0.45">
      <c r="A48" s="5" t="s">
        <v>26</v>
      </c>
      <c r="B48" s="12" t="b">
        <v>0</v>
      </c>
      <c r="C48" s="2" t="s">
        <v>27</v>
      </c>
    </row>
    <row r="49" spans="1:4" x14ac:dyDescent="0.45">
      <c r="A49" s="5" t="s">
        <v>146</v>
      </c>
      <c r="B49" s="12" t="b">
        <v>1</v>
      </c>
      <c r="C49" s="2" t="s">
        <v>70</v>
      </c>
    </row>
    <row r="52" spans="1:4" x14ac:dyDescent="0.45">
      <c r="C52" s="2"/>
    </row>
    <row r="53" spans="1:4" s="3" customFormat="1" x14ac:dyDescent="0.45">
      <c r="A53" s="3" t="s">
        <v>30</v>
      </c>
      <c r="B53" s="11" t="s">
        <v>31</v>
      </c>
      <c r="C53" s="4"/>
    </row>
    <row r="54" spans="1:4" x14ac:dyDescent="0.45">
      <c r="C54" s="2"/>
    </row>
    <row r="55" spans="1:4" x14ac:dyDescent="0.45">
      <c r="A55" s="5" t="s">
        <v>55</v>
      </c>
      <c r="B55" s="13">
        <v>1000000000000</v>
      </c>
      <c r="C55" s="2" t="s">
        <v>57</v>
      </c>
    </row>
    <row r="56" spans="1:4" x14ac:dyDescent="0.45">
      <c r="A56" s="5" t="s">
        <v>56</v>
      </c>
      <c r="B56" s="13">
        <v>1000000000000</v>
      </c>
      <c r="C56" s="2" t="s">
        <v>58</v>
      </c>
    </row>
    <row r="57" spans="1:4" x14ac:dyDescent="0.45">
      <c r="A57" s="5"/>
      <c r="B57" s="12"/>
      <c r="C57" s="2"/>
    </row>
    <row r="58" spans="1:4" x14ac:dyDescent="0.45">
      <c r="A58" s="5" t="s">
        <v>32</v>
      </c>
      <c r="B58" s="12" t="s">
        <v>63</v>
      </c>
      <c r="C58" s="2"/>
    </row>
    <row r="59" spans="1:4" x14ac:dyDescent="0.45">
      <c r="A59" s="5" t="s">
        <v>71</v>
      </c>
      <c r="B59" s="12" t="b">
        <v>1</v>
      </c>
      <c r="C59" s="2" t="s">
        <v>72</v>
      </c>
    </row>
    <row r="60" spans="1:4" x14ac:dyDescent="0.45">
      <c r="A60" s="5"/>
      <c r="B60" s="12"/>
      <c r="C60" s="2"/>
      <c r="D60" s="2"/>
    </row>
    <row r="61" spans="1:4" x14ac:dyDescent="0.45">
      <c r="A61" s="5" t="s">
        <v>33</v>
      </c>
      <c r="B61" s="12">
        <v>2015</v>
      </c>
      <c r="C61" s="2" t="s">
        <v>101</v>
      </c>
      <c r="D61" s="2"/>
    </row>
    <row r="62" spans="1:4" x14ac:dyDescent="0.45">
      <c r="A62" s="5" t="s">
        <v>34</v>
      </c>
      <c r="B62" s="12">
        <v>1</v>
      </c>
      <c r="C62" s="2" t="s">
        <v>101</v>
      </c>
      <c r="D62" s="2"/>
    </row>
    <row r="63" spans="1:4" x14ac:dyDescent="0.45">
      <c r="A63" s="5" t="s">
        <v>35</v>
      </c>
      <c r="B63" s="12">
        <v>1</v>
      </c>
      <c r="C63" s="2" t="s">
        <v>101</v>
      </c>
      <c r="D63" s="2"/>
    </row>
    <row r="64" spans="1:4" x14ac:dyDescent="0.45">
      <c r="A64" s="5" t="s">
        <v>36</v>
      </c>
      <c r="B64" s="12">
        <v>1</v>
      </c>
      <c r="C64" s="2" t="s">
        <v>101</v>
      </c>
      <c r="D64" s="2"/>
    </row>
    <row r="65" spans="1:5" x14ac:dyDescent="0.45">
      <c r="A65" s="5" t="s">
        <v>37</v>
      </c>
      <c r="B65" s="12">
        <v>2015</v>
      </c>
      <c r="C65" s="2" t="s">
        <v>101</v>
      </c>
      <c r="D65" s="2"/>
    </row>
    <row r="66" spans="1:5" x14ac:dyDescent="0.45">
      <c r="A66" s="5" t="s">
        <v>38</v>
      </c>
      <c r="B66" s="12">
        <v>12</v>
      </c>
      <c r="C66" s="2" t="s">
        <v>101</v>
      </c>
      <c r="D66" s="2"/>
    </row>
    <row r="67" spans="1:5" x14ac:dyDescent="0.45">
      <c r="A67" s="5" t="s">
        <v>39</v>
      </c>
      <c r="B67" s="12">
        <v>31</v>
      </c>
      <c r="C67" s="2" t="s">
        <v>101</v>
      </c>
      <c r="D67" s="2"/>
    </row>
    <row r="68" spans="1:5" x14ac:dyDescent="0.45">
      <c r="A68" s="5" t="s">
        <v>40</v>
      </c>
      <c r="B68" s="12">
        <v>24</v>
      </c>
      <c r="C68" s="2" t="s">
        <v>101</v>
      </c>
      <c r="D68" s="2"/>
    </row>
    <row r="69" spans="1:5" x14ac:dyDescent="0.45">
      <c r="A69" s="5"/>
      <c r="B69" s="12"/>
      <c r="C69" s="2"/>
      <c r="D69" s="2"/>
    </row>
    <row r="70" spans="1:5" x14ac:dyDescent="0.45">
      <c r="A70" s="5" t="s">
        <v>41</v>
      </c>
      <c r="B70" s="12" t="s">
        <v>61</v>
      </c>
      <c r="C70" s="2"/>
      <c r="D70" s="2"/>
    </row>
    <row r="71" spans="1:5" x14ac:dyDescent="0.45">
      <c r="A71" s="5" t="s">
        <v>93</v>
      </c>
      <c r="B71" s="14">
        <v>2.4911838084243729E-2</v>
      </c>
      <c r="C71" s="2" t="s">
        <v>65</v>
      </c>
      <c r="D71" s="2" t="s">
        <v>67</v>
      </c>
    </row>
    <row r="72" spans="1:5" x14ac:dyDescent="0.45">
      <c r="A72" s="5" t="s">
        <v>83</v>
      </c>
      <c r="B72" s="13">
        <f>0.00000001</f>
        <v>1E-8</v>
      </c>
      <c r="C72" s="2" t="s">
        <v>42</v>
      </c>
      <c r="D72" s="2"/>
    </row>
    <row r="73" spans="1:5" x14ac:dyDescent="0.45">
      <c r="A73" s="5"/>
      <c r="B73" s="12"/>
      <c r="C73" s="2"/>
      <c r="D73" s="2"/>
    </row>
    <row r="74" spans="1:5" x14ac:dyDescent="0.45">
      <c r="A74" s="5" t="s">
        <v>43</v>
      </c>
      <c r="B74" s="12" t="s">
        <v>62</v>
      </c>
      <c r="C74" s="2"/>
      <c r="D74" s="2"/>
    </row>
    <row r="75" spans="1:5" x14ac:dyDescent="0.45">
      <c r="A75" s="5" t="s">
        <v>94</v>
      </c>
      <c r="B75" s="14">
        <v>2.0648572594225215E-2</v>
      </c>
      <c r="C75" s="2" t="s">
        <v>65</v>
      </c>
      <c r="D75" s="2" t="s">
        <v>68</v>
      </c>
    </row>
    <row r="76" spans="1:5" x14ac:dyDescent="0.45">
      <c r="A76" s="5" t="s">
        <v>84</v>
      </c>
      <c r="B76" s="13">
        <v>1.0999999999999999E-8</v>
      </c>
      <c r="C76" s="2" t="s">
        <v>45</v>
      </c>
      <c r="D76" s="2"/>
    </row>
    <row r="77" spans="1:5" x14ac:dyDescent="0.45">
      <c r="A77" s="5"/>
      <c r="B77" s="12"/>
      <c r="C77" s="2"/>
      <c r="D77" s="2"/>
    </row>
    <row r="78" spans="1:5" x14ac:dyDescent="0.45">
      <c r="A78" s="5" t="s">
        <v>95</v>
      </c>
      <c r="B78" s="14">
        <v>1.1841887362491711E-2</v>
      </c>
      <c r="C78" s="2" t="s">
        <v>65</v>
      </c>
      <c r="D78" s="16">
        <v>2.7271220888813726E-2</v>
      </c>
      <c r="E78" s="2" t="s">
        <v>102</v>
      </c>
    </row>
    <row r="79" spans="1:5" x14ac:dyDescent="0.45">
      <c r="A79" s="5" t="s">
        <v>85</v>
      </c>
      <c r="B79" s="14">
        <v>2.2590009128958689E-2</v>
      </c>
      <c r="C79" s="2" t="s">
        <v>44</v>
      </c>
      <c r="D79" s="16">
        <v>2.9679010772171249E-2</v>
      </c>
      <c r="E79" s="2" t="s">
        <v>102</v>
      </c>
    </row>
    <row r="80" spans="1:5" x14ac:dyDescent="0.45">
      <c r="A80" s="5"/>
      <c r="B80" s="12"/>
      <c r="C80" s="2"/>
      <c r="D80" s="2"/>
    </row>
    <row r="81" spans="1:5" x14ac:dyDescent="0.45">
      <c r="A81" s="5" t="s">
        <v>96</v>
      </c>
      <c r="B81" s="14">
        <v>6.2433901191501419E-2</v>
      </c>
      <c r="C81" s="2" t="s">
        <v>65</v>
      </c>
      <c r="D81" s="2" t="s">
        <v>69</v>
      </c>
    </row>
    <row r="82" spans="1:5" x14ac:dyDescent="0.45">
      <c r="A82" s="5" t="s">
        <v>86</v>
      </c>
      <c r="B82" s="14">
        <v>2.5158160216169324E-2</v>
      </c>
      <c r="C82" s="2" t="s">
        <v>44</v>
      </c>
      <c r="D82" s="2"/>
    </row>
    <row r="83" spans="1:5" x14ac:dyDescent="0.45">
      <c r="A83" s="5"/>
      <c r="B83" s="12"/>
      <c r="C83" s="2"/>
      <c r="D83" s="2"/>
    </row>
    <row r="84" spans="1:5" x14ac:dyDescent="0.45">
      <c r="A84" s="5" t="s">
        <v>97</v>
      </c>
      <c r="B84" s="12">
        <f>261*0.08/8760</f>
        <v>2.3835616438356165E-3</v>
      </c>
      <c r="C84" s="2" t="s">
        <v>73</v>
      </c>
      <c r="D84" s="2" t="s">
        <v>74</v>
      </c>
    </row>
    <row r="85" spans="1:5" x14ac:dyDescent="0.45">
      <c r="A85" s="5" t="s">
        <v>87</v>
      </c>
      <c r="B85" s="12">
        <v>0</v>
      </c>
      <c r="C85" s="2" t="s">
        <v>65</v>
      </c>
      <c r="D85" s="2"/>
    </row>
    <row r="86" spans="1:5" x14ac:dyDescent="0.45">
      <c r="A86" s="5" t="s">
        <v>88</v>
      </c>
      <c r="B86" s="12">
        <v>0</v>
      </c>
      <c r="C86" s="2" t="s">
        <v>65</v>
      </c>
      <c r="D86" s="2"/>
    </row>
    <row r="87" spans="1:5" x14ac:dyDescent="0.45">
      <c r="A87" s="5" t="s">
        <v>46</v>
      </c>
      <c r="B87" s="12">
        <v>0.9</v>
      </c>
      <c r="C87" s="2"/>
      <c r="D87" s="2"/>
    </row>
    <row r="88" spans="1:5" ht="13.05" customHeight="1" x14ac:dyDescent="0.45">
      <c r="A88" s="5" t="s">
        <v>47</v>
      </c>
      <c r="B88" s="12">
        <f>1.01^(1/(24*365.24/12))-1</f>
        <v>1.3621726294266168E-5</v>
      </c>
      <c r="C88" s="2" t="s">
        <v>48</v>
      </c>
      <c r="D88" s="2"/>
      <c r="E88" s="1" t="s">
        <v>105</v>
      </c>
    </row>
    <row r="89" spans="1:5" x14ac:dyDescent="0.45">
      <c r="A89" s="5" t="s">
        <v>49</v>
      </c>
      <c r="B89" s="12">
        <v>6</v>
      </c>
      <c r="C89" s="2" t="s">
        <v>50</v>
      </c>
      <c r="D89" s="2" t="s">
        <v>75</v>
      </c>
    </row>
    <row r="90" spans="1:5" x14ac:dyDescent="0.45">
      <c r="A90" s="5"/>
      <c r="B90" s="12"/>
      <c r="C90" s="2"/>
      <c r="D90" s="2"/>
    </row>
    <row r="91" spans="1:5" x14ac:dyDescent="0.45">
      <c r="A91" s="5" t="s">
        <v>98</v>
      </c>
      <c r="B91" s="12">
        <v>2.7397260273972604E-6</v>
      </c>
      <c r="C91" s="2" t="s">
        <v>73</v>
      </c>
      <c r="D91" s="12">
        <f>0.3*0.08/8760</f>
        <v>2.7397260273972604E-6</v>
      </c>
      <c r="E91" s="2" t="s">
        <v>76</v>
      </c>
    </row>
    <row r="92" spans="1:5" x14ac:dyDescent="0.45">
      <c r="A92" s="5" t="s">
        <v>99</v>
      </c>
      <c r="B92" s="12">
        <f>1100*0.08/8760</f>
        <v>1.0045662100456621E-2</v>
      </c>
      <c r="C92" s="2" t="s">
        <v>65</v>
      </c>
      <c r="D92" s="2" t="s">
        <v>65</v>
      </c>
    </row>
    <row r="93" spans="1:5" x14ac:dyDescent="0.45">
      <c r="A93" s="5" t="s">
        <v>100</v>
      </c>
      <c r="B93" s="12">
        <f>4600*0.08/8760</f>
        <v>4.2009132420091327E-2</v>
      </c>
      <c r="C93" s="2" t="s">
        <v>65</v>
      </c>
      <c r="D93" s="2" t="s">
        <v>77</v>
      </c>
    </row>
    <row r="94" spans="1:5" x14ac:dyDescent="0.45">
      <c r="A94" s="5" t="s">
        <v>89</v>
      </c>
      <c r="B94" s="12">
        <v>0</v>
      </c>
      <c r="C94" s="2" t="s">
        <v>65</v>
      </c>
      <c r="D94" s="2"/>
    </row>
    <row r="95" spans="1:5" x14ac:dyDescent="0.45">
      <c r="A95" s="5" t="s">
        <v>90</v>
      </c>
      <c r="B95" s="12">
        <v>0</v>
      </c>
      <c r="C95" s="2" t="s">
        <v>65</v>
      </c>
      <c r="D95" s="2"/>
    </row>
    <row r="96" spans="1:5" ht="13.05" customHeight="1" x14ac:dyDescent="0.45">
      <c r="A96" s="5" t="s">
        <v>106</v>
      </c>
      <c r="B96" s="12">
        <v>1.1351367708023474E-6</v>
      </c>
      <c r="C96" s="2" t="s">
        <v>48</v>
      </c>
      <c r="D96" s="12">
        <f>1.01^(1/(24*365.24))-1</f>
        <v>1.1351367708023474E-6</v>
      </c>
      <c r="E96" s="1" t="s">
        <v>107</v>
      </c>
    </row>
    <row r="97" spans="1:19" x14ac:dyDescent="0.45">
      <c r="A97" s="5" t="s">
        <v>64</v>
      </c>
      <c r="B97" s="12">
        <v>0.3</v>
      </c>
      <c r="C97" s="2"/>
      <c r="D97" s="2"/>
    </row>
    <row r="98" spans="1:19" x14ac:dyDescent="0.45">
      <c r="A98" s="5"/>
      <c r="B98" s="12"/>
      <c r="C98" s="2"/>
      <c r="D98" s="2"/>
    </row>
    <row r="99" spans="1:19" x14ac:dyDescent="0.45">
      <c r="A99" s="5" t="s">
        <v>91</v>
      </c>
      <c r="B99" s="12">
        <v>10</v>
      </c>
      <c r="C99" s="2" t="s">
        <v>65</v>
      </c>
      <c r="D99" s="2"/>
    </row>
    <row r="100" spans="1:19" x14ac:dyDescent="0.45">
      <c r="C100" s="2" t="s">
        <v>59</v>
      </c>
    </row>
    <row r="101" spans="1:19" s="3" customFormat="1" x14ac:dyDescent="0.45">
      <c r="A101" s="3" t="s">
        <v>51</v>
      </c>
      <c r="B101" s="11" t="s">
        <v>81</v>
      </c>
      <c r="C101" s="4"/>
    </row>
    <row r="102" spans="1:19" s="5" customFormat="1" ht="28.5" x14ac:dyDescent="0.45">
      <c r="A102" s="5" t="s">
        <v>52</v>
      </c>
      <c r="B102" s="5" t="s">
        <v>93</v>
      </c>
      <c r="C102" s="5" t="s">
        <v>83</v>
      </c>
      <c r="D102" s="5" t="s">
        <v>94</v>
      </c>
      <c r="E102" s="5" t="s">
        <v>84</v>
      </c>
      <c r="F102" s="5" t="s">
        <v>95</v>
      </c>
      <c r="G102" s="5" t="s">
        <v>85</v>
      </c>
      <c r="H102" s="5" t="s">
        <v>96</v>
      </c>
      <c r="I102" s="5" t="s">
        <v>86</v>
      </c>
      <c r="J102" s="5" t="s">
        <v>97</v>
      </c>
      <c r="K102" s="5" t="s">
        <v>87</v>
      </c>
      <c r="L102" s="5" t="s">
        <v>88</v>
      </c>
      <c r="M102" s="5" t="s">
        <v>98</v>
      </c>
      <c r="N102" s="5" t="s">
        <v>99</v>
      </c>
      <c r="O102" s="5" t="s">
        <v>100</v>
      </c>
      <c r="P102" s="5" t="s">
        <v>89</v>
      </c>
      <c r="Q102" s="5" t="s">
        <v>90</v>
      </c>
      <c r="R102" s="5" t="s">
        <v>91</v>
      </c>
      <c r="S102" s="5" t="s">
        <v>106</v>
      </c>
    </row>
    <row r="103" spans="1:19" x14ac:dyDescent="0.45">
      <c r="B103" s="1"/>
    </row>
    <row r="104" spans="1:19" s="15" customFormat="1" x14ac:dyDescent="0.45">
      <c r="A104" s="15" t="s">
        <v>108</v>
      </c>
      <c r="B104" s="15">
        <v>0.6</v>
      </c>
      <c r="C104" s="15">
        <v>0.6</v>
      </c>
      <c r="D104" s="15">
        <v>1</v>
      </c>
      <c r="E104" s="15">
        <v>1</v>
      </c>
      <c r="F104" s="15">
        <v>2.2999999999999998</v>
      </c>
      <c r="G104" s="15">
        <v>2.2999999999999998</v>
      </c>
      <c r="H104" s="15">
        <v>0.86666666666666003</v>
      </c>
      <c r="I104" s="15">
        <v>0.86666666666666003</v>
      </c>
      <c r="J104" s="15">
        <v>0.4</v>
      </c>
      <c r="K104" s="15">
        <v>0.4</v>
      </c>
      <c r="L104" s="15">
        <v>0.4</v>
      </c>
      <c r="M104" s="15">
        <v>0.2</v>
      </c>
      <c r="N104" s="15">
        <v>0.2</v>
      </c>
      <c r="O104" s="15">
        <v>0.2</v>
      </c>
      <c r="P104" s="15">
        <v>0.2</v>
      </c>
      <c r="Q104" s="15">
        <v>0.2</v>
      </c>
      <c r="R104" s="15">
        <v>1</v>
      </c>
      <c r="S104" s="15">
        <f>2^(1/(365.24*24))-1</f>
        <v>7.9077522813664203E-5</v>
      </c>
    </row>
    <row r="105" spans="1:19" s="15" customFormat="1" x14ac:dyDescent="0.45">
      <c r="A105" s="15" t="s">
        <v>109</v>
      </c>
      <c r="B105" s="15">
        <v>0.6</v>
      </c>
      <c r="C105" s="15">
        <v>0.6</v>
      </c>
      <c r="D105" s="15">
        <v>1</v>
      </c>
      <c r="E105" s="15">
        <v>1</v>
      </c>
      <c r="F105" s="15">
        <v>2.2999999999999998</v>
      </c>
      <c r="G105" s="15">
        <v>2.2999999999999998</v>
      </c>
      <c r="H105" s="15">
        <v>0.86666666666666003</v>
      </c>
      <c r="I105" s="15">
        <v>0.86666666666666003</v>
      </c>
      <c r="J105" s="15">
        <v>0.4</v>
      </c>
      <c r="K105" s="15">
        <v>0.4</v>
      </c>
      <c r="L105" s="15">
        <v>0.4</v>
      </c>
      <c r="M105" s="15">
        <v>0.2</v>
      </c>
      <c r="N105" s="15">
        <v>0.2</v>
      </c>
      <c r="O105" s="15">
        <v>0.2</v>
      </c>
      <c r="P105" s="15">
        <v>0.2</v>
      </c>
      <c r="Q105" s="15">
        <v>0.2</v>
      </c>
      <c r="R105" s="15">
        <v>1</v>
      </c>
      <c r="S105" s="15">
        <f>1.1^(1/(365.24*24))-1</f>
        <v>1.0873067248118318E-5</v>
      </c>
    </row>
    <row r="106" spans="1:19" s="15" customFormat="1" x14ac:dyDescent="0.45">
      <c r="A106" s="15" t="s">
        <v>110</v>
      </c>
      <c r="B106" s="15">
        <v>0.6</v>
      </c>
      <c r="C106" s="15">
        <v>0.6</v>
      </c>
      <c r="D106" s="15">
        <v>1</v>
      </c>
      <c r="E106" s="15">
        <v>1</v>
      </c>
      <c r="F106" s="15">
        <v>2.2999999999999998</v>
      </c>
      <c r="G106" s="15">
        <v>2.2999999999999998</v>
      </c>
      <c r="H106" s="15">
        <v>0.86666666666666003</v>
      </c>
      <c r="I106" s="15">
        <v>0.86666666666666003</v>
      </c>
      <c r="J106" s="15">
        <v>0.4</v>
      </c>
      <c r="K106" s="15">
        <v>0.4</v>
      </c>
      <c r="L106" s="15">
        <v>0.4</v>
      </c>
      <c r="M106" s="15">
        <v>0.2</v>
      </c>
      <c r="N106" s="15">
        <v>0.2</v>
      </c>
      <c r="O106" s="15">
        <v>0.2</v>
      </c>
      <c r="P106" s="15">
        <v>0.2</v>
      </c>
      <c r="Q106" s="15">
        <v>0.2</v>
      </c>
      <c r="R106" s="15">
        <v>1</v>
      </c>
      <c r="S106" s="15">
        <f>1.01^(1/(365.24*24))-1</f>
        <v>1.1351367708023474E-6</v>
      </c>
    </row>
    <row r="107" spans="1:19" x14ac:dyDescent="0.45">
      <c r="B107" s="1"/>
    </row>
    <row r="108" spans="1:19" s="3" customFormat="1" x14ac:dyDescent="0.45">
      <c r="A108" s="3" t="s">
        <v>53</v>
      </c>
      <c r="B108" s="11"/>
    </row>
    <row r="110" spans="1:19" s="6" customFormat="1" x14ac:dyDescent="0.45">
      <c r="A110" s="8" t="s">
        <v>103</v>
      </c>
      <c r="B110" s="6">
        <v>1</v>
      </c>
      <c r="C110" s="6">
        <v>1</v>
      </c>
      <c r="D110" s="6">
        <v>1</v>
      </c>
      <c r="E110" s="6">
        <v>1</v>
      </c>
      <c r="F110" s="6">
        <v>1</v>
      </c>
      <c r="G110" s="6">
        <v>1</v>
      </c>
      <c r="H110" s="6">
        <v>1</v>
      </c>
      <c r="I110" s="6">
        <v>1</v>
      </c>
      <c r="J110" s="6">
        <v>1</v>
      </c>
      <c r="K110" s="6">
        <v>1</v>
      </c>
      <c r="L110" s="6">
        <v>1</v>
      </c>
      <c r="M110" s="6">
        <v>1</v>
      </c>
      <c r="N110" s="6">
        <v>1</v>
      </c>
      <c r="O110" s="6">
        <v>1</v>
      </c>
      <c r="P110" s="6">
        <v>1</v>
      </c>
      <c r="Q110" s="6">
        <v>1</v>
      </c>
      <c r="R110" s="6">
        <v>1</v>
      </c>
    </row>
    <row r="112" spans="1:19" x14ac:dyDescent="0.45">
      <c r="A112" s="1" t="s">
        <v>54</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4371C-A345-4ECE-A836-D31EB0D51F52}">
  <dimension ref="A1:AG157"/>
  <sheetViews>
    <sheetView topLeftCell="A112" zoomScale="85" zoomScaleNormal="85" workbookViewId="0">
      <selection activeCell="A122" sqref="A122:XFD122"/>
    </sheetView>
  </sheetViews>
  <sheetFormatPr defaultColWidth="12.53125" defaultRowHeight="14.25" x14ac:dyDescent="0.45"/>
  <cols>
    <col min="1" max="1" width="39.53125" style="1" customWidth="1"/>
    <col min="2" max="2" width="13.46484375" style="10" customWidth="1"/>
    <col min="3" max="16384" width="12.53125" style="1"/>
  </cols>
  <sheetData>
    <row r="1" spans="1:2" s="7" customFormat="1" x14ac:dyDescent="0.45">
      <c r="A1" s="7" t="s">
        <v>0</v>
      </c>
      <c r="B1" s="9"/>
    </row>
    <row r="2" spans="1:2" s="2" customFormat="1" x14ac:dyDescent="0.45">
      <c r="B2" s="10"/>
    </row>
    <row r="3" spans="1:2" s="2" customFormat="1" x14ac:dyDescent="0.45">
      <c r="A3" s="2" t="s">
        <v>1</v>
      </c>
      <c r="B3" s="10"/>
    </row>
    <row r="4" spans="1:2" s="2" customFormat="1" x14ac:dyDescent="0.45">
      <c r="B4" s="10"/>
    </row>
    <row r="5" spans="1:2" s="2" customFormat="1" x14ac:dyDescent="0.45">
      <c r="A5" s="2" t="s">
        <v>78</v>
      </c>
      <c r="B5" s="10"/>
    </row>
    <row r="6" spans="1:2" s="2" customFormat="1" x14ac:dyDescent="0.45">
      <c r="A6" s="2" t="s">
        <v>79</v>
      </c>
      <c r="B6" s="10"/>
    </row>
    <row r="7" spans="1:2" s="2" customFormat="1" x14ac:dyDescent="0.45">
      <c r="A7" s="2" t="s">
        <v>80</v>
      </c>
      <c r="B7" s="10"/>
    </row>
    <row r="8" spans="1:2" s="2" customFormat="1" x14ac:dyDescent="0.45">
      <c r="B8" s="10"/>
    </row>
    <row r="9" spans="1:2" s="2" customFormat="1" x14ac:dyDescent="0.45">
      <c r="A9" s="2" t="s">
        <v>2</v>
      </c>
      <c r="B9" s="10"/>
    </row>
    <row r="10" spans="1:2" s="2" customFormat="1" x14ac:dyDescent="0.45">
      <c r="A10" s="2" t="s">
        <v>3</v>
      </c>
      <c r="B10" s="10"/>
    </row>
    <row r="11" spans="1:2" s="2" customFormat="1" x14ac:dyDescent="0.45">
      <c r="A11" s="2" t="s">
        <v>4</v>
      </c>
      <c r="B11" s="10"/>
    </row>
    <row r="12" spans="1:2" s="2" customFormat="1" x14ac:dyDescent="0.45">
      <c r="B12" s="10"/>
    </row>
    <row r="13" spans="1:2" s="2" customFormat="1" x14ac:dyDescent="0.45">
      <c r="A13" s="2" t="s">
        <v>92</v>
      </c>
      <c r="B13" s="10"/>
    </row>
    <row r="14" spans="1:2" s="2" customFormat="1" x14ac:dyDescent="0.45">
      <c r="B14" s="10"/>
    </row>
    <row r="15" spans="1:2" s="2" customFormat="1" x14ac:dyDescent="0.45">
      <c r="A15" s="2" t="s">
        <v>5</v>
      </c>
      <c r="B15" s="10"/>
    </row>
    <row r="16" spans="1:2" s="2" customFormat="1" x14ac:dyDescent="0.45">
      <c r="B16" s="10"/>
    </row>
    <row r="17" spans="1:2" s="2" customFormat="1" x14ac:dyDescent="0.45">
      <c r="A17" s="2" t="s">
        <v>6</v>
      </c>
      <c r="B17" s="10"/>
    </row>
    <row r="18" spans="1:2" s="2" customFormat="1" x14ac:dyDescent="0.45">
      <c r="B18" s="10"/>
    </row>
    <row r="19" spans="1:2" s="2" customFormat="1" x14ac:dyDescent="0.45">
      <c r="A19" s="2" t="s">
        <v>66</v>
      </c>
      <c r="B19" s="10"/>
    </row>
    <row r="20" spans="1:2" s="2" customFormat="1" x14ac:dyDescent="0.45">
      <c r="A20" s="2" t="s">
        <v>82</v>
      </c>
      <c r="B20" s="10"/>
    </row>
    <row r="21" spans="1:2" s="2" customFormat="1" x14ac:dyDescent="0.45">
      <c r="B21" s="10"/>
    </row>
    <row r="22" spans="1:2" s="2" customFormat="1" x14ac:dyDescent="0.45">
      <c r="A22" s="2" t="s">
        <v>7</v>
      </c>
      <c r="B22" s="10"/>
    </row>
    <row r="23" spans="1:2" s="2" customFormat="1" x14ac:dyDescent="0.45">
      <c r="B23" s="10"/>
    </row>
    <row r="24" spans="1:2" s="2" customFormat="1" x14ac:dyDescent="0.45">
      <c r="A24" s="2" t="s">
        <v>8</v>
      </c>
      <c r="B24" s="10"/>
    </row>
    <row r="25" spans="1:2" s="2" customFormat="1" x14ac:dyDescent="0.45">
      <c r="B25" s="10"/>
    </row>
    <row r="26" spans="1:2" s="2" customFormat="1" x14ac:dyDescent="0.45">
      <c r="A26" s="2" t="s">
        <v>9</v>
      </c>
      <c r="B26" s="10"/>
    </row>
    <row r="27" spans="1:2" s="2" customFormat="1" x14ac:dyDescent="0.45">
      <c r="B27" s="10"/>
    </row>
    <row r="28" spans="1:2" s="2" customFormat="1" x14ac:dyDescent="0.45">
      <c r="A28" s="2" t="s">
        <v>10</v>
      </c>
      <c r="B28" s="10"/>
    </row>
    <row r="29" spans="1:2" s="2" customFormat="1" x14ac:dyDescent="0.45">
      <c r="B29" s="10"/>
    </row>
    <row r="30" spans="1:2" s="2" customFormat="1" x14ac:dyDescent="0.45">
      <c r="A30" s="2" t="s">
        <v>11</v>
      </c>
      <c r="B30" s="10"/>
    </row>
    <row r="31" spans="1:2" s="2" customFormat="1" x14ac:dyDescent="0.45">
      <c r="B31" s="10"/>
    </row>
    <row r="32" spans="1:2" s="2" customFormat="1" x14ac:dyDescent="0.45">
      <c r="A32" s="2" t="s">
        <v>12</v>
      </c>
      <c r="B32" s="10"/>
    </row>
    <row r="33" spans="1:3" s="2" customFormat="1" x14ac:dyDescent="0.45">
      <c r="B33" s="10"/>
    </row>
    <row r="34" spans="1:3" s="2" customFormat="1" x14ac:dyDescent="0.45">
      <c r="A34" s="2" t="s">
        <v>13</v>
      </c>
      <c r="B34" s="10"/>
    </row>
    <row r="35" spans="1:3" s="2" customFormat="1" x14ac:dyDescent="0.45">
      <c r="A35" s="2" t="s">
        <v>14</v>
      </c>
      <c r="B35" s="10"/>
    </row>
    <row r="36" spans="1:3" s="2" customFormat="1" x14ac:dyDescent="0.45">
      <c r="B36" s="10"/>
    </row>
    <row r="37" spans="1:3" s="2" customFormat="1" x14ac:dyDescent="0.45">
      <c r="A37" s="2" t="s">
        <v>15</v>
      </c>
      <c r="B37" s="10"/>
    </row>
    <row r="38" spans="1:3" s="2" customFormat="1" x14ac:dyDescent="0.45">
      <c r="B38" s="10"/>
    </row>
    <row r="39" spans="1:3" s="2" customFormat="1" x14ac:dyDescent="0.45">
      <c r="A39" s="2" t="s">
        <v>16</v>
      </c>
      <c r="B39" s="10"/>
    </row>
    <row r="41" spans="1:3" s="3" customFormat="1" x14ac:dyDescent="0.45">
      <c r="A41" s="3" t="s">
        <v>17</v>
      </c>
      <c r="B41" s="11" t="s">
        <v>18</v>
      </c>
    </row>
    <row r="43" spans="1:3" x14ac:dyDescent="0.45">
      <c r="A43" s="5" t="s">
        <v>19</v>
      </c>
      <c r="B43" s="12" t="s">
        <v>243</v>
      </c>
      <c r="C43" s="2" t="s">
        <v>20</v>
      </c>
    </row>
    <row r="44" spans="1:3" x14ac:dyDescent="0.45">
      <c r="A44" s="5" t="s">
        <v>28</v>
      </c>
      <c r="B44" s="12" t="s">
        <v>60</v>
      </c>
      <c r="C44" s="2" t="s">
        <v>29</v>
      </c>
    </row>
    <row r="45" spans="1:3" x14ac:dyDescent="0.45">
      <c r="A45" s="5" t="s">
        <v>21</v>
      </c>
      <c r="B45" s="12" t="s">
        <v>22</v>
      </c>
      <c r="C45" s="2" t="s">
        <v>23</v>
      </c>
    </row>
    <row r="46" spans="1:3" x14ac:dyDescent="0.45">
      <c r="A46" s="5"/>
      <c r="B46" s="12"/>
      <c r="C46" s="2"/>
    </row>
    <row r="47" spans="1:3" x14ac:dyDescent="0.45">
      <c r="A47" s="5" t="s">
        <v>24</v>
      </c>
      <c r="B47" s="12" t="b">
        <v>1</v>
      </c>
      <c r="C47" s="2" t="s">
        <v>25</v>
      </c>
    </row>
    <row r="48" spans="1:3" x14ac:dyDescent="0.45">
      <c r="A48" s="5" t="s">
        <v>26</v>
      </c>
      <c r="B48" s="12" t="b">
        <v>0</v>
      </c>
      <c r="C48" s="2" t="s">
        <v>27</v>
      </c>
    </row>
    <row r="49" spans="1:4" x14ac:dyDescent="0.45">
      <c r="A49" s="5" t="s">
        <v>146</v>
      </c>
      <c r="B49" s="12" t="b">
        <v>1</v>
      </c>
      <c r="C49" s="2" t="s">
        <v>147</v>
      </c>
    </row>
    <row r="52" spans="1:4" x14ac:dyDescent="0.45">
      <c r="C52" s="2"/>
    </row>
    <row r="53" spans="1:4" s="3" customFormat="1" x14ac:dyDescent="0.45">
      <c r="A53" s="3" t="s">
        <v>30</v>
      </c>
      <c r="B53" s="11" t="s">
        <v>31</v>
      </c>
      <c r="C53" s="4"/>
    </row>
    <row r="54" spans="1:4" x14ac:dyDescent="0.45">
      <c r="C54" s="2"/>
    </row>
    <row r="55" spans="1:4" x14ac:dyDescent="0.45">
      <c r="A55" s="5" t="s">
        <v>55</v>
      </c>
      <c r="B55" s="13">
        <v>1000000000000</v>
      </c>
      <c r="C55" s="2" t="s">
        <v>57</v>
      </c>
    </row>
    <row r="56" spans="1:4" x14ac:dyDescent="0.45">
      <c r="A56" s="5" t="s">
        <v>56</v>
      </c>
      <c r="B56" s="13">
        <v>1000000000000</v>
      </c>
      <c r="C56" s="2" t="s">
        <v>58</v>
      </c>
    </row>
    <row r="57" spans="1:4" x14ac:dyDescent="0.45">
      <c r="A57" s="5"/>
      <c r="B57" s="12"/>
      <c r="C57" s="2"/>
    </row>
    <row r="58" spans="1:4" x14ac:dyDescent="0.45">
      <c r="A58" s="5" t="s">
        <v>32</v>
      </c>
      <c r="B58" s="12" t="s">
        <v>63</v>
      </c>
      <c r="C58" s="2"/>
    </row>
    <row r="59" spans="1:4" x14ac:dyDescent="0.45">
      <c r="A59" s="5" t="s">
        <v>71</v>
      </c>
      <c r="B59" s="12" t="b">
        <v>1</v>
      </c>
      <c r="C59" s="2" t="s">
        <v>72</v>
      </c>
    </row>
    <row r="60" spans="1:4" x14ac:dyDescent="0.45">
      <c r="A60" s="5"/>
      <c r="B60" s="12"/>
      <c r="C60" s="2"/>
      <c r="D60" s="2"/>
    </row>
    <row r="61" spans="1:4" x14ac:dyDescent="0.45">
      <c r="A61" s="5" t="s">
        <v>33</v>
      </c>
      <c r="B61" s="12">
        <v>2015</v>
      </c>
      <c r="C61" s="2" t="s">
        <v>101</v>
      </c>
      <c r="D61" s="2"/>
    </row>
    <row r="62" spans="1:4" x14ac:dyDescent="0.45">
      <c r="A62" s="5" t="s">
        <v>34</v>
      </c>
      <c r="B62" s="12">
        <v>1</v>
      </c>
      <c r="C62" s="2" t="s">
        <v>101</v>
      </c>
      <c r="D62" s="2"/>
    </row>
    <row r="63" spans="1:4" x14ac:dyDescent="0.45">
      <c r="A63" s="5" t="s">
        <v>35</v>
      </c>
      <c r="B63" s="12">
        <v>1</v>
      </c>
      <c r="C63" s="2" t="s">
        <v>101</v>
      </c>
      <c r="D63" s="2"/>
    </row>
    <row r="64" spans="1:4" x14ac:dyDescent="0.45">
      <c r="A64" s="5" t="s">
        <v>36</v>
      </c>
      <c r="B64" s="12">
        <v>1</v>
      </c>
      <c r="C64" s="2" t="s">
        <v>101</v>
      </c>
      <c r="D64" s="2"/>
    </row>
    <row r="65" spans="1:5" x14ac:dyDescent="0.45">
      <c r="A65" s="5" t="s">
        <v>37</v>
      </c>
      <c r="B65" s="12">
        <v>2015</v>
      </c>
      <c r="C65" s="2" t="s">
        <v>101</v>
      </c>
      <c r="D65" s="2"/>
    </row>
    <row r="66" spans="1:5" x14ac:dyDescent="0.45">
      <c r="A66" s="5" t="s">
        <v>38</v>
      </c>
      <c r="B66" s="12">
        <v>12</v>
      </c>
      <c r="C66" s="2" t="s">
        <v>101</v>
      </c>
      <c r="D66" s="2"/>
    </row>
    <row r="67" spans="1:5" x14ac:dyDescent="0.45">
      <c r="A67" s="5" t="s">
        <v>39</v>
      </c>
      <c r="B67" s="12">
        <v>31</v>
      </c>
      <c r="C67" s="2" t="s">
        <v>101</v>
      </c>
      <c r="D67" s="2"/>
    </row>
    <row r="68" spans="1:5" x14ac:dyDescent="0.45">
      <c r="A68" s="5" t="s">
        <v>40</v>
      </c>
      <c r="B68" s="12">
        <v>24</v>
      </c>
      <c r="C68" s="2" t="s">
        <v>101</v>
      </c>
      <c r="D68" s="2"/>
    </row>
    <row r="69" spans="1:5" x14ac:dyDescent="0.45">
      <c r="A69" s="5"/>
      <c r="B69" s="12"/>
      <c r="C69" s="2"/>
      <c r="D69" s="2"/>
    </row>
    <row r="70" spans="1:5" x14ac:dyDescent="0.45">
      <c r="A70" s="5" t="s">
        <v>170</v>
      </c>
      <c r="B70" s="12">
        <v>0</v>
      </c>
      <c r="C70" s="2" t="s">
        <v>171</v>
      </c>
      <c r="D70" s="2"/>
    </row>
    <row r="71" spans="1:5" x14ac:dyDescent="0.45">
      <c r="A71" s="5"/>
      <c r="B71" s="12"/>
      <c r="C71" s="2"/>
      <c r="D71" s="2"/>
    </row>
    <row r="72" spans="1:5" x14ac:dyDescent="0.45">
      <c r="A72" s="5" t="s">
        <v>41</v>
      </c>
      <c r="B72" s="12" t="s">
        <v>61</v>
      </c>
      <c r="C72" s="2"/>
      <c r="D72" s="2"/>
    </row>
    <row r="73" spans="1:5" x14ac:dyDescent="0.45">
      <c r="A73" s="5" t="s">
        <v>93</v>
      </c>
      <c r="B73" s="19">
        <v>1.9528741509529837E-2</v>
      </c>
      <c r="C73" s="2" t="s">
        <v>65</v>
      </c>
      <c r="D73" s="20">
        <v>1.9528741509529837E-2</v>
      </c>
      <c r="E73" s="2" t="s">
        <v>180</v>
      </c>
    </row>
    <row r="74" spans="1:5" x14ac:dyDescent="0.45">
      <c r="A74" s="5" t="s">
        <v>83</v>
      </c>
      <c r="B74" s="13">
        <f>0.00000001</f>
        <v>1E-8</v>
      </c>
      <c r="C74" s="2" t="s">
        <v>42</v>
      </c>
      <c r="D74" s="2"/>
    </row>
    <row r="75" spans="1:5" x14ac:dyDescent="0.45">
      <c r="A75" s="5" t="s">
        <v>158</v>
      </c>
      <c r="B75" s="13">
        <v>0</v>
      </c>
      <c r="C75" s="2" t="s">
        <v>159</v>
      </c>
      <c r="D75" s="2" t="s">
        <v>160</v>
      </c>
    </row>
    <row r="76" spans="1:5" x14ac:dyDescent="0.45">
      <c r="A76" s="5" t="s">
        <v>157</v>
      </c>
      <c r="B76" s="13">
        <v>0</v>
      </c>
      <c r="C76" s="2" t="s">
        <v>156</v>
      </c>
      <c r="D76" s="2" t="s">
        <v>161</v>
      </c>
    </row>
    <row r="77" spans="1:5" x14ac:dyDescent="0.45">
      <c r="A77" s="5"/>
      <c r="B77" s="12"/>
      <c r="C77" s="2"/>
      <c r="D77" s="2"/>
    </row>
    <row r="78" spans="1:5" x14ac:dyDescent="0.45">
      <c r="A78" s="5" t="s">
        <v>43</v>
      </c>
      <c r="B78" s="12" t="s">
        <v>62</v>
      </c>
      <c r="C78" s="2"/>
      <c r="D78" s="2"/>
    </row>
    <row r="79" spans="1:5" x14ac:dyDescent="0.45">
      <c r="A79" s="5" t="s">
        <v>94</v>
      </c>
      <c r="B79" s="19">
        <v>2.0648572594225215E-2</v>
      </c>
      <c r="C79" s="2" t="s">
        <v>65</v>
      </c>
      <c r="D79" s="20">
        <v>2.0648572594225215E-2</v>
      </c>
      <c r="E79" s="2" t="s">
        <v>180</v>
      </c>
    </row>
    <row r="80" spans="1:5" x14ac:dyDescent="0.45">
      <c r="A80" s="5" t="s">
        <v>84</v>
      </c>
      <c r="B80" s="13">
        <v>2E-8</v>
      </c>
      <c r="C80" s="2" t="s">
        <v>45</v>
      </c>
      <c r="D80" s="2"/>
    </row>
    <row r="81" spans="1:5" x14ac:dyDescent="0.45">
      <c r="A81" s="5" t="s">
        <v>162</v>
      </c>
      <c r="B81" s="13">
        <v>0</v>
      </c>
      <c r="C81" s="2" t="s">
        <v>159</v>
      </c>
      <c r="D81" s="2" t="s">
        <v>160</v>
      </c>
    </row>
    <row r="82" spans="1:5" x14ac:dyDescent="0.45">
      <c r="A82" s="5" t="s">
        <v>163</v>
      </c>
      <c r="B82" s="13">
        <v>0</v>
      </c>
      <c r="C82" s="2" t="s">
        <v>156</v>
      </c>
      <c r="D82" s="2" t="s">
        <v>161</v>
      </c>
    </row>
    <row r="83" spans="1:5" x14ac:dyDescent="0.45">
      <c r="A83" s="5"/>
      <c r="B83" s="12"/>
      <c r="C83" s="2"/>
      <c r="D83" s="2"/>
    </row>
    <row r="84" spans="1:5" x14ac:dyDescent="0.45">
      <c r="A84" s="5" t="s">
        <v>95</v>
      </c>
      <c r="B84" s="19">
        <v>1.1841887362491711E-2</v>
      </c>
      <c r="C84" s="2" t="s">
        <v>65</v>
      </c>
      <c r="D84" s="20">
        <v>1.1841887362491711E-2</v>
      </c>
      <c r="E84" s="2" t="s">
        <v>180</v>
      </c>
    </row>
    <row r="85" spans="1:5" x14ac:dyDescent="0.45">
      <c r="A85" s="5" t="s">
        <v>85</v>
      </c>
      <c r="B85" s="19">
        <v>2.2590009128958689E-2</v>
      </c>
      <c r="C85" s="2" t="s">
        <v>44</v>
      </c>
      <c r="D85" s="20">
        <v>2.2590009128958689E-2</v>
      </c>
      <c r="E85" s="2" t="s">
        <v>180</v>
      </c>
    </row>
    <row r="86" spans="1:5" x14ac:dyDescent="0.45">
      <c r="A86" s="5" t="s">
        <v>164</v>
      </c>
      <c r="B86" s="13">
        <v>0</v>
      </c>
      <c r="C86" s="2" t="s">
        <v>159</v>
      </c>
      <c r="D86" s="2" t="s">
        <v>160</v>
      </c>
    </row>
    <row r="87" spans="1:5" x14ac:dyDescent="0.45">
      <c r="A87" s="5" t="s">
        <v>165</v>
      </c>
      <c r="B87" s="18">
        <v>0.49</v>
      </c>
      <c r="C87" s="2" t="s">
        <v>156</v>
      </c>
      <c r="D87" s="2" t="s">
        <v>172</v>
      </c>
    </row>
    <row r="88" spans="1:5" x14ac:dyDescent="0.45">
      <c r="A88" s="5"/>
      <c r="B88" s="12"/>
      <c r="C88" s="2"/>
      <c r="D88" s="2"/>
    </row>
    <row r="89" spans="1:5" x14ac:dyDescent="0.45">
      <c r="A89" s="5" t="s">
        <v>154</v>
      </c>
      <c r="B89" s="19">
        <v>2.7271220888813726E-2</v>
      </c>
      <c r="C89" s="2" t="s">
        <v>65</v>
      </c>
      <c r="D89" s="20">
        <v>2.7271220888813726E-2</v>
      </c>
      <c r="E89" s="2" t="s">
        <v>180</v>
      </c>
    </row>
    <row r="90" spans="1:5" x14ac:dyDescent="0.45">
      <c r="A90" s="5" t="s">
        <v>155</v>
      </c>
      <c r="B90" s="19">
        <v>2.9679010772171249E-2</v>
      </c>
      <c r="C90" s="2" t="s">
        <v>44</v>
      </c>
      <c r="D90" s="20">
        <v>2.9679010772171249E-2</v>
      </c>
      <c r="E90" s="2" t="s">
        <v>180</v>
      </c>
    </row>
    <row r="91" spans="1:5" x14ac:dyDescent="0.45">
      <c r="A91" s="5" t="s">
        <v>166</v>
      </c>
      <c r="B91" s="13">
        <v>0</v>
      </c>
      <c r="C91" s="2" t="s">
        <v>159</v>
      </c>
      <c r="D91" s="2" t="s">
        <v>160</v>
      </c>
    </row>
    <row r="92" spans="1:5" x14ac:dyDescent="0.45">
      <c r="A92" s="5" t="s">
        <v>167</v>
      </c>
      <c r="B92" s="18">
        <v>0.17</v>
      </c>
      <c r="C92" s="2" t="s">
        <v>156</v>
      </c>
      <c r="D92" s="2" t="s">
        <v>173</v>
      </c>
    </row>
    <row r="93" spans="1:5" x14ac:dyDescent="0.45">
      <c r="A93" s="5"/>
      <c r="B93" s="12"/>
      <c r="C93" s="2"/>
      <c r="D93" s="2"/>
    </row>
    <row r="94" spans="1:5" x14ac:dyDescent="0.45">
      <c r="A94" s="5" t="s">
        <v>96</v>
      </c>
      <c r="B94" s="19">
        <v>6.2433901191501419E-2</v>
      </c>
      <c r="C94" s="2" t="s">
        <v>65</v>
      </c>
      <c r="D94" s="20">
        <v>6.2433901191501419E-2</v>
      </c>
      <c r="E94" s="2" t="s">
        <v>182</v>
      </c>
    </row>
    <row r="95" spans="1:5" x14ac:dyDescent="0.45">
      <c r="A95" s="5" t="s">
        <v>86</v>
      </c>
      <c r="B95" s="19">
        <v>2.5158160216169324E-2</v>
      </c>
      <c r="C95" s="2" t="s">
        <v>44</v>
      </c>
      <c r="D95" s="20">
        <v>2.5158160216169324E-2</v>
      </c>
      <c r="E95" s="2" t="s">
        <v>183</v>
      </c>
    </row>
    <row r="96" spans="1:5" x14ac:dyDescent="0.45">
      <c r="A96" s="5" t="s">
        <v>168</v>
      </c>
      <c r="B96" s="13">
        <v>0</v>
      </c>
      <c r="C96" s="2" t="s">
        <v>159</v>
      </c>
      <c r="D96" s="2" t="s">
        <v>160</v>
      </c>
    </row>
    <row r="97" spans="1:5" x14ac:dyDescent="0.45">
      <c r="A97" s="5" t="s">
        <v>169</v>
      </c>
      <c r="B97" s="13">
        <v>0</v>
      </c>
      <c r="C97" s="2" t="s">
        <v>156</v>
      </c>
      <c r="D97" s="2" t="s">
        <v>161</v>
      </c>
    </row>
    <row r="98" spans="1:5" x14ac:dyDescent="0.45">
      <c r="A98" s="5"/>
      <c r="B98" s="12"/>
      <c r="C98" s="2"/>
      <c r="D98" s="2"/>
    </row>
    <row r="99" spans="1:5" x14ac:dyDescent="0.45">
      <c r="A99" s="5" t="s">
        <v>97</v>
      </c>
      <c r="B99" s="19">
        <v>4.2392529406082022E-3</v>
      </c>
      <c r="C99" s="2" t="s">
        <v>73</v>
      </c>
      <c r="D99" s="2" t="s">
        <v>184</v>
      </c>
    </row>
    <row r="100" spans="1:5" x14ac:dyDescent="0.45">
      <c r="A100" s="5" t="s">
        <v>87</v>
      </c>
      <c r="B100" s="12">
        <v>0</v>
      </c>
      <c r="C100" s="2" t="s">
        <v>65</v>
      </c>
      <c r="D100" s="2"/>
    </row>
    <row r="101" spans="1:5" x14ac:dyDescent="0.45">
      <c r="A101" s="5" t="s">
        <v>88</v>
      </c>
      <c r="B101" s="12">
        <v>0</v>
      </c>
      <c r="C101" s="2" t="s">
        <v>65</v>
      </c>
      <c r="D101" s="2"/>
    </row>
    <row r="102" spans="1:5" x14ac:dyDescent="0.45">
      <c r="A102" s="5" t="s">
        <v>46</v>
      </c>
      <c r="B102" s="12">
        <v>0.9</v>
      </c>
      <c r="C102" s="2"/>
      <c r="D102" s="2"/>
    </row>
    <row r="103" spans="1:5" x14ac:dyDescent="0.45">
      <c r="A103" s="5" t="s">
        <v>47</v>
      </c>
      <c r="B103" s="19">
        <f>1.01^(1/(24*365.24/12))-1</f>
        <v>1.3621726294266168E-5</v>
      </c>
      <c r="C103" s="2" t="s">
        <v>48</v>
      </c>
      <c r="D103" s="2"/>
      <c r="E103" s="2" t="s">
        <v>105</v>
      </c>
    </row>
    <row r="104" spans="1:5" x14ac:dyDescent="0.45">
      <c r="A104" s="5" t="s">
        <v>49</v>
      </c>
      <c r="B104" s="12">
        <v>6</v>
      </c>
      <c r="C104" s="2" t="s">
        <v>50</v>
      </c>
      <c r="D104" s="2" t="s">
        <v>75</v>
      </c>
    </row>
    <row r="105" spans="1:5" x14ac:dyDescent="0.45">
      <c r="A105" s="5"/>
      <c r="B105" s="12"/>
      <c r="C105" s="2"/>
      <c r="D105" s="2"/>
    </row>
    <row r="106" spans="1:5" x14ac:dyDescent="0.45">
      <c r="A106" s="5" t="s">
        <v>98</v>
      </c>
      <c r="B106" s="19">
        <v>2.7397260273972604E-6</v>
      </c>
      <c r="C106" s="2" t="s">
        <v>73</v>
      </c>
      <c r="D106" s="12">
        <f>0.3*0.08/8760</f>
        <v>2.7397260273972604E-6</v>
      </c>
      <c r="E106" s="2" t="s">
        <v>76</v>
      </c>
    </row>
    <row r="107" spans="1:5" x14ac:dyDescent="0.45">
      <c r="A107" s="5" t="s">
        <v>99</v>
      </c>
      <c r="B107" s="19">
        <f>1100*0.08/8760</f>
        <v>1.0045662100456621E-2</v>
      </c>
      <c r="C107" s="2" t="s">
        <v>65</v>
      </c>
      <c r="D107" s="2" t="s">
        <v>65</v>
      </c>
    </row>
    <row r="108" spans="1:5" x14ac:dyDescent="0.45">
      <c r="A108" s="5" t="s">
        <v>100</v>
      </c>
      <c r="B108" s="19">
        <f>4600*0.08/8760</f>
        <v>4.2009132420091327E-2</v>
      </c>
      <c r="C108" s="2" t="s">
        <v>65</v>
      </c>
      <c r="D108" s="2" t="s">
        <v>77</v>
      </c>
    </row>
    <row r="109" spans="1:5" x14ac:dyDescent="0.45">
      <c r="A109" s="5" t="s">
        <v>89</v>
      </c>
      <c r="B109" s="12">
        <v>0</v>
      </c>
      <c r="C109" s="2" t="s">
        <v>65</v>
      </c>
      <c r="D109" s="2"/>
    </row>
    <row r="110" spans="1:5" x14ac:dyDescent="0.45">
      <c r="A110" s="5" t="s">
        <v>90</v>
      </c>
      <c r="B110" s="12">
        <v>0</v>
      </c>
      <c r="C110" s="2" t="s">
        <v>65</v>
      </c>
      <c r="D110" s="2"/>
    </row>
    <row r="111" spans="1:5" x14ac:dyDescent="0.45">
      <c r="A111" s="5" t="s">
        <v>106</v>
      </c>
      <c r="B111" s="12">
        <f>D111</f>
        <v>1.1407453648359933E-8</v>
      </c>
      <c r="C111" s="2" t="s">
        <v>48</v>
      </c>
      <c r="D111" s="12">
        <f>1.0001^(1/(24*365.24))-1</f>
        <v>1.1407453648359933E-8</v>
      </c>
      <c r="E111" s="2" t="s">
        <v>181</v>
      </c>
    </row>
    <row r="112" spans="1:5" x14ac:dyDescent="0.45">
      <c r="A112" s="5" t="s">
        <v>64</v>
      </c>
      <c r="B112" s="12">
        <v>0.3</v>
      </c>
      <c r="C112" s="2"/>
      <c r="D112" s="2"/>
    </row>
    <row r="113" spans="1:33" x14ac:dyDescent="0.45">
      <c r="A113" s="5"/>
      <c r="B113" s="12"/>
      <c r="C113" s="2"/>
      <c r="D113" s="2"/>
    </row>
    <row r="114" spans="1:33" x14ac:dyDescent="0.45">
      <c r="A114" s="5" t="s">
        <v>91</v>
      </c>
      <c r="B114" s="12">
        <v>10</v>
      </c>
      <c r="C114" s="2" t="s">
        <v>65</v>
      </c>
      <c r="D114" s="2"/>
    </row>
    <row r="115" spans="1:33" x14ac:dyDescent="0.45">
      <c r="C115" s="10"/>
    </row>
    <row r="116" spans="1:33" x14ac:dyDescent="0.45">
      <c r="C116" s="2" t="s">
        <v>119</v>
      </c>
    </row>
    <row r="117" spans="1:33" s="3" customFormat="1" x14ac:dyDescent="0.45">
      <c r="A117" s="3" t="s">
        <v>51</v>
      </c>
      <c r="B117" s="11" t="s">
        <v>81</v>
      </c>
      <c r="C117" s="4"/>
    </row>
    <row r="118" spans="1:33" s="5" customFormat="1" ht="42.75" x14ac:dyDescent="0.45">
      <c r="A118" s="5" t="s">
        <v>52</v>
      </c>
      <c r="B118" s="5" t="s">
        <v>33</v>
      </c>
      <c r="C118" s="5" t="s">
        <v>37</v>
      </c>
      <c r="E118" s="5" t="s">
        <v>187</v>
      </c>
      <c r="F118" s="5" t="s">
        <v>195</v>
      </c>
      <c r="G118" s="5" t="s">
        <v>186</v>
      </c>
      <c r="H118" s="5" t="s">
        <v>185</v>
      </c>
      <c r="I118" s="5" t="s">
        <v>188</v>
      </c>
      <c r="J118" s="5" t="s">
        <v>189</v>
      </c>
      <c r="K118" s="5" t="s">
        <v>199</v>
      </c>
      <c r="L118" s="5" t="s">
        <v>202</v>
      </c>
      <c r="M118" s="5" t="s">
        <v>203</v>
      </c>
      <c r="O118" s="5" t="s">
        <v>93</v>
      </c>
      <c r="P118" s="5" t="s">
        <v>83</v>
      </c>
      <c r="Q118" s="5" t="s">
        <v>94</v>
      </c>
      <c r="R118" s="5" t="s">
        <v>84</v>
      </c>
      <c r="S118" s="5" t="s">
        <v>95</v>
      </c>
      <c r="T118" s="5" t="s">
        <v>85</v>
      </c>
      <c r="U118" s="5" t="s">
        <v>154</v>
      </c>
      <c r="V118" s="5" t="s">
        <v>155</v>
      </c>
      <c r="W118" s="5" t="s">
        <v>96</v>
      </c>
      <c r="X118" s="5" t="s">
        <v>86</v>
      </c>
      <c r="Y118" s="5" t="s">
        <v>97</v>
      </c>
      <c r="Z118" s="5" t="s">
        <v>87</v>
      </c>
      <c r="AA118" s="5" t="s">
        <v>88</v>
      </c>
      <c r="AB118" s="5" t="s">
        <v>98</v>
      </c>
      <c r="AC118" s="5" t="s">
        <v>99</v>
      </c>
      <c r="AD118" s="5" t="s">
        <v>100</v>
      </c>
      <c r="AE118" s="5" t="s">
        <v>89</v>
      </c>
      <c r="AF118" s="5" t="s">
        <v>90</v>
      </c>
      <c r="AG118" s="5" t="s">
        <v>91</v>
      </c>
    </row>
    <row r="119" spans="1:33" x14ac:dyDescent="0.45">
      <c r="B119" s="1"/>
    </row>
    <row r="120" spans="1:33" s="15" customFormat="1" x14ac:dyDescent="0.45">
      <c r="A120" s="15" t="s">
        <v>190</v>
      </c>
      <c r="B120" s="15">
        <v>2014</v>
      </c>
      <c r="C120" s="15">
        <v>2014</v>
      </c>
      <c r="E120" s="15">
        <v>-1</v>
      </c>
      <c r="F120" s="15">
        <v>-1</v>
      </c>
      <c r="G120" s="15">
        <v>-1</v>
      </c>
      <c r="H120" s="15">
        <v>-1</v>
      </c>
      <c r="I120" s="15">
        <v>-1</v>
      </c>
      <c r="J120" s="15">
        <v>-1</v>
      </c>
      <c r="K120" s="15">
        <v>-1</v>
      </c>
      <c r="L120" s="15">
        <v>-1</v>
      </c>
      <c r="M120" s="15">
        <v>-1</v>
      </c>
      <c r="O120" s="15">
        <v>1</v>
      </c>
      <c r="P120" s="15">
        <v>1</v>
      </c>
      <c r="Q120" s="15">
        <v>1</v>
      </c>
      <c r="R120" s="15">
        <v>1</v>
      </c>
      <c r="S120" s="15">
        <v>-1</v>
      </c>
      <c r="T120" s="15">
        <v>-1</v>
      </c>
      <c r="U120" s="15">
        <v>-1</v>
      </c>
      <c r="V120" s="15">
        <v>-1</v>
      </c>
      <c r="W120" s="15">
        <v>-1</v>
      </c>
      <c r="X120" s="15">
        <v>-1</v>
      </c>
      <c r="Y120" s="15">
        <v>1</v>
      </c>
      <c r="Z120" s="15">
        <v>1</v>
      </c>
      <c r="AA120" s="15">
        <v>1</v>
      </c>
      <c r="AB120" s="15">
        <v>-1</v>
      </c>
      <c r="AC120" s="15">
        <v>-1</v>
      </c>
      <c r="AD120" s="15">
        <v>-1</v>
      </c>
      <c r="AE120" s="15">
        <v>-1</v>
      </c>
      <c r="AF120" s="15">
        <v>-1</v>
      </c>
      <c r="AG120" s="15">
        <v>-1</v>
      </c>
    </row>
    <row r="121" spans="1:33" s="6" customFormat="1" x14ac:dyDescent="0.45">
      <c r="A121" s="15" t="s">
        <v>206</v>
      </c>
      <c r="B121" s="15">
        <v>1980</v>
      </c>
      <c r="C121" s="15">
        <v>1980</v>
      </c>
      <c r="E121" s="15">
        <v>-1</v>
      </c>
      <c r="F121" s="15">
        <v>-1</v>
      </c>
      <c r="G121">
        <v>2.7321767028803299</v>
      </c>
      <c r="H121">
        <v>4.9737951207525697</v>
      </c>
      <c r="I121" s="15">
        <v>-1</v>
      </c>
      <c r="J121">
        <v>6.0894042404265996</v>
      </c>
      <c r="K121" s="15">
        <v>-1</v>
      </c>
      <c r="L121" s="15">
        <v>-1</v>
      </c>
      <c r="M121" s="15">
        <v>-1</v>
      </c>
      <c r="O121" s="15">
        <v>1</v>
      </c>
      <c r="P121" s="15">
        <v>1</v>
      </c>
      <c r="Q121" s="15">
        <v>1</v>
      </c>
      <c r="R121" s="15">
        <v>1</v>
      </c>
      <c r="S121" s="15">
        <v>-1</v>
      </c>
      <c r="T121" s="15">
        <v>-1</v>
      </c>
      <c r="U121" s="15">
        <v>-1</v>
      </c>
      <c r="V121" s="15">
        <v>-1</v>
      </c>
      <c r="W121" s="15">
        <v>-1</v>
      </c>
      <c r="X121" s="15">
        <v>-1</v>
      </c>
      <c r="Y121" s="15">
        <v>1</v>
      </c>
      <c r="Z121" s="15">
        <v>1</v>
      </c>
      <c r="AA121" s="15">
        <v>1</v>
      </c>
      <c r="AB121" s="15">
        <v>-1</v>
      </c>
      <c r="AC121" s="15">
        <v>-1</v>
      </c>
      <c r="AD121" s="15">
        <v>-1</v>
      </c>
      <c r="AE121" s="15">
        <v>-1</v>
      </c>
      <c r="AF121" s="15">
        <v>-1</v>
      </c>
      <c r="AG121" s="15">
        <v>1</v>
      </c>
    </row>
    <row r="122" spans="1:33" s="6" customFormat="1" x14ac:dyDescent="0.45">
      <c r="A122" s="15" t="s">
        <v>207</v>
      </c>
      <c r="B122" s="15">
        <v>1981</v>
      </c>
      <c r="C122" s="15">
        <v>1981</v>
      </c>
      <c r="E122" s="15">
        <v>-1</v>
      </c>
      <c r="F122" s="15">
        <v>-1</v>
      </c>
      <c r="G122">
        <v>2.7321767028803299</v>
      </c>
      <c r="H122">
        <v>4.9737951207525697</v>
      </c>
      <c r="I122" s="15">
        <v>-1</v>
      </c>
      <c r="J122">
        <v>6.0894042404265996</v>
      </c>
      <c r="K122" s="15">
        <v>-1</v>
      </c>
      <c r="L122" s="15">
        <v>-1</v>
      </c>
      <c r="M122" s="15">
        <v>-1</v>
      </c>
      <c r="O122" s="15">
        <v>1</v>
      </c>
      <c r="P122" s="15">
        <v>1</v>
      </c>
      <c r="Q122" s="15">
        <v>1</v>
      </c>
      <c r="R122" s="15">
        <v>1</v>
      </c>
      <c r="S122" s="15">
        <v>-1</v>
      </c>
      <c r="T122" s="15">
        <v>-1</v>
      </c>
      <c r="U122" s="15">
        <v>-1</v>
      </c>
      <c r="V122" s="15">
        <v>-1</v>
      </c>
      <c r="W122" s="15">
        <v>-1</v>
      </c>
      <c r="X122" s="15">
        <v>-1</v>
      </c>
      <c r="Y122" s="15">
        <v>1</v>
      </c>
      <c r="Z122" s="15">
        <v>1</v>
      </c>
      <c r="AA122" s="15">
        <v>1</v>
      </c>
      <c r="AB122" s="15">
        <v>-1</v>
      </c>
      <c r="AC122" s="15">
        <v>-1</v>
      </c>
      <c r="AD122" s="15">
        <v>-1</v>
      </c>
      <c r="AE122" s="15">
        <v>-1</v>
      </c>
      <c r="AF122" s="15">
        <v>-1</v>
      </c>
      <c r="AG122" s="15">
        <v>1</v>
      </c>
    </row>
    <row r="123" spans="1:33" s="6" customFormat="1" x14ac:dyDescent="0.45">
      <c r="A123" s="15" t="s">
        <v>208</v>
      </c>
      <c r="B123" s="15">
        <v>1982</v>
      </c>
      <c r="C123" s="15">
        <v>1982</v>
      </c>
      <c r="E123" s="15">
        <v>-1</v>
      </c>
      <c r="F123" s="15">
        <v>-1</v>
      </c>
      <c r="G123">
        <v>2.7321767028803299</v>
      </c>
      <c r="H123">
        <v>4.9737951207525697</v>
      </c>
      <c r="I123" s="15">
        <v>-1</v>
      </c>
      <c r="J123">
        <v>6.0894042404265996</v>
      </c>
      <c r="K123" s="15">
        <v>-1</v>
      </c>
      <c r="L123" s="15">
        <v>-1</v>
      </c>
      <c r="M123" s="15">
        <v>-1</v>
      </c>
      <c r="O123" s="15">
        <v>1</v>
      </c>
      <c r="P123" s="15">
        <v>1</v>
      </c>
      <c r="Q123" s="15">
        <v>1</v>
      </c>
      <c r="R123" s="15">
        <v>1</v>
      </c>
      <c r="S123" s="15">
        <v>-1</v>
      </c>
      <c r="T123" s="15">
        <v>-1</v>
      </c>
      <c r="U123" s="15">
        <v>-1</v>
      </c>
      <c r="V123" s="15">
        <v>-1</v>
      </c>
      <c r="W123" s="15">
        <v>-1</v>
      </c>
      <c r="X123" s="15">
        <v>-1</v>
      </c>
      <c r="Y123" s="15">
        <v>1</v>
      </c>
      <c r="Z123" s="15">
        <v>1</v>
      </c>
      <c r="AA123" s="15">
        <v>1</v>
      </c>
      <c r="AB123" s="15">
        <v>-1</v>
      </c>
      <c r="AC123" s="15">
        <v>-1</v>
      </c>
      <c r="AD123" s="15">
        <v>-1</v>
      </c>
      <c r="AE123" s="15">
        <v>-1</v>
      </c>
      <c r="AF123" s="15">
        <v>-1</v>
      </c>
      <c r="AG123" s="15">
        <v>1</v>
      </c>
    </row>
    <row r="124" spans="1:33" s="6" customFormat="1" x14ac:dyDescent="0.45">
      <c r="A124" s="15" t="s">
        <v>209</v>
      </c>
      <c r="B124" s="15">
        <v>1983</v>
      </c>
      <c r="C124" s="15">
        <v>1983</v>
      </c>
      <c r="E124" s="15">
        <v>-1</v>
      </c>
      <c r="F124" s="15">
        <v>-1</v>
      </c>
      <c r="G124">
        <v>2.7321767028803299</v>
      </c>
      <c r="H124">
        <v>4.9737951207525697</v>
      </c>
      <c r="I124" s="15">
        <v>-1</v>
      </c>
      <c r="J124">
        <v>6.0894042404265996</v>
      </c>
      <c r="K124" s="15">
        <v>-1</v>
      </c>
      <c r="L124" s="15">
        <v>-1</v>
      </c>
      <c r="M124" s="15">
        <v>-1</v>
      </c>
      <c r="O124" s="15">
        <v>1</v>
      </c>
      <c r="P124" s="15">
        <v>1</v>
      </c>
      <c r="Q124" s="15">
        <v>1</v>
      </c>
      <c r="R124" s="15">
        <v>1</v>
      </c>
      <c r="S124" s="15">
        <v>-1</v>
      </c>
      <c r="T124" s="15">
        <v>-1</v>
      </c>
      <c r="U124" s="15">
        <v>-1</v>
      </c>
      <c r="V124" s="15">
        <v>-1</v>
      </c>
      <c r="W124" s="15">
        <v>-1</v>
      </c>
      <c r="X124" s="15">
        <v>-1</v>
      </c>
      <c r="Y124" s="15">
        <v>1</v>
      </c>
      <c r="Z124" s="15">
        <v>1</v>
      </c>
      <c r="AA124" s="15">
        <v>1</v>
      </c>
      <c r="AB124" s="15">
        <v>-1</v>
      </c>
      <c r="AC124" s="15">
        <v>-1</v>
      </c>
      <c r="AD124" s="15">
        <v>-1</v>
      </c>
      <c r="AE124" s="15">
        <v>-1</v>
      </c>
      <c r="AF124" s="15">
        <v>-1</v>
      </c>
      <c r="AG124" s="15">
        <v>1</v>
      </c>
    </row>
    <row r="125" spans="1:33" s="12" customFormat="1" x14ac:dyDescent="0.45">
      <c r="A125" s="15" t="s">
        <v>210</v>
      </c>
      <c r="B125" s="15">
        <v>1984</v>
      </c>
      <c r="C125" s="15">
        <v>1984</v>
      </c>
      <c r="E125" s="15">
        <v>-1</v>
      </c>
      <c r="F125" s="15">
        <v>-1</v>
      </c>
      <c r="G125">
        <v>2.7321767028803299</v>
      </c>
      <c r="H125">
        <v>4.9737951207525697</v>
      </c>
      <c r="I125" s="15">
        <v>-1</v>
      </c>
      <c r="J125">
        <v>6.0894042404265996</v>
      </c>
      <c r="K125" s="15">
        <v>-1</v>
      </c>
      <c r="L125" s="15">
        <v>-1</v>
      </c>
      <c r="M125" s="15">
        <v>-1</v>
      </c>
      <c r="N125" s="6"/>
      <c r="O125" s="15">
        <v>1</v>
      </c>
      <c r="P125" s="15">
        <v>1</v>
      </c>
      <c r="Q125" s="15">
        <v>1</v>
      </c>
      <c r="R125" s="15">
        <v>1</v>
      </c>
      <c r="S125" s="15">
        <v>-1</v>
      </c>
      <c r="T125" s="15">
        <v>-1</v>
      </c>
      <c r="U125" s="15">
        <v>-1</v>
      </c>
      <c r="V125" s="15">
        <v>-1</v>
      </c>
      <c r="W125" s="15">
        <v>-1</v>
      </c>
      <c r="X125" s="15">
        <v>-1</v>
      </c>
      <c r="Y125" s="15">
        <v>1</v>
      </c>
      <c r="Z125" s="15">
        <v>1</v>
      </c>
      <c r="AA125" s="15">
        <v>1</v>
      </c>
      <c r="AB125" s="15">
        <v>-1</v>
      </c>
      <c r="AC125" s="15">
        <v>-1</v>
      </c>
      <c r="AD125" s="15">
        <v>-1</v>
      </c>
      <c r="AE125" s="15">
        <v>-1</v>
      </c>
      <c r="AF125" s="15">
        <v>-1</v>
      </c>
      <c r="AG125" s="15">
        <v>1</v>
      </c>
    </row>
    <row r="126" spans="1:33" s="6" customFormat="1" x14ac:dyDescent="0.45">
      <c r="A126" s="15" t="s">
        <v>211</v>
      </c>
      <c r="B126" s="15">
        <v>1985</v>
      </c>
      <c r="C126" s="15">
        <v>1985</v>
      </c>
      <c r="E126" s="15">
        <v>-1</v>
      </c>
      <c r="F126" s="15">
        <v>-1</v>
      </c>
      <c r="G126">
        <v>2.7321767028803299</v>
      </c>
      <c r="H126">
        <v>4.9737951207525697</v>
      </c>
      <c r="I126" s="15">
        <v>-1</v>
      </c>
      <c r="J126">
        <v>6.0894042404265996</v>
      </c>
      <c r="K126" s="15">
        <v>-1</v>
      </c>
      <c r="L126" s="15">
        <v>-1</v>
      </c>
      <c r="M126" s="15">
        <v>-1</v>
      </c>
      <c r="O126" s="15">
        <v>1</v>
      </c>
      <c r="P126" s="15">
        <v>1</v>
      </c>
      <c r="Q126" s="15">
        <v>1</v>
      </c>
      <c r="R126" s="15">
        <v>1</v>
      </c>
      <c r="S126" s="15">
        <v>-1</v>
      </c>
      <c r="T126" s="15">
        <v>-1</v>
      </c>
      <c r="U126" s="15">
        <v>-1</v>
      </c>
      <c r="V126" s="15">
        <v>-1</v>
      </c>
      <c r="W126" s="15">
        <v>-1</v>
      </c>
      <c r="X126" s="15">
        <v>-1</v>
      </c>
      <c r="Y126" s="15">
        <v>1</v>
      </c>
      <c r="Z126" s="15">
        <v>1</v>
      </c>
      <c r="AA126" s="15">
        <v>1</v>
      </c>
      <c r="AB126" s="15">
        <v>-1</v>
      </c>
      <c r="AC126" s="15">
        <v>-1</v>
      </c>
      <c r="AD126" s="15">
        <v>-1</v>
      </c>
      <c r="AE126" s="15">
        <v>-1</v>
      </c>
      <c r="AF126" s="15">
        <v>-1</v>
      </c>
      <c r="AG126" s="15">
        <v>1</v>
      </c>
    </row>
    <row r="127" spans="1:33" s="6" customFormat="1" x14ac:dyDescent="0.45">
      <c r="A127" s="15" t="s">
        <v>212</v>
      </c>
      <c r="B127" s="15">
        <v>1986</v>
      </c>
      <c r="C127" s="15">
        <v>1986</v>
      </c>
      <c r="E127" s="15">
        <v>-1</v>
      </c>
      <c r="F127" s="15">
        <v>-1</v>
      </c>
      <c r="G127">
        <v>2.7321767028803299</v>
      </c>
      <c r="H127">
        <v>4.9737951207525697</v>
      </c>
      <c r="I127" s="15">
        <v>-1</v>
      </c>
      <c r="J127">
        <v>6.0894042404265996</v>
      </c>
      <c r="K127" s="15">
        <v>-1</v>
      </c>
      <c r="L127" s="15">
        <v>-1</v>
      </c>
      <c r="M127" s="15">
        <v>-1</v>
      </c>
      <c r="O127" s="15">
        <v>1</v>
      </c>
      <c r="P127" s="15">
        <v>1</v>
      </c>
      <c r="Q127" s="15">
        <v>1</v>
      </c>
      <c r="R127" s="15">
        <v>1</v>
      </c>
      <c r="S127" s="15">
        <v>-1</v>
      </c>
      <c r="T127" s="15">
        <v>-1</v>
      </c>
      <c r="U127" s="15">
        <v>-1</v>
      </c>
      <c r="V127" s="15">
        <v>-1</v>
      </c>
      <c r="W127" s="15">
        <v>-1</v>
      </c>
      <c r="X127" s="15">
        <v>-1</v>
      </c>
      <c r="Y127" s="15">
        <v>1</v>
      </c>
      <c r="Z127" s="15">
        <v>1</v>
      </c>
      <c r="AA127" s="15">
        <v>1</v>
      </c>
      <c r="AB127" s="15">
        <v>-1</v>
      </c>
      <c r="AC127" s="15">
        <v>-1</v>
      </c>
      <c r="AD127" s="15">
        <v>-1</v>
      </c>
      <c r="AE127" s="15">
        <v>-1</v>
      </c>
      <c r="AF127" s="15">
        <v>-1</v>
      </c>
      <c r="AG127" s="15">
        <v>1</v>
      </c>
    </row>
    <row r="128" spans="1:33" s="6" customFormat="1" x14ac:dyDescent="0.45">
      <c r="A128" s="15" t="s">
        <v>213</v>
      </c>
      <c r="B128" s="15">
        <v>1987</v>
      </c>
      <c r="C128" s="15">
        <v>1987</v>
      </c>
      <c r="E128" s="15">
        <v>-1</v>
      </c>
      <c r="F128" s="15">
        <v>-1</v>
      </c>
      <c r="G128">
        <v>2.7321767028803299</v>
      </c>
      <c r="H128">
        <v>4.9737951207525697</v>
      </c>
      <c r="I128" s="15">
        <v>-1</v>
      </c>
      <c r="J128">
        <v>6.0894042404265996</v>
      </c>
      <c r="K128" s="15">
        <v>-1</v>
      </c>
      <c r="L128" s="15">
        <v>-1</v>
      </c>
      <c r="M128" s="15">
        <v>-1</v>
      </c>
      <c r="O128" s="15">
        <v>1</v>
      </c>
      <c r="P128" s="15">
        <v>1</v>
      </c>
      <c r="Q128" s="15">
        <v>1</v>
      </c>
      <c r="R128" s="15">
        <v>1</v>
      </c>
      <c r="S128" s="15">
        <v>-1</v>
      </c>
      <c r="T128" s="15">
        <v>-1</v>
      </c>
      <c r="U128" s="15">
        <v>-1</v>
      </c>
      <c r="V128" s="15">
        <v>-1</v>
      </c>
      <c r="W128" s="15">
        <v>-1</v>
      </c>
      <c r="X128" s="15">
        <v>-1</v>
      </c>
      <c r="Y128" s="15">
        <v>1</v>
      </c>
      <c r="Z128" s="15">
        <v>1</v>
      </c>
      <c r="AA128" s="15">
        <v>1</v>
      </c>
      <c r="AB128" s="15">
        <v>-1</v>
      </c>
      <c r="AC128" s="15">
        <v>-1</v>
      </c>
      <c r="AD128" s="15">
        <v>-1</v>
      </c>
      <c r="AE128" s="15">
        <v>-1</v>
      </c>
      <c r="AF128" s="15">
        <v>-1</v>
      </c>
      <c r="AG128" s="15">
        <v>1</v>
      </c>
    </row>
    <row r="129" spans="1:33" s="6" customFormat="1" x14ac:dyDescent="0.45">
      <c r="A129" s="15" t="s">
        <v>214</v>
      </c>
      <c r="B129" s="15">
        <v>1988</v>
      </c>
      <c r="C129" s="15">
        <v>1988</v>
      </c>
      <c r="E129" s="15">
        <v>-1</v>
      </c>
      <c r="F129" s="15">
        <v>-1</v>
      </c>
      <c r="G129">
        <v>2.7321767028803299</v>
      </c>
      <c r="H129">
        <v>4.9737951207525697</v>
      </c>
      <c r="I129" s="15">
        <v>-1</v>
      </c>
      <c r="J129">
        <v>6.0894042404265996</v>
      </c>
      <c r="K129" s="15">
        <v>-1</v>
      </c>
      <c r="L129" s="15">
        <v>-1</v>
      </c>
      <c r="M129" s="15">
        <v>-1</v>
      </c>
      <c r="O129" s="15">
        <v>1</v>
      </c>
      <c r="P129" s="15">
        <v>1</v>
      </c>
      <c r="Q129" s="15">
        <v>1</v>
      </c>
      <c r="R129" s="15">
        <v>1</v>
      </c>
      <c r="S129" s="15">
        <v>-1</v>
      </c>
      <c r="T129" s="15">
        <v>-1</v>
      </c>
      <c r="U129" s="15">
        <v>-1</v>
      </c>
      <c r="V129" s="15">
        <v>-1</v>
      </c>
      <c r="W129" s="15">
        <v>-1</v>
      </c>
      <c r="X129" s="15">
        <v>-1</v>
      </c>
      <c r="Y129" s="15">
        <v>1</v>
      </c>
      <c r="Z129" s="15">
        <v>1</v>
      </c>
      <c r="AA129" s="15">
        <v>1</v>
      </c>
      <c r="AB129" s="15">
        <v>-1</v>
      </c>
      <c r="AC129" s="15">
        <v>-1</v>
      </c>
      <c r="AD129" s="15">
        <v>-1</v>
      </c>
      <c r="AE129" s="15">
        <v>-1</v>
      </c>
      <c r="AF129" s="15">
        <v>-1</v>
      </c>
      <c r="AG129" s="15">
        <v>1</v>
      </c>
    </row>
    <row r="130" spans="1:33" s="6" customFormat="1" x14ac:dyDescent="0.45">
      <c r="A130" s="15" t="s">
        <v>215</v>
      </c>
      <c r="B130" s="15">
        <v>1989</v>
      </c>
      <c r="C130" s="15">
        <v>1989</v>
      </c>
      <c r="E130" s="15">
        <v>-1</v>
      </c>
      <c r="F130" s="15">
        <v>-1</v>
      </c>
      <c r="G130">
        <v>2.7321767028803299</v>
      </c>
      <c r="H130">
        <v>4.9737951207525697</v>
      </c>
      <c r="I130" s="15">
        <v>-1</v>
      </c>
      <c r="J130">
        <v>6.0894042404265996</v>
      </c>
      <c r="K130" s="15">
        <v>-1</v>
      </c>
      <c r="L130" s="15">
        <v>-1</v>
      </c>
      <c r="M130" s="15">
        <v>-1</v>
      </c>
      <c r="O130" s="15">
        <v>1</v>
      </c>
      <c r="P130" s="15">
        <v>1</v>
      </c>
      <c r="Q130" s="15">
        <v>1</v>
      </c>
      <c r="R130" s="15">
        <v>1</v>
      </c>
      <c r="S130" s="15">
        <v>-1</v>
      </c>
      <c r="T130" s="15">
        <v>-1</v>
      </c>
      <c r="U130" s="15">
        <v>-1</v>
      </c>
      <c r="V130" s="15">
        <v>-1</v>
      </c>
      <c r="W130" s="15">
        <v>-1</v>
      </c>
      <c r="X130" s="15">
        <v>-1</v>
      </c>
      <c r="Y130" s="15">
        <v>1</v>
      </c>
      <c r="Z130" s="15">
        <v>1</v>
      </c>
      <c r="AA130" s="15">
        <v>1</v>
      </c>
      <c r="AB130" s="15">
        <v>-1</v>
      </c>
      <c r="AC130" s="15">
        <v>-1</v>
      </c>
      <c r="AD130" s="15">
        <v>-1</v>
      </c>
      <c r="AE130" s="15">
        <v>-1</v>
      </c>
      <c r="AF130" s="15">
        <v>-1</v>
      </c>
      <c r="AG130" s="15">
        <v>1</v>
      </c>
    </row>
    <row r="131" spans="1:33" s="6" customFormat="1" x14ac:dyDescent="0.45">
      <c r="A131" s="15" t="s">
        <v>216</v>
      </c>
      <c r="B131" s="15">
        <v>1990</v>
      </c>
      <c r="C131" s="15">
        <v>1990</v>
      </c>
      <c r="E131" s="15">
        <v>-1</v>
      </c>
      <c r="F131" s="15">
        <v>-1</v>
      </c>
      <c r="G131">
        <v>2.7321767028803299</v>
      </c>
      <c r="H131">
        <v>4.9737951207525697</v>
      </c>
      <c r="I131" s="15">
        <v>-1</v>
      </c>
      <c r="J131">
        <v>6.0894042404265996</v>
      </c>
      <c r="K131" s="15">
        <v>-1</v>
      </c>
      <c r="L131" s="15">
        <v>-1</v>
      </c>
      <c r="M131" s="15">
        <v>-1</v>
      </c>
      <c r="O131" s="15">
        <v>1</v>
      </c>
      <c r="P131" s="15">
        <v>1</v>
      </c>
      <c r="Q131" s="15">
        <v>1</v>
      </c>
      <c r="R131" s="15">
        <v>1</v>
      </c>
      <c r="S131" s="15">
        <v>-1</v>
      </c>
      <c r="T131" s="15">
        <v>-1</v>
      </c>
      <c r="U131" s="15">
        <v>-1</v>
      </c>
      <c r="V131" s="15">
        <v>-1</v>
      </c>
      <c r="W131" s="15">
        <v>-1</v>
      </c>
      <c r="X131" s="15">
        <v>-1</v>
      </c>
      <c r="Y131" s="15">
        <v>1</v>
      </c>
      <c r="Z131" s="15">
        <v>1</v>
      </c>
      <c r="AA131" s="15">
        <v>1</v>
      </c>
      <c r="AB131" s="15">
        <v>-1</v>
      </c>
      <c r="AC131" s="15">
        <v>-1</v>
      </c>
      <c r="AD131" s="15">
        <v>-1</v>
      </c>
      <c r="AE131" s="15">
        <v>-1</v>
      </c>
      <c r="AF131" s="15">
        <v>-1</v>
      </c>
      <c r="AG131" s="15">
        <v>1</v>
      </c>
    </row>
    <row r="132" spans="1:33" s="6" customFormat="1" x14ac:dyDescent="0.45">
      <c r="A132" s="15" t="s">
        <v>217</v>
      </c>
      <c r="B132" s="15">
        <v>1991</v>
      </c>
      <c r="C132" s="15">
        <v>1991</v>
      </c>
      <c r="E132" s="15">
        <v>-1</v>
      </c>
      <c r="F132" s="15">
        <v>-1</v>
      </c>
      <c r="G132">
        <v>2.7321767028803299</v>
      </c>
      <c r="H132">
        <v>4.9737951207525697</v>
      </c>
      <c r="I132" s="15">
        <v>-1</v>
      </c>
      <c r="J132">
        <v>6.0894042404265996</v>
      </c>
      <c r="K132" s="15">
        <v>-1</v>
      </c>
      <c r="L132" s="15">
        <v>-1</v>
      </c>
      <c r="M132" s="15">
        <v>-1</v>
      </c>
      <c r="O132" s="15">
        <v>1</v>
      </c>
      <c r="P132" s="15">
        <v>1</v>
      </c>
      <c r="Q132" s="15">
        <v>1</v>
      </c>
      <c r="R132" s="15">
        <v>1</v>
      </c>
      <c r="S132" s="15">
        <v>-1</v>
      </c>
      <c r="T132" s="15">
        <v>-1</v>
      </c>
      <c r="U132" s="15">
        <v>-1</v>
      </c>
      <c r="V132" s="15">
        <v>-1</v>
      </c>
      <c r="W132" s="15">
        <v>-1</v>
      </c>
      <c r="X132" s="15">
        <v>-1</v>
      </c>
      <c r="Y132" s="15">
        <v>1</v>
      </c>
      <c r="Z132" s="15">
        <v>1</v>
      </c>
      <c r="AA132" s="15">
        <v>1</v>
      </c>
      <c r="AB132" s="15">
        <v>-1</v>
      </c>
      <c r="AC132" s="15">
        <v>-1</v>
      </c>
      <c r="AD132" s="15">
        <v>-1</v>
      </c>
      <c r="AE132" s="15">
        <v>-1</v>
      </c>
      <c r="AF132" s="15">
        <v>-1</v>
      </c>
      <c r="AG132" s="15">
        <v>1</v>
      </c>
    </row>
    <row r="133" spans="1:33" s="6" customFormat="1" x14ac:dyDescent="0.45">
      <c r="A133" s="15" t="s">
        <v>218</v>
      </c>
      <c r="B133" s="15">
        <v>1992</v>
      </c>
      <c r="C133" s="15">
        <v>1992</v>
      </c>
      <c r="E133" s="15">
        <v>-1</v>
      </c>
      <c r="F133" s="15">
        <v>-1</v>
      </c>
      <c r="G133">
        <v>2.7321767028803299</v>
      </c>
      <c r="H133">
        <v>4.9737951207525697</v>
      </c>
      <c r="I133" s="15">
        <v>-1</v>
      </c>
      <c r="J133">
        <v>6.0894042404265996</v>
      </c>
      <c r="K133" s="15">
        <v>-1</v>
      </c>
      <c r="L133" s="15">
        <v>-1</v>
      </c>
      <c r="M133" s="15">
        <v>-1</v>
      </c>
      <c r="O133" s="15">
        <v>1</v>
      </c>
      <c r="P133" s="15">
        <v>1</v>
      </c>
      <c r="Q133" s="15">
        <v>1</v>
      </c>
      <c r="R133" s="15">
        <v>1</v>
      </c>
      <c r="S133" s="15">
        <v>-1</v>
      </c>
      <c r="T133" s="15">
        <v>-1</v>
      </c>
      <c r="U133" s="15">
        <v>-1</v>
      </c>
      <c r="V133" s="15">
        <v>-1</v>
      </c>
      <c r="W133" s="15">
        <v>-1</v>
      </c>
      <c r="X133" s="15">
        <v>-1</v>
      </c>
      <c r="Y133" s="15">
        <v>1</v>
      </c>
      <c r="Z133" s="15">
        <v>1</v>
      </c>
      <c r="AA133" s="15">
        <v>1</v>
      </c>
      <c r="AB133" s="15">
        <v>-1</v>
      </c>
      <c r="AC133" s="15">
        <v>-1</v>
      </c>
      <c r="AD133" s="15">
        <v>-1</v>
      </c>
      <c r="AE133" s="15">
        <v>-1</v>
      </c>
      <c r="AF133" s="15">
        <v>-1</v>
      </c>
      <c r="AG133" s="15">
        <v>1</v>
      </c>
    </row>
    <row r="134" spans="1:33" s="6" customFormat="1" x14ac:dyDescent="0.45">
      <c r="A134" s="15" t="s">
        <v>219</v>
      </c>
      <c r="B134" s="15">
        <v>1993</v>
      </c>
      <c r="C134" s="15">
        <v>1993</v>
      </c>
      <c r="E134" s="15">
        <v>-1</v>
      </c>
      <c r="F134" s="15">
        <v>-1</v>
      </c>
      <c r="G134">
        <v>2.7321767028803299</v>
      </c>
      <c r="H134">
        <v>4.9737951207525697</v>
      </c>
      <c r="I134" s="15">
        <v>-1</v>
      </c>
      <c r="J134">
        <v>6.0894042404265996</v>
      </c>
      <c r="K134" s="15">
        <v>-1</v>
      </c>
      <c r="L134" s="15">
        <v>-1</v>
      </c>
      <c r="M134" s="15">
        <v>-1</v>
      </c>
      <c r="O134" s="15">
        <v>1</v>
      </c>
      <c r="P134" s="15">
        <v>1</v>
      </c>
      <c r="Q134" s="15">
        <v>1</v>
      </c>
      <c r="R134" s="15">
        <v>1</v>
      </c>
      <c r="S134" s="15">
        <v>-1</v>
      </c>
      <c r="T134" s="15">
        <v>-1</v>
      </c>
      <c r="U134" s="15">
        <v>-1</v>
      </c>
      <c r="V134" s="15">
        <v>-1</v>
      </c>
      <c r="W134" s="15">
        <v>-1</v>
      </c>
      <c r="X134" s="15">
        <v>-1</v>
      </c>
      <c r="Y134" s="15">
        <v>1</v>
      </c>
      <c r="Z134" s="15">
        <v>1</v>
      </c>
      <c r="AA134" s="15">
        <v>1</v>
      </c>
      <c r="AB134" s="15">
        <v>-1</v>
      </c>
      <c r="AC134" s="15">
        <v>-1</v>
      </c>
      <c r="AD134" s="15">
        <v>-1</v>
      </c>
      <c r="AE134" s="15">
        <v>-1</v>
      </c>
      <c r="AF134" s="15">
        <v>-1</v>
      </c>
      <c r="AG134" s="15">
        <v>1</v>
      </c>
    </row>
    <row r="135" spans="1:33" s="6" customFormat="1" x14ac:dyDescent="0.45">
      <c r="A135" s="15" t="s">
        <v>220</v>
      </c>
      <c r="B135" s="15">
        <v>1994</v>
      </c>
      <c r="C135" s="15">
        <v>1994</v>
      </c>
      <c r="E135" s="15">
        <v>-1</v>
      </c>
      <c r="F135" s="15">
        <v>-1</v>
      </c>
      <c r="G135">
        <v>2.7321767028803299</v>
      </c>
      <c r="H135">
        <v>4.9737951207525697</v>
      </c>
      <c r="I135" s="15">
        <v>-1</v>
      </c>
      <c r="J135">
        <v>6.0894042404265996</v>
      </c>
      <c r="K135" s="15">
        <v>-1</v>
      </c>
      <c r="L135" s="15">
        <v>-1</v>
      </c>
      <c r="M135" s="15">
        <v>-1</v>
      </c>
      <c r="O135" s="15">
        <v>1</v>
      </c>
      <c r="P135" s="15">
        <v>1</v>
      </c>
      <c r="Q135" s="15">
        <v>1</v>
      </c>
      <c r="R135" s="15">
        <v>1</v>
      </c>
      <c r="S135" s="15">
        <v>-1</v>
      </c>
      <c r="T135" s="15">
        <v>-1</v>
      </c>
      <c r="U135" s="15">
        <v>-1</v>
      </c>
      <c r="V135" s="15">
        <v>-1</v>
      </c>
      <c r="W135" s="15">
        <v>-1</v>
      </c>
      <c r="X135" s="15">
        <v>-1</v>
      </c>
      <c r="Y135" s="15">
        <v>1</v>
      </c>
      <c r="Z135" s="15">
        <v>1</v>
      </c>
      <c r="AA135" s="15">
        <v>1</v>
      </c>
      <c r="AB135" s="15">
        <v>-1</v>
      </c>
      <c r="AC135" s="15">
        <v>-1</v>
      </c>
      <c r="AD135" s="15">
        <v>-1</v>
      </c>
      <c r="AE135" s="15">
        <v>-1</v>
      </c>
      <c r="AF135" s="15">
        <v>-1</v>
      </c>
      <c r="AG135" s="15">
        <v>1</v>
      </c>
    </row>
    <row r="136" spans="1:33" s="6" customFormat="1" x14ac:dyDescent="0.45">
      <c r="A136" s="15" t="s">
        <v>221</v>
      </c>
      <c r="B136" s="15">
        <v>1995</v>
      </c>
      <c r="C136" s="15">
        <v>1995</v>
      </c>
      <c r="E136" s="15">
        <v>-1</v>
      </c>
      <c r="F136" s="15">
        <v>-1</v>
      </c>
      <c r="G136">
        <v>2.7321767028803299</v>
      </c>
      <c r="H136">
        <v>4.9737951207525697</v>
      </c>
      <c r="I136" s="15">
        <v>-1</v>
      </c>
      <c r="J136">
        <v>6.0894042404265996</v>
      </c>
      <c r="K136" s="15">
        <v>-1</v>
      </c>
      <c r="L136" s="15">
        <v>-1</v>
      </c>
      <c r="M136" s="15">
        <v>-1</v>
      </c>
      <c r="O136" s="15">
        <v>1</v>
      </c>
      <c r="P136" s="15">
        <v>1</v>
      </c>
      <c r="Q136" s="15">
        <v>1</v>
      </c>
      <c r="R136" s="15">
        <v>1</v>
      </c>
      <c r="S136" s="15">
        <v>-1</v>
      </c>
      <c r="T136" s="15">
        <v>-1</v>
      </c>
      <c r="U136" s="15">
        <v>-1</v>
      </c>
      <c r="V136" s="15">
        <v>-1</v>
      </c>
      <c r="W136" s="15">
        <v>-1</v>
      </c>
      <c r="X136" s="15">
        <v>-1</v>
      </c>
      <c r="Y136" s="15">
        <v>1</v>
      </c>
      <c r="Z136" s="15">
        <v>1</v>
      </c>
      <c r="AA136" s="15">
        <v>1</v>
      </c>
      <c r="AB136" s="15">
        <v>-1</v>
      </c>
      <c r="AC136" s="15">
        <v>-1</v>
      </c>
      <c r="AD136" s="15">
        <v>-1</v>
      </c>
      <c r="AE136" s="15">
        <v>-1</v>
      </c>
      <c r="AF136" s="15">
        <v>-1</v>
      </c>
      <c r="AG136" s="15">
        <v>1</v>
      </c>
    </row>
    <row r="137" spans="1:33" s="6" customFormat="1" x14ac:dyDescent="0.45">
      <c r="A137" s="15" t="s">
        <v>222</v>
      </c>
      <c r="B137" s="15">
        <v>1996</v>
      </c>
      <c r="C137" s="15">
        <v>1996</v>
      </c>
      <c r="E137" s="15">
        <v>-1</v>
      </c>
      <c r="F137" s="15">
        <v>-1</v>
      </c>
      <c r="G137">
        <v>2.7321767028803299</v>
      </c>
      <c r="H137">
        <v>4.9737951207525697</v>
      </c>
      <c r="I137" s="15">
        <v>-1</v>
      </c>
      <c r="J137">
        <v>6.0894042404265996</v>
      </c>
      <c r="K137" s="15">
        <v>-1</v>
      </c>
      <c r="L137" s="15">
        <v>-1</v>
      </c>
      <c r="M137" s="15">
        <v>-1</v>
      </c>
      <c r="O137" s="15">
        <v>1</v>
      </c>
      <c r="P137" s="15">
        <v>1</v>
      </c>
      <c r="Q137" s="15">
        <v>1</v>
      </c>
      <c r="R137" s="15">
        <v>1</v>
      </c>
      <c r="S137" s="15">
        <v>-1</v>
      </c>
      <c r="T137" s="15">
        <v>-1</v>
      </c>
      <c r="U137" s="15">
        <v>-1</v>
      </c>
      <c r="V137" s="15">
        <v>-1</v>
      </c>
      <c r="W137" s="15">
        <v>-1</v>
      </c>
      <c r="X137" s="15">
        <v>-1</v>
      </c>
      <c r="Y137" s="15">
        <v>1</v>
      </c>
      <c r="Z137" s="15">
        <v>1</v>
      </c>
      <c r="AA137" s="15">
        <v>1</v>
      </c>
      <c r="AB137" s="15">
        <v>-1</v>
      </c>
      <c r="AC137" s="15">
        <v>-1</v>
      </c>
      <c r="AD137" s="15">
        <v>-1</v>
      </c>
      <c r="AE137" s="15">
        <v>-1</v>
      </c>
      <c r="AF137" s="15">
        <v>-1</v>
      </c>
      <c r="AG137" s="15">
        <v>1</v>
      </c>
    </row>
    <row r="138" spans="1:33" s="6" customFormat="1" x14ac:dyDescent="0.45">
      <c r="A138" s="15" t="s">
        <v>223</v>
      </c>
      <c r="B138" s="15">
        <v>1997</v>
      </c>
      <c r="C138" s="15">
        <v>1997</v>
      </c>
      <c r="E138" s="15">
        <v>-1</v>
      </c>
      <c r="F138" s="15">
        <v>-1</v>
      </c>
      <c r="G138">
        <v>2.7321767028803299</v>
      </c>
      <c r="H138">
        <v>4.9737951207525697</v>
      </c>
      <c r="I138" s="15">
        <v>-1</v>
      </c>
      <c r="J138">
        <v>6.0894042404265996</v>
      </c>
      <c r="K138" s="15">
        <v>-1</v>
      </c>
      <c r="L138" s="15">
        <v>-1</v>
      </c>
      <c r="M138" s="15">
        <v>-1</v>
      </c>
      <c r="O138" s="15">
        <v>1</v>
      </c>
      <c r="P138" s="15">
        <v>1</v>
      </c>
      <c r="Q138" s="15">
        <v>1</v>
      </c>
      <c r="R138" s="15">
        <v>1</v>
      </c>
      <c r="S138" s="15">
        <v>-1</v>
      </c>
      <c r="T138" s="15">
        <v>-1</v>
      </c>
      <c r="U138" s="15">
        <v>-1</v>
      </c>
      <c r="V138" s="15">
        <v>-1</v>
      </c>
      <c r="W138" s="15">
        <v>-1</v>
      </c>
      <c r="X138" s="15">
        <v>-1</v>
      </c>
      <c r="Y138" s="15">
        <v>1</v>
      </c>
      <c r="Z138" s="15">
        <v>1</v>
      </c>
      <c r="AA138" s="15">
        <v>1</v>
      </c>
      <c r="AB138" s="15">
        <v>-1</v>
      </c>
      <c r="AC138" s="15">
        <v>-1</v>
      </c>
      <c r="AD138" s="15">
        <v>-1</v>
      </c>
      <c r="AE138" s="15">
        <v>-1</v>
      </c>
      <c r="AF138" s="15">
        <v>-1</v>
      </c>
      <c r="AG138" s="15">
        <v>1</v>
      </c>
    </row>
    <row r="139" spans="1:33" s="6" customFormat="1" x14ac:dyDescent="0.45">
      <c r="A139" s="15" t="s">
        <v>224</v>
      </c>
      <c r="B139" s="15">
        <v>1998</v>
      </c>
      <c r="C139" s="15">
        <v>1998</v>
      </c>
      <c r="E139" s="15">
        <v>-1</v>
      </c>
      <c r="F139" s="15">
        <v>-1</v>
      </c>
      <c r="G139">
        <v>2.7321767028803299</v>
      </c>
      <c r="H139">
        <v>4.9737951207525697</v>
      </c>
      <c r="I139" s="15">
        <v>-1</v>
      </c>
      <c r="J139">
        <v>6.0894042404265996</v>
      </c>
      <c r="K139" s="15">
        <v>-1</v>
      </c>
      <c r="L139" s="15">
        <v>-1</v>
      </c>
      <c r="M139" s="15">
        <v>-1</v>
      </c>
      <c r="N139" s="6" t="s">
        <v>244</v>
      </c>
      <c r="O139" s="15">
        <v>1</v>
      </c>
      <c r="P139" s="15">
        <v>1</v>
      </c>
      <c r="Q139" s="15">
        <v>1</v>
      </c>
      <c r="R139" s="15">
        <v>1</v>
      </c>
      <c r="S139" s="15">
        <v>-1</v>
      </c>
      <c r="T139" s="15">
        <v>-1</v>
      </c>
      <c r="U139" s="15">
        <v>-1</v>
      </c>
      <c r="V139" s="15">
        <v>-1</v>
      </c>
      <c r="W139" s="15">
        <v>-1</v>
      </c>
      <c r="X139" s="15">
        <v>-1</v>
      </c>
      <c r="Y139" s="15">
        <v>1</v>
      </c>
      <c r="Z139" s="15">
        <v>1</v>
      </c>
      <c r="AA139" s="15">
        <v>1</v>
      </c>
      <c r="AB139" s="15">
        <v>-1</v>
      </c>
      <c r="AC139" s="15">
        <v>-1</v>
      </c>
      <c r="AD139" s="15">
        <v>-1</v>
      </c>
      <c r="AE139" s="15">
        <v>-1</v>
      </c>
      <c r="AF139" s="15">
        <v>-1</v>
      </c>
      <c r="AG139" s="15">
        <v>1</v>
      </c>
    </row>
    <row r="140" spans="1:33" s="6" customFormat="1" x14ac:dyDescent="0.45">
      <c r="A140" s="15" t="s">
        <v>225</v>
      </c>
      <c r="B140" s="15">
        <v>1999</v>
      </c>
      <c r="C140" s="15">
        <v>1999</v>
      </c>
      <c r="E140" s="15">
        <v>-1</v>
      </c>
      <c r="F140" s="15">
        <v>-1</v>
      </c>
      <c r="G140">
        <v>2.7321767028803299</v>
      </c>
      <c r="H140">
        <v>4.9737951207525697</v>
      </c>
      <c r="I140" s="15">
        <v>-1</v>
      </c>
      <c r="J140">
        <v>6.0894042404265996</v>
      </c>
      <c r="K140" s="15">
        <v>-1</v>
      </c>
      <c r="L140" s="15">
        <v>-1</v>
      </c>
      <c r="M140" s="15">
        <v>-1</v>
      </c>
      <c r="O140" s="15">
        <v>1</v>
      </c>
      <c r="P140" s="15">
        <v>1</v>
      </c>
      <c r="Q140" s="15">
        <v>1</v>
      </c>
      <c r="R140" s="15">
        <v>1</v>
      </c>
      <c r="S140" s="15">
        <v>-1</v>
      </c>
      <c r="T140" s="15">
        <v>-1</v>
      </c>
      <c r="U140" s="15">
        <v>-1</v>
      </c>
      <c r="V140" s="15">
        <v>-1</v>
      </c>
      <c r="W140" s="15">
        <v>-1</v>
      </c>
      <c r="X140" s="15">
        <v>-1</v>
      </c>
      <c r="Y140" s="15">
        <v>1</v>
      </c>
      <c r="Z140" s="15">
        <v>1</v>
      </c>
      <c r="AA140" s="15">
        <v>1</v>
      </c>
      <c r="AB140" s="15">
        <v>-1</v>
      </c>
      <c r="AC140" s="15">
        <v>-1</v>
      </c>
      <c r="AD140" s="15">
        <v>-1</v>
      </c>
      <c r="AE140" s="15">
        <v>-1</v>
      </c>
      <c r="AF140" s="15">
        <v>-1</v>
      </c>
      <c r="AG140" s="15">
        <v>1</v>
      </c>
    </row>
    <row r="141" spans="1:33" s="6" customFormat="1" x14ac:dyDescent="0.45">
      <c r="A141" s="15" t="s">
        <v>226</v>
      </c>
      <c r="B141" s="15">
        <v>2000</v>
      </c>
      <c r="C141" s="15">
        <v>2000</v>
      </c>
      <c r="E141" s="15">
        <v>-1</v>
      </c>
      <c r="F141" s="15">
        <v>-1</v>
      </c>
      <c r="G141">
        <v>2.7321767028803299</v>
      </c>
      <c r="H141">
        <v>4.9737951207525697</v>
      </c>
      <c r="I141" s="15">
        <v>-1</v>
      </c>
      <c r="J141">
        <v>6.0894042404265996</v>
      </c>
      <c r="K141" s="15">
        <v>-1</v>
      </c>
      <c r="L141" s="15">
        <v>-1</v>
      </c>
      <c r="M141" s="15">
        <v>-1</v>
      </c>
      <c r="O141" s="15">
        <v>1</v>
      </c>
      <c r="P141" s="15">
        <v>1</v>
      </c>
      <c r="Q141" s="15">
        <v>1</v>
      </c>
      <c r="R141" s="15">
        <v>1</v>
      </c>
      <c r="S141" s="15">
        <v>-1</v>
      </c>
      <c r="T141" s="15">
        <v>-1</v>
      </c>
      <c r="U141" s="15">
        <v>-1</v>
      </c>
      <c r="V141" s="15">
        <v>-1</v>
      </c>
      <c r="W141" s="15">
        <v>-1</v>
      </c>
      <c r="X141" s="15">
        <v>-1</v>
      </c>
      <c r="Y141" s="15">
        <v>1</v>
      </c>
      <c r="Z141" s="15">
        <v>1</v>
      </c>
      <c r="AA141" s="15">
        <v>1</v>
      </c>
      <c r="AB141" s="15">
        <v>-1</v>
      </c>
      <c r="AC141" s="15">
        <v>-1</v>
      </c>
      <c r="AD141" s="15">
        <v>-1</v>
      </c>
      <c r="AE141" s="15">
        <v>-1</v>
      </c>
      <c r="AF141" s="15">
        <v>-1</v>
      </c>
      <c r="AG141" s="15">
        <v>1</v>
      </c>
    </row>
    <row r="142" spans="1:33" s="6" customFormat="1" x14ac:dyDescent="0.45">
      <c r="A142" s="15" t="s">
        <v>227</v>
      </c>
      <c r="B142" s="15">
        <v>2001</v>
      </c>
      <c r="C142" s="15">
        <v>2001</v>
      </c>
      <c r="E142" s="15">
        <v>-1</v>
      </c>
      <c r="F142" s="15">
        <v>-1</v>
      </c>
      <c r="G142">
        <v>2.7321767028803299</v>
      </c>
      <c r="H142">
        <v>4.9737951207525697</v>
      </c>
      <c r="I142" s="15">
        <v>-1</v>
      </c>
      <c r="J142">
        <v>6.0894042404265996</v>
      </c>
      <c r="K142" s="15">
        <v>-1</v>
      </c>
      <c r="L142" s="15">
        <v>-1</v>
      </c>
      <c r="M142" s="15">
        <v>-1</v>
      </c>
      <c r="O142" s="15">
        <v>1</v>
      </c>
      <c r="P142" s="15">
        <v>1</v>
      </c>
      <c r="Q142" s="15">
        <v>1</v>
      </c>
      <c r="R142" s="15">
        <v>1</v>
      </c>
      <c r="S142" s="15">
        <v>-1</v>
      </c>
      <c r="T142" s="15">
        <v>-1</v>
      </c>
      <c r="U142" s="15">
        <v>-1</v>
      </c>
      <c r="V142" s="15">
        <v>-1</v>
      </c>
      <c r="W142" s="15">
        <v>-1</v>
      </c>
      <c r="X142" s="15">
        <v>-1</v>
      </c>
      <c r="Y142" s="15">
        <v>1</v>
      </c>
      <c r="Z142" s="15">
        <v>1</v>
      </c>
      <c r="AA142" s="15">
        <v>1</v>
      </c>
      <c r="AB142" s="15">
        <v>-1</v>
      </c>
      <c r="AC142" s="15">
        <v>-1</v>
      </c>
      <c r="AD142" s="15">
        <v>-1</v>
      </c>
      <c r="AE142" s="15">
        <v>-1</v>
      </c>
      <c r="AF142" s="15">
        <v>-1</v>
      </c>
      <c r="AG142" s="15">
        <v>1</v>
      </c>
    </row>
    <row r="143" spans="1:33" s="6" customFormat="1" x14ac:dyDescent="0.45">
      <c r="A143" s="15" t="s">
        <v>228</v>
      </c>
      <c r="B143" s="15">
        <v>2002</v>
      </c>
      <c r="C143" s="15">
        <v>2002</v>
      </c>
      <c r="E143" s="15">
        <v>-1</v>
      </c>
      <c r="F143" s="15">
        <v>-1</v>
      </c>
      <c r="G143">
        <v>2.7321767028803299</v>
      </c>
      <c r="H143">
        <v>4.9737951207525697</v>
      </c>
      <c r="I143" s="15">
        <v>-1</v>
      </c>
      <c r="J143">
        <v>6.0894042404265996</v>
      </c>
      <c r="K143" s="15">
        <v>-1</v>
      </c>
      <c r="L143" s="15">
        <v>-1</v>
      </c>
      <c r="M143" s="15">
        <v>-1</v>
      </c>
      <c r="O143" s="15">
        <v>1</v>
      </c>
      <c r="P143" s="15">
        <v>1</v>
      </c>
      <c r="Q143" s="15">
        <v>1</v>
      </c>
      <c r="R143" s="15">
        <v>1</v>
      </c>
      <c r="S143" s="15">
        <v>-1</v>
      </c>
      <c r="T143" s="15">
        <v>-1</v>
      </c>
      <c r="U143" s="15">
        <v>-1</v>
      </c>
      <c r="V143" s="15">
        <v>-1</v>
      </c>
      <c r="W143" s="15">
        <v>-1</v>
      </c>
      <c r="X143" s="15">
        <v>-1</v>
      </c>
      <c r="Y143" s="15">
        <v>1</v>
      </c>
      <c r="Z143" s="15">
        <v>1</v>
      </c>
      <c r="AA143" s="15">
        <v>1</v>
      </c>
      <c r="AB143" s="15">
        <v>-1</v>
      </c>
      <c r="AC143" s="15">
        <v>-1</v>
      </c>
      <c r="AD143" s="15">
        <v>-1</v>
      </c>
      <c r="AE143" s="15">
        <v>-1</v>
      </c>
      <c r="AF143" s="15">
        <v>-1</v>
      </c>
      <c r="AG143" s="15">
        <v>1</v>
      </c>
    </row>
    <row r="144" spans="1:33" s="6" customFormat="1" x14ac:dyDescent="0.45">
      <c r="A144" s="15" t="s">
        <v>229</v>
      </c>
      <c r="B144" s="15">
        <v>2003</v>
      </c>
      <c r="C144" s="15">
        <v>2003</v>
      </c>
      <c r="E144" s="15">
        <v>-1</v>
      </c>
      <c r="F144" s="15">
        <v>-1</v>
      </c>
      <c r="G144">
        <v>2.7321767028803299</v>
      </c>
      <c r="H144">
        <v>4.9737951207525697</v>
      </c>
      <c r="I144" s="15">
        <v>-1</v>
      </c>
      <c r="J144">
        <v>6.0894042404265996</v>
      </c>
      <c r="K144" s="15">
        <v>-1</v>
      </c>
      <c r="L144" s="15">
        <v>-1</v>
      </c>
      <c r="M144" s="15">
        <v>-1</v>
      </c>
      <c r="O144" s="15">
        <v>1</v>
      </c>
      <c r="P144" s="15">
        <v>1</v>
      </c>
      <c r="Q144" s="15">
        <v>1</v>
      </c>
      <c r="R144" s="15">
        <v>1</v>
      </c>
      <c r="S144" s="15">
        <v>-1</v>
      </c>
      <c r="T144" s="15">
        <v>-1</v>
      </c>
      <c r="U144" s="15">
        <v>-1</v>
      </c>
      <c r="V144" s="15">
        <v>-1</v>
      </c>
      <c r="W144" s="15">
        <v>-1</v>
      </c>
      <c r="X144" s="15">
        <v>-1</v>
      </c>
      <c r="Y144" s="15">
        <v>1</v>
      </c>
      <c r="Z144" s="15">
        <v>1</v>
      </c>
      <c r="AA144" s="15">
        <v>1</v>
      </c>
      <c r="AB144" s="15">
        <v>-1</v>
      </c>
      <c r="AC144" s="15">
        <v>-1</v>
      </c>
      <c r="AD144" s="15">
        <v>-1</v>
      </c>
      <c r="AE144" s="15">
        <v>-1</v>
      </c>
      <c r="AF144" s="15">
        <v>-1</v>
      </c>
      <c r="AG144" s="15">
        <v>1</v>
      </c>
    </row>
    <row r="145" spans="1:33" s="6" customFormat="1" x14ac:dyDescent="0.45">
      <c r="A145" s="15" t="s">
        <v>230</v>
      </c>
      <c r="B145" s="15">
        <v>2004</v>
      </c>
      <c r="C145" s="15">
        <v>2004</v>
      </c>
      <c r="E145" s="15">
        <v>-1</v>
      </c>
      <c r="F145" s="15">
        <v>-1</v>
      </c>
      <c r="G145">
        <v>2.7321767028803299</v>
      </c>
      <c r="H145">
        <v>4.9737951207525697</v>
      </c>
      <c r="I145" s="15">
        <v>-1</v>
      </c>
      <c r="J145">
        <v>6.0894042404265996</v>
      </c>
      <c r="K145" s="15">
        <v>-1</v>
      </c>
      <c r="L145" s="15">
        <v>-1</v>
      </c>
      <c r="M145" s="15">
        <v>-1</v>
      </c>
      <c r="O145" s="15">
        <v>1</v>
      </c>
      <c r="P145" s="15">
        <v>1</v>
      </c>
      <c r="Q145" s="15">
        <v>1</v>
      </c>
      <c r="R145" s="15">
        <v>1</v>
      </c>
      <c r="S145" s="15">
        <v>-1</v>
      </c>
      <c r="T145" s="15">
        <v>-1</v>
      </c>
      <c r="U145" s="15">
        <v>-1</v>
      </c>
      <c r="V145" s="15">
        <v>-1</v>
      </c>
      <c r="W145" s="15">
        <v>-1</v>
      </c>
      <c r="X145" s="15">
        <v>-1</v>
      </c>
      <c r="Y145" s="15">
        <v>1</v>
      </c>
      <c r="Z145" s="15">
        <v>1</v>
      </c>
      <c r="AA145" s="15">
        <v>1</v>
      </c>
      <c r="AB145" s="15">
        <v>-1</v>
      </c>
      <c r="AC145" s="15">
        <v>-1</v>
      </c>
      <c r="AD145" s="15">
        <v>-1</v>
      </c>
      <c r="AE145" s="15">
        <v>-1</v>
      </c>
      <c r="AF145" s="15">
        <v>-1</v>
      </c>
      <c r="AG145" s="15">
        <v>1</v>
      </c>
    </row>
    <row r="146" spans="1:33" s="6" customFormat="1" x14ac:dyDescent="0.45">
      <c r="A146" s="15" t="s">
        <v>231</v>
      </c>
      <c r="B146" s="15">
        <v>2005</v>
      </c>
      <c r="C146" s="15">
        <v>2005</v>
      </c>
      <c r="E146" s="15">
        <v>-1</v>
      </c>
      <c r="F146" s="15">
        <v>-1</v>
      </c>
      <c r="G146">
        <v>2.7321767028803299</v>
      </c>
      <c r="H146">
        <v>4.9737951207525697</v>
      </c>
      <c r="I146" s="15">
        <v>-1</v>
      </c>
      <c r="J146">
        <v>6.0894042404265996</v>
      </c>
      <c r="K146" s="15">
        <v>-1</v>
      </c>
      <c r="L146" s="15">
        <v>-1</v>
      </c>
      <c r="M146" s="15">
        <v>-1</v>
      </c>
      <c r="O146" s="15">
        <v>1</v>
      </c>
      <c r="P146" s="15">
        <v>1</v>
      </c>
      <c r="Q146" s="15">
        <v>1</v>
      </c>
      <c r="R146" s="15">
        <v>1</v>
      </c>
      <c r="S146" s="15">
        <v>-1</v>
      </c>
      <c r="T146" s="15">
        <v>-1</v>
      </c>
      <c r="U146" s="15">
        <v>-1</v>
      </c>
      <c r="V146" s="15">
        <v>-1</v>
      </c>
      <c r="W146" s="15">
        <v>-1</v>
      </c>
      <c r="X146" s="15">
        <v>-1</v>
      </c>
      <c r="Y146" s="15">
        <v>1</v>
      </c>
      <c r="Z146" s="15">
        <v>1</v>
      </c>
      <c r="AA146" s="15">
        <v>1</v>
      </c>
      <c r="AB146" s="15">
        <v>-1</v>
      </c>
      <c r="AC146" s="15">
        <v>-1</v>
      </c>
      <c r="AD146" s="15">
        <v>-1</v>
      </c>
      <c r="AE146" s="15">
        <v>-1</v>
      </c>
      <c r="AF146" s="15">
        <v>-1</v>
      </c>
      <c r="AG146" s="15">
        <v>1</v>
      </c>
    </row>
    <row r="147" spans="1:33" s="6" customFormat="1" x14ac:dyDescent="0.45">
      <c r="A147" s="15" t="s">
        <v>232</v>
      </c>
      <c r="B147" s="15">
        <v>2006</v>
      </c>
      <c r="C147" s="15">
        <v>2006</v>
      </c>
      <c r="E147" s="15">
        <v>-1</v>
      </c>
      <c r="F147" s="15">
        <v>-1</v>
      </c>
      <c r="G147">
        <v>2.7321767028803299</v>
      </c>
      <c r="H147">
        <v>4.9737951207525697</v>
      </c>
      <c r="I147" s="15">
        <v>-1</v>
      </c>
      <c r="J147">
        <v>6.0894042404265996</v>
      </c>
      <c r="K147" s="15">
        <v>-1</v>
      </c>
      <c r="L147" s="15">
        <v>-1</v>
      </c>
      <c r="M147" s="15">
        <v>-1</v>
      </c>
      <c r="O147" s="15">
        <v>1</v>
      </c>
      <c r="P147" s="15">
        <v>1</v>
      </c>
      <c r="Q147" s="15">
        <v>1</v>
      </c>
      <c r="R147" s="15">
        <v>1</v>
      </c>
      <c r="S147" s="15">
        <v>-1</v>
      </c>
      <c r="T147" s="15">
        <v>-1</v>
      </c>
      <c r="U147" s="15">
        <v>-1</v>
      </c>
      <c r="V147" s="15">
        <v>-1</v>
      </c>
      <c r="W147" s="15">
        <v>-1</v>
      </c>
      <c r="X147" s="15">
        <v>-1</v>
      </c>
      <c r="Y147" s="15">
        <v>1</v>
      </c>
      <c r="Z147" s="15">
        <v>1</v>
      </c>
      <c r="AA147" s="15">
        <v>1</v>
      </c>
      <c r="AB147" s="15">
        <v>-1</v>
      </c>
      <c r="AC147" s="15">
        <v>-1</v>
      </c>
      <c r="AD147" s="15">
        <v>-1</v>
      </c>
      <c r="AE147" s="15">
        <v>-1</v>
      </c>
      <c r="AF147" s="15">
        <v>-1</v>
      </c>
      <c r="AG147" s="15">
        <v>1</v>
      </c>
    </row>
    <row r="148" spans="1:33" s="6" customFormat="1" x14ac:dyDescent="0.45">
      <c r="A148" s="15" t="s">
        <v>233</v>
      </c>
      <c r="B148" s="15">
        <v>2007</v>
      </c>
      <c r="C148" s="15">
        <v>2007</v>
      </c>
      <c r="E148" s="15">
        <v>-1</v>
      </c>
      <c r="F148" s="15">
        <v>-1</v>
      </c>
      <c r="G148">
        <v>2.7321767028803299</v>
      </c>
      <c r="H148">
        <v>4.9737951207525697</v>
      </c>
      <c r="I148" s="15">
        <v>-1</v>
      </c>
      <c r="J148">
        <v>6.0894042404265996</v>
      </c>
      <c r="K148" s="15">
        <v>-1</v>
      </c>
      <c r="L148" s="15">
        <v>-1</v>
      </c>
      <c r="M148" s="15">
        <v>-1</v>
      </c>
      <c r="O148" s="15">
        <v>1</v>
      </c>
      <c r="P148" s="15">
        <v>1</v>
      </c>
      <c r="Q148" s="15">
        <v>1</v>
      </c>
      <c r="R148" s="15">
        <v>1</v>
      </c>
      <c r="S148" s="15">
        <v>-1</v>
      </c>
      <c r="T148" s="15">
        <v>-1</v>
      </c>
      <c r="U148" s="15">
        <v>-1</v>
      </c>
      <c r="V148" s="15">
        <v>-1</v>
      </c>
      <c r="W148" s="15">
        <v>-1</v>
      </c>
      <c r="X148" s="15">
        <v>-1</v>
      </c>
      <c r="Y148" s="15">
        <v>1</v>
      </c>
      <c r="Z148" s="15">
        <v>1</v>
      </c>
      <c r="AA148" s="15">
        <v>1</v>
      </c>
      <c r="AB148" s="15">
        <v>-1</v>
      </c>
      <c r="AC148" s="15">
        <v>-1</v>
      </c>
      <c r="AD148" s="15">
        <v>-1</v>
      </c>
      <c r="AE148" s="15">
        <v>-1</v>
      </c>
      <c r="AF148" s="15">
        <v>-1</v>
      </c>
      <c r="AG148" s="15">
        <v>1</v>
      </c>
    </row>
    <row r="149" spans="1:33" s="6" customFormat="1" x14ac:dyDescent="0.45">
      <c r="A149" s="15" t="s">
        <v>234</v>
      </c>
      <c r="B149" s="15">
        <v>2008</v>
      </c>
      <c r="C149" s="15">
        <v>2008</v>
      </c>
      <c r="E149" s="15">
        <v>-1</v>
      </c>
      <c r="F149" s="15">
        <v>-1</v>
      </c>
      <c r="G149">
        <v>2.7321767028803299</v>
      </c>
      <c r="H149">
        <v>4.9737951207525697</v>
      </c>
      <c r="I149" s="15">
        <v>-1</v>
      </c>
      <c r="J149">
        <v>6.0894042404265996</v>
      </c>
      <c r="K149" s="15">
        <v>-1</v>
      </c>
      <c r="L149" s="15">
        <v>-1</v>
      </c>
      <c r="M149" s="15">
        <v>-1</v>
      </c>
      <c r="O149" s="15">
        <v>1</v>
      </c>
      <c r="P149" s="15">
        <v>1</v>
      </c>
      <c r="Q149" s="15">
        <v>1</v>
      </c>
      <c r="R149" s="15">
        <v>1</v>
      </c>
      <c r="S149" s="15">
        <v>-1</v>
      </c>
      <c r="T149" s="15">
        <v>-1</v>
      </c>
      <c r="U149" s="15">
        <v>-1</v>
      </c>
      <c r="V149" s="15">
        <v>-1</v>
      </c>
      <c r="W149" s="15">
        <v>-1</v>
      </c>
      <c r="X149" s="15">
        <v>-1</v>
      </c>
      <c r="Y149" s="15">
        <v>1</v>
      </c>
      <c r="Z149" s="15">
        <v>1</v>
      </c>
      <c r="AA149" s="15">
        <v>1</v>
      </c>
      <c r="AB149" s="15">
        <v>-1</v>
      </c>
      <c r="AC149" s="15">
        <v>-1</v>
      </c>
      <c r="AD149" s="15">
        <v>-1</v>
      </c>
      <c r="AE149" s="15">
        <v>-1</v>
      </c>
      <c r="AF149" s="15">
        <v>-1</v>
      </c>
      <c r="AG149" s="15">
        <v>1</v>
      </c>
    </row>
    <row r="150" spans="1:33" s="6" customFormat="1" x14ac:dyDescent="0.45">
      <c r="A150" s="15" t="s">
        <v>235</v>
      </c>
      <c r="B150" s="15">
        <v>2009</v>
      </c>
      <c r="C150" s="15">
        <v>2009</v>
      </c>
      <c r="E150" s="15">
        <v>-1</v>
      </c>
      <c r="F150" s="15">
        <v>-1</v>
      </c>
      <c r="G150">
        <v>2.7321767028803299</v>
      </c>
      <c r="H150">
        <v>4.9737951207525697</v>
      </c>
      <c r="I150" s="15">
        <v>-1</v>
      </c>
      <c r="J150">
        <v>6.0894042404265996</v>
      </c>
      <c r="K150" s="15">
        <v>-1</v>
      </c>
      <c r="L150" s="15">
        <v>-1</v>
      </c>
      <c r="M150" s="15">
        <v>-1</v>
      </c>
      <c r="O150" s="15">
        <v>1</v>
      </c>
      <c r="P150" s="15">
        <v>1</v>
      </c>
      <c r="Q150" s="15">
        <v>1</v>
      </c>
      <c r="R150" s="15">
        <v>1</v>
      </c>
      <c r="S150" s="15">
        <v>-1</v>
      </c>
      <c r="T150" s="15">
        <v>-1</v>
      </c>
      <c r="U150" s="15">
        <v>-1</v>
      </c>
      <c r="V150" s="15">
        <v>-1</v>
      </c>
      <c r="W150" s="15">
        <v>-1</v>
      </c>
      <c r="X150" s="15">
        <v>-1</v>
      </c>
      <c r="Y150" s="15">
        <v>1</v>
      </c>
      <c r="Z150" s="15">
        <v>1</v>
      </c>
      <c r="AA150" s="15">
        <v>1</v>
      </c>
      <c r="AB150" s="15">
        <v>-1</v>
      </c>
      <c r="AC150" s="15">
        <v>-1</v>
      </c>
      <c r="AD150" s="15">
        <v>-1</v>
      </c>
      <c r="AE150" s="15">
        <v>-1</v>
      </c>
      <c r="AF150" s="15">
        <v>-1</v>
      </c>
      <c r="AG150" s="15">
        <v>1</v>
      </c>
    </row>
    <row r="151" spans="1:33" s="6" customFormat="1" x14ac:dyDescent="0.45">
      <c r="A151" s="15" t="s">
        <v>236</v>
      </c>
      <c r="B151" s="15">
        <v>2010</v>
      </c>
      <c r="C151" s="15">
        <v>2010</v>
      </c>
      <c r="E151" s="15">
        <v>-1</v>
      </c>
      <c r="F151" s="15">
        <v>-1</v>
      </c>
      <c r="G151">
        <v>2.7321767028803299</v>
      </c>
      <c r="H151">
        <v>4.9737951207525697</v>
      </c>
      <c r="I151" s="15">
        <v>-1</v>
      </c>
      <c r="J151">
        <v>6.0894042404265996</v>
      </c>
      <c r="K151" s="15">
        <v>-1</v>
      </c>
      <c r="L151" s="15">
        <v>-1</v>
      </c>
      <c r="M151" s="15">
        <v>-1</v>
      </c>
      <c r="O151" s="15">
        <v>1</v>
      </c>
      <c r="P151" s="15">
        <v>1</v>
      </c>
      <c r="Q151" s="15">
        <v>1</v>
      </c>
      <c r="R151" s="15">
        <v>1</v>
      </c>
      <c r="S151" s="15">
        <v>-1</v>
      </c>
      <c r="T151" s="15">
        <v>-1</v>
      </c>
      <c r="U151" s="15">
        <v>-1</v>
      </c>
      <c r="V151" s="15">
        <v>-1</v>
      </c>
      <c r="W151" s="15">
        <v>-1</v>
      </c>
      <c r="X151" s="15">
        <v>-1</v>
      </c>
      <c r="Y151" s="15">
        <v>1</v>
      </c>
      <c r="Z151" s="15">
        <v>1</v>
      </c>
      <c r="AA151" s="15">
        <v>1</v>
      </c>
      <c r="AB151" s="15">
        <v>-1</v>
      </c>
      <c r="AC151" s="15">
        <v>-1</v>
      </c>
      <c r="AD151" s="15">
        <v>-1</v>
      </c>
      <c r="AE151" s="15">
        <v>-1</v>
      </c>
      <c r="AF151" s="15">
        <v>-1</v>
      </c>
      <c r="AG151" s="15">
        <v>1</v>
      </c>
    </row>
    <row r="152" spans="1:33" s="6" customFormat="1" x14ac:dyDescent="0.45">
      <c r="A152" s="15" t="s">
        <v>237</v>
      </c>
      <c r="B152" s="15">
        <v>2011</v>
      </c>
      <c r="C152" s="15">
        <v>2011</v>
      </c>
      <c r="E152" s="15">
        <v>-1</v>
      </c>
      <c r="F152" s="15">
        <v>-1</v>
      </c>
      <c r="G152">
        <v>2.7321767028803299</v>
      </c>
      <c r="H152">
        <v>4.9737951207525697</v>
      </c>
      <c r="I152" s="15">
        <v>-1</v>
      </c>
      <c r="J152">
        <v>6.0894042404265996</v>
      </c>
      <c r="K152" s="15">
        <v>-1</v>
      </c>
      <c r="L152" s="15">
        <v>-1</v>
      </c>
      <c r="M152" s="15">
        <v>-1</v>
      </c>
      <c r="O152" s="15">
        <v>1</v>
      </c>
      <c r="P152" s="15">
        <v>1</v>
      </c>
      <c r="Q152" s="15">
        <v>1</v>
      </c>
      <c r="R152" s="15">
        <v>1</v>
      </c>
      <c r="S152" s="15">
        <v>-1</v>
      </c>
      <c r="T152" s="15">
        <v>-1</v>
      </c>
      <c r="U152" s="15">
        <v>-1</v>
      </c>
      <c r="V152" s="15">
        <v>-1</v>
      </c>
      <c r="W152" s="15">
        <v>-1</v>
      </c>
      <c r="X152" s="15">
        <v>-1</v>
      </c>
      <c r="Y152" s="15">
        <v>1</v>
      </c>
      <c r="Z152" s="15">
        <v>1</v>
      </c>
      <c r="AA152" s="15">
        <v>1</v>
      </c>
      <c r="AB152" s="15">
        <v>-1</v>
      </c>
      <c r="AC152" s="15">
        <v>-1</v>
      </c>
      <c r="AD152" s="15">
        <v>-1</v>
      </c>
      <c r="AE152" s="15">
        <v>-1</v>
      </c>
      <c r="AF152" s="15">
        <v>-1</v>
      </c>
      <c r="AG152" s="15">
        <v>1</v>
      </c>
    </row>
    <row r="153" spans="1:33" s="6" customFormat="1" x14ac:dyDescent="0.45">
      <c r="A153" s="15" t="s">
        <v>238</v>
      </c>
      <c r="B153" s="15">
        <v>2012</v>
      </c>
      <c r="C153" s="15">
        <v>2012</v>
      </c>
      <c r="E153" s="15">
        <v>-1</v>
      </c>
      <c r="F153" s="15">
        <v>-1</v>
      </c>
      <c r="G153">
        <v>2.7321767028803299</v>
      </c>
      <c r="H153">
        <v>4.9737951207525697</v>
      </c>
      <c r="I153" s="15">
        <v>-1</v>
      </c>
      <c r="J153">
        <v>6.0894042404265996</v>
      </c>
      <c r="K153" s="15">
        <v>-1</v>
      </c>
      <c r="L153" s="15">
        <v>-1</v>
      </c>
      <c r="M153" s="15">
        <v>-1</v>
      </c>
      <c r="O153" s="15">
        <v>1</v>
      </c>
      <c r="P153" s="15">
        <v>1</v>
      </c>
      <c r="Q153" s="15">
        <v>1</v>
      </c>
      <c r="R153" s="15">
        <v>1</v>
      </c>
      <c r="S153" s="15">
        <v>-1</v>
      </c>
      <c r="T153" s="15">
        <v>-1</v>
      </c>
      <c r="U153" s="15">
        <v>-1</v>
      </c>
      <c r="V153" s="15">
        <v>-1</v>
      </c>
      <c r="W153" s="15">
        <v>-1</v>
      </c>
      <c r="X153" s="15">
        <v>-1</v>
      </c>
      <c r="Y153" s="15">
        <v>1</v>
      </c>
      <c r="Z153" s="15">
        <v>1</v>
      </c>
      <c r="AA153" s="15">
        <v>1</v>
      </c>
      <c r="AB153" s="15">
        <v>-1</v>
      </c>
      <c r="AC153" s="15">
        <v>-1</v>
      </c>
      <c r="AD153" s="15">
        <v>-1</v>
      </c>
      <c r="AE153" s="15">
        <v>-1</v>
      </c>
      <c r="AF153" s="15">
        <v>-1</v>
      </c>
      <c r="AG153" s="15">
        <v>1</v>
      </c>
    </row>
    <row r="154" spans="1:33" s="6" customFormat="1" x14ac:dyDescent="0.45">
      <c r="A154" s="15" t="s">
        <v>239</v>
      </c>
      <c r="B154" s="15">
        <v>2013</v>
      </c>
      <c r="C154" s="15">
        <v>2013</v>
      </c>
      <c r="E154" s="15">
        <v>-1</v>
      </c>
      <c r="F154" s="15">
        <v>-1</v>
      </c>
      <c r="G154">
        <v>2.7321767028803299</v>
      </c>
      <c r="H154">
        <v>4.9737951207525697</v>
      </c>
      <c r="I154" s="15">
        <v>-1</v>
      </c>
      <c r="J154">
        <v>6.0894042404265996</v>
      </c>
      <c r="K154" s="15">
        <v>-1</v>
      </c>
      <c r="L154" s="15">
        <v>-1</v>
      </c>
      <c r="M154" s="15">
        <v>-1</v>
      </c>
      <c r="O154" s="15">
        <v>1</v>
      </c>
      <c r="P154" s="15">
        <v>1</v>
      </c>
      <c r="Q154" s="15">
        <v>1</v>
      </c>
      <c r="R154" s="15">
        <v>1</v>
      </c>
      <c r="S154" s="15">
        <v>-1</v>
      </c>
      <c r="T154" s="15">
        <v>-1</v>
      </c>
      <c r="U154" s="15">
        <v>-1</v>
      </c>
      <c r="V154" s="15">
        <v>-1</v>
      </c>
      <c r="W154" s="15">
        <v>-1</v>
      </c>
      <c r="X154" s="15">
        <v>-1</v>
      </c>
      <c r="Y154" s="15">
        <v>1</v>
      </c>
      <c r="Z154" s="15">
        <v>1</v>
      </c>
      <c r="AA154" s="15">
        <v>1</v>
      </c>
      <c r="AB154" s="15">
        <v>-1</v>
      </c>
      <c r="AC154" s="15">
        <v>-1</v>
      </c>
      <c r="AD154" s="15">
        <v>-1</v>
      </c>
      <c r="AE154" s="15">
        <v>-1</v>
      </c>
      <c r="AF154" s="15">
        <v>-1</v>
      </c>
      <c r="AG154" s="15">
        <v>1</v>
      </c>
    </row>
    <row r="155" spans="1:33" s="6" customFormat="1" x14ac:dyDescent="0.45">
      <c r="A155" s="15" t="s">
        <v>240</v>
      </c>
      <c r="B155" s="15">
        <v>2014</v>
      </c>
      <c r="C155" s="15">
        <v>2014</v>
      </c>
      <c r="E155" s="15">
        <v>-1</v>
      </c>
      <c r="F155" s="15">
        <v>-1</v>
      </c>
      <c r="G155">
        <v>2.7321767028803299</v>
      </c>
      <c r="H155">
        <v>4.9737951207525697</v>
      </c>
      <c r="I155" s="15">
        <v>-1</v>
      </c>
      <c r="J155">
        <v>6.0894042404265996</v>
      </c>
      <c r="K155" s="15">
        <v>-1</v>
      </c>
      <c r="L155" s="15">
        <v>-1</v>
      </c>
      <c r="M155" s="15">
        <v>-1</v>
      </c>
      <c r="O155" s="15">
        <v>1</v>
      </c>
      <c r="P155" s="15">
        <v>1</v>
      </c>
      <c r="Q155" s="15">
        <v>1</v>
      </c>
      <c r="R155" s="15">
        <v>1</v>
      </c>
      <c r="S155" s="15">
        <v>-1</v>
      </c>
      <c r="T155" s="15">
        <v>-1</v>
      </c>
      <c r="U155" s="15">
        <v>-1</v>
      </c>
      <c r="V155" s="15">
        <v>-1</v>
      </c>
      <c r="W155" s="15">
        <v>-1</v>
      </c>
      <c r="X155" s="15">
        <v>-1</v>
      </c>
      <c r="Y155" s="15">
        <v>1</v>
      </c>
      <c r="Z155" s="15">
        <v>1</v>
      </c>
      <c r="AA155" s="15">
        <v>1</v>
      </c>
      <c r="AB155" s="15">
        <v>-1</v>
      </c>
      <c r="AC155" s="15">
        <v>-1</v>
      </c>
      <c r="AD155" s="15">
        <v>-1</v>
      </c>
      <c r="AE155" s="15">
        <v>-1</v>
      </c>
      <c r="AF155" s="15">
        <v>-1</v>
      </c>
      <c r="AG155" s="15">
        <v>1</v>
      </c>
    </row>
    <row r="156" spans="1:33" s="6" customFormat="1" x14ac:dyDescent="0.45">
      <c r="A156" s="15" t="s">
        <v>241</v>
      </c>
      <c r="B156" s="15">
        <v>2015</v>
      </c>
      <c r="C156" s="15">
        <v>2015</v>
      </c>
      <c r="E156" s="15">
        <v>-1</v>
      </c>
      <c r="F156" s="15">
        <v>-1</v>
      </c>
      <c r="G156">
        <v>2.7321767028803299</v>
      </c>
      <c r="H156">
        <v>4.9737951207525697</v>
      </c>
      <c r="I156" s="15">
        <v>-1</v>
      </c>
      <c r="J156">
        <v>6.0894042404265996</v>
      </c>
      <c r="K156" s="15">
        <v>-1</v>
      </c>
      <c r="L156" s="15">
        <v>-1</v>
      </c>
      <c r="M156" s="15">
        <v>-1</v>
      </c>
      <c r="O156" s="15">
        <v>1</v>
      </c>
      <c r="P156" s="15">
        <v>1</v>
      </c>
      <c r="Q156" s="15">
        <v>1</v>
      </c>
      <c r="R156" s="15">
        <v>1</v>
      </c>
      <c r="S156" s="15">
        <v>-1</v>
      </c>
      <c r="T156" s="15">
        <v>-1</v>
      </c>
      <c r="U156" s="15">
        <v>-1</v>
      </c>
      <c r="V156" s="15">
        <v>-1</v>
      </c>
      <c r="W156" s="15">
        <v>-1</v>
      </c>
      <c r="X156" s="15">
        <v>-1</v>
      </c>
      <c r="Y156" s="15">
        <v>1</v>
      </c>
      <c r="Z156" s="15">
        <v>1</v>
      </c>
      <c r="AA156" s="15">
        <v>1</v>
      </c>
      <c r="AB156" s="15">
        <v>-1</v>
      </c>
      <c r="AC156" s="15">
        <v>-1</v>
      </c>
      <c r="AD156" s="15">
        <v>-1</v>
      </c>
      <c r="AE156" s="15">
        <v>-1</v>
      </c>
      <c r="AF156" s="15">
        <v>-1</v>
      </c>
      <c r="AG156" s="15">
        <v>1</v>
      </c>
    </row>
    <row r="157" spans="1:33" x14ac:dyDescent="0.45">
      <c r="A157" s="3" t="s">
        <v>53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8C4EC-C006-4DFA-B3FB-4B420F8095E8}">
  <dimension ref="A1:AG121"/>
  <sheetViews>
    <sheetView topLeftCell="F109" zoomScale="85" zoomScaleNormal="85" workbookViewId="0">
      <selection activeCell="V118" sqref="V118"/>
    </sheetView>
  </sheetViews>
  <sheetFormatPr defaultColWidth="12.53125" defaultRowHeight="14.25" x14ac:dyDescent="0.45"/>
  <cols>
    <col min="1" max="1" width="39.53125" style="1" customWidth="1"/>
    <col min="2" max="2" width="13.46484375" style="10" customWidth="1"/>
    <col min="3" max="16384" width="12.53125" style="1"/>
  </cols>
  <sheetData>
    <row r="1" spans="1:2" s="7" customFormat="1" x14ac:dyDescent="0.45">
      <c r="A1" s="7" t="s">
        <v>0</v>
      </c>
      <c r="B1" s="9"/>
    </row>
    <row r="2" spans="1:2" s="2" customFormat="1" x14ac:dyDescent="0.45">
      <c r="B2" s="10"/>
    </row>
    <row r="3" spans="1:2" s="2" customFormat="1" x14ac:dyDescent="0.45">
      <c r="A3" s="2" t="s">
        <v>1</v>
      </c>
      <c r="B3" s="10"/>
    </row>
    <row r="4" spans="1:2" s="2" customFormat="1" x14ac:dyDescent="0.45">
      <c r="B4" s="10"/>
    </row>
    <row r="5" spans="1:2" s="2" customFormat="1" x14ac:dyDescent="0.45">
      <c r="A5" s="2" t="s">
        <v>78</v>
      </c>
      <c r="B5" s="10"/>
    </row>
    <row r="6" spans="1:2" s="2" customFormat="1" x14ac:dyDescent="0.45">
      <c r="A6" s="2" t="s">
        <v>79</v>
      </c>
      <c r="B6" s="10"/>
    </row>
    <row r="7" spans="1:2" s="2" customFormat="1" x14ac:dyDescent="0.45">
      <c r="A7" s="2" t="s">
        <v>80</v>
      </c>
      <c r="B7" s="10"/>
    </row>
    <row r="8" spans="1:2" s="2" customFormat="1" x14ac:dyDescent="0.45">
      <c r="B8" s="10"/>
    </row>
    <row r="9" spans="1:2" s="2" customFormat="1" x14ac:dyDescent="0.45">
      <c r="A9" s="2" t="s">
        <v>2</v>
      </c>
      <c r="B9" s="10"/>
    </row>
    <row r="10" spans="1:2" s="2" customFormat="1" x14ac:dyDescent="0.45">
      <c r="A10" s="2" t="s">
        <v>3</v>
      </c>
      <c r="B10" s="10"/>
    </row>
    <row r="11" spans="1:2" s="2" customFormat="1" x14ac:dyDescent="0.45">
      <c r="A11" s="2" t="s">
        <v>4</v>
      </c>
      <c r="B11" s="10"/>
    </row>
    <row r="12" spans="1:2" s="2" customFormat="1" x14ac:dyDescent="0.45">
      <c r="B12" s="10"/>
    </row>
    <row r="13" spans="1:2" s="2" customFormat="1" x14ac:dyDescent="0.45">
      <c r="A13" s="2" t="s">
        <v>92</v>
      </c>
      <c r="B13" s="10"/>
    </row>
    <row r="14" spans="1:2" s="2" customFormat="1" x14ac:dyDescent="0.45">
      <c r="B14" s="10"/>
    </row>
    <row r="15" spans="1:2" s="2" customFormat="1" x14ac:dyDescent="0.45">
      <c r="A15" s="2" t="s">
        <v>5</v>
      </c>
      <c r="B15" s="10"/>
    </row>
    <row r="16" spans="1:2" s="2" customFormat="1" x14ac:dyDescent="0.45">
      <c r="B16" s="10"/>
    </row>
    <row r="17" spans="1:2" s="2" customFormat="1" x14ac:dyDescent="0.45">
      <c r="A17" s="2" t="s">
        <v>6</v>
      </c>
      <c r="B17" s="10"/>
    </row>
    <row r="18" spans="1:2" s="2" customFormat="1" x14ac:dyDescent="0.45">
      <c r="B18" s="10"/>
    </row>
    <row r="19" spans="1:2" s="2" customFormat="1" x14ac:dyDescent="0.45">
      <c r="A19" s="2" t="s">
        <v>66</v>
      </c>
      <c r="B19" s="10"/>
    </row>
    <row r="20" spans="1:2" s="2" customFormat="1" x14ac:dyDescent="0.45">
      <c r="A20" s="2" t="s">
        <v>82</v>
      </c>
      <c r="B20" s="10"/>
    </row>
    <row r="21" spans="1:2" s="2" customFormat="1" x14ac:dyDescent="0.45">
      <c r="B21" s="10"/>
    </row>
    <row r="22" spans="1:2" s="2" customFormat="1" x14ac:dyDescent="0.45">
      <c r="A22" s="2" t="s">
        <v>7</v>
      </c>
      <c r="B22" s="10"/>
    </row>
    <row r="23" spans="1:2" s="2" customFormat="1" x14ac:dyDescent="0.45">
      <c r="B23" s="10"/>
    </row>
    <row r="24" spans="1:2" s="2" customFormat="1" x14ac:dyDescent="0.45">
      <c r="A24" s="2" t="s">
        <v>8</v>
      </c>
      <c r="B24" s="10"/>
    </row>
    <row r="25" spans="1:2" s="2" customFormat="1" x14ac:dyDescent="0.45">
      <c r="B25" s="10"/>
    </row>
    <row r="26" spans="1:2" s="2" customFormat="1" x14ac:dyDescent="0.45">
      <c r="A26" s="2" t="s">
        <v>9</v>
      </c>
      <c r="B26" s="10"/>
    </row>
    <row r="27" spans="1:2" s="2" customFormat="1" x14ac:dyDescent="0.45">
      <c r="B27" s="10"/>
    </row>
    <row r="28" spans="1:2" s="2" customFormat="1" x14ac:dyDescent="0.45">
      <c r="A28" s="2" t="s">
        <v>10</v>
      </c>
      <c r="B28" s="10"/>
    </row>
    <row r="29" spans="1:2" s="2" customFormat="1" x14ac:dyDescent="0.45">
      <c r="B29" s="10"/>
    </row>
    <row r="30" spans="1:2" s="2" customFormat="1" x14ac:dyDescent="0.45">
      <c r="A30" s="2" t="s">
        <v>11</v>
      </c>
      <c r="B30" s="10"/>
    </row>
    <row r="31" spans="1:2" s="2" customFormat="1" x14ac:dyDescent="0.45">
      <c r="B31" s="10"/>
    </row>
    <row r="32" spans="1:2" s="2" customFormat="1" x14ac:dyDescent="0.45">
      <c r="A32" s="2" t="s">
        <v>12</v>
      </c>
      <c r="B32" s="10"/>
    </row>
    <row r="33" spans="1:3" s="2" customFormat="1" x14ac:dyDescent="0.45">
      <c r="B33" s="10"/>
    </row>
    <row r="34" spans="1:3" s="2" customFormat="1" x14ac:dyDescent="0.45">
      <c r="A34" s="2" t="s">
        <v>13</v>
      </c>
      <c r="B34" s="10"/>
    </row>
    <row r="35" spans="1:3" s="2" customFormat="1" x14ac:dyDescent="0.45">
      <c r="A35" s="2" t="s">
        <v>14</v>
      </c>
      <c r="B35" s="10"/>
    </row>
    <row r="36" spans="1:3" s="2" customFormat="1" x14ac:dyDescent="0.45">
      <c r="B36" s="10"/>
    </row>
    <row r="37" spans="1:3" s="2" customFormat="1" x14ac:dyDescent="0.45">
      <c r="A37" s="2" t="s">
        <v>15</v>
      </c>
      <c r="B37" s="10"/>
    </row>
    <row r="38" spans="1:3" s="2" customFormat="1" x14ac:dyDescent="0.45">
      <c r="B38" s="10"/>
    </row>
    <row r="39" spans="1:3" s="2" customFormat="1" x14ac:dyDescent="0.45">
      <c r="A39" s="2" t="s">
        <v>16</v>
      </c>
      <c r="B39" s="10"/>
    </row>
    <row r="41" spans="1:3" s="3" customFormat="1" x14ac:dyDescent="0.45">
      <c r="A41" s="3" t="s">
        <v>17</v>
      </c>
      <c r="B41" s="11" t="s">
        <v>18</v>
      </c>
    </row>
    <row r="43" spans="1:3" x14ac:dyDescent="0.45">
      <c r="A43" s="5" t="s">
        <v>19</v>
      </c>
      <c r="B43" s="12" t="s">
        <v>205</v>
      </c>
      <c r="C43" s="2" t="s">
        <v>20</v>
      </c>
    </row>
    <row r="44" spans="1:3" x14ac:dyDescent="0.45">
      <c r="A44" s="5" t="s">
        <v>28</v>
      </c>
      <c r="B44" s="12" t="s">
        <v>60</v>
      </c>
      <c r="C44" s="2" t="s">
        <v>29</v>
      </c>
    </row>
    <row r="45" spans="1:3" x14ac:dyDescent="0.45">
      <c r="A45" s="5" t="s">
        <v>21</v>
      </c>
      <c r="B45" s="12" t="s">
        <v>22</v>
      </c>
      <c r="C45" s="2" t="s">
        <v>23</v>
      </c>
    </row>
    <row r="46" spans="1:3" x14ac:dyDescent="0.45">
      <c r="A46" s="5"/>
      <c r="B46" s="12"/>
      <c r="C46" s="2"/>
    </row>
    <row r="47" spans="1:3" x14ac:dyDescent="0.45">
      <c r="A47" s="5" t="s">
        <v>24</v>
      </c>
      <c r="B47" s="12" t="b">
        <v>1</v>
      </c>
      <c r="C47" s="2" t="s">
        <v>25</v>
      </c>
    </row>
    <row r="48" spans="1:3" x14ac:dyDescent="0.45">
      <c r="A48" s="5" t="s">
        <v>26</v>
      </c>
      <c r="B48" s="12" t="b">
        <v>0</v>
      </c>
      <c r="C48" s="2" t="s">
        <v>27</v>
      </c>
    </row>
    <row r="49" spans="1:4" x14ac:dyDescent="0.45">
      <c r="A49" s="5" t="s">
        <v>146</v>
      </c>
      <c r="B49" s="12" t="b">
        <v>1</v>
      </c>
      <c r="C49" s="2" t="s">
        <v>147</v>
      </c>
    </row>
    <row r="52" spans="1:4" x14ac:dyDescent="0.45">
      <c r="C52" s="2"/>
    </row>
    <row r="53" spans="1:4" s="3" customFormat="1" x14ac:dyDescent="0.45">
      <c r="A53" s="3" t="s">
        <v>30</v>
      </c>
      <c r="B53" s="11" t="s">
        <v>31</v>
      </c>
      <c r="C53" s="4"/>
    </row>
    <row r="54" spans="1:4" x14ac:dyDescent="0.45">
      <c r="C54" s="2"/>
    </row>
    <row r="55" spans="1:4" x14ac:dyDescent="0.45">
      <c r="A55" s="5" t="s">
        <v>55</v>
      </c>
      <c r="B55" s="13">
        <v>1000000000000</v>
      </c>
      <c r="C55" s="2" t="s">
        <v>57</v>
      </c>
    </row>
    <row r="56" spans="1:4" x14ac:dyDescent="0.45">
      <c r="A56" s="5" t="s">
        <v>56</v>
      </c>
      <c r="B56" s="13">
        <v>1000000000000</v>
      </c>
      <c r="C56" s="2" t="s">
        <v>58</v>
      </c>
    </row>
    <row r="57" spans="1:4" x14ac:dyDescent="0.45">
      <c r="A57" s="5"/>
      <c r="B57" s="12"/>
      <c r="C57" s="2"/>
    </row>
    <row r="58" spans="1:4" x14ac:dyDescent="0.45">
      <c r="A58" s="5" t="s">
        <v>32</v>
      </c>
      <c r="B58" s="12" t="s">
        <v>63</v>
      </c>
      <c r="C58" s="2"/>
    </row>
    <row r="59" spans="1:4" x14ac:dyDescent="0.45">
      <c r="A59" s="5" t="s">
        <v>71</v>
      </c>
      <c r="B59" s="12" t="b">
        <v>1</v>
      </c>
      <c r="C59" s="2" t="s">
        <v>72</v>
      </c>
    </row>
    <row r="60" spans="1:4" x14ac:dyDescent="0.45">
      <c r="A60" s="5"/>
      <c r="B60" s="12"/>
      <c r="C60" s="2"/>
      <c r="D60" s="2"/>
    </row>
    <row r="61" spans="1:4" x14ac:dyDescent="0.45">
      <c r="A61" s="5" t="s">
        <v>33</v>
      </c>
      <c r="B61" s="12">
        <v>2015</v>
      </c>
      <c r="C61" s="2" t="s">
        <v>101</v>
      </c>
      <c r="D61" s="2"/>
    </row>
    <row r="62" spans="1:4" x14ac:dyDescent="0.45">
      <c r="A62" s="5" t="s">
        <v>34</v>
      </c>
      <c r="B62" s="12">
        <v>1</v>
      </c>
      <c r="C62" s="2" t="s">
        <v>101</v>
      </c>
      <c r="D62" s="2"/>
    </row>
    <row r="63" spans="1:4" x14ac:dyDescent="0.45">
      <c r="A63" s="5" t="s">
        <v>35</v>
      </c>
      <c r="B63" s="12">
        <v>1</v>
      </c>
      <c r="C63" s="2" t="s">
        <v>101</v>
      </c>
      <c r="D63" s="2"/>
    </row>
    <row r="64" spans="1:4" x14ac:dyDescent="0.45">
      <c r="A64" s="5" t="s">
        <v>36</v>
      </c>
      <c r="B64" s="12">
        <v>1</v>
      </c>
      <c r="C64" s="2" t="s">
        <v>101</v>
      </c>
      <c r="D64" s="2"/>
    </row>
    <row r="65" spans="1:5" x14ac:dyDescent="0.45">
      <c r="A65" s="5" t="s">
        <v>37</v>
      </c>
      <c r="B65" s="12">
        <v>2015</v>
      </c>
      <c r="C65" s="2" t="s">
        <v>101</v>
      </c>
      <c r="D65" s="2"/>
    </row>
    <row r="66" spans="1:5" x14ac:dyDescent="0.45">
      <c r="A66" s="5" t="s">
        <v>38</v>
      </c>
      <c r="B66" s="12">
        <v>12</v>
      </c>
      <c r="C66" s="2" t="s">
        <v>101</v>
      </c>
      <c r="D66" s="2"/>
    </row>
    <row r="67" spans="1:5" x14ac:dyDescent="0.45">
      <c r="A67" s="5" t="s">
        <v>39</v>
      </c>
      <c r="B67" s="12">
        <v>31</v>
      </c>
      <c r="C67" s="2" t="s">
        <v>101</v>
      </c>
      <c r="D67" s="2"/>
    </row>
    <row r="68" spans="1:5" x14ac:dyDescent="0.45">
      <c r="A68" s="5" t="s">
        <v>40</v>
      </c>
      <c r="B68" s="12">
        <v>24</v>
      </c>
      <c r="C68" s="2" t="s">
        <v>101</v>
      </c>
      <c r="D68" s="2"/>
    </row>
    <row r="69" spans="1:5" x14ac:dyDescent="0.45">
      <c r="A69" s="5"/>
      <c r="B69" s="12"/>
      <c r="C69" s="2"/>
      <c r="D69" s="2"/>
    </row>
    <row r="70" spans="1:5" x14ac:dyDescent="0.45">
      <c r="A70" s="5" t="s">
        <v>170</v>
      </c>
      <c r="B70" s="12">
        <v>0</v>
      </c>
      <c r="C70" s="2" t="s">
        <v>171</v>
      </c>
      <c r="D70" s="2"/>
    </row>
    <row r="71" spans="1:5" x14ac:dyDescent="0.45">
      <c r="A71" s="5"/>
      <c r="B71" s="12"/>
      <c r="C71" s="2"/>
      <c r="D71" s="2"/>
    </row>
    <row r="72" spans="1:5" x14ac:dyDescent="0.45">
      <c r="A72" s="5" t="s">
        <v>41</v>
      </c>
      <c r="B72" s="12" t="s">
        <v>61</v>
      </c>
      <c r="C72" s="2"/>
      <c r="D72" s="2"/>
    </row>
    <row r="73" spans="1:5" x14ac:dyDescent="0.45">
      <c r="A73" s="5" t="s">
        <v>93</v>
      </c>
      <c r="B73" s="19">
        <v>1.9528741509529837E-2</v>
      </c>
      <c r="C73" s="2" t="s">
        <v>65</v>
      </c>
      <c r="D73" s="20">
        <v>1.9528741509529837E-2</v>
      </c>
      <c r="E73" s="2" t="s">
        <v>180</v>
      </c>
    </row>
    <row r="74" spans="1:5" x14ac:dyDescent="0.45">
      <c r="A74" s="5" t="s">
        <v>83</v>
      </c>
      <c r="B74" s="13">
        <f>0.00000001</f>
        <v>1E-8</v>
      </c>
      <c r="C74" s="2" t="s">
        <v>42</v>
      </c>
      <c r="D74" s="2"/>
    </row>
    <row r="75" spans="1:5" x14ac:dyDescent="0.45">
      <c r="A75" s="5" t="s">
        <v>158</v>
      </c>
      <c r="B75" s="13">
        <v>0</v>
      </c>
      <c r="C75" s="2" t="s">
        <v>159</v>
      </c>
      <c r="D75" s="2" t="s">
        <v>160</v>
      </c>
    </row>
    <row r="76" spans="1:5" x14ac:dyDescent="0.45">
      <c r="A76" s="5" t="s">
        <v>157</v>
      </c>
      <c r="B76" s="13">
        <v>0</v>
      </c>
      <c r="C76" s="2" t="s">
        <v>156</v>
      </c>
      <c r="D76" s="2" t="s">
        <v>161</v>
      </c>
    </row>
    <row r="77" spans="1:5" x14ac:dyDescent="0.45">
      <c r="A77" s="5"/>
      <c r="B77" s="12"/>
      <c r="C77" s="2"/>
      <c r="D77" s="2"/>
    </row>
    <row r="78" spans="1:5" x14ac:dyDescent="0.45">
      <c r="A78" s="5" t="s">
        <v>43</v>
      </c>
      <c r="B78" s="12" t="s">
        <v>62</v>
      </c>
      <c r="C78" s="2"/>
      <c r="D78" s="2"/>
    </row>
    <row r="79" spans="1:5" x14ac:dyDescent="0.45">
      <c r="A79" s="5" t="s">
        <v>94</v>
      </c>
      <c r="B79" s="19">
        <v>2.0648572594225215E-2</v>
      </c>
      <c r="C79" s="2" t="s">
        <v>65</v>
      </c>
      <c r="D79" s="20">
        <v>2.0648572594225215E-2</v>
      </c>
      <c r="E79" s="2" t="s">
        <v>180</v>
      </c>
    </row>
    <row r="80" spans="1:5" x14ac:dyDescent="0.45">
      <c r="A80" s="5" t="s">
        <v>84</v>
      </c>
      <c r="B80" s="13">
        <v>2E-8</v>
      </c>
      <c r="C80" s="2" t="s">
        <v>45</v>
      </c>
      <c r="D80" s="2"/>
    </row>
    <row r="81" spans="1:5" x14ac:dyDescent="0.45">
      <c r="A81" s="5" t="s">
        <v>162</v>
      </c>
      <c r="B81" s="13">
        <v>0</v>
      </c>
      <c r="C81" s="2" t="s">
        <v>159</v>
      </c>
      <c r="D81" s="2" t="s">
        <v>160</v>
      </c>
    </row>
    <row r="82" spans="1:5" x14ac:dyDescent="0.45">
      <c r="A82" s="5" t="s">
        <v>163</v>
      </c>
      <c r="B82" s="13">
        <v>0</v>
      </c>
      <c r="C82" s="2" t="s">
        <v>156</v>
      </c>
      <c r="D82" s="2" t="s">
        <v>161</v>
      </c>
    </row>
    <row r="83" spans="1:5" x14ac:dyDescent="0.45">
      <c r="A83" s="5"/>
      <c r="B83" s="12"/>
      <c r="C83" s="2"/>
      <c r="D83" s="2"/>
    </row>
    <row r="84" spans="1:5" x14ac:dyDescent="0.45">
      <c r="A84" s="5" t="s">
        <v>95</v>
      </c>
      <c r="B84" s="19">
        <v>1.1841887362491711E-2</v>
      </c>
      <c r="C84" s="2" t="s">
        <v>65</v>
      </c>
      <c r="D84" s="20">
        <v>1.1841887362491711E-2</v>
      </c>
      <c r="E84" s="2" t="s">
        <v>180</v>
      </c>
    </row>
    <row r="85" spans="1:5" x14ac:dyDescent="0.45">
      <c r="A85" s="5" t="s">
        <v>85</v>
      </c>
      <c r="B85" s="19">
        <v>2.2590009128958689E-2</v>
      </c>
      <c r="C85" s="2" t="s">
        <v>44</v>
      </c>
      <c r="D85" s="20">
        <v>2.2590009128958689E-2</v>
      </c>
      <c r="E85" s="2" t="s">
        <v>180</v>
      </c>
    </row>
    <row r="86" spans="1:5" x14ac:dyDescent="0.45">
      <c r="A86" s="5" t="s">
        <v>164</v>
      </c>
      <c r="B86" s="13">
        <v>0</v>
      </c>
      <c r="C86" s="2" t="s">
        <v>159</v>
      </c>
      <c r="D86" s="2" t="s">
        <v>160</v>
      </c>
    </row>
    <row r="87" spans="1:5" x14ac:dyDescent="0.45">
      <c r="A87" s="5" t="s">
        <v>165</v>
      </c>
      <c r="B87" s="18">
        <v>0.49</v>
      </c>
      <c r="C87" s="2" t="s">
        <v>156</v>
      </c>
      <c r="D87" s="2" t="s">
        <v>172</v>
      </c>
    </row>
    <row r="88" spans="1:5" x14ac:dyDescent="0.45">
      <c r="A88" s="5"/>
      <c r="B88" s="12"/>
      <c r="C88" s="2"/>
      <c r="D88" s="2"/>
    </row>
    <row r="89" spans="1:5" x14ac:dyDescent="0.45">
      <c r="A89" s="5" t="s">
        <v>154</v>
      </c>
      <c r="B89" s="19">
        <v>2.7271220888813726E-2</v>
      </c>
      <c r="C89" s="2" t="s">
        <v>65</v>
      </c>
      <c r="D89" s="20">
        <v>2.7271220888813726E-2</v>
      </c>
      <c r="E89" s="2" t="s">
        <v>180</v>
      </c>
    </row>
    <row r="90" spans="1:5" x14ac:dyDescent="0.45">
      <c r="A90" s="5" t="s">
        <v>155</v>
      </c>
      <c r="B90" s="19">
        <v>2.9679010772171249E-2</v>
      </c>
      <c r="C90" s="2" t="s">
        <v>44</v>
      </c>
      <c r="D90" s="20">
        <v>2.9679010772171249E-2</v>
      </c>
      <c r="E90" s="2" t="s">
        <v>180</v>
      </c>
    </row>
    <row r="91" spans="1:5" x14ac:dyDescent="0.45">
      <c r="A91" s="5" t="s">
        <v>166</v>
      </c>
      <c r="B91" s="13">
        <v>0</v>
      </c>
      <c r="C91" s="2" t="s">
        <v>159</v>
      </c>
      <c r="D91" s="2" t="s">
        <v>160</v>
      </c>
    </row>
    <row r="92" spans="1:5" x14ac:dyDescent="0.45">
      <c r="A92" s="5" t="s">
        <v>167</v>
      </c>
      <c r="B92" s="18">
        <v>0.17</v>
      </c>
      <c r="C92" s="2" t="s">
        <v>156</v>
      </c>
      <c r="D92" s="2" t="s">
        <v>173</v>
      </c>
    </row>
    <row r="93" spans="1:5" x14ac:dyDescent="0.45">
      <c r="A93" s="5"/>
      <c r="B93" s="12"/>
      <c r="C93" s="2"/>
      <c r="D93" s="2"/>
    </row>
    <row r="94" spans="1:5" x14ac:dyDescent="0.45">
      <c r="A94" s="5" t="s">
        <v>96</v>
      </c>
      <c r="B94" s="19">
        <v>6.2433901191501419E-2</v>
      </c>
      <c r="C94" s="2" t="s">
        <v>65</v>
      </c>
      <c r="D94" s="20">
        <v>6.2433901191501419E-2</v>
      </c>
      <c r="E94" s="2" t="s">
        <v>182</v>
      </c>
    </row>
    <row r="95" spans="1:5" x14ac:dyDescent="0.45">
      <c r="A95" s="5" t="s">
        <v>86</v>
      </c>
      <c r="B95" s="19">
        <v>2.5158160216169324E-2</v>
      </c>
      <c r="C95" s="2" t="s">
        <v>44</v>
      </c>
      <c r="D95" s="20">
        <v>2.5158160216169324E-2</v>
      </c>
      <c r="E95" s="2" t="s">
        <v>183</v>
      </c>
    </row>
    <row r="96" spans="1:5" x14ac:dyDescent="0.45">
      <c r="A96" s="5" t="s">
        <v>168</v>
      </c>
      <c r="B96" s="13">
        <v>0</v>
      </c>
      <c r="C96" s="2" t="s">
        <v>159</v>
      </c>
      <c r="D96" s="2" t="s">
        <v>160</v>
      </c>
    </row>
    <row r="97" spans="1:5" x14ac:dyDescent="0.45">
      <c r="A97" s="5" t="s">
        <v>169</v>
      </c>
      <c r="B97" s="13">
        <v>0</v>
      </c>
      <c r="C97" s="2" t="s">
        <v>156</v>
      </c>
      <c r="D97" s="2" t="s">
        <v>161</v>
      </c>
    </row>
    <row r="98" spans="1:5" x14ac:dyDescent="0.45">
      <c r="A98" s="5"/>
      <c r="B98" s="12"/>
      <c r="C98" s="2"/>
      <c r="D98" s="2"/>
    </row>
    <row r="99" spans="1:5" x14ac:dyDescent="0.45">
      <c r="A99" s="5" t="s">
        <v>97</v>
      </c>
      <c r="B99" s="19">
        <v>4.2392529406082022E-3</v>
      </c>
      <c r="C99" s="2" t="s">
        <v>73</v>
      </c>
      <c r="D99" s="2" t="s">
        <v>184</v>
      </c>
    </row>
    <row r="100" spans="1:5" x14ac:dyDescent="0.45">
      <c r="A100" s="5" t="s">
        <v>87</v>
      </c>
      <c r="B100" s="12">
        <v>0</v>
      </c>
      <c r="C100" s="2" t="s">
        <v>65</v>
      </c>
      <c r="D100" s="2"/>
    </row>
    <row r="101" spans="1:5" x14ac:dyDescent="0.45">
      <c r="A101" s="5" t="s">
        <v>88</v>
      </c>
      <c r="B101" s="12">
        <v>0</v>
      </c>
      <c r="C101" s="2" t="s">
        <v>65</v>
      </c>
      <c r="D101" s="2"/>
    </row>
    <row r="102" spans="1:5" x14ac:dyDescent="0.45">
      <c r="A102" s="5" t="s">
        <v>46</v>
      </c>
      <c r="B102" s="12">
        <v>0.9</v>
      </c>
      <c r="C102" s="2"/>
      <c r="D102" s="2"/>
    </row>
    <row r="103" spans="1:5" x14ac:dyDescent="0.45">
      <c r="A103" s="5" t="s">
        <v>47</v>
      </c>
      <c r="B103" s="19">
        <f>1.01^(1/(24*365.24/12))-1</f>
        <v>1.3621726294266168E-5</v>
      </c>
      <c r="C103" s="2" t="s">
        <v>48</v>
      </c>
      <c r="D103" s="2"/>
      <c r="E103" s="2" t="s">
        <v>105</v>
      </c>
    </row>
    <row r="104" spans="1:5" x14ac:dyDescent="0.45">
      <c r="A104" s="5" t="s">
        <v>49</v>
      </c>
      <c r="B104" s="12">
        <v>6</v>
      </c>
      <c r="C104" s="2" t="s">
        <v>50</v>
      </c>
      <c r="D104" s="2" t="s">
        <v>75</v>
      </c>
    </row>
    <row r="105" spans="1:5" x14ac:dyDescent="0.45">
      <c r="A105" s="5"/>
      <c r="B105" s="12"/>
      <c r="C105" s="2"/>
      <c r="D105" s="2"/>
    </row>
    <row r="106" spans="1:5" x14ac:dyDescent="0.45">
      <c r="A106" s="5" t="s">
        <v>98</v>
      </c>
      <c r="B106" s="19">
        <v>2.7397260273972604E-6</v>
      </c>
      <c r="C106" s="2" t="s">
        <v>73</v>
      </c>
      <c r="D106" s="12">
        <f>0.3*0.08/8760</f>
        <v>2.7397260273972604E-6</v>
      </c>
      <c r="E106" s="2" t="s">
        <v>76</v>
      </c>
    </row>
    <row r="107" spans="1:5" x14ac:dyDescent="0.45">
      <c r="A107" s="5" t="s">
        <v>99</v>
      </c>
      <c r="B107" s="19">
        <f>1100*0.08/8760</f>
        <v>1.0045662100456621E-2</v>
      </c>
      <c r="C107" s="2" t="s">
        <v>65</v>
      </c>
      <c r="D107" s="2" t="s">
        <v>65</v>
      </c>
    </row>
    <row r="108" spans="1:5" x14ac:dyDescent="0.45">
      <c r="A108" s="5" t="s">
        <v>100</v>
      </c>
      <c r="B108" s="19">
        <f>4600*0.08/8760</f>
        <v>4.2009132420091327E-2</v>
      </c>
      <c r="C108" s="2" t="s">
        <v>65</v>
      </c>
      <c r="D108" s="2" t="s">
        <v>77</v>
      </c>
    </row>
    <row r="109" spans="1:5" x14ac:dyDescent="0.45">
      <c r="A109" s="5" t="s">
        <v>89</v>
      </c>
      <c r="B109" s="12">
        <v>0</v>
      </c>
      <c r="C109" s="2" t="s">
        <v>65</v>
      </c>
      <c r="D109" s="2"/>
    </row>
    <row r="110" spans="1:5" x14ac:dyDescent="0.45">
      <c r="A110" s="5" t="s">
        <v>90</v>
      </c>
      <c r="B110" s="12">
        <v>0</v>
      </c>
      <c r="C110" s="2" t="s">
        <v>65</v>
      </c>
      <c r="D110" s="2"/>
    </row>
    <row r="111" spans="1:5" x14ac:dyDescent="0.45">
      <c r="A111" s="5" t="s">
        <v>106</v>
      </c>
      <c r="B111" s="12">
        <f>D111</f>
        <v>1.1407453648359933E-8</v>
      </c>
      <c r="C111" s="2" t="s">
        <v>48</v>
      </c>
      <c r="D111" s="12">
        <f>1.0001^(1/(24*365.24))-1</f>
        <v>1.1407453648359933E-8</v>
      </c>
      <c r="E111" s="2" t="s">
        <v>181</v>
      </c>
    </row>
    <row r="112" spans="1:5" x14ac:dyDescent="0.45">
      <c r="A112" s="5" t="s">
        <v>64</v>
      </c>
      <c r="B112" s="12">
        <v>0.3</v>
      </c>
      <c r="C112" s="2"/>
      <c r="D112" s="2"/>
    </row>
    <row r="113" spans="1:33" x14ac:dyDescent="0.45">
      <c r="A113" s="5"/>
      <c r="B113" s="12"/>
      <c r="C113" s="2"/>
      <c r="D113" s="2"/>
    </row>
    <row r="114" spans="1:33" x14ac:dyDescent="0.45">
      <c r="A114" s="5" t="s">
        <v>91</v>
      </c>
      <c r="B114" s="12">
        <v>10</v>
      </c>
      <c r="C114" s="2" t="s">
        <v>65</v>
      </c>
      <c r="D114" s="2"/>
    </row>
    <row r="115" spans="1:33" x14ac:dyDescent="0.45">
      <c r="C115" s="10"/>
    </row>
    <row r="116" spans="1:33" x14ac:dyDescent="0.45">
      <c r="C116" s="2" t="s">
        <v>119</v>
      </c>
    </row>
    <row r="117" spans="1:33" s="3" customFormat="1" x14ac:dyDescent="0.45">
      <c r="A117" s="3" t="s">
        <v>51</v>
      </c>
      <c r="B117" s="11" t="s">
        <v>81</v>
      </c>
      <c r="C117" s="4"/>
    </row>
    <row r="118" spans="1:33" s="5" customFormat="1" ht="42.75" x14ac:dyDescent="0.45">
      <c r="A118" s="5" t="s">
        <v>52</v>
      </c>
      <c r="B118" s="5" t="s">
        <v>33</v>
      </c>
      <c r="C118" s="5" t="s">
        <v>37</v>
      </c>
      <c r="E118" s="5" t="s">
        <v>187</v>
      </c>
      <c r="F118" s="5" t="s">
        <v>195</v>
      </c>
      <c r="G118" s="5" t="s">
        <v>185</v>
      </c>
      <c r="H118" s="5" t="s">
        <v>186</v>
      </c>
      <c r="I118" s="5" t="s">
        <v>188</v>
      </c>
      <c r="J118" s="5" t="s">
        <v>189</v>
      </c>
      <c r="K118" s="5" t="s">
        <v>199</v>
      </c>
      <c r="L118" s="5" t="s">
        <v>202</v>
      </c>
      <c r="M118" s="5" t="s">
        <v>203</v>
      </c>
      <c r="O118" s="5" t="s">
        <v>93</v>
      </c>
      <c r="P118" s="5" t="s">
        <v>83</v>
      </c>
      <c r="Q118" s="5" t="s">
        <v>94</v>
      </c>
      <c r="R118" s="5" t="s">
        <v>84</v>
      </c>
      <c r="S118" s="5" t="s">
        <v>95</v>
      </c>
      <c r="T118" s="5" t="s">
        <v>85</v>
      </c>
      <c r="U118" s="5" t="s">
        <v>154</v>
      </c>
      <c r="V118" s="5" t="s">
        <v>155</v>
      </c>
      <c r="W118" s="5" t="s">
        <v>96</v>
      </c>
      <c r="X118" s="5" t="s">
        <v>86</v>
      </c>
      <c r="Y118" s="5" t="s">
        <v>97</v>
      </c>
      <c r="Z118" s="5" t="s">
        <v>87</v>
      </c>
      <c r="AA118" s="5" t="s">
        <v>88</v>
      </c>
      <c r="AB118" s="5" t="s">
        <v>98</v>
      </c>
      <c r="AC118" s="5" t="s">
        <v>99</v>
      </c>
      <c r="AD118" s="5" t="s">
        <v>100</v>
      </c>
      <c r="AE118" s="5" t="s">
        <v>89</v>
      </c>
      <c r="AF118" s="5" t="s">
        <v>90</v>
      </c>
      <c r="AG118" s="5" t="s">
        <v>91</v>
      </c>
    </row>
    <row r="119" spans="1:33" x14ac:dyDescent="0.45">
      <c r="B119" s="1"/>
    </row>
    <row r="120" spans="1:33" s="15" customFormat="1" x14ac:dyDescent="0.45">
      <c r="A120" s="15" t="s">
        <v>242</v>
      </c>
      <c r="B120" s="15">
        <v>2015</v>
      </c>
      <c r="C120" s="15">
        <v>2015</v>
      </c>
      <c r="E120" s="15">
        <v>-1</v>
      </c>
      <c r="F120" s="15">
        <v>-1</v>
      </c>
      <c r="G120" s="15">
        <v>-1</v>
      </c>
      <c r="H120" s="15">
        <v>-1</v>
      </c>
      <c r="I120" s="15">
        <v>-1</v>
      </c>
      <c r="J120" s="15">
        <v>-1</v>
      </c>
      <c r="K120" s="15">
        <v>-1</v>
      </c>
      <c r="L120" s="15">
        <v>-1</v>
      </c>
      <c r="M120" s="15">
        <v>-1</v>
      </c>
      <c r="O120" s="15">
        <v>1</v>
      </c>
      <c r="P120" s="15">
        <v>1</v>
      </c>
      <c r="Q120" s="15">
        <v>1</v>
      </c>
      <c r="R120" s="15">
        <v>1</v>
      </c>
      <c r="S120" s="15">
        <v>-1</v>
      </c>
      <c r="T120" s="15">
        <v>-1</v>
      </c>
      <c r="U120" s="15">
        <v>-1</v>
      </c>
      <c r="V120" s="15">
        <v>-1</v>
      </c>
      <c r="W120" s="15">
        <v>-1</v>
      </c>
      <c r="X120" s="15">
        <v>-1</v>
      </c>
      <c r="Y120" s="15">
        <v>1</v>
      </c>
      <c r="Z120" s="15">
        <v>1</v>
      </c>
      <c r="AA120" s="15">
        <v>1</v>
      </c>
      <c r="AB120" s="15">
        <v>-1</v>
      </c>
      <c r="AC120" s="15">
        <v>-1</v>
      </c>
      <c r="AD120" s="15">
        <v>-1</v>
      </c>
      <c r="AE120" s="15">
        <v>-1</v>
      </c>
      <c r="AF120" s="15">
        <v>-1</v>
      </c>
      <c r="AG120" s="15">
        <v>-1</v>
      </c>
    </row>
    <row r="121" spans="1:33" x14ac:dyDescent="0.45">
      <c r="A121" s="3" t="s">
        <v>53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93841-9BFD-46C3-B477-16FF2E2A896D}">
  <dimension ref="A1:AG157"/>
  <sheetViews>
    <sheetView topLeftCell="A110" zoomScale="85" zoomScaleNormal="85" workbookViewId="0">
      <selection activeCell="H126" sqref="H126"/>
    </sheetView>
  </sheetViews>
  <sheetFormatPr defaultColWidth="12.53125" defaultRowHeight="14.25" x14ac:dyDescent="0.45"/>
  <cols>
    <col min="1" max="1" width="39.53125" style="1" customWidth="1"/>
    <col min="2" max="2" width="13.46484375" style="10" customWidth="1"/>
    <col min="3" max="16384" width="12.53125" style="1"/>
  </cols>
  <sheetData>
    <row r="1" spans="1:2" s="7" customFormat="1" x14ac:dyDescent="0.45">
      <c r="A1" s="7" t="s">
        <v>0</v>
      </c>
      <c r="B1" s="9"/>
    </row>
    <row r="2" spans="1:2" s="2" customFormat="1" x14ac:dyDescent="0.45">
      <c r="B2" s="10"/>
    </row>
    <row r="3" spans="1:2" s="2" customFormat="1" x14ac:dyDescent="0.45">
      <c r="A3" s="2" t="s">
        <v>1</v>
      </c>
      <c r="B3" s="10"/>
    </row>
    <row r="4" spans="1:2" s="2" customFormat="1" x14ac:dyDescent="0.45">
      <c r="B4" s="10"/>
    </row>
    <row r="5" spans="1:2" s="2" customFormat="1" x14ac:dyDescent="0.45">
      <c r="A5" s="2" t="s">
        <v>78</v>
      </c>
      <c r="B5" s="10"/>
    </row>
    <row r="6" spans="1:2" s="2" customFormat="1" x14ac:dyDescent="0.45">
      <c r="A6" s="2" t="s">
        <v>79</v>
      </c>
      <c r="B6" s="10"/>
    </row>
    <row r="7" spans="1:2" s="2" customFormat="1" x14ac:dyDescent="0.45">
      <c r="A7" s="2" t="s">
        <v>80</v>
      </c>
      <c r="B7" s="10"/>
    </row>
    <row r="8" spans="1:2" s="2" customFormat="1" x14ac:dyDescent="0.45">
      <c r="B8" s="10"/>
    </row>
    <row r="9" spans="1:2" s="2" customFormat="1" x14ac:dyDescent="0.45">
      <c r="A9" s="2" t="s">
        <v>2</v>
      </c>
      <c r="B9" s="10"/>
    </row>
    <row r="10" spans="1:2" s="2" customFormat="1" x14ac:dyDescent="0.45">
      <c r="A10" s="2" t="s">
        <v>3</v>
      </c>
      <c r="B10" s="10"/>
    </row>
    <row r="11" spans="1:2" s="2" customFormat="1" x14ac:dyDescent="0.45">
      <c r="A11" s="2" t="s">
        <v>4</v>
      </c>
      <c r="B11" s="10"/>
    </row>
    <row r="12" spans="1:2" s="2" customFormat="1" x14ac:dyDescent="0.45">
      <c r="B12" s="10"/>
    </row>
    <row r="13" spans="1:2" s="2" customFormat="1" x14ac:dyDescent="0.45">
      <c r="A13" s="2" t="s">
        <v>92</v>
      </c>
      <c r="B13" s="10"/>
    </row>
    <row r="14" spans="1:2" s="2" customFormat="1" x14ac:dyDescent="0.45">
      <c r="B14" s="10"/>
    </row>
    <row r="15" spans="1:2" s="2" customFormat="1" x14ac:dyDescent="0.45">
      <c r="A15" s="2" t="s">
        <v>5</v>
      </c>
      <c r="B15" s="10"/>
    </row>
    <row r="16" spans="1:2" s="2" customFormat="1" x14ac:dyDescent="0.45">
      <c r="B16" s="10"/>
    </row>
    <row r="17" spans="1:2" s="2" customFormat="1" x14ac:dyDescent="0.45">
      <c r="A17" s="2" t="s">
        <v>6</v>
      </c>
      <c r="B17" s="10"/>
    </row>
    <row r="18" spans="1:2" s="2" customFormat="1" x14ac:dyDescent="0.45">
      <c r="B18" s="10"/>
    </row>
    <row r="19" spans="1:2" s="2" customFormat="1" x14ac:dyDescent="0.45">
      <c r="A19" s="2" t="s">
        <v>66</v>
      </c>
      <c r="B19" s="10"/>
    </row>
    <row r="20" spans="1:2" s="2" customFormat="1" x14ac:dyDescent="0.45">
      <c r="A20" s="2" t="s">
        <v>82</v>
      </c>
      <c r="B20" s="10"/>
    </row>
    <row r="21" spans="1:2" s="2" customFormat="1" x14ac:dyDescent="0.45">
      <c r="B21" s="10"/>
    </row>
    <row r="22" spans="1:2" s="2" customFormat="1" x14ac:dyDescent="0.45">
      <c r="A22" s="2" t="s">
        <v>7</v>
      </c>
      <c r="B22" s="10"/>
    </row>
    <row r="23" spans="1:2" s="2" customFormat="1" x14ac:dyDescent="0.45">
      <c r="B23" s="10"/>
    </row>
    <row r="24" spans="1:2" s="2" customFormat="1" x14ac:dyDescent="0.45">
      <c r="A24" s="2" t="s">
        <v>8</v>
      </c>
      <c r="B24" s="10"/>
    </row>
    <row r="25" spans="1:2" s="2" customFormat="1" x14ac:dyDescent="0.45">
      <c r="B25" s="10"/>
    </row>
    <row r="26" spans="1:2" s="2" customFormat="1" x14ac:dyDescent="0.45">
      <c r="A26" s="2" t="s">
        <v>9</v>
      </c>
      <c r="B26" s="10"/>
    </row>
    <row r="27" spans="1:2" s="2" customFormat="1" x14ac:dyDescent="0.45">
      <c r="B27" s="10"/>
    </row>
    <row r="28" spans="1:2" s="2" customFormat="1" x14ac:dyDescent="0.45">
      <c r="A28" s="2" t="s">
        <v>10</v>
      </c>
      <c r="B28" s="10"/>
    </row>
    <row r="29" spans="1:2" s="2" customFormat="1" x14ac:dyDescent="0.45">
      <c r="B29" s="10"/>
    </row>
    <row r="30" spans="1:2" s="2" customFormat="1" x14ac:dyDescent="0.45">
      <c r="A30" s="2" t="s">
        <v>11</v>
      </c>
      <c r="B30" s="10"/>
    </row>
    <row r="31" spans="1:2" s="2" customFormat="1" x14ac:dyDescent="0.45">
      <c r="B31" s="10"/>
    </row>
    <row r="32" spans="1:2" s="2" customFormat="1" x14ac:dyDescent="0.45">
      <c r="A32" s="2" t="s">
        <v>12</v>
      </c>
      <c r="B32" s="10"/>
    </row>
    <row r="33" spans="1:3" s="2" customFormat="1" x14ac:dyDescent="0.45">
      <c r="B33" s="10"/>
    </row>
    <row r="34" spans="1:3" s="2" customFormat="1" x14ac:dyDescent="0.45">
      <c r="A34" s="2" t="s">
        <v>13</v>
      </c>
      <c r="B34" s="10"/>
    </row>
    <row r="35" spans="1:3" s="2" customFormat="1" x14ac:dyDescent="0.45">
      <c r="A35" s="2" t="s">
        <v>14</v>
      </c>
      <c r="B35" s="10"/>
    </row>
    <row r="36" spans="1:3" s="2" customFormat="1" x14ac:dyDescent="0.45">
      <c r="B36" s="10"/>
    </row>
    <row r="37" spans="1:3" s="2" customFormat="1" x14ac:dyDescent="0.45">
      <c r="A37" s="2" t="s">
        <v>15</v>
      </c>
      <c r="B37" s="10"/>
    </row>
    <row r="38" spans="1:3" s="2" customFormat="1" x14ac:dyDescent="0.45">
      <c r="B38" s="10"/>
    </row>
    <row r="39" spans="1:3" s="2" customFormat="1" x14ac:dyDescent="0.45">
      <c r="A39" s="2" t="s">
        <v>16</v>
      </c>
      <c r="B39" s="10"/>
    </row>
    <row r="41" spans="1:3" s="3" customFormat="1" x14ac:dyDescent="0.45">
      <c r="A41" s="3" t="s">
        <v>17</v>
      </c>
      <c r="B41" s="11" t="s">
        <v>18</v>
      </c>
    </row>
    <row r="43" spans="1:3" x14ac:dyDescent="0.45">
      <c r="A43" s="5" t="s">
        <v>19</v>
      </c>
      <c r="B43" s="12" t="s">
        <v>205</v>
      </c>
      <c r="C43" s="2" t="s">
        <v>20</v>
      </c>
    </row>
    <row r="44" spans="1:3" x14ac:dyDescent="0.45">
      <c r="A44" s="5" t="s">
        <v>28</v>
      </c>
      <c r="B44" s="12" t="s">
        <v>60</v>
      </c>
      <c r="C44" s="2" t="s">
        <v>29</v>
      </c>
    </row>
    <row r="45" spans="1:3" x14ac:dyDescent="0.45">
      <c r="A45" s="5" t="s">
        <v>21</v>
      </c>
      <c r="B45" s="12" t="s">
        <v>22</v>
      </c>
      <c r="C45" s="2" t="s">
        <v>23</v>
      </c>
    </row>
    <row r="46" spans="1:3" x14ac:dyDescent="0.45">
      <c r="A46" s="5"/>
      <c r="B46" s="12"/>
      <c r="C46" s="2"/>
    </row>
    <row r="47" spans="1:3" x14ac:dyDescent="0.45">
      <c r="A47" s="5" t="s">
        <v>24</v>
      </c>
      <c r="B47" s="12" t="b">
        <v>1</v>
      </c>
      <c r="C47" s="2" t="s">
        <v>25</v>
      </c>
    </row>
    <row r="48" spans="1:3" x14ac:dyDescent="0.45">
      <c r="A48" s="5" t="s">
        <v>26</v>
      </c>
      <c r="B48" s="12" t="b">
        <v>0</v>
      </c>
      <c r="C48" s="2" t="s">
        <v>27</v>
      </c>
    </row>
    <row r="49" spans="1:4" x14ac:dyDescent="0.45">
      <c r="A49" s="5" t="s">
        <v>146</v>
      </c>
      <c r="B49" s="12" t="b">
        <v>1</v>
      </c>
      <c r="C49" s="2" t="s">
        <v>147</v>
      </c>
    </row>
    <row r="52" spans="1:4" x14ac:dyDescent="0.45">
      <c r="C52" s="2"/>
    </row>
    <row r="53" spans="1:4" s="3" customFormat="1" x14ac:dyDescent="0.45">
      <c r="A53" s="3" t="s">
        <v>30</v>
      </c>
      <c r="B53" s="11" t="s">
        <v>31</v>
      </c>
      <c r="C53" s="4"/>
    </row>
    <row r="54" spans="1:4" x14ac:dyDescent="0.45">
      <c r="C54" s="2"/>
    </row>
    <row r="55" spans="1:4" x14ac:dyDescent="0.45">
      <c r="A55" s="5" t="s">
        <v>55</v>
      </c>
      <c r="B55" s="13">
        <v>1000000000000</v>
      </c>
      <c r="C55" s="2" t="s">
        <v>57</v>
      </c>
    </row>
    <row r="56" spans="1:4" x14ac:dyDescent="0.45">
      <c r="A56" s="5" t="s">
        <v>56</v>
      </c>
      <c r="B56" s="13">
        <v>1000000000000</v>
      </c>
      <c r="C56" s="2" t="s">
        <v>58</v>
      </c>
    </row>
    <row r="57" spans="1:4" x14ac:dyDescent="0.45">
      <c r="A57" s="5"/>
      <c r="B57" s="12"/>
      <c r="C57" s="2"/>
    </row>
    <row r="58" spans="1:4" x14ac:dyDescent="0.45">
      <c r="A58" s="5" t="s">
        <v>32</v>
      </c>
      <c r="B58" s="12" t="s">
        <v>63</v>
      </c>
      <c r="C58" s="2"/>
    </row>
    <row r="59" spans="1:4" x14ac:dyDescent="0.45">
      <c r="A59" s="5" t="s">
        <v>71</v>
      </c>
      <c r="B59" s="12" t="b">
        <v>1</v>
      </c>
      <c r="C59" s="2" t="s">
        <v>72</v>
      </c>
    </row>
    <row r="60" spans="1:4" x14ac:dyDescent="0.45">
      <c r="A60" s="5"/>
      <c r="B60" s="12"/>
      <c r="C60" s="2"/>
      <c r="D60" s="2"/>
    </row>
    <row r="61" spans="1:4" x14ac:dyDescent="0.45">
      <c r="A61" s="5" t="s">
        <v>33</v>
      </c>
      <c r="B61" s="12">
        <v>2015</v>
      </c>
      <c r="C61" s="2" t="s">
        <v>101</v>
      </c>
      <c r="D61" s="2"/>
    </row>
    <row r="62" spans="1:4" x14ac:dyDescent="0.45">
      <c r="A62" s="5" t="s">
        <v>34</v>
      </c>
      <c r="B62" s="12">
        <v>1</v>
      </c>
      <c r="C62" s="2" t="s">
        <v>101</v>
      </c>
      <c r="D62" s="2"/>
    </row>
    <row r="63" spans="1:4" x14ac:dyDescent="0.45">
      <c r="A63" s="5" t="s">
        <v>35</v>
      </c>
      <c r="B63" s="12">
        <v>1</v>
      </c>
      <c r="C63" s="2" t="s">
        <v>101</v>
      </c>
      <c r="D63" s="2"/>
    </row>
    <row r="64" spans="1:4" x14ac:dyDescent="0.45">
      <c r="A64" s="5" t="s">
        <v>36</v>
      </c>
      <c r="B64" s="12">
        <v>1</v>
      </c>
      <c r="C64" s="2" t="s">
        <v>101</v>
      </c>
      <c r="D64" s="2"/>
    </row>
    <row r="65" spans="1:5" x14ac:dyDescent="0.45">
      <c r="A65" s="5" t="s">
        <v>37</v>
      </c>
      <c r="B65" s="12">
        <v>2015</v>
      </c>
      <c r="C65" s="2" t="s">
        <v>101</v>
      </c>
      <c r="D65" s="2"/>
    </row>
    <row r="66" spans="1:5" x14ac:dyDescent="0.45">
      <c r="A66" s="5" t="s">
        <v>38</v>
      </c>
      <c r="B66" s="12">
        <v>12</v>
      </c>
      <c r="C66" s="2" t="s">
        <v>101</v>
      </c>
      <c r="D66" s="2"/>
    </row>
    <row r="67" spans="1:5" x14ac:dyDescent="0.45">
      <c r="A67" s="5" t="s">
        <v>39</v>
      </c>
      <c r="B67" s="12">
        <v>31</v>
      </c>
      <c r="C67" s="2" t="s">
        <v>101</v>
      </c>
      <c r="D67" s="2"/>
    </row>
    <row r="68" spans="1:5" x14ac:dyDescent="0.45">
      <c r="A68" s="5" t="s">
        <v>40</v>
      </c>
      <c r="B68" s="12">
        <v>24</v>
      </c>
      <c r="C68" s="2" t="s">
        <v>101</v>
      </c>
      <c r="D68" s="2"/>
    </row>
    <row r="69" spans="1:5" x14ac:dyDescent="0.45">
      <c r="A69" s="5"/>
      <c r="B69" s="12"/>
      <c r="C69" s="2"/>
      <c r="D69" s="2"/>
    </row>
    <row r="70" spans="1:5" x14ac:dyDescent="0.45">
      <c r="A70" s="5" t="s">
        <v>170</v>
      </c>
      <c r="B70" s="12">
        <v>0</v>
      </c>
      <c r="C70" s="2" t="s">
        <v>171</v>
      </c>
      <c r="D70" s="2"/>
    </row>
    <row r="71" spans="1:5" x14ac:dyDescent="0.45">
      <c r="A71" s="5"/>
      <c r="B71" s="12"/>
      <c r="C71" s="2"/>
      <c r="D71" s="2"/>
    </row>
    <row r="72" spans="1:5" x14ac:dyDescent="0.45">
      <c r="A72" s="5" t="s">
        <v>41</v>
      </c>
      <c r="B72" s="12" t="s">
        <v>61</v>
      </c>
      <c r="C72" s="2"/>
      <c r="D72" s="2"/>
    </row>
    <row r="73" spans="1:5" x14ac:dyDescent="0.45">
      <c r="A73" s="5" t="s">
        <v>93</v>
      </c>
      <c r="B73" s="19">
        <v>1.9528741509529837E-2</v>
      </c>
      <c r="C73" s="2" t="s">
        <v>65</v>
      </c>
      <c r="D73" s="20">
        <v>1.9528741509529837E-2</v>
      </c>
      <c r="E73" s="2" t="s">
        <v>180</v>
      </c>
    </row>
    <row r="74" spans="1:5" x14ac:dyDescent="0.45">
      <c r="A74" s="5" t="s">
        <v>83</v>
      </c>
      <c r="B74" s="13">
        <f>0.00000001</f>
        <v>1E-8</v>
      </c>
      <c r="C74" s="2" t="s">
        <v>42</v>
      </c>
      <c r="D74" s="2"/>
    </row>
    <row r="75" spans="1:5" x14ac:dyDescent="0.45">
      <c r="A75" s="5" t="s">
        <v>158</v>
      </c>
      <c r="B75" s="13">
        <v>0</v>
      </c>
      <c r="C75" s="2" t="s">
        <v>159</v>
      </c>
      <c r="D75" s="2" t="s">
        <v>160</v>
      </c>
    </row>
    <row r="76" spans="1:5" x14ac:dyDescent="0.45">
      <c r="A76" s="5" t="s">
        <v>157</v>
      </c>
      <c r="B76" s="13">
        <v>0</v>
      </c>
      <c r="C76" s="2" t="s">
        <v>156</v>
      </c>
      <c r="D76" s="2" t="s">
        <v>161</v>
      </c>
    </row>
    <row r="77" spans="1:5" x14ac:dyDescent="0.45">
      <c r="A77" s="5"/>
      <c r="B77" s="12"/>
      <c r="C77" s="2"/>
      <c r="D77" s="2"/>
    </row>
    <row r="78" spans="1:5" x14ac:dyDescent="0.45">
      <c r="A78" s="5" t="s">
        <v>43</v>
      </c>
      <c r="B78" s="12" t="s">
        <v>62</v>
      </c>
      <c r="C78" s="2"/>
      <c r="D78" s="2"/>
    </row>
    <row r="79" spans="1:5" x14ac:dyDescent="0.45">
      <c r="A79" s="5" t="s">
        <v>94</v>
      </c>
      <c r="B79" s="19">
        <v>2.0648572594225215E-2</v>
      </c>
      <c r="C79" s="2" t="s">
        <v>65</v>
      </c>
      <c r="D79" s="20">
        <v>2.0648572594225215E-2</v>
      </c>
      <c r="E79" s="2" t="s">
        <v>180</v>
      </c>
    </row>
    <row r="80" spans="1:5" x14ac:dyDescent="0.45">
      <c r="A80" s="5" t="s">
        <v>84</v>
      </c>
      <c r="B80" s="13">
        <v>2E-8</v>
      </c>
      <c r="C80" s="2" t="s">
        <v>45</v>
      </c>
      <c r="D80" s="2"/>
    </row>
    <row r="81" spans="1:5" x14ac:dyDescent="0.45">
      <c r="A81" s="5" t="s">
        <v>162</v>
      </c>
      <c r="B81" s="13">
        <v>0</v>
      </c>
      <c r="C81" s="2" t="s">
        <v>159</v>
      </c>
      <c r="D81" s="2" t="s">
        <v>160</v>
      </c>
    </row>
    <row r="82" spans="1:5" x14ac:dyDescent="0.45">
      <c r="A82" s="5" t="s">
        <v>163</v>
      </c>
      <c r="B82" s="13">
        <v>0</v>
      </c>
      <c r="C82" s="2" t="s">
        <v>156</v>
      </c>
      <c r="D82" s="2" t="s">
        <v>161</v>
      </c>
    </row>
    <row r="83" spans="1:5" x14ac:dyDescent="0.45">
      <c r="A83" s="5"/>
      <c r="B83" s="12"/>
      <c r="C83" s="2"/>
      <c r="D83" s="2"/>
    </row>
    <row r="84" spans="1:5" x14ac:dyDescent="0.45">
      <c r="A84" s="5" t="s">
        <v>95</v>
      </c>
      <c r="B84" s="19">
        <v>1.1841887362491711E-2</v>
      </c>
      <c r="C84" s="2" t="s">
        <v>65</v>
      </c>
      <c r="D84" s="20">
        <v>1.1841887362491711E-2</v>
      </c>
      <c r="E84" s="2" t="s">
        <v>180</v>
      </c>
    </row>
    <row r="85" spans="1:5" x14ac:dyDescent="0.45">
      <c r="A85" s="5" t="s">
        <v>85</v>
      </c>
      <c r="B85" s="19">
        <v>2.2590009128958689E-2</v>
      </c>
      <c r="C85" s="2" t="s">
        <v>44</v>
      </c>
      <c r="D85" s="20">
        <v>2.2590009128958689E-2</v>
      </c>
      <c r="E85" s="2" t="s">
        <v>180</v>
      </c>
    </row>
    <row r="86" spans="1:5" x14ac:dyDescent="0.45">
      <c r="A86" s="5" t="s">
        <v>164</v>
      </c>
      <c r="B86" s="13">
        <v>0</v>
      </c>
      <c r="C86" s="2" t="s">
        <v>159</v>
      </c>
      <c r="D86" s="2" t="s">
        <v>160</v>
      </c>
    </row>
    <row r="87" spans="1:5" x14ac:dyDescent="0.45">
      <c r="A87" s="5" t="s">
        <v>165</v>
      </c>
      <c r="B87" s="18">
        <v>0.49</v>
      </c>
      <c r="C87" s="2" t="s">
        <v>156</v>
      </c>
      <c r="D87" s="2" t="s">
        <v>172</v>
      </c>
    </row>
    <row r="88" spans="1:5" x14ac:dyDescent="0.45">
      <c r="A88" s="5"/>
      <c r="B88" s="12"/>
      <c r="C88" s="2"/>
      <c r="D88" s="2"/>
    </row>
    <row r="89" spans="1:5" x14ac:dyDescent="0.45">
      <c r="A89" s="5" t="s">
        <v>154</v>
      </c>
      <c r="B89" s="19">
        <v>2.7271220888813726E-2</v>
      </c>
      <c r="C89" s="2" t="s">
        <v>65</v>
      </c>
      <c r="D89" s="20">
        <v>2.7271220888813726E-2</v>
      </c>
      <c r="E89" s="2" t="s">
        <v>180</v>
      </c>
    </row>
    <row r="90" spans="1:5" x14ac:dyDescent="0.45">
      <c r="A90" s="5" t="s">
        <v>155</v>
      </c>
      <c r="B90" s="19">
        <v>2.9679010772171249E-2</v>
      </c>
      <c r="C90" s="2" t="s">
        <v>44</v>
      </c>
      <c r="D90" s="20">
        <v>2.9679010772171249E-2</v>
      </c>
      <c r="E90" s="2" t="s">
        <v>180</v>
      </c>
    </row>
    <row r="91" spans="1:5" x14ac:dyDescent="0.45">
      <c r="A91" s="5" t="s">
        <v>166</v>
      </c>
      <c r="B91" s="13">
        <v>0</v>
      </c>
      <c r="C91" s="2" t="s">
        <v>159</v>
      </c>
      <c r="D91" s="2" t="s">
        <v>160</v>
      </c>
    </row>
    <row r="92" spans="1:5" x14ac:dyDescent="0.45">
      <c r="A92" s="5" t="s">
        <v>167</v>
      </c>
      <c r="B92" s="18">
        <v>0.17</v>
      </c>
      <c r="C92" s="2" t="s">
        <v>156</v>
      </c>
      <c r="D92" s="2" t="s">
        <v>173</v>
      </c>
    </row>
    <row r="93" spans="1:5" x14ac:dyDescent="0.45">
      <c r="A93" s="5"/>
      <c r="B93" s="12"/>
      <c r="C93" s="2"/>
      <c r="D93" s="2"/>
    </row>
    <row r="94" spans="1:5" x14ac:dyDescent="0.45">
      <c r="A94" s="5" t="s">
        <v>96</v>
      </c>
      <c r="B94" s="19">
        <v>6.2433901191501419E-2</v>
      </c>
      <c r="C94" s="2" t="s">
        <v>65</v>
      </c>
      <c r="D94" s="20">
        <v>6.2433901191501419E-2</v>
      </c>
      <c r="E94" s="2" t="s">
        <v>182</v>
      </c>
    </row>
    <row r="95" spans="1:5" x14ac:dyDescent="0.45">
      <c r="A95" s="5" t="s">
        <v>86</v>
      </c>
      <c r="B95" s="19">
        <v>2.5158160216169324E-2</v>
      </c>
      <c r="C95" s="2" t="s">
        <v>44</v>
      </c>
      <c r="D95" s="20">
        <v>2.5158160216169324E-2</v>
      </c>
      <c r="E95" s="2" t="s">
        <v>183</v>
      </c>
    </row>
    <row r="96" spans="1:5" x14ac:dyDescent="0.45">
      <c r="A96" s="5" t="s">
        <v>168</v>
      </c>
      <c r="B96" s="13">
        <v>0</v>
      </c>
      <c r="C96" s="2" t="s">
        <v>159</v>
      </c>
      <c r="D96" s="2" t="s">
        <v>160</v>
      </c>
    </row>
    <row r="97" spans="1:5" x14ac:dyDescent="0.45">
      <c r="A97" s="5" t="s">
        <v>169</v>
      </c>
      <c r="B97" s="13">
        <v>0</v>
      </c>
      <c r="C97" s="2" t="s">
        <v>156</v>
      </c>
      <c r="D97" s="2" t="s">
        <v>161</v>
      </c>
    </row>
    <row r="98" spans="1:5" x14ac:dyDescent="0.45">
      <c r="A98" s="5"/>
      <c r="B98" s="12"/>
      <c r="C98" s="2"/>
      <c r="D98" s="2"/>
    </row>
    <row r="99" spans="1:5" x14ac:dyDescent="0.45">
      <c r="A99" s="5" t="s">
        <v>97</v>
      </c>
      <c r="B99" s="19">
        <v>4.2392529406082022E-3</v>
      </c>
      <c r="C99" s="2" t="s">
        <v>73</v>
      </c>
      <c r="D99" s="2" t="s">
        <v>184</v>
      </c>
    </row>
    <row r="100" spans="1:5" x14ac:dyDescent="0.45">
      <c r="A100" s="5" t="s">
        <v>87</v>
      </c>
      <c r="B100" s="12">
        <v>0</v>
      </c>
      <c r="C100" s="2" t="s">
        <v>65</v>
      </c>
      <c r="D100" s="2"/>
    </row>
    <row r="101" spans="1:5" x14ac:dyDescent="0.45">
      <c r="A101" s="5" t="s">
        <v>88</v>
      </c>
      <c r="B101" s="12">
        <v>0</v>
      </c>
      <c r="C101" s="2" t="s">
        <v>65</v>
      </c>
      <c r="D101" s="2"/>
    </row>
    <row r="102" spans="1:5" x14ac:dyDescent="0.45">
      <c r="A102" s="5" t="s">
        <v>46</v>
      </c>
      <c r="B102" s="12">
        <v>0.9</v>
      </c>
      <c r="C102" s="2"/>
      <c r="D102" s="2"/>
    </row>
    <row r="103" spans="1:5" x14ac:dyDescent="0.45">
      <c r="A103" s="5" t="s">
        <v>47</v>
      </c>
      <c r="B103" s="19">
        <f>1.01^(1/(24*365.24/12))-1</f>
        <v>1.3621726294266168E-5</v>
      </c>
      <c r="C103" s="2" t="s">
        <v>48</v>
      </c>
      <c r="D103" s="2"/>
      <c r="E103" s="2" t="s">
        <v>105</v>
      </c>
    </row>
    <row r="104" spans="1:5" x14ac:dyDescent="0.45">
      <c r="A104" s="5" t="s">
        <v>49</v>
      </c>
      <c r="B104" s="12">
        <v>6</v>
      </c>
      <c r="C104" s="2" t="s">
        <v>50</v>
      </c>
      <c r="D104" s="2" t="s">
        <v>75</v>
      </c>
    </row>
    <row r="105" spans="1:5" x14ac:dyDescent="0.45">
      <c r="A105" s="5"/>
      <c r="B105" s="12"/>
      <c r="C105" s="2"/>
      <c r="D105" s="2"/>
    </row>
    <row r="106" spans="1:5" x14ac:dyDescent="0.45">
      <c r="A106" s="5" t="s">
        <v>98</v>
      </c>
      <c r="B106" s="19">
        <v>2.7397260273972604E-6</v>
      </c>
      <c r="C106" s="2" t="s">
        <v>73</v>
      </c>
      <c r="D106" s="12">
        <f>0.3*0.08/8760</f>
        <v>2.7397260273972604E-6</v>
      </c>
      <c r="E106" s="2" t="s">
        <v>76</v>
      </c>
    </row>
    <row r="107" spans="1:5" x14ac:dyDescent="0.45">
      <c r="A107" s="5" t="s">
        <v>99</v>
      </c>
      <c r="B107" s="19">
        <f>1100*0.08/8760</f>
        <v>1.0045662100456621E-2</v>
      </c>
      <c r="C107" s="2" t="s">
        <v>65</v>
      </c>
      <c r="D107" s="2" t="s">
        <v>65</v>
      </c>
    </row>
    <row r="108" spans="1:5" x14ac:dyDescent="0.45">
      <c r="A108" s="5" t="s">
        <v>100</v>
      </c>
      <c r="B108" s="19">
        <f>4600*0.08/8760</f>
        <v>4.2009132420091327E-2</v>
      </c>
      <c r="C108" s="2" t="s">
        <v>65</v>
      </c>
      <c r="D108" s="2" t="s">
        <v>77</v>
      </c>
    </row>
    <row r="109" spans="1:5" x14ac:dyDescent="0.45">
      <c r="A109" s="5" t="s">
        <v>89</v>
      </c>
      <c r="B109" s="12">
        <v>0</v>
      </c>
      <c r="C109" s="2" t="s">
        <v>65</v>
      </c>
      <c r="D109" s="2"/>
    </row>
    <row r="110" spans="1:5" x14ac:dyDescent="0.45">
      <c r="A110" s="5" t="s">
        <v>90</v>
      </c>
      <c r="B110" s="12">
        <v>0</v>
      </c>
      <c r="C110" s="2" t="s">
        <v>65</v>
      </c>
      <c r="D110" s="2"/>
    </row>
    <row r="111" spans="1:5" x14ac:dyDescent="0.45">
      <c r="A111" s="5" t="s">
        <v>106</v>
      </c>
      <c r="B111" s="12">
        <f>D111</f>
        <v>1.1407453648359933E-8</v>
      </c>
      <c r="C111" s="2" t="s">
        <v>48</v>
      </c>
      <c r="D111" s="12">
        <f>1.0001^(1/(24*365.24))-1</f>
        <v>1.1407453648359933E-8</v>
      </c>
      <c r="E111" s="2" t="s">
        <v>181</v>
      </c>
    </row>
    <row r="112" spans="1:5" x14ac:dyDescent="0.45">
      <c r="A112" s="5" t="s">
        <v>64</v>
      </c>
      <c r="B112" s="12">
        <v>0.3</v>
      </c>
      <c r="C112" s="2"/>
      <c r="D112" s="2"/>
    </row>
    <row r="113" spans="1:33" x14ac:dyDescent="0.45">
      <c r="A113" s="5"/>
      <c r="B113" s="12"/>
      <c r="C113" s="2"/>
      <c r="D113" s="2"/>
    </row>
    <row r="114" spans="1:33" x14ac:dyDescent="0.45">
      <c r="A114" s="5" t="s">
        <v>91</v>
      </c>
      <c r="B114" s="12">
        <v>10</v>
      </c>
      <c r="C114" s="2" t="s">
        <v>65</v>
      </c>
      <c r="D114" s="2"/>
    </row>
    <row r="115" spans="1:33" x14ac:dyDescent="0.45">
      <c r="C115" s="10"/>
    </row>
    <row r="116" spans="1:33" x14ac:dyDescent="0.45">
      <c r="C116" s="2" t="s">
        <v>119</v>
      </c>
    </row>
    <row r="117" spans="1:33" s="3" customFormat="1" x14ac:dyDescent="0.45">
      <c r="A117" s="3" t="s">
        <v>51</v>
      </c>
      <c r="B117" s="11" t="s">
        <v>81</v>
      </c>
      <c r="C117" s="4"/>
    </row>
    <row r="118" spans="1:33" s="5" customFormat="1" ht="42.75" x14ac:dyDescent="0.45">
      <c r="A118" s="5" t="s">
        <v>52</v>
      </c>
      <c r="B118" s="5" t="s">
        <v>33</v>
      </c>
      <c r="C118" s="5" t="s">
        <v>37</v>
      </c>
      <c r="E118" s="5" t="s">
        <v>187</v>
      </c>
      <c r="F118" s="5" t="s">
        <v>195</v>
      </c>
      <c r="G118" s="5" t="s">
        <v>186</v>
      </c>
      <c r="H118" s="5" t="s">
        <v>185</v>
      </c>
      <c r="I118" s="5" t="s">
        <v>188</v>
      </c>
      <c r="J118" s="5" t="s">
        <v>189</v>
      </c>
      <c r="K118" s="5" t="s">
        <v>199</v>
      </c>
      <c r="L118" s="5" t="s">
        <v>202</v>
      </c>
      <c r="M118" s="5" t="s">
        <v>203</v>
      </c>
      <c r="O118" s="5" t="s">
        <v>93</v>
      </c>
      <c r="P118" s="5" t="s">
        <v>83</v>
      </c>
      <c r="Q118" s="5" t="s">
        <v>94</v>
      </c>
      <c r="R118" s="5" t="s">
        <v>84</v>
      </c>
      <c r="S118" s="5" t="s">
        <v>95</v>
      </c>
      <c r="T118" s="5" t="s">
        <v>85</v>
      </c>
      <c r="U118" s="5" t="s">
        <v>154</v>
      </c>
      <c r="V118" s="5" t="s">
        <v>155</v>
      </c>
      <c r="W118" s="5" t="s">
        <v>96</v>
      </c>
      <c r="X118" s="5" t="s">
        <v>86</v>
      </c>
      <c r="Y118" s="5" t="s">
        <v>97</v>
      </c>
      <c r="Z118" s="5" t="s">
        <v>87</v>
      </c>
      <c r="AA118" s="5" t="s">
        <v>88</v>
      </c>
      <c r="AB118" s="5" t="s">
        <v>98</v>
      </c>
      <c r="AC118" s="5" t="s">
        <v>99</v>
      </c>
      <c r="AD118" s="5" t="s">
        <v>100</v>
      </c>
      <c r="AE118" s="5" t="s">
        <v>89</v>
      </c>
      <c r="AF118" s="5" t="s">
        <v>90</v>
      </c>
      <c r="AG118" s="5" t="s">
        <v>91</v>
      </c>
    </row>
    <row r="119" spans="1:33" x14ac:dyDescent="0.45">
      <c r="B119" s="1"/>
    </row>
    <row r="120" spans="1:33" s="15" customFormat="1" x14ac:dyDescent="0.45">
      <c r="A120" s="15" t="s">
        <v>190</v>
      </c>
      <c r="B120" s="15">
        <v>2015</v>
      </c>
      <c r="C120" s="15">
        <v>2015</v>
      </c>
      <c r="E120" s="15">
        <v>-1</v>
      </c>
      <c r="F120" s="15">
        <v>-1</v>
      </c>
      <c r="G120" s="15">
        <v>-1</v>
      </c>
      <c r="H120" s="15">
        <v>-1</v>
      </c>
      <c r="I120" s="15">
        <v>-1</v>
      </c>
      <c r="J120" s="15">
        <v>-1</v>
      </c>
      <c r="K120" s="15">
        <v>-1</v>
      </c>
      <c r="L120" s="15">
        <v>-1</v>
      </c>
      <c r="M120" s="15">
        <v>-1</v>
      </c>
      <c r="O120" s="15">
        <v>1</v>
      </c>
      <c r="P120" s="15">
        <v>1</v>
      </c>
      <c r="Q120" s="15">
        <v>1</v>
      </c>
      <c r="R120" s="15">
        <v>1</v>
      </c>
      <c r="S120" s="15">
        <v>-1</v>
      </c>
      <c r="T120" s="15">
        <v>-1</v>
      </c>
      <c r="U120" s="15">
        <v>-1</v>
      </c>
      <c r="V120" s="15">
        <v>-1</v>
      </c>
      <c r="W120" s="15">
        <v>-1</v>
      </c>
      <c r="X120" s="15">
        <v>-1</v>
      </c>
      <c r="Y120" s="15">
        <v>1</v>
      </c>
      <c r="Z120" s="15">
        <v>1</v>
      </c>
      <c r="AA120" s="15">
        <v>1</v>
      </c>
      <c r="AB120" s="15">
        <v>-1</v>
      </c>
      <c r="AC120" s="15">
        <v>-1</v>
      </c>
      <c r="AD120" s="15">
        <v>-1</v>
      </c>
      <c r="AE120" s="15">
        <v>-1</v>
      </c>
      <c r="AF120" s="15">
        <v>-1</v>
      </c>
      <c r="AG120" s="15">
        <v>-1</v>
      </c>
    </row>
    <row r="121" spans="1:33" s="6" customFormat="1" x14ac:dyDescent="0.45">
      <c r="A121" s="15" t="s">
        <v>206</v>
      </c>
      <c r="B121" s="15">
        <v>1980</v>
      </c>
      <c r="C121" s="15">
        <v>1980</v>
      </c>
      <c r="E121" s="15">
        <v>-1</v>
      </c>
      <c r="F121" s="15">
        <v>-1</v>
      </c>
      <c r="G121">
        <v>1.5404332293062699</v>
      </c>
      <c r="H121">
        <v>4.7876816631453902</v>
      </c>
      <c r="I121" s="15">
        <v>-1</v>
      </c>
      <c r="J121">
        <v>14.0315047052979</v>
      </c>
      <c r="K121" s="15">
        <v>-1</v>
      </c>
      <c r="L121" s="15">
        <v>-1</v>
      </c>
      <c r="M121" s="15">
        <v>-1</v>
      </c>
      <c r="O121" s="15">
        <v>1</v>
      </c>
      <c r="P121" s="15">
        <v>1</v>
      </c>
      <c r="Q121" s="15">
        <v>1</v>
      </c>
      <c r="R121" s="15">
        <v>1</v>
      </c>
      <c r="S121" s="15">
        <v>-1</v>
      </c>
      <c r="T121" s="15">
        <v>-1</v>
      </c>
      <c r="U121" s="15">
        <v>-1</v>
      </c>
      <c r="V121" s="15">
        <v>-1</v>
      </c>
      <c r="W121" s="15">
        <v>-1</v>
      </c>
      <c r="X121" s="15">
        <v>-1</v>
      </c>
      <c r="Y121" s="15">
        <v>1</v>
      </c>
      <c r="Z121" s="15">
        <v>1</v>
      </c>
      <c r="AA121" s="15">
        <v>1</v>
      </c>
      <c r="AB121" s="15">
        <v>-1</v>
      </c>
      <c r="AC121" s="15">
        <v>-1</v>
      </c>
      <c r="AD121" s="15">
        <v>-1</v>
      </c>
      <c r="AE121" s="15">
        <v>-1</v>
      </c>
      <c r="AF121" s="15">
        <v>-1</v>
      </c>
      <c r="AG121" s="15">
        <v>1</v>
      </c>
    </row>
    <row r="122" spans="1:33" s="6" customFormat="1" x14ac:dyDescent="0.45">
      <c r="A122" s="15" t="s">
        <v>207</v>
      </c>
      <c r="B122" s="15">
        <v>1981</v>
      </c>
      <c r="C122" s="15">
        <v>1981</v>
      </c>
      <c r="E122" s="15">
        <v>-1</v>
      </c>
      <c r="F122" s="15">
        <v>-1</v>
      </c>
      <c r="G122">
        <v>1.5404332293062699</v>
      </c>
      <c r="H122">
        <v>4.7876816631453902</v>
      </c>
      <c r="I122" s="15">
        <v>-1</v>
      </c>
      <c r="J122">
        <v>14.0315047052979</v>
      </c>
      <c r="K122" s="15">
        <v>-1</v>
      </c>
      <c r="L122" s="15">
        <v>-1</v>
      </c>
      <c r="M122" s="15">
        <v>-1</v>
      </c>
      <c r="O122" s="15">
        <v>1</v>
      </c>
      <c r="P122" s="15">
        <v>1</v>
      </c>
      <c r="Q122" s="15">
        <v>1</v>
      </c>
      <c r="R122" s="15">
        <v>1</v>
      </c>
      <c r="S122" s="15">
        <v>-1</v>
      </c>
      <c r="T122" s="15">
        <v>-1</v>
      </c>
      <c r="U122" s="15">
        <v>-1</v>
      </c>
      <c r="V122" s="15">
        <v>-1</v>
      </c>
      <c r="W122" s="15">
        <v>-1</v>
      </c>
      <c r="X122" s="15">
        <v>-1</v>
      </c>
      <c r="Y122" s="15">
        <v>1</v>
      </c>
      <c r="Z122" s="15">
        <v>1</v>
      </c>
      <c r="AA122" s="15">
        <v>1</v>
      </c>
      <c r="AB122" s="15">
        <v>-1</v>
      </c>
      <c r="AC122" s="15">
        <v>-1</v>
      </c>
      <c r="AD122" s="15">
        <v>-1</v>
      </c>
      <c r="AE122" s="15">
        <v>-1</v>
      </c>
      <c r="AF122" s="15">
        <v>-1</v>
      </c>
      <c r="AG122" s="15">
        <v>1</v>
      </c>
    </row>
    <row r="123" spans="1:33" s="6" customFormat="1" x14ac:dyDescent="0.45">
      <c r="A123" s="15" t="s">
        <v>208</v>
      </c>
      <c r="B123" s="15">
        <v>1982</v>
      </c>
      <c r="C123" s="15">
        <v>1982</v>
      </c>
      <c r="E123" s="15">
        <v>-1</v>
      </c>
      <c r="F123" s="15">
        <v>-1</v>
      </c>
      <c r="G123">
        <v>1.5404332293062699</v>
      </c>
      <c r="H123">
        <v>4.7876816631453902</v>
      </c>
      <c r="I123" s="15">
        <v>-1</v>
      </c>
      <c r="J123">
        <v>14.0315047052979</v>
      </c>
      <c r="K123" s="15">
        <v>-1</v>
      </c>
      <c r="L123" s="15">
        <v>-1</v>
      </c>
      <c r="M123" s="15">
        <v>-1</v>
      </c>
      <c r="O123" s="15">
        <v>1</v>
      </c>
      <c r="P123" s="15">
        <v>1</v>
      </c>
      <c r="Q123" s="15">
        <v>1</v>
      </c>
      <c r="R123" s="15">
        <v>1</v>
      </c>
      <c r="S123" s="15">
        <v>-1</v>
      </c>
      <c r="T123" s="15">
        <v>-1</v>
      </c>
      <c r="U123" s="15">
        <v>-1</v>
      </c>
      <c r="V123" s="15">
        <v>-1</v>
      </c>
      <c r="W123" s="15">
        <v>-1</v>
      </c>
      <c r="X123" s="15">
        <v>-1</v>
      </c>
      <c r="Y123" s="15">
        <v>1</v>
      </c>
      <c r="Z123" s="15">
        <v>1</v>
      </c>
      <c r="AA123" s="15">
        <v>1</v>
      </c>
      <c r="AB123" s="15">
        <v>-1</v>
      </c>
      <c r="AC123" s="15">
        <v>-1</v>
      </c>
      <c r="AD123" s="15">
        <v>-1</v>
      </c>
      <c r="AE123" s="15">
        <v>-1</v>
      </c>
      <c r="AF123" s="15">
        <v>-1</v>
      </c>
      <c r="AG123" s="15">
        <v>1</v>
      </c>
    </row>
    <row r="124" spans="1:33" s="6" customFormat="1" x14ac:dyDescent="0.45">
      <c r="A124" s="15" t="s">
        <v>209</v>
      </c>
      <c r="B124" s="15">
        <v>1983</v>
      </c>
      <c r="C124" s="15">
        <v>1983</v>
      </c>
      <c r="E124" s="15">
        <v>-1</v>
      </c>
      <c r="F124" s="15">
        <v>-1</v>
      </c>
      <c r="G124">
        <v>1.5404332293062699</v>
      </c>
      <c r="H124">
        <v>4.7876816631453902</v>
      </c>
      <c r="I124" s="15">
        <v>-1</v>
      </c>
      <c r="J124">
        <v>14.0315047052979</v>
      </c>
      <c r="K124" s="15">
        <v>-1</v>
      </c>
      <c r="L124" s="15">
        <v>-1</v>
      </c>
      <c r="M124" s="15">
        <v>-1</v>
      </c>
      <c r="O124" s="15">
        <v>1</v>
      </c>
      <c r="P124" s="15">
        <v>1</v>
      </c>
      <c r="Q124" s="15">
        <v>1</v>
      </c>
      <c r="R124" s="15">
        <v>1</v>
      </c>
      <c r="S124" s="15">
        <v>-1</v>
      </c>
      <c r="T124" s="15">
        <v>-1</v>
      </c>
      <c r="U124" s="15">
        <v>-1</v>
      </c>
      <c r="V124" s="15">
        <v>-1</v>
      </c>
      <c r="W124" s="15">
        <v>-1</v>
      </c>
      <c r="X124" s="15">
        <v>-1</v>
      </c>
      <c r="Y124" s="15">
        <v>1</v>
      </c>
      <c r="Z124" s="15">
        <v>1</v>
      </c>
      <c r="AA124" s="15">
        <v>1</v>
      </c>
      <c r="AB124" s="15">
        <v>-1</v>
      </c>
      <c r="AC124" s="15">
        <v>-1</v>
      </c>
      <c r="AD124" s="15">
        <v>-1</v>
      </c>
      <c r="AE124" s="15">
        <v>-1</v>
      </c>
      <c r="AF124" s="15">
        <v>-1</v>
      </c>
      <c r="AG124" s="15">
        <v>1</v>
      </c>
    </row>
    <row r="125" spans="1:33" s="12" customFormat="1" x14ac:dyDescent="0.45">
      <c r="A125" s="15" t="s">
        <v>210</v>
      </c>
      <c r="B125" s="15">
        <v>1984</v>
      </c>
      <c r="C125" s="15">
        <v>1984</v>
      </c>
      <c r="E125" s="15">
        <v>-1</v>
      </c>
      <c r="F125" s="15">
        <v>-1</v>
      </c>
      <c r="G125">
        <v>1.5404332293062699</v>
      </c>
      <c r="H125">
        <v>4.7876816631453902</v>
      </c>
      <c r="I125" s="15">
        <v>-1</v>
      </c>
      <c r="J125">
        <v>14.0315047052979</v>
      </c>
      <c r="K125" s="15">
        <v>-1</v>
      </c>
      <c r="L125" s="15">
        <v>-1</v>
      </c>
      <c r="M125" s="15">
        <v>-1</v>
      </c>
      <c r="N125" s="6"/>
      <c r="O125" s="15">
        <v>1</v>
      </c>
      <c r="P125" s="15">
        <v>1</v>
      </c>
      <c r="Q125" s="15">
        <v>1</v>
      </c>
      <c r="R125" s="15">
        <v>1</v>
      </c>
      <c r="S125" s="15">
        <v>-1</v>
      </c>
      <c r="T125" s="15">
        <v>-1</v>
      </c>
      <c r="U125" s="15">
        <v>-1</v>
      </c>
      <c r="V125" s="15">
        <v>-1</v>
      </c>
      <c r="W125" s="15">
        <v>-1</v>
      </c>
      <c r="X125" s="15">
        <v>-1</v>
      </c>
      <c r="Y125" s="15">
        <v>1</v>
      </c>
      <c r="Z125" s="15">
        <v>1</v>
      </c>
      <c r="AA125" s="15">
        <v>1</v>
      </c>
      <c r="AB125" s="15">
        <v>-1</v>
      </c>
      <c r="AC125" s="15">
        <v>-1</v>
      </c>
      <c r="AD125" s="15">
        <v>-1</v>
      </c>
      <c r="AE125" s="15">
        <v>-1</v>
      </c>
      <c r="AF125" s="15">
        <v>-1</v>
      </c>
      <c r="AG125" s="15">
        <v>1</v>
      </c>
    </row>
    <row r="126" spans="1:33" s="6" customFormat="1" x14ac:dyDescent="0.45">
      <c r="A126" s="15" t="s">
        <v>211</v>
      </c>
      <c r="B126" s="15">
        <v>1985</v>
      </c>
      <c r="C126" s="15">
        <v>1985</v>
      </c>
      <c r="E126" s="15">
        <v>-1</v>
      </c>
      <c r="F126" s="15">
        <v>-1</v>
      </c>
      <c r="G126">
        <v>1.5404332293062699</v>
      </c>
      <c r="H126">
        <v>4.7876816631453902</v>
      </c>
      <c r="I126" s="15">
        <v>-1</v>
      </c>
      <c r="J126">
        <v>14.0315047052979</v>
      </c>
      <c r="K126" s="15">
        <v>-1</v>
      </c>
      <c r="L126" s="15">
        <v>-1</v>
      </c>
      <c r="M126" s="15">
        <v>-1</v>
      </c>
      <c r="O126" s="15">
        <v>1</v>
      </c>
      <c r="P126" s="15">
        <v>1</v>
      </c>
      <c r="Q126" s="15">
        <v>1</v>
      </c>
      <c r="R126" s="15">
        <v>1</v>
      </c>
      <c r="S126" s="15">
        <v>-1</v>
      </c>
      <c r="T126" s="15">
        <v>-1</v>
      </c>
      <c r="U126" s="15">
        <v>-1</v>
      </c>
      <c r="V126" s="15">
        <v>-1</v>
      </c>
      <c r="W126" s="15">
        <v>-1</v>
      </c>
      <c r="X126" s="15">
        <v>-1</v>
      </c>
      <c r="Y126" s="15">
        <v>1</v>
      </c>
      <c r="Z126" s="15">
        <v>1</v>
      </c>
      <c r="AA126" s="15">
        <v>1</v>
      </c>
      <c r="AB126" s="15">
        <v>-1</v>
      </c>
      <c r="AC126" s="15">
        <v>-1</v>
      </c>
      <c r="AD126" s="15">
        <v>-1</v>
      </c>
      <c r="AE126" s="15">
        <v>-1</v>
      </c>
      <c r="AF126" s="15">
        <v>-1</v>
      </c>
      <c r="AG126" s="15">
        <v>1</v>
      </c>
    </row>
    <row r="127" spans="1:33" s="6" customFormat="1" x14ac:dyDescent="0.45">
      <c r="A127" s="15" t="s">
        <v>212</v>
      </c>
      <c r="B127" s="15">
        <v>1986</v>
      </c>
      <c r="C127" s="15">
        <v>1986</v>
      </c>
      <c r="E127" s="15">
        <v>-1</v>
      </c>
      <c r="F127" s="15">
        <v>-1</v>
      </c>
      <c r="G127">
        <v>1.5404332293062699</v>
      </c>
      <c r="H127">
        <v>4.7876816631453902</v>
      </c>
      <c r="I127" s="15">
        <v>-1</v>
      </c>
      <c r="J127">
        <v>14.0315047052979</v>
      </c>
      <c r="K127" s="15">
        <v>-1</v>
      </c>
      <c r="L127" s="15">
        <v>-1</v>
      </c>
      <c r="M127" s="15">
        <v>-1</v>
      </c>
      <c r="O127" s="15">
        <v>1</v>
      </c>
      <c r="P127" s="15">
        <v>1</v>
      </c>
      <c r="Q127" s="15">
        <v>1</v>
      </c>
      <c r="R127" s="15">
        <v>1</v>
      </c>
      <c r="S127" s="15">
        <v>-1</v>
      </c>
      <c r="T127" s="15">
        <v>-1</v>
      </c>
      <c r="U127" s="15">
        <v>-1</v>
      </c>
      <c r="V127" s="15">
        <v>-1</v>
      </c>
      <c r="W127" s="15">
        <v>-1</v>
      </c>
      <c r="X127" s="15">
        <v>-1</v>
      </c>
      <c r="Y127" s="15">
        <v>1</v>
      </c>
      <c r="Z127" s="15">
        <v>1</v>
      </c>
      <c r="AA127" s="15">
        <v>1</v>
      </c>
      <c r="AB127" s="15">
        <v>-1</v>
      </c>
      <c r="AC127" s="15">
        <v>-1</v>
      </c>
      <c r="AD127" s="15">
        <v>-1</v>
      </c>
      <c r="AE127" s="15">
        <v>-1</v>
      </c>
      <c r="AF127" s="15">
        <v>-1</v>
      </c>
      <c r="AG127" s="15">
        <v>1</v>
      </c>
    </row>
    <row r="128" spans="1:33" s="6" customFormat="1" x14ac:dyDescent="0.45">
      <c r="A128" s="15" t="s">
        <v>213</v>
      </c>
      <c r="B128" s="15">
        <v>1987</v>
      </c>
      <c r="C128" s="15">
        <v>1987</v>
      </c>
      <c r="E128" s="15">
        <v>-1</v>
      </c>
      <c r="F128" s="15">
        <v>-1</v>
      </c>
      <c r="G128">
        <v>1.5404332293062699</v>
      </c>
      <c r="H128">
        <v>4.7876816631453902</v>
      </c>
      <c r="I128" s="15">
        <v>-1</v>
      </c>
      <c r="J128">
        <v>14.0315047052979</v>
      </c>
      <c r="K128" s="15">
        <v>-1</v>
      </c>
      <c r="L128" s="15">
        <v>-1</v>
      </c>
      <c r="M128" s="15">
        <v>-1</v>
      </c>
      <c r="O128" s="15">
        <v>1</v>
      </c>
      <c r="P128" s="15">
        <v>1</v>
      </c>
      <c r="Q128" s="15">
        <v>1</v>
      </c>
      <c r="R128" s="15">
        <v>1</v>
      </c>
      <c r="S128" s="15">
        <v>-1</v>
      </c>
      <c r="T128" s="15">
        <v>-1</v>
      </c>
      <c r="U128" s="15">
        <v>-1</v>
      </c>
      <c r="V128" s="15">
        <v>-1</v>
      </c>
      <c r="W128" s="15">
        <v>-1</v>
      </c>
      <c r="X128" s="15">
        <v>-1</v>
      </c>
      <c r="Y128" s="15">
        <v>1</v>
      </c>
      <c r="Z128" s="15">
        <v>1</v>
      </c>
      <c r="AA128" s="15">
        <v>1</v>
      </c>
      <c r="AB128" s="15">
        <v>-1</v>
      </c>
      <c r="AC128" s="15">
        <v>-1</v>
      </c>
      <c r="AD128" s="15">
        <v>-1</v>
      </c>
      <c r="AE128" s="15">
        <v>-1</v>
      </c>
      <c r="AF128" s="15">
        <v>-1</v>
      </c>
      <c r="AG128" s="15">
        <v>1</v>
      </c>
    </row>
    <row r="129" spans="1:33" s="6" customFormat="1" x14ac:dyDescent="0.45">
      <c r="A129" s="15" t="s">
        <v>214</v>
      </c>
      <c r="B129" s="15">
        <v>1988</v>
      </c>
      <c r="C129" s="15">
        <v>1988</v>
      </c>
      <c r="E129" s="15">
        <v>-1</v>
      </c>
      <c r="F129" s="15">
        <v>-1</v>
      </c>
      <c r="G129">
        <v>1.5404332293062699</v>
      </c>
      <c r="H129">
        <v>4.7876816631453902</v>
      </c>
      <c r="I129" s="15">
        <v>-1</v>
      </c>
      <c r="J129">
        <v>14.0315047052979</v>
      </c>
      <c r="K129" s="15">
        <v>-1</v>
      </c>
      <c r="L129" s="15">
        <v>-1</v>
      </c>
      <c r="M129" s="15">
        <v>-1</v>
      </c>
      <c r="O129" s="15">
        <v>1</v>
      </c>
      <c r="P129" s="15">
        <v>1</v>
      </c>
      <c r="Q129" s="15">
        <v>1</v>
      </c>
      <c r="R129" s="15">
        <v>1</v>
      </c>
      <c r="S129" s="15">
        <v>-1</v>
      </c>
      <c r="T129" s="15">
        <v>-1</v>
      </c>
      <c r="U129" s="15">
        <v>-1</v>
      </c>
      <c r="V129" s="15">
        <v>-1</v>
      </c>
      <c r="W129" s="15">
        <v>-1</v>
      </c>
      <c r="X129" s="15">
        <v>-1</v>
      </c>
      <c r="Y129" s="15">
        <v>1</v>
      </c>
      <c r="Z129" s="15">
        <v>1</v>
      </c>
      <c r="AA129" s="15">
        <v>1</v>
      </c>
      <c r="AB129" s="15">
        <v>-1</v>
      </c>
      <c r="AC129" s="15">
        <v>-1</v>
      </c>
      <c r="AD129" s="15">
        <v>-1</v>
      </c>
      <c r="AE129" s="15">
        <v>-1</v>
      </c>
      <c r="AF129" s="15">
        <v>-1</v>
      </c>
      <c r="AG129" s="15">
        <v>1</v>
      </c>
    </row>
    <row r="130" spans="1:33" s="6" customFormat="1" x14ac:dyDescent="0.45">
      <c r="A130" s="15" t="s">
        <v>215</v>
      </c>
      <c r="B130" s="15">
        <v>1989</v>
      </c>
      <c r="C130" s="15">
        <v>1989</v>
      </c>
      <c r="E130" s="15">
        <v>-1</v>
      </c>
      <c r="F130" s="15">
        <v>-1</v>
      </c>
      <c r="G130">
        <v>1.5404332293062699</v>
      </c>
      <c r="H130">
        <v>4.7876816631453902</v>
      </c>
      <c r="I130" s="15">
        <v>-1</v>
      </c>
      <c r="J130">
        <v>14.0315047052979</v>
      </c>
      <c r="K130" s="15">
        <v>-1</v>
      </c>
      <c r="L130" s="15">
        <v>-1</v>
      </c>
      <c r="M130" s="15">
        <v>-1</v>
      </c>
      <c r="O130" s="15">
        <v>1</v>
      </c>
      <c r="P130" s="15">
        <v>1</v>
      </c>
      <c r="Q130" s="15">
        <v>1</v>
      </c>
      <c r="R130" s="15">
        <v>1</v>
      </c>
      <c r="S130" s="15">
        <v>-1</v>
      </c>
      <c r="T130" s="15">
        <v>-1</v>
      </c>
      <c r="U130" s="15">
        <v>-1</v>
      </c>
      <c r="V130" s="15">
        <v>-1</v>
      </c>
      <c r="W130" s="15">
        <v>-1</v>
      </c>
      <c r="X130" s="15">
        <v>-1</v>
      </c>
      <c r="Y130" s="15">
        <v>1</v>
      </c>
      <c r="Z130" s="15">
        <v>1</v>
      </c>
      <c r="AA130" s="15">
        <v>1</v>
      </c>
      <c r="AB130" s="15">
        <v>-1</v>
      </c>
      <c r="AC130" s="15">
        <v>-1</v>
      </c>
      <c r="AD130" s="15">
        <v>-1</v>
      </c>
      <c r="AE130" s="15">
        <v>-1</v>
      </c>
      <c r="AF130" s="15">
        <v>-1</v>
      </c>
      <c r="AG130" s="15">
        <v>1</v>
      </c>
    </row>
    <row r="131" spans="1:33" s="6" customFormat="1" x14ac:dyDescent="0.45">
      <c r="A131" s="15" t="s">
        <v>216</v>
      </c>
      <c r="B131" s="15">
        <v>1990</v>
      </c>
      <c r="C131" s="15">
        <v>1990</v>
      </c>
      <c r="E131" s="15">
        <v>-1</v>
      </c>
      <c r="F131" s="15">
        <v>-1</v>
      </c>
      <c r="G131">
        <v>1.5404332293062699</v>
      </c>
      <c r="H131">
        <v>4.7876816631453902</v>
      </c>
      <c r="I131" s="15">
        <v>-1</v>
      </c>
      <c r="J131">
        <v>14.0315047052979</v>
      </c>
      <c r="K131" s="15">
        <v>-1</v>
      </c>
      <c r="L131" s="15">
        <v>-1</v>
      </c>
      <c r="M131" s="15">
        <v>-1</v>
      </c>
      <c r="O131" s="15">
        <v>1</v>
      </c>
      <c r="P131" s="15">
        <v>1</v>
      </c>
      <c r="Q131" s="15">
        <v>1</v>
      </c>
      <c r="R131" s="15">
        <v>1</v>
      </c>
      <c r="S131" s="15">
        <v>-1</v>
      </c>
      <c r="T131" s="15">
        <v>-1</v>
      </c>
      <c r="U131" s="15">
        <v>-1</v>
      </c>
      <c r="V131" s="15">
        <v>-1</v>
      </c>
      <c r="W131" s="15">
        <v>-1</v>
      </c>
      <c r="X131" s="15">
        <v>-1</v>
      </c>
      <c r="Y131" s="15">
        <v>1</v>
      </c>
      <c r="Z131" s="15">
        <v>1</v>
      </c>
      <c r="AA131" s="15">
        <v>1</v>
      </c>
      <c r="AB131" s="15">
        <v>-1</v>
      </c>
      <c r="AC131" s="15">
        <v>-1</v>
      </c>
      <c r="AD131" s="15">
        <v>-1</v>
      </c>
      <c r="AE131" s="15">
        <v>-1</v>
      </c>
      <c r="AF131" s="15">
        <v>-1</v>
      </c>
      <c r="AG131" s="15">
        <v>1</v>
      </c>
    </row>
    <row r="132" spans="1:33" s="6" customFormat="1" x14ac:dyDescent="0.45">
      <c r="A132" s="15" t="s">
        <v>217</v>
      </c>
      <c r="B132" s="15">
        <v>1991</v>
      </c>
      <c r="C132" s="15">
        <v>1991</v>
      </c>
      <c r="E132" s="15">
        <v>-1</v>
      </c>
      <c r="F132" s="15">
        <v>-1</v>
      </c>
      <c r="G132">
        <v>1.5404332293062699</v>
      </c>
      <c r="H132">
        <v>4.7876816631453902</v>
      </c>
      <c r="I132" s="15">
        <v>-1</v>
      </c>
      <c r="J132">
        <v>14.0315047052979</v>
      </c>
      <c r="K132" s="15">
        <v>-1</v>
      </c>
      <c r="L132" s="15">
        <v>-1</v>
      </c>
      <c r="M132" s="15">
        <v>-1</v>
      </c>
      <c r="O132" s="15">
        <v>1</v>
      </c>
      <c r="P132" s="15">
        <v>1</v>
      </c>
      <c r="Q132" s="15">
        <v>1</v>
      </c>
      <c r="R132" s="15">
        <v>1</v>
      </c>
      <c r="S132" s="15">
        <v>-1</v>
      </c>
      <c r="T132" s="15">
        <v>-1</v>
      </c>
      <c r="U132" s="15">
        <v>-1</v>
      </c>
      <c r="V132" s="15">
        <v>-1</v>
      </c>
      <c r="W132" s="15">
        <v>-1</v>
      </c>
      <c r="X132" s="15">
        <v>-1</v>
      </c>
      <c r="Y132" s="15">
        <v>1</v>
      </c>
      <c r="Z132" s="15">
        <v>1</v>
      </c>
      <c r="AA132" s="15">
        <v>1</v>
      </c>
      <c r="AB132" s="15">
        <v>-1</v>
      </c>
      <c r="AC132" s="15">
        <v>-1</v>
      </c>
      <c r="AD132" s="15">
        <v>-1</v>
      </c>
      <c r="AE132" s="15">
        <v>-1</v>
      </c>
      <c r="AF132" s="15">
        <v>-1</v>
      </c>
      <c r="AG132" s="15">
        <v>1</v>
      </c>
    </row>
    <row r="133" spans="1:33" s="6" customFormat="1" x14ac:dyDescent="0.45">
      <c r="A133" s="15" t="s">
        <v>218</v>
      </c>
      <c r="B133" s="15">
        <v>1992</v>
      </c>
      <c r="C133" s="15">
        <v>1992</v>
      </c>
      <c r="E133" s="15">
        <v>-1</v>
      </c>
      <c r="F133" s="15">
        <v>-1</v>
      </c>
      <c r="G133">
        <v>1.5404332293062699</v>
      </c>
      <c r="H133">
        <v>4.7876816631453902</v>
      </c>
      <c r="I133" s="15">
        <v>-1</v>
      </c>
      <c r="J133">
        <v>14.0315047052979</v>
      </c>
      <c r="K133" s="15">
        <v>-1</v>
      </c>
      <c r="L133" s="15">
        <v>-1</v>
      </c>
      <c r="M133" s="15">
        <v>-1</v>
      </c>
      <c r="O133" s="15">
        <v>1</v>
      </c>
      <c r="P133" s="15">
        <v>1</v>
      </c>
      <c r="Q133" s="15">
        <v>1</v>
      </c>
      <c r="R133" s="15">
        <v>1</v>
      </c>
      <c r="S133" s="15">
        <v>-1</v>
      </c>
      <c r="T133" s="15">
        <v>-1</v>
      </c>
      <c r="U133" s="15">
        <v>-1</v>
      </c>
      <c r="V133" s="15">
        <v>-1</v>
      </c>
      <c r="W133" s="15">
        <v>-1</v>
      </c>
      <c r="X133" s="15">
        <v>-1</v>
      </c>
      <c r="Y133" s="15">
        <v>1</v>
      </c>
      <c r="Z133" s="15">
        <v>1</v>
      </c>
      <c r="AA133" s="15">
        <v>1</v>
      </c>
      <c r="AB133" s="15">
        <v>-1</v>
      </c>
      <c r="AC133" s="15">
        <v>-1</v>
      </c>
      <c r="AD133" s="15">
        <v>-1</v>
      </c>
      <c r="AE133" s="15">
        <v>-1</v>
      </c>
      <c r="AF133" s="15">
        <v>-1</v>
      </c>
      <c r="AG133" s="15">
        <v>1</v>
      </c>
    </row>
    <row r="134" spans="1:33" s="6" customFormat="1" x14ac:dyDescent="0.45">
      <c r="A134" s="15" t="s">
        <v>219</v>
      </c>
      <c r="B134" s="15">
        <v>1993</v>
      </c>
      <c r="C134" s="15">
        <v>1993</v>
      </c>
      <c r="E134" s="15">
        <v>-1</v>
      </c>
      <c r="F134" s="15">
        <v>-1</v>
      </c>
      <c r="G134">
        <v>1.5404332293062699</v>
      </c>
      <c r="H134">
        <v>4.7876816631453902</v>
      </c>
      <c r="I134" s="15">
        <v>-1</v>
      </c>
      <c r="J134">
        <v>14.0315047052979</v>
      </c>
      <c r="K134" s="15">
        <v>-1</v>
      </c>
      <c r="L134" s="15">
        <v>-1</v>
      </c>
      <c r="M134" s="15">
        <v>-1</v>
      </c>
      <c r="O134" s="15">
        <v>1</v>
      </c>
      <c r="P134" s="15">
        <v>1</v>
      </c>
      <c r="Q134" s="15">
        <v>1</v>
      </c>
      <c r="R134" s="15">
        <v>1</v>
      </c>
      <c r="S134" s="15">
        <v>-1</v>
      </c>
      <c r="T134" s="15">
        <v>-1</v>
      </c>
      <c r="U134" s="15">
        <v>-1</v>
      </c>
      <c r="V134" s="15">
        <v>-1</v>
      </c>
      <c r="W134" s="15">
        <v>-1</v>
      </c>
      <c r="X134" s="15">
        <v>-1</v>
      </c>
      <c r="Y134" s="15">
        <v>1</v>
      </c>
      <c r="Z134" s="15">
        <v>1</v>
      </c>
      <c r="AA134" s="15">
        <v>1</v>
      </c>
      <c r="AB134" s="15">
        <v>-1</v>
      </c>
      <c r="AC134" s="15">
        <v>-1</v>
      </c>
      <c r="AD134" s="15">
        <v>-1</v>
      </c>
      <c r="AE134" s="15">
        <v>-1</v>
      </c>
      <c r="AF134" s="15">
        <v>-1</v>
      </c>
      <c r="AG134" s="15">
        <v>1</v>
      </c>
    </row>
    <row r="135" spans="1:33" s="6" customFormat="1" x14ac:dyDescent="0.45">
      <c r="A135" s="15" t="s">
        <v>220</v>
      </c>
      <c r="B135" s="15">
        <v>1994</v>
      </c>
      <c r="C135" s="15">
        <v>1994</v>
      </c>
      <c r="E135" s="15">
        <v>-1</v>
      </c>
      <c r="F135" s="15">
        <v>-1</v>
      </c>
      <c r="G135">
        <v>1.5404332293062699</v>
      </c>
      <c r="H135">
        <v>4.7876816631453902</v>
      </c>
      <c r="I135" s="15">
        <v>-1</v>
      </c>
      <c r="J135">
        <v>14.0315047052979</v>
      </c>
      <c r="K135" s="15">
        <v>-1</v>
      </c>
      <c r="L135" s="15">
        <v>-1</v>
      </c>
      <c r="M135" s="15">
        <v>-1</v>
      </c>
      <c r="O135" s="15">
        <v>1</v>
      </c>
      <c r="P135" s="15">
        <v>1</v>
      </c>
      <c r="Q135" s="15">
        <v>1</v>
      </c>
      <c r="R135" s="15">
        <v>1</v>
      </c>
      <c r="S135" s="15">
        <v>-1</v>
      </c>
      <c r="T135" s="15">
        <v>-1</v>
      </c>
      <c r="U135" s="15">
        <v>-1</v>
      </c>
      <c r="V135" s="15">
        <v>-1</v>
      </c>
      <c r="W135" s="15">
        <v>-1</v>
      </c>
      <c r="X135" s="15">
        <v>-1</v>
      </c>
      <c r="Y135" s="15">
        <v>1</v>
      </c>
      <c r="Z135" s="15">
        <v>1</v>
      </c>
      <c r="AA135" s="15">
        <v>1</v>
      </c>
      <c r="AB135" s="15">
        <v>-1</v>
      </c>
      <c r="AC135" s="15">
        <v>-1</v>
      </c>
      <c r="AD135" s="15">
        <v>-1</v>
      </c>
      <c r="AE135" s="15">
        <v>-1</v>
      </c>
      <c r="AF135" s="15">
        <v>-1</v>
      </c>
      <c r="AG135" s="15">
        <v>1</v>
      </c>
    </row>
    <row r="136" spans="1:33" s="6" customFormat="1" x14ac:dyDescent="0.45">
      <c r="A136" s="15" t="s">
        <v>221</v>
      </c>
      <c r="B136" s="15">
        <v>1995</v>
      </c>
      <c r="C136" s="15">
        <v>1995</v>
      </c>
      <c r="E136" s="15">
        <v>-1</v>
      </c>
      <c r="F136" s="15">
        <v>-1</v>
      </c>
      <c r="G136">
        <v>1.5404332293062699</v>
      </c>
      <c r="H136">
        <v>4.7876816631453902</v>
      </c>
      <c r="I136" s="15">
        <v>-1</v>
      </c>
      <c r="J136">
        <v>14.0315047052979</v>
      </c>
      <c r="K136" s="15">
        <v>-1</v>
      </c>
      <c r="L136" s="15">
        <v>-1</v>
      </c>
      <c r="M136" s="15">
        <v>-1</v>
      </c>
      <c r="O136" s="15">
        <v>1</v>
      </c>
      <c r="P136" s="15">
        <v>1</v>
      </c>
      <c r="Q136" s="15">
        <v>1</v>
      </c>
      <c r="R136" s="15">
        <v>1</v>
      </c>
      <c r="S136" s="15">
        <v>-1</v>
      </c>
      <c r="T136" s="15">
        <v>-1</v>
      </c>
      <c r="U136" s="15">
        <v>-1</v>
      </c>
      <c r="V136" s="15">
        <v>-1</v>
      </c>
      <c r="W136" s="15">
        <v>-1</v>
      </c>
      <c r="X136" s="15">
        <v>-1</v>
      </c>
      <c r="Y136" s="15">
        <v>1</v>
      </c>
      <c r="Z136" s="15">
        <v>1</v>
      </c>
      <c r="AA136" s="15">
        <v>1</v>
      </c>
      <c r="AB136" s="15">
        <v>-1</v>
      </c>
      <c r="AC136" s="15">
        <v>-1</v>
      </c>
      <c r="AD136" s="15">
        <v>-1</v>
      </c>
      <c r="AE136" s="15">
        <v>-1</v>
      </c>
      <c r="AF136" s="15">
        <v>-1</v>
      </c>
      <c r="AG136" s="15">
        <v>1</v>
      </c>
    </row>
    <row r="137" spans="1:33" s="6" customFormat="1" x14ac:dyDescent="0.45">
      <c r="A137" s="15" t="s">
        <v>222</v>
      </c>
      <c r="B137" s="15">
        <v>1996</v>
      </c>
      <c r="C137" s="15">
        <v>1996</v>
      </c>
      <c r="E137" s="15">
        <v>-1</v>
      </c>
      <c r="F137" s="15">
        <v>-1</v>
      </c>
      <c r="G137">
        <v>1.5404332293062699</v>
      </c>
      <c r="H137">
        <v>4.7876816631453902</v>
      </c>
      <c r="I137" s="15">
        <v>-1</v>
      </c>
      <c r="J137">
        <v>14.0315047052979</v>
      </c>
      <c r="K137" s="15">
        <v>-1</v>
      </c>
      <c r="L137" s="15">
        <v>-1</v>
      </c>
      <c r="M137" s="15">
        <v>-1</v>
      </c>
      <c r="O137" s="15">
        <v>1</v>
      </c>
      <c r="P137" s="15">
        <v>1</v>
      </c>
      <c r="Q137" s="15">
        <v>1</v>
      </c>
      <c r="R137" s="15">
        <v>1</v>
      </c>
      <c r="S137" s="15">
        <v>-1</v>
      </c>
      <c r="T137" s="15">
        <v>-1</v>
      </c>
      <c r="U137" s="15">
        <v>-1</v>
      </c>
      <c r="V137" s="15">
        <v>-1</v>
      </c>
      <c r="W137" s="15">
        <v>-1</v>
      </c>
      <c r="X137" s="15">
        <v>-1</v>
      </c>
      <c r="Y137" s="15">
        <v>1</v>
      </c>
      <c r="Z137" s="15">
        <v>1</v>
      </c>
      <c r="AA137" s="15">
        <v>1</v>
      </c>
      <c r="AB137" s="15">
        <v>-1</v>
      </c>
      <c r="AC137" s="15">
        <v>-1</v>
      </c>
      <c r="AD137" s="15">
        <v>-1</v>
      </c>
      <c r="AE137" s="15">
        <v>-1</v>
      </c>
      <c r="AF137" s="15">
        <v>-1</v>
      </c>
      <c r="AG137" s="15">
        <v>1</v>
      </c>
    </row>
    <row r="138" spans="1:33" s="6" customFormat="1" x14ac:dyDescent="0.45">
      <c r="A138" s="15" t="s">
        <v>223</v>
      </c>
      <c r="B138" s="15">
        <v>1997</v>
      </c>
      <c r="C138" s="15">
        <v>1997</v>
      </c>
      <c r="E138" s="15">
        <v>-1</v>
      </c>
      <c r="F138" s="15">
        <v>-1</v>
      </c>
      <c r="G138">
        <v>1.5404332293062699</v>
      </c>
      <c r="H138">
        <v>4.7876816631453902</v>
      </c>
      <c r="I138" s="15">
        <v>-1</v>
      </c>
      <c r="J138">
        <v>14.0315047052979</v>
      </c>
      <c r="K138" s="15">
        <v>-1</v>
      </c>
      <c r="L138" s="15">
        <v>-1</v>
      </c>
      <c r="M138" s="15">
        <v>-1</v>
      </c>
      <c r="O138" s="15">
        <v>1</v>
      </c>
      <c r="P138" s="15">
        <v>1</v>
      </c>
      <c r="Q138" s="15">
        <v>1</v>
      </c>
      <c r="R138" s="15">
        <v>1</v>
      </c>
      <c r="S138" s="15">
        <v>-1</v>
      </c>
      <c r="T138" s="15">
        <v>-1</v>
      </c>
      <c r="U138" s="15">
        <v>-1</v>
      </c>
      <c r="V138" s="15">
        <v>-1</v>
      </c>
      <c r="W138" s="15">
        <v>-1</v>
      </c>
      <c r="X138" s="15">
        <v>-1</v>
      </c>
      <c r="Y138" s="15">
        <v>1</v>
      </c>
      <c r="Z138" s="15">
        <v>1</v>
      </c>
      <c r="AA138" s="15">
        <v>1</v>
      </c>
      <c r="AB138" s="15">
        <v>-1</v>
      </c>
      <c r="AC138" s="15">
        <v>-1</v>
      </c>
      <c r="AD138" s="15">
        <v>-1</v>
      </c>
      <c r="AE138" s="15">
        <v>-1</v>
      </c>
      <c r="AF138" s="15">
        <v>-1</v>
      </c>
      <c r="AG138" s="15">
        <v>1</v>
      </c>
    </row>
    <row r="139" spans="1:33" s="6" customFormat="1" x14ac:dyDescent="0.45">
      <c r="A139" s="15" t="s">
        <v>224</v>
      </c>
      <c r="B139" s="15">
        <v>1998</v>
      </c>
      <c r="C139" s="15">
        <v>1998</v>
      </c>
      <c r="E139" s="15">
        <v>-1</v>
      </c>
      <c r="F139" s="15">
        <v>-1</v>
      </c>
      <c r="G139">
        <v>1.5404332293062699</v>
      </c>
      <c r="H139">
        <v>4.7876816631453902</v>
      </c>
      <c r="I139" s="15">
        <v>-1</v>
      </c>
      <c r="J139">
        <v>14.0315047052979</v>
      </c>
      <c r="K139" s="15">
        <v>-1</v>
      </c>
      <c r="L139" s="15">
        <v>-1</v>
      </c>
      <c r="M139" s="15">
        <v>-1</v>
      </c>
      <c r="O139" s="15">
        <v>1</v>
      </c>
      <c r="P139" s="15">
        <v>1</v>
      </c>
      <c r="Q139" s="15">
        <v>1</v>
      </c>
      <c r="R139" s="15">
        <v>1</v>
      </c>
      <c r="S139" s="15">
        <v>-1</v>
      </c>
      <c r="T139" s="15">
        <v>-1</v>
      </c>
      <c r="U139" s="15">
        <v>-1</v>
      </c>
      <c r="V139" s="15">
        <v>-1</v>
      </c>
      <c r="W139" s="15">
        <v>-1</v>
      </c>
      <c r="X139" s="15">
        <v>-1</v>
      </c>
      <c r="Y139" s="15">
        <v>1</v>
      </c>
      <c r="Z139" s="15">
        <v>1</v>
      </c>
      <c r="AA139" s="15">
        <v>1</v>
      </c>
      <c r="AB139" s="15">
        <v>-1</v>
      </c>
      <c r="AC139" s="15">
        <v>-1</v>
      </c>
      <c r="AD139" s="15">
        <v>-1</v>
      </c>
      <c r="AE139" s="15">
        <v>-1</v>
      </c>
      <c r="AF139" s="15">
        <v>-1</v>
      </c>
      <c r="AG139" s="15">
        <v>1</v>
      </c>
    </row>
    <row r="140" spans="1:33" s="6" customFormat="1" x14ac:dyDescent="0.45">
      <c r="A140" s="15" t="s">
        <v>225</v>
      </c>
      <c r="B140" s="15">
        <v>1999</v>
      </c>
      <c r="C140" s="15">
        <v>1999</v>
      </c>
      <c r="E140" s="15">
        <v>-1</v>
      </c>
      <c r="F140" s="15">
        <v>-1</v>
      </c>
      <c r="G140">
        <v>1.5404332293062699</v>
      </c>
      <c r="H140">
        <v>4.7876816631453902</v>
      </c>
      <c r="I140" s="15">
        <v>-1</v>
      </c>
      <c r="J140">
        <v>14.0315047052979</v>
      </c>
      <c r="K140" s="15">
        <v>-1</v>
      </c>
      <c r="L140" s="15">
        <v>-1</v>
      </c>
      <c r="M140" s="15">
        <v>-1</v>
      </c>
      <c r="O140" s="15">
        <v>1</v>
      </c>
      <c r="P140" s="15">
        <v>1</v>
      </c>
      <c r="Q140" s="15">
        <v>1</v>
      </c>
      <c r="R140" s="15">
        <v>1</v>
      </c>
      <c r="S140" s="15">
        <v>-1</v>
      </c>
      <c r="T140" s="15">
        <v>-1</v>
      </c>
      <c r="U140" s="15">
        <v>-1</v>
      </c>
      <c r="V140" s="15">
        <v>-1</v>
      </c>
      <c r="W140" s="15">
        <v>-1</v>
      </c>
      <c r="X140" s="15">
        <v>-1</v>
      </c>
      <c r="Y140" s="15">
        <v>1</v>
      </c>
      <c r="Z140" s="15">
        <v>1</v>
      </c>
      <c r="AA140" s="15">
        <v>1</v>
      </c>
      <c r="AB140" s="15">
        <v>-1</v>
      </c>
      <c r="AC140" s="15">
        <v>-1</v>
      </c>
      <c r="AD140" s="15">
        <v>-1</v>
      </c>
      <c r="AE140" s="15">
        <v>-1</v>
      </c>
      <c r="AF140" s="15">
        <v>-1</v>
      </c>
      <c r="AG140" s="15">
        <v>1</v>
      </c>
    </row>
    <row r="141" spans="1:33" s="6" customFormat="1" x14ac:dyDescent="0.45">
      <c r="A141" s="15" t="s">
        <v>226</v>
      </c>
      <c r="B141" s="15">
        <v>2000</v>
      </c>
      <c r="C141" s="15">
        <v>2000</v>
      </c>
      <c r="E141" s="15">
        <v>-1</v>
      </c>
      <c r="F141" s="15">
        <v>-1</v>
      </c>
      <c r="G141">
        <v>1.5404332293062699</v>
      </c>
      <c r="H141">
        <v>4.7876816631453902</v>
      </c>
      <c r="I141" s="15">
        <v>-1</v>
      </c>
      <c r="J141">
        <v>14.0315047052979</v>
      </c>
      <c r="K141" s="15">
        <v>-1</v>
      </c>
      <c r="L141" s="15">
        <v>-1</v>
      </c>
      <c r="M141" s="15">
        <v>-1</v>
      </c>
      <c r="O141" s="15">
        <v>1</v>
      </c>
      <c r="P141" s="15">
        <v>1</v>
      </c>
      <c r="Q141" s="15">
        <v>1</v>
      </c>
      <c r="R141" s="15">
        <v>1</v>
      </c>
      <c r="S141" s="15">
        <v>-1</v>
      </c>
      <c r="T141" s="15">
        <v>-1</v>
      </c>
      <c r="U141" s="15">
        <v>-1</v>
      </c>
      <c r="V141" s="15">
        <v>-1</v>
      </c>
      <c r="W141" s="15">
        <v>-1</v>
      </c>
      <c r="X141" s="15">
        <v>-1</v>
      </c>
      <c r="Y141" s="15">
        <v>1</v>
      </c>
      <c r="Z141" s="15">
        <v>1</v>
      </c>
      <c r="AA141" s="15">
        <v>1</v>
      </c>
      <c r="AB141" s="15">
        <v>-1</v>
      </c>
      <c r="AC141" s="15">
        <v>-1</v>
      </c>
      <c r="AD141" s="15">
        <v>-1</v>
      </c>
      <c r="AE141" s="15">
        <v>-1</v>
      </c>
      <c r="AF141" s="15">
        <v>-1</v>
      </c>
      <c r="AG141" s="15">
        <v>1</v>
      </c>
    </row>
    <row r="142" spans="1:33" s="6" customFormat="1" x14ac:dyDescent="0.45">
      <c r="A142" s="15" t="s">
        <v>227</v>
      </c>
      <c r="B142" s="15">
        <v>2001</v>
      </c>
      <c r="C142" s="15">
        <v>2001</v>
      </c>
      <c r="E142" s="15">
        <v>-1</v>
      </c>
      <c r="F142" s="15">
        <v>-1</v>
      </c>
      <c r="G142">
        <v>1.5404332293062699</v>
      </c>
      <c r="H142">
        <v>4.7876816631453902</v>
      </c>
      <c r="I142" s="15">
        <v>-1</v>
      </c>
      <c r="J142">
        <v>14.0315047052979</v>
      </c>
      <c r="K142" s="15">
        <v>-1</v>
      </c>
      <c r="L142" s="15">
        <v>-1</v>
      </c>
      <c r="M142" s="15">
        <v>-1</v>
      </c>
      <c r="O142" s="15">
        <v>1</v>
      </c>
      <c r="P142" s="15">
        <v>1</v>
      </c>
      <c r="Q142" s="15">
        <v>1</v>
      </c>
      <c r="R142" s="15">
        <v>1</v>
      </c>
      <c r="S142" s="15">
        <v>-1</v>
      </c>
      <c r="T142" s="15">
        <v>-1</v>
      </c>
      <c r="U142" s="15">
        <v>-1</v>
      </c>
      <c r="V142" s="15">
        <v>-1</v>
      </c>
      <c r="W142" s="15">
        <v>-1</v>
      </c>
      <c r="X142" s="15">
        <v>-1</v>
      </c>
      <c r="Y142" s="15">
        <v>1</v>
      </c>
      <c r="Z142" s="15">
        <v>1</v>
      </c>
      <c r="AA142" s="15">
        <v>1</v>
      </c>
      <c r="AB142" s="15">
        <v>-1</v>
      </c>
      <c r="AC142" s="15">
        <v>-1</v>
      </c>
      <c r="AD142" s="15">
        <v>-1</v>
      </c>
      <c r="AE142" s="15">
        <v>-1</v>
      </c>
      <c r="AF142" s="15">
        <v>-1</v>
      </c>
      <c r="AG142" s="15">
        <v>1</v>
      </c>
    </row>
    <row r="143" spans="1:33" s="6" customFormat="1" x14ac:dyDescent="0.45">
      <c r="A143" s="15" t="s">
        <v>228</v>
      </c>
      <c r="B143" s="15">
        <v>2002</v>
      </c>
      <c r="C143" s="15">
        <v>2002</v>
      </c>
      <c r="E143" s="15">
        <v>-1</v>
      </c>
      <c r="F143" s="15">
        <v>-1</v>
      </c>
      <c r="G143">
        <v>1.5404332293062699</v>
      </c>
      <c r="H143">
        <v>4.7876816631453902</v>
      </c>
      <c r="I143" s="15">
        <v>-1</v>
      </c>
      <c r="J143">
        <v>14.0315047052979</v>
      </c>
      <c r="K143" s="15">
        <v>-1</v>
      </c>
      <c r="L143" s="15">
        <v>-1</v>
      </c>
      <c r="M143" s="15">
        <v>-1</v>
      </c>
      <c r="O143" s="15">
        <v>1</v>
      </c>
      <c r="P143" s="15">
        <v>1</v>
      </c>
      <c r="Q143" s="15">
        <v>1</v>
      </c>
      <c r="R143" s="15">
        <v>1</v>
      </c>
      <c r="S143" s="15">
        <v>-1</v>
      </c>
      <c r="T143" s="15">
        <v>-1</v>
      </c>
      <c r="U143" s="15">
        <v>-1</v>
      </c>
      <c r="V143" s="15">
        <v>-1</v>
      </c>
      <c r="W143" s="15">
        <v>-1</v>
      </c>
      <c r="X143" s="15">
        <v>-1</v>
      </c>
      <c r="Y143" s="15">
        <v>1</v>
      </c>
      <c r="Z143" s="15">
        <v>1</v>
      </c>
      <c r="AA143" s="15">
        <v>1</v>
      </c>
      <c r="AB143" s="15">
        <v>-1</v>
      </c>
      <c r="AC143" s="15">
        <v>-1</v>
      </c>
      <c r="AD143" s="15">
        <v>-1</v>
      </c>
      <c r="AE143" s="15">
        <v>-1</v>
      </c>
      <c r="AF143" s="15">
        <v>-1</v>
      </c>
      <c r="AG143" s="15">
        <v>1</v>
      </c>
    </row>
    <row r="144" spans="1:33" s="6" customFormat="1" x14ac:dyDescent="0.45">
      <c r="A144" s="15" t="s">
        <v>229</v>
      </c>
      <c r="B144" s="15">
        <v>2003</v>
      </c>
      <c r="C144" s="15">
        <v>2003</v>
      </c>
      <c r="E144" s="15">
        <v>-1</v>
      </c>
      <c r="F144" s="15">
        <v>-1</v>
      </c>
      <c r="G144">
        <v>1.5404332293062699</v>
      </c>
      <c r="H144">
        <v>4.7876816631453902</v>
      </c>
      <c r="I144" s="15">
        <v>-1</v>
      </c>
      <c r="J144">
        <v>14.0315047052979</v>
      </c>
      <c r="K144" s="15">
        <v>-1</v>
      </c>
      <c r="L144" s="15">
        <v>-1</v>
      </c>
      <c r="M144" s="15">
        <v>-1</v>
      </c>
      <c r="O144" s="15">
        <v>1</v>
      </c>
      <c r="P144" s="15">
        <v>1</v>
      </c>
      <c r="Q144" s="15">
        <v>1</v>
      </c>
      <c r="R144" s="15">
        <v>1</v>
      </c>
      <c r="S144" s="15">
        <v>-1</v>
      </c>
      <c r="T144" s="15">
        <v>-1</v>
      </c>
      <c r="U144" s="15">
        <v>-1</v>
      </c>
      <c r="V144" s="15">
        <v>-1</v>
      </c>
      <c r="W144" s="15">
        <v>-1</v>
      </c>
      <c r="X144" s="15">
        <v>-1</v>
      </c>
      <c r="Y144" s="15">
        <v>1</v>
      </c>
      <c r="Z144" s="15">
        <v>1</v>
      </c>
      <c r="AA144" s="15">
        <v>1</v>
      </c>
      <c r="AB144" s="15">
        <v>-1</v>
      </c>
      <c r="AC144" s="15">
        <v>-1</v>
      </c>
      <c r="AD144" s="15">
        <v>-1</v>
      </c>
      <c r="AE144" s="15">
        <v>-1</v>
      </c>
      <c r="AF144" s="15">
        <v>-1</v>
      </c>
      <c r="AG144" s="15">
        <v>1</v>
      </c>
    </row>
    <row r="145" spans="1:33" s="6" customFormat="1" x14ac:dyDescent="0.45">
      <c r="A145" s="15" t="s">
        <v>230</v>
      </c>
      <c r="B145" s="15">
        <v>2004</v>
      </c>
      <c r="C145" s="15">
        <v>2004</v>
      </c>
      <c r="E145" s="15">
        <v>-1</v>
      </c>
      <c r="F145" s="15">
        <v>-1</v>
      </c>
      <c r="G145">
        <v>1.5404332293062699</v>
      </c>
      <c r="H145">
        <v>4.7876816631453902</v>
      </c>
      <c r="I145" s="15">
        <v>-1</v>
      </c>
      <c r="J145">
        <v>14.0315047052979</v>
      </c>
      <c r="K145" s="15">
        <v>-1</v>
      </c>
      <c r="L145" s="15">
        <v>-1</v>
      </c>
      <c r="M145" s="15">
        <v>-1</v>
      </c>
      <c r="O145" s="15">
        <v>1</v>
      </c>
      <c r="P145" s="15">
        <v>1</v>
      </c>
      <c r="Q145" s="15">
        <v>1</v>
      </c>
      <c r="R145" s="15">
        <v>1</v>
      </c>
      <c r="S145" s="15">
        <v>-1</v>
      </c>
      <c r="T145" s="15">
        <v>-1</v>
      </c>
      <c r="U145" s="15">
        <v>-1</v>
      </c>
      <c r="V145" s="15">
        <v>-1</v>
      </c>
      <c r="W145" s="15">
        <v>-1</v>
      </c>
      <c r="X145" s="15">
        <v>-1</v>
      </c>
      <c r="Y145" s="15">
        <v>1</v>
      </c>
      <c r="Z145" s="15">
        <v>1</v>
      </c>
      <c r="AA145" s="15">
        <v>1</v>
      </c>
      <c r="AB145" s="15">
        <v>-1</v>
      </c>
      <c r="AC145" s="15">
        <v>-1</v>
      </c>
      <c r="AD145" s="15">
        <v>-1</v>
      </c>
      <c r="AE145" s="15">
        <v>-1</v>
      </c>
      <c r="AF145" s="15">
        <v>-1</v>
      </c>
      <c r="AG145" s="15">
        <v>1</v>
      </c>
    </row>
    <row r="146" spans="1:33" s="6" customFormat="1" x14ac:dyDescent="0.45">
      <c r="A146" s="15" t="s">
        <v>231</v>
      </c>
      <c r="B146" s="15">
        <v>2005</v>
      </c>
      <c r="C146" s="15">
        <v>2005</v>
      </c>
      <c r="E146" s="15">
        <v>-1</v>
      </c>
      <c r="F146" s="15">
        <v>-1</v>
      </c>
      <c r="G146">
        <v>1.5404332293062699</v>
      </c>
      <c r="H146">
        <v>4.7876816631453902</v>
      </c>
      <c r="I146" s="15">
        <v>-1</v>
      </c>
      <c r="J146">
        <v>14.0315047052979</v>
      </c>
      <c r="K146" s="15">
        <v>-1</v>
      </c>
      <c r="L146" s="15">
        <v>-1</v>
      </c>
      <c r="M146" s="15">
        <v>-1</v>
      </c>
      <c r="O146" s="15">
        <v>1</v>
      </c>
      <c r="P146" s="15">
        <v>1</v>
      </c>
      <c r="Q146" s="15">
        <v>1</v>
      </c>
      <c r="R146" s="15">
        <v>1</v>
      </c>
      <c r="S146" s="15">
        <v>-1</v>
      </c>
      <c r="T146" s="15">
        <v>-1</v>
      </c>
      <c r="U146" s="15">
        <v>-1</v>
      </c>
      <c r="V146" s="15">
        <v>-1</v>
      </c>
      <c r="W146" s="15">
        <v>-1</v>
      </c>
      <c r="X146" s="15">
        <v>-1</v>
      </c>
      <c r="Y146" s="15">
        <v>1</v>
      </c>
      <c r="Z146" s="15">
        <v>1</v>
      </c>
      <c r="AA146" s="15">
        <v>1</v>
      </c>
      <c r="AB146" s="15">
        <v>-1</v>
      </c>
      <c r="AC146" s="15">
        <v>-1</v>
      </c>
      <c r="AD146" s="15">
        <v>-1</v>
      </c>
      <c r="AE146" s="15">
        <v>-1</v>
      </c>
      <c r="AF146" s="15">
        <v>-1</v>
      </c>
      <c r="AG146" s="15">
        <v>1</v>
      </c>
    </row>
    <row r="147" spans="1:33" s="6" customFormat="1" x14ac:dyDescent="0.45">
      <c r="A147" s="15" t="s">
        <v>232</v>
      </c>
      <c r="B147" s="15">
        <v>2006</v>
      </c>
      <c r="C147" s="15">
        <v>2006</v>
      </c>
      <c r="E147" s="15">
        <v>-1</v>
      </c>
      <c r="F147" s="15">
        <v>-1</v>
      </c>
      <c r="G147">
        <v>1.5404332293062699</v>
      </c>
      <c r="H147">
        <v>4.7876816631453902</v>
      </c>
      <c r="I147" s="15">
        <v>-1</v>
      </c>
      <c r="J147">
        <v>14.0315047052979</v>
      </c>
      <c r="K147" s="15">
        <v>-1</v>
      </c>
      <c r="L147" s="15">
        <v>-1</v>
      </c>
      <c r="M147" s="15">
        <v>-1</v>
      </c>
      <c r="O147" s="15">
        <v>1</v>
      </c>
      <c r="P147" s="15">
        <v>1</v>
      </c>
      <c r="Q147" s="15">
        <v>1</v>
      </c>
      <c r="R147" s="15">
        <v>1</v>
      </c>
      <c r="S147" s="15">
        <v>-1</v>
      </c>
      <c r="T147" s="15">
        <v>-1</v>
      </c>
      <c r="U147" s="15">
        <v>-1</v>
      </c>
      <c r="V147" s="15">
        <v>-1</v>
      </c>
      <c r="W147" s="15">
        <v>-1</v>
      </c>
      <c r="X147" s="15">
        <v>-1</v>
      </c>
      <c r="Y147" s="15">
        <v>1</v>
      </c>
      <c r="Z147" s="15">
        <v>1</v>
      </c>
      <c r="AA147" s="15">
        <v>1</v>
      </c>
      <c r="AB147" s="15">
        <v>-1</v>
      </c>
      <c r="AC147" s="15">
        <v>-1</v>
      </c>
      <c r="AD147" s="15">
        <v>-1</v>
      </c>
      <c r="AE147" s="15">
        <v>-1</v>
      </c>
      <c r="AF147" s="15">
        <v>-1</v>
      </c>
      <c r="AG147" s="15">
        <v>1</v>
      </c>
    </row>
    <row r="148" spans="1:33" s="6" customFormat="1" x14ac:dyDescent="0.45">
      <c r="A148" s="15" t="s">
        <v>233</v>
      </c>
      <c r="B148" s="15">
        <v>2007</v>
      </c>
      <c r="C148" s="15">
        <v>2007</v>
      </c>
      <c r="E148" s="15">
        <v>-1</v>
      </c>
      <c r="F148" s="15">
        <v>-1</v>
      </c>
      <c r="G148">
        <v>1.5404332293062699</v>
      </c>
      <c r="H148">
        <v>4.7876816631453902</v>
      </c>
      <c r="I148" s="15">
        <v>-1</v>
      </c>
      <c r="J148">
        <v>14.0315047052979</v>
      </c>
      <c r="K148" s="15">
        <v>-1</v>
      </c>
      <c r="L148" s="15">
        <v>-1</v>
      </c>
      <c r="M148" s="15">
        <v>-1</v>
      </c>
      <c r="O148" s="15">
        <v>1</v>
      </c>
      <c r="P148" s="15">
        <v>1</v>
      </c>
      <c r="Q148" s="15">
        <v>1</v>
      </c>
      <c r="R148" s="15">
        <v>1</v>
      </c>
      <c r="S148" s="15">
        <v>-1</v>
      </c>
      <c r="T148" s="15">
        <v>-1</v>
      </c>
      <c r="U148" s="15">
        <v>-1</v>
      </c>
      <c r="V148" s="15">
        <v>-1</v>
      </c>
      <c r="W148" s="15">
        <v>-1</v>
      </c>
      <c r="X148" s="15">
        <v>-1</v>
      </c>
      <c r="Y148" s="15">
        <v>1</v>
      </c>
      <c r="Z148" s="15">
        <v>1</v>
      </c>
      <c r="AA148" s="15">
        <v>1</v>
      </c>
      <c r="AB148" s="15">
        <v>-1</v>
      </c>
      <c r="AC148" s="15">
        <v>-1</v>
      </c>
      <c r="AD148" s="15">
        <v>-1</v>
      </c>
      <c r="AE148" s="15">
        <v>-1</v>
      </c>
      <c r="AF148" s="15">
        <v>-1</v>
      </c>
      <c r="AG148" s="15">
        <v>1</v>
      </c>
    </row>
    <row r="149" spans="1:33" s="6" customFormat="1" x14ac:dyDescent="0.45">
      <c r="A149" s="15" t="s">
        <v>234</v>
      </c>
      <c r="B149" s="15">
        <v>2008</v>
      </c>
      <c r="C149" s="15">
        <v>2008</v>
      </c>
      <c r="E149" s="15">
        <v>-1</v>
      </c>
      <c r="F149" s="15">
        <v>-1</v>
      </c>
      <c r="G149">
        <v>1.5404332293062699</v>
      </c>
      <c r="H149">
        <v>4.7876816631453902</v>
      </c>
      <c r="I149" s="15">
        <v>-1</v>
      </c>
      <c r="J149">
        <v>14.0315047052979</v>
      </c>
      <c r="K149" s="15">
        <v>-1</v>
      </c>
      <c r="L149" s="15">
        <v>-1</v>
      </c>
      <c r="M149" s="15">
        <v>-1</v>
      </c>
      <c r="O149" s="15">
        <v>1</v>
      </c>
      <c r="P149" s="15">
        <v>1</v>
      </c>
      <c r="Q149" s="15">
        <v>1</v>
      </c>
      <c r="R149" s="15">
        <v>1</v>
      </c>
      <c r="S149" s="15">
        <v>-1</v>
      </c>
      <c r="T149" s="15">
        <v>-1</v>
      </c>
      <c r="U149" s="15">
        <v>-1</v>
      </c>
      <c r="V149" s="15">
        <v>-1</v>
      </c>
      <c r="W149" s="15">
        <v>-1</v>
      </c>
      <c r="X149" s="15">
        <v>-1</v>
      </c>
      <c r="Y149" s="15">
        <v>1</v>
      </c>
      <c r="Z149" s="15">
        <v>1</v>
      </c>
      <c r="AA149" s="15">
        <v>1</v>
      </c>
      <c r="AB149" s="15">
        <v>-1</v>
      </c>
      <c r="AC149" s="15">
        <v>-1</v>
      </c>
      <c r="AD149" s="15">
        <v>-1</v>
      </c>
      <c r="AE149" s="15">
        <v>-1</v>
      </c>
      <c r="AF149" s="15">
        <v>-1</v>
      </c>
      <c r="AG149" s="15">
        <v>1</v>
      </c>
    </row>
    <row r="150" spans="1:33" s="6" customFormat="1" x14ac:dyDescent="0.45">
      <c r="A150" s="15" t="s">
        <v>235</v>
      </c>
      <c r="B150" s="15">
        <v>2009</v>
      </c>
      <c r="C150" s="15">
        <v>2009</v>
      </c>
      <c r="E150" s="15">
        <v>-1</v>
      </c>
      <c r="F150" s="15">
        <v>-1</v>
      </c>
      <c r="G150">
        <v>1.5404332293062699</v>
      </c>
      <c r="H150">
        <v>4.7876816631453902</v>
      </c>
      <c r="I150" s="15">
        <v>-1</v>
      </c>
      <c r="J150">
        <v>14.0315047052979</v>
      </c>
      <c r="K150" s="15">
        <v>-1</v>
      </c>
      <c r="L150" s="15">
        <v>-1</v>
      </c>
      <c r="M150" s="15">
        <v>-1</v>
      </c>
      <c r="O150" s="15">
        <v>1</v>
      </c>
      <c r="P150" s="15">
        <v>1</v>
      </c>
      <c r="Q150" s="15">
        <v>1</v>
      </c>
      <c r="R150" s="15">
        <v>1</v>
      </c>
      <c r="S150" s="15">
        <v>-1</v>
      </c>
      <c r="T150" s="15">
        <v>-1</v>
      </c>
      <c r="U150" s="15">
        <v>-1</v>
      </c>
      <c r="V150" s="15">
        <v>-1</v>
      </c>
      <c r="W150" s="15">
        <v>-1</v>
      </c>
      <c r="X150" s="15">
        <v>-1</v>
      </c>
      <c r="Y150" s="15">
        <v>1</v>
      </c>
      <c r="Z150" s="15">
        <v>1</v>
      </c>
      <c r="AA150" s="15">
        <v>1</v>
      </c>
      <c r="AB150" s="15">
        <v>-1</v>
      </c>
      <c r="AC150" s="15">
        <v>-1</v>
      </c>
      <c r="AD150" s="15">
        <v>-1</v>
      </c>
      <c r="AE150" s="15">
        <v>-1</v>
      </c>
      <c r="AF150" s="15">
        <v>-1</v>
      </c>
      <c r="AG150" s="15">
        <v>1</v>
      </c>
    </row>
    <row r="151" spans="1:33" s="6" customFormat="1" x14ac:dyDescent="0.45">
      <c r="A151" s="15" t="s">
        <v>236</v>
      </c>
      <c r="B151" s="15">
        <v>2010</v>
      </c>
      <c r="C151" s="15">
        <v>2010</v>
      </c>
      <c r="E151" s="15">
        <v>-1</v>
      </c>
      <c r="F151" s="15">
        <v>-1</v>
      </c>
      <c r="G151">
        <v>1.5404332293062699</v>
      </c>
      <c r="H151">
        <v>4.7876816631453902</v>
      </c>
      <c r="I151" s="15">
        <v>-1</v>
      </c>
      <c r="J151">
        <v>14.0315047052979</v>
      </c>
      <c r="K151" s="15">
        <v>-1</v>
      </c>
      <c r="L151" s="15">
        <v>-1</v>
      </c>
      <c r="M151" s="15">
        <v>-1</v>
      </c>
      <c r="O151" s="15">
        <v>1</v>
      </c>
      <c r="P151" s="15">
        <v>1</v>
      </c>
      <c r="Q151" s="15">
        <v>1</v>
      </c>
      <c r="R151" s="15">
        <v>1</v>
      </c>
      <c r="S151" s="15">
        <v>-1</v>
      </c>
      <c r="T151" s="15">
        <v>-1</v>
      </c>
      <c r="U151" s="15">
        <v>-1</v>
      </c>
      <c r="V151" s="15">
        <v>-1</v>
      </c>
      <c r="W151" s="15">
        <v>-1</v>
      </c>
      <c r="X151" s="15">
        <v>-1</v>
      </c>
      <c r="Y151" s="15">
        <v>1</v>
      </c>
      <c r="Z151" s="15">
        <v>1</v>
      </c>
      <c r="AA151" s="15">
        <v>1</v>
      </c>
      <c r="AB151" s="15">
        <v>-1</v>
      </c>
      <c r="AC151" s="15">
        <v>-1</v>
      </c>
      <c r="AD151" s="15">
        <v>-1</v>
      </c>
      <c r="AE151" s="15">
        <v>-1</v>
      </c>
      <c r="AF151" s="15">
        <v>-1</v>
      </c>
      <c r="AG151" s="15">
        <v>1</v>
      </c>
    </row>
    <row r="152" spans="1:33" s="6" customFormat="1" x14ac:dyDescent="0.45">
      <c r="A152" s="15" t="s">
        <v>237</v>
      </c>
      <c r="B152" s="15">
        <v>2011</v>
      </c>
      <c r="C152" s="15">
        <v>2011</v>
      </c>
      <c r="E152" s="15">
        <v>-1</v>
      </c>
      <c r="F152" s="15">
        <v>-1</v>
      </c>
      <c r="G152">
        <v>1.5404332293062699</v>
      </c>
      <c r="H152">
        <v>4.7876816631453902</v>
      </c>
      <c r="I152" s="15">
        <v>-1</v>
      </c>
      <c r="J152">
        <v>14.0315047052979</v>
      </c>
      <c r="K152" s="15">
        <v>-1</v>
      </c>
      <c r="L152" s="15">
        <v>-1</v>
      </c>
      <c r="M152" s="15">
        <v>-1</v>
      </c>
      <c r="O152" s="15">
        <v>1</v>
      </c>
      <c r="P152" s="15">
        <v>1</v>
      </c>
      <c r="Q152" s="15">
        <v>1</v>
      </c>
      <c r="R152" s="15">
        <v>1</v>
      </c>
      <c r="S152" s="15">
        <v>-1</v>
      </c>
      <c r="T152" s="15">
        <v>-1</v>
      </c>
      <c r="U152" s="15">
        <v>-1</v>
      </c>
      <c r="V152" s="15">
        <v>-1</v>
      </c>
      <c r="W152" s="15">
        <v>-1</v>
      </c>
      <c r="X152" s="15">
        <v>-1</v>
      </c>
      <c r="Y152" s="15">
        <v>1</v>
      </c>
      <c r="Z152" s="15">
        <v>1</v>
      </c>
      <c r="AA152" s="15">
        <v>1</v>
      </c>
      <c r="AB152" s="15">
        <v>-1</v>
      </c>
      <c r="AC152" s="15">
        <v>-1</v>
      </c>
      <c r="AD152" s="15">
        <v>-1</v>
      </c>
      <c r="AE152" s="15">
        <v>-1</v>
      </c>
      <c r="AF152" s="15">
        <v>-1</v>
      </c>
      <c r="AG152" s="15">
        <v>1</v>
      </c>
    </row>
    <row r="153" spans="1:33" s="6" customFormat="1" x14ac:dyDescent="0.45">
      <c r="A153" s="15" t="s">
        <v>238</v>
      </c>
      <c r="B153" s="15">
        <v>2012</v>
      </c>
      <c r="C153" s="15">
        <v>2012</v>
      </c>
      <c r="E153" s="15">
        <v>-1</v>
      </c>
      <c r="F153" s="15">
        <v>-1</v>
      </c>
      <c r="G153">
        <v>1.5404332293062699</v>
      </c>
      <c r="H153">
        <v>4.7876816631453902</v>
      </c>
      <c r="I153" s="15">
        <v>-1</v>
      </c>
      <c r="J153">
        <v>14.0315047052979</v>
      </c>
      <c r="K153" s="15">
        <v>-1</v>
      </c>
      <c r="L153" s="15">
        <v>-1</v>
      </c>
      <c r="M153" s="15">
        <v>-1</v>
      </c>
      <c r="O153" s="15">
        <v>1</v>
      </c>
      <c r="P153" s="15">
        <v>1</v>
      </c>
      <c r="Q153" s="15">
        <v>1</v>
      </c>
      <c r="R153" s="15">
        <v>1</v>
      </c>
      <c r="S153" s="15">
        <v>-1</v>
      </c>
      <c r="T153" s="15">
        <v>-1</v>
      </c>
      <c r="U153" s="15">
        <v>-1</v>
      </c>
      <c r="V153" s="15">
        <v>-1</v>
      </c>
      <c r="W153" s="15">
        <v>-1</v>
      </c>
      <c r="X153" s="15">
        <v>-1</v>
      </c>
      <c r="Y153" s="15">
        <v>1</v>
      </c>
      <c r="Z153" s="15">
        <v>1</v>
      </c>
      <c r="AA153" s="15">
        <v>1</v>
      </c>
      <c r="AB153" s="15">
        <v>-1</v>
      </c>
      <c r="AC153" s="15">
        <v>-1</v>
      </c>
      <c r="AD153" s="15">
        <v>-1</v>
      </c>
      <c r="AE153" s="15">
        <v>-1</v>
      </c>
      <c r="AF153" s="15">
        <v>-1</v>
      </c>
      <c r="AG153" s="15">
        <v>1</v>
      </c>
    </row>
    <row r="154" spans="1:33" s="6" customFormat="1" x14ac:dyDescent="0.45">
      <c r="A154" s="15" t="s">
        <v>239</v>
      </c>
      <c r="B154" s="15">
        <v>2013</v>
      </c>
      <c r="C154" s="15">
        <v>2013</v>
      </c>
      <c r="E154" s="15">
        <v>-1</v>
      </c>
      <c r="F154" s="15">
        <v>-1</v>
      </c>
      <c r="G154">
        <v>1.5404332293062699</v>
      </c>
      <c r="H154">
        <v>4.7876816631453902</v>
      </c>
      <c r="I154" s="15">
        <v>-1</v>
      </c>
      <c r="J154">
        <v>14.0315047052979</v>
      </c>
      <c r="K154" s="15">
        <v>-1</v>
      </c>
      <c r="L154" s="15">
        <v>-1</v>
      </c>
      <c r="M154" s="15">
        <v>-1</v>
      </c>
      <c r="O154" s="15">
        <v>1</v>
      </c>
      <c r="P154" s="15">
        <v>1</v>
      </c>
      <c r="Q154" s="15">
        <v>1</v>
      </c>
      <c r="R154" s="15">
        <v>1</v>
      </c>
      <c r="S154" s="15">
        <v>-1</v>
      </c>
      <c r="T154" s="15">
        <v>-1</v>
      </c>
      <c r="U154" s="15">
        <v>-1</v>
      </c>
      <c r="V154" s="15">
        <v>-1</v>
      </c>
      <c r="W154" s="15">
        <v>-1</v>
      </c>
      <c r="X154" s="15">
        <v>-1</v>
      </c>
      <c r="Y154" s="15">
        <v>1</v>
      </c>
      <c r="Z154" s="15">
        <v>1</v>
      </c>
      <c r="AA154" s="15">
        <v>1</v>
      </c>
      <c r="AB154" s="15">
        <v>-1</v>
      </c>
      <c r="AC154" s="15">
        <v>-1</v>
      </c>
      <c r="AD154" s="15">
        <v>-1</v>
      </c>
      <c r="AE154" s="15">
        <v>-1</v>
      </c>
      <c r="AF154" s="15">
        <v>-1</v>
      </c>
      <c r="AG154" s="15">
        <v>1</v>
      </c>
    </row>
    <row r="155" spans="1:33" s="6" customFormat="1" x14ac:dyDescent="0.45">
      <c r="A155" s="15" t="s">
        <v>240</v>
      </c>
      <c r="B155" s="15">
        <v>2014</v>
      </c>
      <c r="C155" s="15">
        <v>2014</v>
      </c>
      <c r="E155" s="15">
        <v>-1</v>
      </c>
      <c r="F155" s="15">
        <v>-1</v>
      </c>
      <c r="G155">
        <v>1.5404332293062699</v>
      </c>
      <c r="H155">
        <v>4.7876816631453902</v>
      </c>
      <c r="I155" s="15">
        <v>-1</v>
      </c>
      <c r="J155">
        <v>14.0315047052979</v>
      </c>
      <c r="K155" s="15">
        <v>-1</v>
      </c>
      <c r="L155" s="15">
        <v>-1</v>
      </c>
      <c r="M155" s="15">
        <v>-1</v>
      </c>
      <c r="O155" s="15">
        <v>1</v>
      </c>
      <c r="P155" s="15">
        <v>1</v>
      </c>
      <c r="Q155" s="15">
        <v>1</v>
      </c>
      <c r="R155" s="15">
        <v>1</v>
      </c>
      <c r="S155" s="15">
        <v>-1</v>
      </c>
      <c r="T155" s="15">
        <v>-1</v>
      </c>
      <c r="U155" s="15">
        <v>-1</v>
      </c>
      <c r="V155" s="15">
        <v>-1</v>
      </c>
      <c r="W155" s="15">
        <v>-1</v>
      </c>
      <c r="X155" s="15">
        <v>-1</v>
      </c>
      <c r="Y155" s="15">
        <v>1</v>
      </c>
      <c r="Z155" s="15">
        <v>1</v>
      </c>
      <c r="AA155" s="15">
        <v>1</v>
      </c>
      <c r="AB155" s="15">
        <v>-1</v>
      </c>
      <c r="AC155" s="15">
        <v>-1</v>
      </c>
      <c r="AD155" s="15">
        <v>-1</v>
      </c>
      <c r="AE155" s="15">
        <v>-1</v>
      </c>
      <c r="AF155" s="15">
        <v>-1</v>
      </c>
      <c r="AG155" s="15">
        <v>1</v>
      </c>
    </row>
    <row r="156" spans="1:33" s="6" customFormat="1" x14ac:dyDescent="0.45">
      <c r="A156" s="15" t="s">
        <v>241</v>
      </c>
      <c r="B156" s="15">
        <v>2015</v>
      </c>
      <c r="C156" s="15">
        <v>2015</v>
      </c>
      <c r="E156" s="15">
        <v>-1</v>
      </c>
      <c r="F156" s="15">
        <v>-1</v>
      </c>
      <c r="G156">
        <v>1.5404332293062699</v>
      </c>
      <c r="H156">
        <v>4.7876816631453902</v>
      </c>
      <c r="I156" s="15">
        <v>-1</v>
      </c>
      <c r="J156">
        <v>14.0315047052979</v>
      </c>
      <c r="K156" s="15">
        <v>-1</v>
      </c>
      <c r="L156" s="15">
        <v>-1</v>
      </c>
      <c r="M156" s="15">
        <v>-1</v>
      </c>
      <c r="O156" s="15">
        <v>1</v>
      </c>
      <c r="P156" s="15">
        <v>1</v>
      </c>
      <c r="Q156" s="15">
        <v>1</v>
      </c>
      <c r="R156" s="15">
        <v>1</v>
      </c>
      <c r="S156" s="15">
        <v>-1</v>
      </c>
      <c r="T156" s="15">
        <v>-1</v>
      </c>
      <c r="U156" s="15">
        <v>-1</v>
      </c>
      <c r="V156" s="15">
        <v>-1</v>
      </c>
      <c r="W156" s="15">
        <v>-1</v>
      </c>
      <c r="X156" s="15">
        <v>-1</v>
      </c>
      <c r="Y156" s="15">
        <v>1</v>
      </c>
      <c r="Z156" s="15">
        <v>1</v>
      </c>
      <c r="AA156" s="15">
        <v>1</v>
      </c>
      <c r="AB156" s="15">
        <v>-1</v>
      </c>
      <c r="AC156" s="15">
        <v>-1</v>
      </c>
      <c r="AD156" s="15">
        <v>-1</v>
      </c>
      <c r="AE156" s="15">
        <v>-1</v>
      </c>
      <c r="AF156" s="15">
        <v>-1</v>
      </c>
      <c r="AG156" s="15">
        <v>1</v>
      </c>
    </row>
    <row r="157" spans="1:33" x14ac:dyDescent="0.45">
      <c r="A157" s="3" t="s">
        <v>53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81094-9D46-43E4-BC08-F8B0708403ED}">
  <dimension ref="A1:J129"/>
  <sheetViews>
    <sheetView topLeftCell="A111" workbookViewId="0">
      <selection activeCell="A124" sqref="A124:XFD124"/>
    </sheetView>
  </sheetViews>
  <sheetFormatPr defaultColWidth="12.53125" defaultRowHeight="14.25" x14ac:dyDescent="0.45"/>
  <cols>
    <col min="1" max="1" width="39.53125" style="1" customWidth="1"/>
    <col min="2" max="2" width="13.46484375" style="10" customWidth="1"/>
    <col min="3" max="16384" width="12.53125" style="1"/>
  </cols>
  <sheetData>
    <row r="1" spans="1:2" s="7" customFormat="1" x14ac:dyDescent="0.45">
      <c r="A1" s="7" t="s">
        <v>0</v>
      </c>
      <c r="B1" s="9"/>
    </row>
    <row r="2" spans="1:2" s="2" customFormat="1" x14ac:dyDescent="0.45">
      <c r="B2" s="10"/>
    </row>
    <row r="3" spans="1:2" s="2" customFormat="1" x14ac:dyDescent="0.45">
      <c r="A3" s="2" t="s">
        <v>1</v>
      </c>
      <c r="B3" s="10"/>
    </row>
    <row r="4" spans="1:2" s="2" customFormat="1" x14ac:dyDescent="0.45">
      <c r="B4" s="10"/>
    </row>
    <row r="5" spans="1:2" s="2" customFormat="1" x14ac:dyDescent="0.45">
      <c r="A5" s="2" t="s">
        <v>78</v>
      </c>
      <c r="B5" s="10"/>
    </row>
    <row r="6" spans="1:2" s="2" customFormat="1" x14ac:dyDescent="0.45">
      <c r="A6" s="2" t="s">
        <v>79</v>
      </c>
      <c r="B6" s="10"/>
    </row>
    <row r="7" spans="1:2" s="2" customFormat="1" x14ac:dyDescent="0.45">
      <c r="A7" s="2" t="s">
        <v>80</v>
      </c>
      <c r="B7" s="10"/>
    </row>
    <row r="8" spans="1:2" s="2" customFormat="1" x14ac:dyDescent="0.45">
      <c r="B8" s="10"/>
    </row>
    <row r="9" spans="1:2" s="2" customFormat="1" x14ac:dyDescent="0.45">
      <c r="A9" s="2" t="s">
        <v>2</v>
      </c>
      <c r="B9" s="10"/>
    </row>
    <row r="10" spans="1:2" s="2" customFormat="1" x14ac:dyDescent="0.45">
      <c r="A10" s="2" t="s">
        <v>3</v>
      </c>
      <c r="B10" s="10"/>
    </row>
    <row r="11" spans="1:2" s="2" customFormat="1" x14ac:dyDescent="0.45">
      <c r="A11" s="2" t="s">
        <v>4</v>
      </c>
      <c r="B11" s="10"/>
    </row>
    <row r="12" spans="1:2" s="2" customFormat="1" x14ac:dyDescent="0.45">
      <c r="B12" s="10"/>
    </row>
    <row r="13" spans="1:2" s="2" customFormat="1" x14ac:dyDescent="0.45">
      <c r="A13" s="2" t="s">
        <v>92</v>
      </c>
      <c r="B13" s="10"/>
    </row>
    <row r="14" spans="1:2" s="2" customFormat="1" x14ac:dyDescent="0.45">
      <c r="B14" s="10"/>
    </row>
    <row r="15" spans="1:2" s="2" customFormat="1" x14ac:dyDescent="0.45">
      <c r="A15" s="2" t="s">
        <v>5</v>
      </c>
      <c r="B15" s="10"/>
    </row>
    <row r="16" spans="1:2" s="2" customFormat="1" x14ac:dyDescent="0.45">
      <c r="B16" s="10"/>
    </row>
    <row r="17" spans="1:2" s="2" customFormat="1" x14ac:dyDescent="0.45">
      <c r="A17" s="2" t="s">
        <v>6</v>
      </c>
      <c r="B17" s="10"/>
    </row>
    <row r="18" spans="1:2" s="2" customFormat="1" x14ac:dyDescent="0.45">
      <c r="B18" s="10"/>
    </row>
    <row r="19" spans="1:2" s="2" customFormat="1" x14ac:dyDescent="0.45">
      <c r="A19" s="2" t="s">
        <v>66</v>
      </c>
      <c r="B19" s="10"/>
    </row>
    <row r="20" spans="1:2" s="2" customFormat="1" x14ac:dyDescent="0.45">
      <c r="A20" s="2" t="s">
        <v>82</v>
      </c>
      <c r="B20" s="10"/>
    </row>
    <row r="21" spans="1:2" s="2" customFormat="1" x14ac:dyDescent="0.45">
      <c r="B21" s="10"/>
    </row>
    <row r="22" spans="1:2" s="2" customFormat="1" x14ac:dyDescent="0.45">
      <c r="A22" s="2" t="s">
        <v>7</v>
      </c>
      <c r="B22" s="10"/>
    </row>
    <row r="23" spans="1:2" s="2" customFormat="1" x14ac:dyDescent="0.45">
      <c r="B23" s="10"/>
    </row>
    <row r="24" spans="1:2" s="2" customFormat="1" x14ac:dyDescent="0.45">
      <c r="A24" s="2" t="s">
        <v>8</v>
      </c>
      <c r="B24" s="10"/>
    </row>
    <row r="25" spans="1:2" s="2" customFormat="1" x14ac:dyDescent="0.45">
      <c r="B25" s="10"/>
    </row>
    <row r="26" spans="1:2" s="2" customFormat="1" x14ac:dyDescent="0.45">
      <c r="A26" s="2" t="s">
        <v>9</v>
      </c>
      <c r="B26" s="10"/>
    </row>
    <row r="27" spans="1:2" s="2" customFormat="1" x14ac:dyDescent="0.45">
      <c r="B27" s="10"/>
    </row>
    <row r="28" spans="1:2" s="2" customFormat="1" x14ac:dyDescent="0.45">
      <c r="A28" s="2" t="s">
        <v>10</v>
      </c>
      <c r="B28" s="10"/>
    </row>
    <row r="29" spans="1:2" s="2" customFormat="1" x14ac:dyDescent="0.45">
      <c r="B29" s="10"/>
    </row>
    <row r="30" spans="1:2" s="2" customFormat="1" x14ac:dyDescent="0.45">
      <c r="A30" s="2" t="s">
        <v>11</v>
      </c>
      <c r="B30" s="10"/>
    </row>
    <row r="31" spans="1:2" s="2" customFormat="1" x14ac:dyDescent="0.45">
      <c r="B31" s="10"/>
    </row>
    <row r="32" spans="1:2" s="2" customFormat="1" x14ac:dyDescent="0.45">
      <c r="A32" s="2" t="s">
        <v>12</v>
      </c>
      <c r="B32" s="10"/>
    </row>
    <row r="33" spans="1:3" s="2" customFormat="1" x14ac:dyDescent="0.45">
      <c r="B33" s="10"/>
    </row>
    <row r="34" spans="1:3" s="2" customFormat="1" x14ac:dyDescent="0.45">
      <c r="A34" s="2" t="s">
        <v>13</v>
      </c>
      <c r="B34" s="10"/>
    </row>
    <row r="35" spans="1:3" s="2" customFormat="1" x14ac:dyDescent="0.45">
      <c r="A35" s="2" t="s">
        <v>14</v>
      </c>
      <c r="B35" s="10"/>
    </row>
    <row r="36" spans="1:3" s="2" customFormat="1" x14ac:dyDescent="0.45">
      <c r="B36" s="10"/>
    </row>
    <row r="37" spans="1:3" s="2" customFormat="1" x14ac:dyDescent="0.45">
      <c r="A37" s="2" t="s">
        <v>15</v>
      </c>
      <c r="B37" s="10"/>
    </row>
    <row r="38" spans="1:3" s="2" customFormat="1" x14ac:dyDescent="0.45">
      <c r="B38" s="10"/>
    </row>
    <row r="39" spans="1:3" s="2" customFormat="1" x14ac:dyDescent="0.45">
      <c r="A39" s="2" t="s">
        <v>16</v>
      </c>
      <c r="B39" s="10"/>
    </row>
    <row r="41" spans="1:3" s="3" customFormat="1" x14ac:dyDescent="0.45">
      <c r="A41" s="3" t="s">
        <v>17</v>
      </c>
      <c r="B41" s="11" t="s">
        <v>18</v>
      </c>
    </row>
    <row r="43" spans="1:3" x14ac:dyDescent="0.45">
      <c r="A43" s="5" t="s">
        <v>19</v>
      </c>
      <c r="B43" s="12" t="s">
        <v>204</v>
      </c>
      <c r="C43" s="2" t="s">
        <v>20</v>
      </c>
    </row>
    <row r="44" spans="1:3" x14ac:dyDescent="0.45">
      <c r="A44" s="5" t="s">
        <v>28</v>
      </c>
      <c r="B44" s="12" t="s">
        <v>60</v>
      </c>
      <c r="C44" s="2" t="s">
        <v>29</v>
      </c>
    </row>
    <row r="45" spans="1:3" x14ac:dyDescent="0.45">
      <c r="A45" s="5" t="s">
        <v>21</v>
      </c>
      <c r="B45" s="12" t="s">
        <v>22</v>
      </c>
      <c r="C45" s="2" t="s">
        <v>23</v>
      </c>
    </row>
    <row r="46" spans="1:3" x14ac:dyDescent="0.45">
      <c r="A46" s="5"/>
      <c r="B46" s="12"/>
      <c r="C46" s="2"/>
    </row>
    <row r="47" spans="1:3" x14ac:dyDescent="0.45">
      <c r="A47" s="5" t="s">
        <v>24</v>
      </c>
      <c r="B47" s="12" t="b">
        <v>1</v>
      </c>
      <c r="C47" s="2" t="s">
        <v>25</v>
      </c>
    </row>
    <row r="48" spans="1:3" x14ac:dyDescent="0.45">
      <c r="A48" s="5" t="s">
        <v>26</v>
      </c>
      <c r="B48" s="12" t="b">
        <v>0</v>
      </c>
      <c r="C48" s="2" t="s">
        <v>27</v>
      </c>
    </row>
    <row r="49" spans="1:4" x14ac:dyDescent="0.45">
      <c r="A49" s="5" t="s">
        <v>146</v>
      </c>
      <c r="B49" s="12" t="b">
        <v>1</v>
      </c>
      <c r="C49" s="2" t="s">
        <v>147</v>
      </c>
    </row>
    <row r="52" spans="1:4" x14ac:dyDescent="0.45">
      <c r="C52" s="2"/>
    </row>
    <row r="53" spans="1:4" s="3" customFormat="1" x14ac:dyDescent="0.45">
      <c r="A53" s="3" t="s">
        <v>30</v>
      </c>
      <c r="B53" s="11" t="s">
        <v>31</v>
      </c>
      <c r="C53" s="4"/>
    </row>
    <row r="54" spans="1:4" x14ac:dyDescent="0.45">
      <c r="C54" s="2"/>
    </row>
    <row r="55" spans="1:4" x14ac:dyDescent="0.45">
      <c r="A55" s="5" t="s">
        <v>55</v>
      </c>
      <c r="B55" s="13">
        <v>1000000000000</v>
      </c>
      <c r="C55" s="2" t="s">
        <v>57</v>
      </c>
    </row>
    <row r="56" spans="1:4" x14ac:dyDescent="0.45">
      <c r="A56" s="5" t="s">
        <v>56</v>
      </c>
      <c r="B56" s="13">
        <v>1000000000000</v>
      </c>
      <c r="C56" s="2" t="s">
        <v>58</v>
      </c>
    </row>
    <row r="57" spans="1:4" x14ac:dyDescent="0.45">
      <c r="A57" s="5"/>
      <c r="B57" s="12"/>
      <c r="C57" s="2"/>
    </row>
    <row r="58" spans="1:4" x14ac:dyDescent="0.45">
      <c r="A58" s="5" t="s">
        <v>32</v>
      </c>
      <c r="B58" s="12" t="s">
        <v>63</v>
      </c>
      <c r="C58" s="2"/>
    </row>
    <row r="59" spans="1:4" x14ac:dyDescent="0.45">
      <c r="A59" s="5" t="s">
        <v>71</v>
      </c>
      <c r="B59" s="12" t="b">
        <v>1</v>
      </c>
      <c r="C59" s="2" t="s">
        <v>72</v>
      </c>
    </row>
    <row r="60" spans="1:4" x14ac:dyDescent="0.45">
      <c r="A60" s="5"/>
      <c r="B60" s="12"/>
      <c r="C60" s="2"/>
      <c r="D60" s="2"/>
    </row>
    <row r="61" spans="1:4" x14ac:dyDescent="0.45">
      <c r="A61" s="5" t="s">
        <v>33</v>
      </c>
      <c r="B61" s="12">
        <v>2015</v>
      </c>
      <c r="C61" s="2" t="s">
        <v>101</v>
      </c>
      <c r="D61" s="2"/>
    </row>
    <row r="62" spans="1:4" x14ac:dyDescent="0.45">
      <c r="A62" s="5" t="s">
        <v>34</v>
      </c>
      <c r="B62" s="12">
        <v>1</v>
      </c>
      <c r="C62" s="2" t="s">
        <v>101</v>
      </c>
      <c r="D62" s="2"/>
    </row>
    <row r="63" spans="1:4" x14ac:dyDescent="0.45">
      <c r="A63" s="5" t="s">
        <v>35</v>
      </c>
      <c r="B63" s="12">
        <v>1</v>
      </c>
      <c r="C63" s="2" t="s">
        <v>101</v>
      </c>
      <c r="D63" s="2"/>
    </row>
    <row r="64" spans="1:4" x14ac:dyDescent="0.45">
      <c r="A64" s="5" t="s">
        <v>36</v>
      </c>
      <c r="B64" s="12">
        <v>1</v>
      </c>
      <c r="C64" s="2" t="s">
        <v>101</v>
      </c>
      <c r="D64" s="2"/>
    </row>
    <row r="65" spans="1:5" x14ac:dyDescent="0.45">
      <c r="A65" s="5" t="s">
        <v>37</v>
      </c>
      <c r="B65" s="12">
        <v>2015</v>
      </c>
      <c r="C65" s="2" t="s">
        <v>101</v>
      </c>
      <c r="D65" s="2"/>
    </row>
    <row r="66" spans="1:5" x14ac:dyDescent="0.45">
      <c r="A66" s="5" t="s">
        <v>38</v>
      </c>
      <c r="B66" s="12">
        <v>12</v>
      </c>
      <c r="C66" s="2" t="s">
        <v>101</v>
      </c>
      <c r="D66" s="2"/>
    </row>
    <row r="67" spans="1:5" x14ac:dyDescent="0.45">
      <c r="A67" s="5" t="s">
        <v>39</v>
      </c>
      <c r="B67" s="12">
        <v>31</v>
      </c>
      <c r="C67" s="2" t="s">
        <v>101</v>
      </c>
      <c r="D67" s="2"/>
    </row>
    <row r="68" spans="1:5" x14ac:dyDescent="0.45">
      <c r="A68" s="5" t="s">
        <v>40</v>
      </c>
      <c r="B68" s="12">
        <v>24</v>
      </c>
      <c r="C68" s="2" t="s">
        <v>101</v>
      </c>
      <c r="D68" s="2"/>
    </row>
    <row r="69" spans="1:5" x14ac:dyDescent="0.45">
      <c r="A69" s="5"/>
      <c r="B69" s="12"/>
      <c r="C69" s="2"/>
      <c r="D69" s="2"/>
    </row>
    <row r="70" spans="1:5" x14ac:dyDescent="0.45">
      <c r="A70" s="5" t="s">
        <v>170</v>
      </c>
      <c r="B70" s="12">
        <v>0</v>
      </c>
      <c r="C70" s="2" t="s">
        <v>171</v>
      </c>
      <c r="D70" s="2"/>
    </row>
    <row r="71" spans="1:5" x14ac:dyDescent="0.45">
      <c r="A71" s="5"/>
      <c r="B71" s="12"/>
      <c r="C71" s="2"/>
      <c r="D71" s="2"/>
    </row>
    <row r="72" spans="1:5" x14ac:dyDescent="0.45">
      <c r="A72" s="5" t="s">
        <v>41</v>
      </c>
      <c r="B72" s="12" t="s">
        <v>61</v>
      </c>
      <c r="C72" s="2"/>
      <c r="D72" s="2"/>
    </row>
    <row r="73" spans="1:5" x14ac:dyDescent="0.45">
      <c r="A73" s="5" t="s">
        <v>93</v>
      </c>
      <c r="B73" s="19">
        <v>1.9528741509529837E-2</v>
      </c>
      <c r="C73" s="2" t="s">
        <v>65</v>
      </c>
      <c r="D73" s="20">
        <v>1.9528741509529837E-2</v>
      </c>
      <c r="E73" s="2" t="s">
        <v>180</v>
      </c>
    </row>
    <row r="74" spans="1:5" x14ac:dyDescent="0.45">
      <c r="A74" s="5" t="s">
        <v>83</v>
      </c>
      <c r="B74" s="13">
        <f>0.00000001</f>
        <v>1E-8</v>
      </c>
      <c r="C74" s="2" t="s">
        <v>42</v>
      </c>
      <c r="D74" s="2"/>
    </row>
    <row r="75" spans="1:5" x14ac:dyDescent="0.45">
      <c r="A75" s="5" t="s">
        <v>158</v>
      </c>
      <c r="B75" s="13">
        <v>0</v>
      </c>
      <c r="C75" s="2" t="s">
        <v>159</v>
      </c>
      <c r="D75" s="2" t="s">
        <v>160</v>
      </c>
    </row>
    <row r="76" spans="1:5" x14ac:dyDescent="0.45">
      <c r="A76" s="5" t="s">
        <v>157</v>
      </c>
      <c r="B76" s="13">
        <v>0</v>
      </c>
      <c r="C76" s="2" t="s">
        <v>156</v>
      </c>
      <c r="D76" s="2" t="s">
        <v>161</v>
      </c>
    </row>
    <row r="77" spans="1:5" x14ac:dyDescent="0.45">
      <c r="A77" s="5"/>
      <c r="B77" s="12"/>
      <c r="C77" s="2"/>
      <c r="D77" s="2"/>
    </row>
    <row r="78" spans="1:5" x14ac:dyDescent="0.45">
      <c r="A78" s="5" t="s">
        <v>43</v>
      </c>
      <c r="B78" s="12" t="s">
        <v>62</v>
      </c>
      <c r="C78" s="2"/>
      <c r="D78" s="2"/>
    </row>
    <row r="79" spans="1:5" x14ac:dyDescent="0.45">
      <c r="A79" s="5" t="s">
        <v>94</v>
      </c>
      <c r="B79" s="19">
        <v>2.0648572594225215E-2</v>
      </c>
      <c r="C79" s="2" t="s">
        <v>65</v>
      </c>
      <c r="D79" s="20">
        <v>2.0648572594225215E-2</v>
      </c>
      <c r="E79" s="2" t="s">
        <v>180</v>
      </c>
    </row>
    <row r="80" spans="1:5" x14ac:dyDescent="0.45">
      <c r="A80" s="5" t="s">
        <v>84</v>
      </c>
      <c r="B80" s="13">
        <v>2E-8</v>
      </c>
      <c r="C80" s="2" t="s">
        <v>45</v>
      </c>
      <c r="D80" s="2"/>
    </row>
    <row r="81" spans="1:5" x14ac:dyDescent="0.45">
      <c r="A81" s="5" t="s">
        <v>162</v>
      </c>
      <c r="B81" s="13">
        <v>0</v>
      </c>
      <c r="C81" s="2" t="s">
        <v>159</v>
      </c>
      <c r="D81" s="2" t="s">
        <v>160</v>
      </c>
    </row>
    <row r="82" spans="1:5" x14ac:dyDescent="0.45">
      <c r="A82" s="5" t="s">
        <v>163</v>
      </c>
      <c r="B82" s="13">
        <v>0</v>
      </c>
      <c r="C82" s="2" t="s">
        <v>156</v>
      </c>
      <c r="D82" s="2" t="s">
        <v>161</v>
      </c>
    </row>
    <row r="83" spans="1:5" x14ac:dyDescent="0.45">
      <c r="A83" s="5"/>
      <c r="B83" s="12"/>
      <c r="C83" s="2"/>
      <c r="D83" s="2"/>
    </row>
    <row r="84" spans="1:5" x14ac:dyDescent="0.45">
      <c r="A84" s="5" t="s">
        <v>95</v>
      </c>
      <c r="B84" s="19">
        <v>1.1841887362491711E-2</v>
      </c>
      <c r="C84" s="2" t="s">
        <v>65</v>
      </c>
      <c r="D84" s="20">
        <v>1.1841887362491711E-2</v>
      </c>
      <c r="E84" s="2" t="s">
        <v>180</v>
      </c>
    </row>
    <row r="85" spans="1:5" x14ac:dyDescent="0.45">
      <c r="A85" s="5" t="s">
        <v>85</v>
      </c>
      <c r="B85" s="19">
        <v>2.2590009128958689E-2</v>
      </c>
      <c r="C85" s="2" t="s">
        <v>44</v>
      </c>
      <c r="D85" s="20">
        <v>2.2590009128958689E-2</v>
      </c>
      <c r="E85" s="2" t="s">
        <v>180</v>
      </c>
    </row>
    <row r="86" spans="1:5" x14ac:dyDescent="0.45">
      <c r="A86" s="5" t="s">
        <v>164</v>
      </c>
      <c r="B86" s="13">
        <v>0</v>
      </c>
      <c r="C86" s="2" t="s">
        <v>159</v>
      </c>
      <c r="D86" s="2" t="s">
        <v>160</v>
      </c>
    </row>
    <row r="87" spans="1:5" x14ac:dyDescent="0.45">
      <c r="A87" s="5" t="s">
        <v>165</v>
      </c>
      <c r="B87" s="18">
        <v>0.49</v>
      </c>
      <c r="C87" s="2" t="s">
        <v>156</v>
      </c>
      <c r="D87" s="2" t="s">
        <v>172</v>
      </c>
    </row>
    <row r="88" spans="1:5" x14ac:dyDescent="0.45">
      <c r="A88" s="5"/>
      <c r="B88" s="12"/>
      <c r="C88" s="2"/>
      <c r="D88" s="2"/>
    </row>
    <row r="89" spans="1:5" x14ac:dyDescent="0.45">
      <c r="A89" s="5" t="s">
        <v>154</v>
      </c>
      <c r="B89" s="19">
        <v>2.7271220888813726E-2</v>
      </c>
      <c r="C89" s="2" t="s">
        <v>65</v>
      </c>
      <c r="D89" s="20">
        <v>2.7271220888813726E-2</v>
      </c>
      <c r="E89" s="2" t="s">
        <v>180</v>
      </c>
    </row>
    <row r="90" spans="1:5" x14ac:dyDescent="0.45">
      <c r="A90" s="5" t="s">
        <v>155</v>
      </c>
      <c r="B90" s="19">
        <v>2.9679010772171249E-2</v>
      </c>
      <c r="C90" s="2" t="s">
        <v>44</v>
      </c>
      <c r="D90" s="20">
        <v>2.9679010772171249E-2</v>
      </c>
      <c r="E90" s="2" t="s">
        <v>180</v>
      </c>
    </row>
    <row r="91" spans="1:5" x14ac:dyDescent="0.45">
      <c r="A91" s="5" t="s">
        <v>166</v>
      </c>
      <c r="B91" s="13">
        <v>0</v>
      </c>
      <c r="C91" s="2" t="s">
        <v>159</v>
      </c>
      <c r="D91" s="2" t="s">
        <v>160</v>
      </c>
    </row>
    <row r="92" spans="1:5" x14ac:dyDescent="0.45">
      <c r="A92" s="5" t="s">
        <v>167</v>
      </c>
      <c r="B92" s="18">
        <v>0.17</v>
      </c>
      <c r="C92" s="2" t="s">
        <v>156</v>
      </c>
      <c r="D92" s="2" t="s">
        <v>173</v>
      </c>
    </row>
    <row r="93" spans="1:5" x14ac:dyDescent="0.45">
      <c r="A93" s="5"/>
      <c r="B93" s="12"/>
      <c r="C93" s="2"/>
      <c r="D93" s="2"/>
    </row>
    <row r="94" spans="1:5" x14ac:dyDescent="0.45">
      <c r="A94" s="5" t="s">
        <v>96</v>
      </c>
      <c r="B94" s="19">
        <v>6.2433901191501419E-2</v>
      </c>
      <c r="C94" s="2" t="s">
        <v>65</v>
      </c>
      <c r="D94" s="20">
        <v>6.2433901191501419E-2</v>
      </c>
      <c r="E94" s="2" t="s">
        <v>182</v>
      </c>
    </row>
    <row r="95" spans="1:5" x14ac:dyDescent="0.45">
      <c r="A95" s="5" t="s">
        <v>86</v>
      </c>
      <c r="B95" s="19">
        <v>2.5158160216169324E-2</v>
      </c>
      <c r="C95" s="2" t="s">
        <v>44</v>
      </c>
      <c r="D95" s="20">
        <v>2.5158160216169324E-2</v>
      </c>
      <c r="E95" s="2" t="s">
        <v>183</v>
      </c>
    </row>
    <row r="96" spans="1:5" x14ac:dyDescent="0.45">
      <c r="A96" s="5" t="s">
        <v>168</v>
      </c>
      <c r="B96" s="13">
        <v>0</v>
      </c>
      <c r="C96" s="2" t="s">
        <v>159</v>
      </c>
      <c r="D96" s="2" t="s">
        <v>160</v>
      </c>
    </row>
    <row r="97" spans="1:5" x14ac:dyDescent="0.45">
      <c r="A97" s="5" t="s">
        <v>169</v>
      </c>
      <c r="B97" s="13">
        <v>0</v>
      </c>
      <c r="C97" s="2" t="s">
        <v>156</v>
      </c>
      <c r="D97" s="2" t="s">
        <v>161</v>
      </c>
    </row>
    <row r="98" spans="1:5" x14ac:dyDescent="0.45">
      <c r="A98" s="5"/>
      <c r="B98" s="12"/>
      <c r="C98" s="2"/>
      <c r="D98" s="2"/>
    </row>
    <row r="99" spans="1:5" x14ac:dyDescent="0.45">
      <c r="A99" s="5" t="s">
        <v>97</v>
      </c>
      <c r="B99" s="19">
        <v>4.2392529406082022E-3</v>
      </c>
      <c r="C99" s="2" t="s">
        <v>73</v>
      </c>
      <c r="D99" s="2" t="s">
        <v>184</v>
      </c>
    </row>
    <row r="100" spans="1:5" x14ac:dyDescent="0.45">
      <c r="A100" s="5" t="s">
        <v>87</v>
      </c>
      <c r="B100" s="12">
        <v>0</v>
      </c>
      <c r="C100" s="2" t="s">
        <v>65</v>
      </c>
      <c r="D100" s="2"/>
    </row>
    <row r="101" spans="1:5" x14ac:dyDescent="0.45">
      <c r="A101" s="5" t="s">
        <v>88</v>
      </c>
      <c r="B101" s="12">
        <v>0</v>
      </c>
      <c r="C101" s="2" t="s">
        <v>65</v>
      </c>
      <c r="D101" s="2"/>
    </row>
    <row r="102" spans="1:5" x14ac:dyDescent="0.45">
      <c r="A102" s="5" t="s">
        <v>46</v>
      </c>
      <c r="B102" s="12">
        <v>0.9</v>
      </c>
      <c r="C102" s="2"/>
      <c r="D102" s="2"/>
    </row>
    <row r="103" spans="1:5" x14ac:dyDescent="0.45">
      <c r="A103" s="5" t="s">
        <v>47</v>
      </c>
      <c r="B103" s="19">
        <f>1.01^(1/(24*365.24/12))-1</f>
        <v>1.3621726294266168E-5</v>
      </c>
      <c r="C103" s="2" t="s">
        <v>48</v>
      </c>
      <c r="D103" s="2"/>
      <c r="E103" s="2" t="s">
        <v>105</v>
      </c>
    </row>
    <row r="104" spans="1:5" x14ac:dyDescent="0.45">
      <c r="A104" s="5" t="s">
        <v>49</v>
      </c>
      <c r="B104" s="12">
        <v>6</v>
      </c>
      <c r="C104" s="2" t="s">
        <v>50</v>
      </c>
      <c r="D104" s="2" t="s">
        <v>75</v>
      </c>
    </row>
    <row r="105" spans="1:5" x14ac:dyDescent="0.45">
      <c r="A105" s="5"/>
      <c r="B105" s="12"/>
      <c r="C105" s="2"/>
      <c r="D105" s="2"/>
    </row>
    <row r="106" spans="1:5" x14ac:dyDescent="0.45">
      <c r="A106" s="5" t="s">
        <v>98</v>
      </c>
      <c r="B106" s="19">
        <v>2.7397260273972604E-6</v>
      </c>
      <c r="C106" s="2" t="s">
        <v>73</v>
      </c>
      <c r="D106" s="12">
        <f>0.3*0.08/8760</f>
        <v>2.7397260273972604E-6</v>
      </c>
      <c r="E106" s="2" t="s">
        <v>76</v>
      </c>
    </row>
    <row r="107" spans="1:5" x14ac:dyDescent="0.45">
      <c r="A107" s="5" t="s">
        <v>99</v>
      </c>
      <c r="B107" s="19">
        <f>1100*0.08/8760</f>
        <v>1.0045662100456621E-2</v>
      </c>
      <c r="C107" s="2" t="s">
        <v>65</v>
      </c>
      <c r="D107" s="2" t="s">
        <v>65</v>
      </c>
    </row>
    <row r="108" spans="1:5" x14ac:dyDescent="0.45">
      <c r="A108" s="5" t="s">
        <v>100</v>
      </c>
      <c r="B108" s="19">
        <f>4600*0.08/8760</f>
        <v>4.2009132420091327E-2</v>
      </c>
      <c r="C108" s="2" t="s">
        <v>65</v>
      </c>
      <c r="D108" s="2" t="s">
        <v>77</v>
      </c>
    </row>
    <row r="109" spans="1:5" x14ac:dyDescent="0.45">
      <c r="A109" s="5" t="s">
        <v>89</v>
      </c>
      <c r="B109" s="12">
        <v>0</v>
      </c>
      <c r="C109" s="2" t="s">
        <v>65</v>
      </c>
      <c r="D109" s="2"/>
    </row>
    <row r="110" spans="1:5" x14ac:dyDescent="0.45">
      <c r="A110" s="5" t="s">
        <v>90</v>
      </c>
      <c r="B110" s="12">
        <v>0</v>
      </c>
      <c r="C110" s="2" t="s">
        <v>65</v>
      </c>
      <c r="D110" s="2"/>
    </row>
    <row r="111" spans="1:5" x14ac:dyDescent="0.45">
      <c r="A111" s="5" t="s">
        <v>106</v>
      </c>
      <c r="B111" s="12">
        <f>D111</f>
        <v>1.1407453648359933E-8</v>
      </c>
      <c r="C111" s="2" t="s">
        <v>48</v>
      </c>
      <c r="D111" s="12">
        <f>1.0001^(1/(24*365.24))-1</f>
        <v>1.1407453648359933E-8</v>
      </c>
      <c r="E111" s="2" t="s">
        <v>181</v>
      </c>
    </row>
    <row r="112" spans="1:5" x14ac:dyDescent="0.45">
      <c r="A112" s="5" t="s">
        <v>64</v>
      </c>
      <c r="B112" s="12">
        <v>0.3</v>
      </c>
      <c r="C112" s="2"/>
      <c r="D112" s="2"/>
    </row>
    <row r="113" spans="1:10" x14ac:dyDescent="0.45">
      <c r="A113" s="5"/>
      <c r="B113" s="12"/>
      <c r="C113" s="2"/>
      <c r="D113" s="2"/>
    </row>
    <row r="114" spans="1:10" x14ac:dyDescent="0.45">
      <c r="A114" s="5" t="s">
        <v>91</v>
      </c>
      <c r="B114" s="12">
        <v>10</v>
      </c>
      <c r="C114" s="2" t="s">
        <v>65</v>
      </c>
      <c r="D114" s="2"/>
    </row>
    <row r="115" spans="1:10" x14ac:dyDescent="0.45">
      <c r="C115" s="10"/>
    </row>
    <row r="116" spans="1:10" x14ac:dyDescent="0.45">
      <c r="C116" s="2" t="s">
        <v>119</v>
      </c>
    </row>
    <row r="117" spans="1:10" s="3" customFormat="1" x14ac:dyDescent="0.45">
      <c r="A117" s="3" t="s">
        <v>51</v>
      </c>
      <c r="B117" s="11" t="s">
        <v>81</v>
      </c>
      <c r="C117" s="4"/>
    </row>
    <row r="118" spans="1:10" s="5" customFormat="1" ht="42.75" x14ac:dyDescent="0.45">
      <c r="A118" s="5" t="s">
        <v>52</v>
      </c>
      <c r="B118" s="5" t="s">
        <v>187</v>
      </c>
      <c r="C118" s="5" t="s">
        <v>195</v>
      </c>
      <c r="D118" s="5" t="s">
        <v>185</v>
      </c>
      <c r="E118" s="5" t="s">
        <v>186</v>
      </c>
      <c r="F118" s="5" t="s">
        <v>188</v>
      </c>
      <c r="G118" s="5" t="s">
        <v>189</v>
      </c>
      <c r="H118" s="5" t="s">
        <v>199</v>
      </c>
      <c r="I118" s="5" t="s">
        <v>202</v>
      </c>
      <c r="J118" s="5" t="s">
        <v>203</v>
      </c>
    </row>
    <row r="119" spans="1:10" x14ac:dyDescent="0.45">
      <c r="B119" s="1"/>
    </row>
    <row r="120" spans="1:10" s="15" customFormat="1" x14ac:dyDescent="0.45">
      <c r="A120" s="15" t="s">
        <v>190</v>
      </c>
      <c r="B120" s="15">
        <v>-1</v>
      </c>
      <c r="C120" s="15">
        <v>-1</v>
      </c>
      <c r="D120" s="15">
        <v>-1</v>
      </c>
      <c r="E120" s="15">
        <v>-1</v>
      </c>
      <c r="F120" s="15">
        <v>-1</v>
      </c>
      <c r="G120" s="15">
        <v>-1</v>
      </c>
      <c r="H120" s="15">
        <v>-1</v>
      </c>
      <c r="I120" s="15">
        <v>-1</v>
      </c>
      <c r="J120" s="15">
        <v>-1</v>
      </c>
    </row>
    <row r="121" spans="1:10" s="15" customFormat="1" x14ac:dyDescent="0.45">
      <c r="A121" s="15" t="s">
        <v>193</v>
      </c>
      <c r="B121" s="15">
        <v>0.5</v>
      </c>
      <c r="C121" s="15">
        <v>-1</v>
      </c>
      <c r="D121" s="15">
        <v>-1</v>
      </c>
      <c r="E121" s="15">
        <v>-1</v>
      </c>
      <c r="F121" s="15">
        <v>-1</v>
      </c>
      <c r="G121" s="15">
        <v>-1</v>
      </c>
      <c r="H121" s="15">
        <v>-1</v>
      </c>
      <c r="I121" s="15">
        <v>-1</v>
      </c>
      <c r="J121" s="15">
        <v>-1</v>
      </c>
    </row>
    <row r="122" spans="1:10" s="15" customFormat="1" x14ac:dyDescent="0.45">
      <c r="A122" s="15" t="s">
        <v>192</v>
      </c>
      <c r="B122" s="15">
        <v>-1</v>
      </c>
      <c r="C122" s="15">
        <v>-1</v>
      </c>
      <c r="D122" s="15">
        <v>-1</v>
      </c>
      <c r="E122" s="15">
        <v>0.5</v>
      </c>
      <c r="F122" s="15">
        <v>-1</v>
      </c>
      <c r="G122" s="15">
        <v>-1</v>
      </c>
      <c r="H122" s="15">
        <v>-1</v>
      </c>
      <c r="I122" s="15">
        <v>-1</v>
      </c>
      <c r="J122" s="15">
        <v>-1</v>
      </c>
    </row>
    <row r="123" spans="1:10" s="15" customFormat="1" x14ac:dyDescent="0.45">
      <c r="A123" s="15" t="s">
        <v>197</v>
      </c>
      <c r="B123" s="15">
        <v>-1</v>
      </c>
      <c r="C123" s="15">
        <v>-1</v>
      </c>
      <c r="D123" s="15">
        <v>-1</v>
      </c>
      <c r="E123" s="15">
        <v>-1</v>
      </c>
      <c r="F123" s="15">
        <v>-1</v>
      </c>
      <c r="G123" s="15">
        <v>0.5</v>
      </c>
      <c r="H123" s="15">
        <v>-1</v>
      </c>
      <c r="I123" s="15">
        <v>-1</v>
      </c>
      <c r="J123" s="15">
        <v>-1</v>
      </c>
    </row>
    <row r="125" spans="1:10" s="3" customFormat="1" x14ac:dyDescent="0.45">
      <c r="A125" s="3" t="s">
        <v>53</v>
      </c>
      <c r="B125" s="11"/>
    </row>
    <row r="129" spans="1:1" x14ac:dyDescent="0.45">
      <c r="A129" s="1" t="s">
        <v>54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DF6E8-1214-426B-BDB4-B4912CB66B9E}">
  <dimension ref="A1:J135"/>
  <sheetViews>
    <sheetView topLeftCell="A111" workbookViewId="0">
      <selection activeCell="B43" sqref="B43"/>
    </sheetView>
  </sheetViews>
  <sheetFormatPr defaultColWidth="12.53125" defaultRowHeight="14.25" x14ac:dyDescent="0.45"/>
  <cols>
    <col min="1" max="1" width="39.53125" style="1" customWidth="1"/>
    <col min="2" max="2" width="13.46484375" style="10" customWidth="1"/>
    <col min="3" max="16384" width="12.53125" style="1"/>
  </cols>
  <sheetData>
    <row r="1" spans="1:2" s="7" customFormat="1" x14ac:dyDescent="0.45">
      <c r="A1" s="7" t="s">
        <v>0</v>
      </c>
      <c r="B1" s="9"/>
    </row>
    <row r="2" spans="1:2" s="2" customFormat="1" x14ac:dyDescent="0.45">
      <c r="B2" s="10"/>
    </row>
    <row r="3" spans="1:2" s="2" customFormat="1" x14ac:dyDescent="0.45">
      <c r="A3" s="2" t="s">
        <v>1</v>
      </c>
      <c r="B3" s="10"/>
    </row>
    <row r="4" spans="1:2" s="2" customFormat="1" x14ac:dyDescent="0.45">
      <c r="B4" s="10"/>
    </row>
    <row r="5" spans="1:2" s="2" customFormat="1" x14ac:dyDescent="0.45">
      <c r="A5" s="2" t="s">
        <v>78</v>
      </c>
      <c r="B5" s="10"/>
    </row>
    <row r="6" spans="1:2" s="2" customFormat="1" x14ac:dyDescent="0.45">
      <c r="A6" s="2" t="s">
        <v>79</v>
      </c>
      <c r="B6" s="10"/>
    </row>
    <row r="7" spans="1:2" s="2" customFormat="1" x14ac:dyDescent="0.45">
      <c r="A7" s="2" t="s">
        <v>80</v>
      </c>
      <c r="B7" s="10"/>
    </row>
    <row r="8" spans="1:2" s="2" customFormat="1" x14ac:dyDescent="0.45">
      <c r="B8" s="10"/>
    </row>
    <row r="9" spans="1:2" s="2" customFormat="1" x14ac:dyDescent="0.45">
      <c r="A9" s="2" t="s">
        <v>2</v>
      </c>
      <c r="B9" s="10"/>
    </row>
    <row r="10" spans="1:2" s="2" customFormat="1" x14ac:dyDescent="0.45">
      <c r="A10" s="2" t="s">
        <v>3</v>
      </c>
      <c r="B10" s="10"/>
    </row>
    <row r="11" spans="1:2" s="2" customFormat="1" x14ac:dyDescent="0.45">
      <c r="A11" s="2" t="s">
        <v>4</v>
      </c>
      <c r="B11" s="10"/>
    </row>
    <row r="12" spans="1:2" s="2" customFormat="1" x14ac:dyDescent="0.45">
      <c r="B12" s="10"/>
    </row>
    <row r="13" spans="1:2" s="2" customFormat="1" x14ac:dyDescent="0.45">
      <c r="A13" s="2" t="s">
        <v>92</v>
      </c>
      <c r="B13" s="10"/>
    </row>
    <row r="14" spans="1:2" s="2" customFormat="1" x14ac:dyDescent="0.45">
      <c r="B14" s="10"/>
    </row>
    <row r="15" spans="1:2" s="2" customFormat="1" x14ac:dyDescent="0.45">
      <c r="A15" s="2" t="s">
        <v>5</v>
      </c>
      <c r="B15" s="10"/>
    </row>
    <row r="16" spans="1:2" s="2" customFormat="1" x14ac:dyDescent="0.45">
      <c r="B16" s="10"/>
    </row>
    <row r="17" spans="1:2" s="2" customFormat="1" x14ac:dyDescent="0.45">
      <c r="A17" s="2" t="s">
        <v>6</v>
      </c>
      <c r="B17" s="10"/>
    </row>
    <row r="18" spans="1:2" s="2" customFormat="1" x14ac:dyDescent="0.45">
      <c r="B18" s="10"/>
    </row>
    <row r="19" spans="1:2" s="2" customFormat="1" x14ac:dyDescent="0.45">
      <c r="A19" s="2" t="s">
        <v>66</v>
      </c>
      <c r="B19" s="10"/>
    </row>
    <row r="20" spans="1:2" s="2" customFormat="1" x14ac:dyDescent="0.45">
      <c r="A20" s="2" t="s">
        <v>82</v>
      </c>
      <c r="B20" s="10"/>
    </row>
    <row r="21" spans="1:2" s="2" customFormat="1" x14ac:dyDescent="0.45">
      <c r="B21" s="10"/>
    </row>
    <row r="22" spans="1:2" s="2" customFormat="1" x14ac:dyDescent="0.45">
      <c r="A22" s="2" t="s">
        <v>7</v>
      </c>
      <c r="B22" s="10"/>
    </row>
    <row r="23" spans="1:2" s="2" customFormat="1" x14ac:dyDescent="0.45">
      <c r="B23" s="10"/>
    </row>
    <row r="24" spans="1:2" s="2" customFormat="1" x14ac:dyDescent="0.45">
      <c r="A24" s="2" t="s">
        <v>8</v>
      </c>
      <c r="B24" s="10"/>
    </row>
    <row r="25" spans="1:2" s="2" customFormat="1" x14ac:dyDescent="0.45">
      <c r="B25" s="10"/>
    </row>
    <row r="26" spans="1:2" s="2" customFormat="1" x14ac:dyDescent="0.45">
      <c r="A26" s="2" t="s">
        <v>9</v>
      </c>
      <c r="B26" s="10"/>
    </row>
    <row r="27" spans="1:2" s="2" customFormat="1" x14ac:dyDescent="0.45">
      <c r="B27" s="10"/>
    </row>
    <row r="28" spans="1:2" s="2" customFormat="1" x14ac:dyDescent="0.45">
      <c r="A28" s="2" t="s">
        <v>10</v>
      </c>
      <c r="B28" s="10"/>
    </row>
    <row r="29" spans="1:2" s="2" customFormat="1" x14ac:dyDescent="0.45">
      <c r="B29" s="10"/>
    </row>
    <row r="30" spans="1:2" s="2" customFormat="1" x14ac:dyDescent="0.45">
      <c r="A30" s="2" t="s">
        <v>11</v>
      </c>
      <c r="B30" s="10"/>
    </row>
    <row r="31" spans="1:2" s="2" customFormat="1" x14ac:dyDescent="0.45">
      <c r="B31" s="10"/>
    </row>
    <row r="32" spans="1:2" s="2" customFormat="1" x14ac:dyDescent="0.45">
      <c r="A32" s="2" t="s">
        <v>12</v>
      </c>
      <c r="B32" s="10"/>
    </row>
    <row r="33" spans="1:3" s="2" customFormat="1" x14ac:dyDescent="0.45">
      <c r="B33" s="10"/>
    </row>
    <row r="34" spans="1:3" s="2" customFormat="1" x14ac:dyDescent="0.45">
      <c r="A34" s="2" t="s">
        <v>13</v>
      </c>
      <c r="B34" s="10"/>
    </row>
    <row r="35" spans="1:3" s="2" customFormat="1" x14ac:dyDescent="0.45">
      <c r="A35" s="2" t="s">
        <v>14</v>
      </c>
      <c r="B35" s="10"/>
    </row>
    <row r="36" spans="1:3" s="2" customFormat="1" x14ac:dyDescent="0.45">
      <c r="B36" s="10"/>
    </row>
    <row r="37" spans="1:3" s="2" customFormat="1" x14ac:dyDescent="0.45">
      <c r="A37" s="2" t="s">
        <v>15</v>
      </c>
      <c r="B37" s="10"/>
    </row>
    <row r="38" spans="1:3" s="2" customFormat="1" x14ac:dyDescent="0.45">
      <c r="B38" s="10"/>
    </row>
    <row r="39" spans="1:3" s="2" customFormat="1" x14ac:dyDescent="0.45">
      <c r="A39" s="2" t="s">
        <v>16</v>
      </c>
      <c r="B39" s="10"/>
    </row>
    <row r="41" spans="1:3" s="3" customFormat="1" x14ac:dyDescent="0.45">
      <c r="A41" s="3" t="s">
        <v>17</v>
      </c>
      <c r="B41" s="11" t="s">
        <v>18</v>
      </c>
    </row>
    <row r="43" spans="1:3" x14ac:dyDescent="0.45">
      <c r="A43" s="5" t="s">
        <v>19</v>
      </c>
      <c r="B43" s="12" t="s">
        <v>204</v>
      </c>
      <c r="C43" s="2" t="s">
        <v>20</v>
      </c>
    </row>
    <row r="44" spans="1:3" x14ac:dyDescent="0.45">
      <c r="A44" s="5" t="s">
        <v>28</v>
      </c>
      <c r="B44" s="12" t="s">
        <v>60</v>
      </c>
      <c r="C44" s="2" t="s">
        <v>29</v>
      </c>
    </row>
    <row r="45" spans="1:3" x14ac:dyDescent="0.45">
      <c r="A45" s="5" t="s">
        <v>21</v>
      </c>
      <c r="B45" s="12" t="s">
        <v>22</v>
      </c>
      <c r="C45" s="2" t="s">
        <v>23</v>
      </c>
    </row>
    <row r="46" spans="1:3" x14ac:dyDescent="0.45">
      <c r="A46" s="5"/>
      <c r="B46" s="12"/>
      <c r="C46" s="2"/>
    </row>
    <row r="47" spans="1:3" x14ac:dyDescent="0.45">
      <c r="A47" s="5" t="s">
        <v>24</v>
      </c>
      <c r="B47" s="12" t="b">
        <v>1</v>
      </c>
      <c r="C47" s="2" t="s">
        <v>25</v>
      </c>
    </row>
    <row r="48" spans="1:3" x14ac:dyDescent="0.45">
      <c r="A48" s="5" t="s">
        <v>26</v>
      </c>
      <c r="B48" s="12" t="b">
        <v>0</v>
      </c>
      <c r="C48" s="2" t="s">
        <v>27</v>
      </c>
    </row>
    <row r="49" spans="1:4" x14ac:dyDescent="0.45">
      <c r="A49" s="5" t="s">
        <v>146</v>
      </c>
      <c r="B49" s="12" t="b">
        <v>1</v>
      </c>
      <c r="C49" s="2" t="s">
        <v>147</v>
      </c>
    </row>
    <row r="52" spans="1:4" x14ac:dyDescent="0.45">
      <c r="C52" s="2"/>
    </row>
    <row r="53" spans="1:4" s="3" customFormat="1" x14ac:dyDescent="0.45">
      <c r="A53" s="3" t="s">
        <v>30</v>
      </c>
      <c r="B53" s="11" t="s">
        <v>31</v>
      </c>
      <c r="C53" s="4"/>
    </row>
    <row r="54" spans="1:4" x14ac:dyDescent="0.45">
      <c r="C54" s="2"/>
    </row>
    <row r="55" spans="1:4" x14ac:dyDescent="0.45">
      <c r="A55" s="5" t="s">
        <v>55</v>
      </c>
      <c r="B55" s="13">
        <v>1000000000000</v>
      </c>
      <c r="C55" s="2" t="s">
        <v>57</v>
      </c>
    </row>
    <row r="56" spans="1:4" x14ac:dyDescent="0.45">
      <c r="A56" s="5" t="s">
        <v>56</v>
      </c>
      <c r="B56" s="13">
        <v>1000000000000</v>
      </c>
      <c r="C56" s="2" t="s">
        <v>58</v>
      </c>
    </row>
    <row r="57" spans="1:4" x14ac:dyDescent="0.45">
      <c r="A57" s="5"/>
      <c r="B57" s="12"/>
      <c r="C57" s="2"/>
    </row>
    <row r="58" spans="1:4" x14ac:dyDescent="0.45">
      <c r="A58" s="5" t="s">
        <v>32</v>
      </c>
      <c r="B58" s="12" t="s">
        <v>63</v>
      </c>
      <c r="C58" s="2"/>
    </row>
    <row r="59" spans="1:4" x14ac:dyDescent="0.45">
      <c r="A59" s="5" t="s">
        <v>71</v>
      </c>
      <c r="B59" s="12" t="b">
        <v>1</v>
      </c>
      <c r="C59" s="2" t="s">
        <v>72</v>
      </c>
    </row>
    <row r="60" spans="1:4" x14ac:dyDescent="0.45">
      <c r="A60" s="5"/>
      <c r="B60" s="12"/>
      <c r="C60" s="2"/>
      <c r="D60" s="2"/>
    </row>
    <row r="61" spans="1:4" x14ac:dyDescent="0.45">
      <c r="A61" s="5" t="s">
        <v>33</v>
      </c>
      <c r="B61" s="12">
        <v>2015</v>
      </c>
      <c r="C61" s="2" t="s">
        <v>101</v>
      </c>
      <c r="D61" s="2"/>
    </row>
    <row r="62" spans="1:4" x14ac:dyDescent="0.45">
      <c r="A62" s="5" t="s">
        <v>34</v>
      </c>
      <c r="B62" s="12">
        <v>1</v>
      </c>
      <c r="C62" s="2" t="s">
        <v>101</v>
      </c>
      <c r="D62" s="2"/>
    </row>
    <row r="63" spans="1:4" x14ac:dyDescent="0.45">
      <c r="A63" s="5" t="s">
        <v>35</v>
      </c>
      <c r="B63" s="12">
        <v>1</v>
      </c>
      <c r="C63" s="2" t="s">
        <v>101</v>
      </c>
      <c r="D63" s="2"/>
    </row>
    <row r="64" spans="1:4" x14ac:dyDescent="0.45">
      <c r="A64" s="5" t="s">
        <v>36</v>
      </c>
      <c r="B64" s="12">
        <v>1</v>
      </c>
      <c r="C64" s="2" t="s">
        <v>101</v>
      </c>
      <c r="D64" s="2"/>
    </row>
    <row r="65" spans="1:5" x14ac:dyDescent="0.45">
      <c r="A65" s="5" t="s">
        <v>37</v>
      </c>
      <c r="B65" s="12">
        <v>2015</v>
      </c>
      <c r="C65" s="2" t="s">
        <v>101</v>
      </c>
      <c r="D65" s="2"/>
    </row>
    <row r="66" spans="1:5" x14ac:dyDescent="0.45">
      <c r="A66" s="5" t="s">
        <v>38</v>
      </c>
      <c r="B66" s="12">
        <v>12</v>
      </c>
      <c r="C66" s="2" t="s">
        <v>101</v>
      </c>
      <c r="D66" s="2"/>
    </row>
    <row r="67" spans="1:5" x14ac:dyDescent="0.45">
      <c r="A67" s="5" t="s">
        <v>39</v>
      </c>
      <c r="B67" s="12">
        <v>31</v>
      </c>
      <c r="C67" s="2" t="s">
        <v>101</v>
      </c>
      <c r="D67" s="2"/>
    </row>
    <row r="68" spans="1:5" x14ac:dyDescent="0.45">
      <c r="A68" s="5" t="s">
        <v>40</v>
      </c>
      <c r="B68" s="12">
        <v>24</v>
      </c>
      <c r="C68" s="2" t="s">
        <v>101</v>
      </c>
      <c r="D68" s="2"/>
    </row>
    <row r="69" spans="1:5" x14ac:dyDescent="0.45">
      <c r="A69" s="5"/>
      <c r="B69" s="12"/>
      <c r="C69" s="2"/>
      <c r="D69" s="2"/>
    </row>
    <row r="70" spans="1:5" x14ac:dyDescent="0.45">
      <c r="A70" s="5" t="s">
        <v>170</v>
      </c>
      <c r="B70" s="12">
        <v>0</v>
      </c>
      <c r="C70" s="2" t="s">
        <v>171</v>
      </c>
      <c r="D70" s="2"/>
    </row>
    <row r="71" spans="1:5" x14ac:dyDescent="0.45">
      <c r="A71" s="5"/>
      <c r="B71" s="12"/>
      <c r="C71" s="2"/>
      <c r="D71" s="2"/>
    </row>
    <row r="72" spans="1:5" x14ac:dyDescent="0.45">
      <c r="A72" s="5" t="s">
        <v>41</v>
      </c>
      <c r="B72" s="12" t="s">
        <v>61</v>
      </c>
      <c r="C72" s="2"/>
      <c r="D72" s="2"/>
    </row>
    <row r="73" spans="1:5" x14ac:dyDescent="0.45">
      <c r="A73" s="5" t="s">
        <v>93</v>
      </c>
      <c r="B73" s="19">
        <v>1.9528741509529837E-2</v>
      </c>
      <c r="C73" s="2" t="s">
        <v>65</v>
      </c>
      <c r="D73" s="20">
        <v>1.9528741509529837E-2</v>
      </c>
      <c r="E73" s="2" t="s">
        <v>180</v>
      </c>
    </row>
    <row r="74" spans="1:5" x14ac:dyDescent="0.45">
      <c r="A74" s="5" t="s">
        <v>83</v>
      </c>
      <c r="B74" s="13">
        <f>0.00000001</f>
        <v>1E-8</v>
      </c>
      <c r="C74" s="2" t="s">
        <v>42</v>
      </c>
      <c r="D74" s="2"/>
    </row>
    <row r="75" spans="1:5" x14ac:dyDescent="0.45">
      <c r="A75" s="5" t="s">
        <v>158</v>
      </c>
      <c r="B75" s="13">
        <v>0</v>
      </c>
      <c r="C75" s="2" t="s">
        <v>159</v>
      </c>
      <c r="D75" s="2" t="s">
        <v>160</v>
      </c>
    </row>
    <row r="76" spans="1:5" x14ac:dyDescent="0.45">
      <c r="A76" s="5" t="s">
        <v>157</v>
      </c>
      <c r="B76" s="13">
        <v>0</v>
      </c>
      <c r="C76" s="2" t="s">
        <v>156</v>
      </c>
      <c r="D76" s="2" t="s">
        <v>161</v>
      </c>
    </row>
    <row r="77" spans="1:5" x14ac:dyDescent="0.45">
      <c r="A77" s="5"/>
      <c r="B77" s="12"/>
      <c r="C77" s="2"/>
      <c r="D77" s="2"/>
    </row>
    <row r="78" spans="1:5" x14ac:dyDescent="0.45">
      <c r="A78" s="5" t="s">
        <v>43</v>
      </c>
      <c r="B78" s="12" t="s">
        <v>62</v>
      </c>
      <c r="C78" s="2"/>
      <c r="D78" s="2"/>
    </row>
    <row r="79" spans="1:5" x14ac:dyDescent="0.45">
      <c r="A79" s="5" t="s">
        <v>94</v>
      </c>
      <c r="B79" s="19">
        <v>2.0648572594225215E-2</v>
      </c>
      <c r="C79" s="2" t="s">
        <v>65</v>
      </c>
      <c r="D79" s="20">
        <v>2.0648572594225215E-2</v>
      </c>
      <c r="E79" s="2" t="s">
        <v>180</v>
      </c>
    </row>
    <row r="80" spans="1:5" x14ac:dyDescent="0.45">
      <c r="A80" s="5" t="s">
        <v>84</v>
      </c>
      <c r="B80" s="13">
        <v>2E-8</v>
      </c>
      <c r="C80" s="2" t="s">
        <v>45</v>
      </c>
      <c r="D80" s="2"/>
    </row>
    <row r="81" spans="1:5" x14ac:dyDescent="0.45">
      <c r="A81" s="5" t="s">
        <v>162</v>
      </c>
      <c r="B81" s="13">
        <v>0</v>
      </c>
      <c r="C81" s="2" t="s">
        <v>159</v>
      </c>
      <c r="D81" s="2" t="s">
        <v>160</v>
      </c>
    </row>
    <row r="82" spans="1:5" x14ac:dyDescent="0.45">
      <c r="A82" s="5" t="s">
        <v>163</v>
      </c>
      <c r="B82" s="13">
        <v>0</v>
      </c>
      <c r="C82" s="2" t="s">
        <v>156</v>
      </c>
      <c r="D82" s="2" t="s">
        <v>161</v>
      </c>
    </row>
    <row r="83" spans="1:5" x14ac:dyDescent="0.45">
      <c r="A83" s="5"/>
      <c r="B83" s="12"/>
      <c r="C83" s="2"/>
      <c r="D83" s="2"/>
    </row>
    <row r="84" spans="1:5" x14ac:dyDescent="0.45">
      <c r="A84" s="5" t="s">
        <v>95</v>
      </c>
      <c r="B84" s="19">
        <v>1.1841887362491711E-2</v>
      </c>
      <c r="C84" s="2" t="s">
        <v>65</v>
      </c>
      <c r="D84" s="20">
        <v>1.1841887362491711E-2</v>
      </c>
      <c r="E84" s="2" t="s">
        <v>180</v>
      </c>
    </row>
    <row r="85" spans="1:5" x14ac:dyDescent="0.45">
      <c r="A85" s="5" t="s">
        <v>85</v>
      </c>
      <c r="B85" s="19">
        <v>2.2590009128958689E-2</v>
      </c>
      <c r="C85" s="2" t="s">
        <v>44</v>
      </c>
      <c r="D85" s="20">
        <v>2.2590009128958689E-2</v>
      </c>
      <c r="E85" s="2" t="s">
        <v>180</v>
      </c>
    </row>
    <row r="86" spans="1:5" x14ac:dyDescent="0.45">
      <c r="A86" s="5" t="s">
        <v>164</v>
      </c>
      <c r="B86" s="13">
        <v>0</v>
      </c>
      <c r="C86" s="2" t="s">
        <v>159</v>
      </c>
      <c r="D86" s="2" t="s">
        <v>160</v>
      </c>
    </row>
    <row r="87" spans="1:5" x14ac:dyDescent="0.45">
      <c r="A87" s="5" t="s">
        <v>165</v>
      </c>
      <c r="B87" s="18">
        <v>0.49</v>
      </c>
      <c r="C87" s="2" t="s">
        <v>156</v>
      </c>
      <c r="D87" s="2" t="s">
        <v>172</v>
      </c>
    </row>
    <row r="88" spans="1:5" x14ac:dyDescent="0.45">
      <c r="A88" s="5"/>
      <c r="B88" s="12"/>
      <c r="C88" s="2"/>
      <c r="D88" s="2"/>
    </row>
    <row r="89" spans="1:5" x14ac:dyDescent="0.45">
      <c r="A89" s="5" t="s">
        <v>154</v>
      </c>
      <c r="B89" s="19">
        <v>2.7271220888813726E-2</v>
      </c>
      <c r="C89" s="2" t="s">
        <v>65</v>
      </c>
      <c r="D89" s="20">
        <v>2.7271220888813726E-2</v>
      </c>
      <c r="E89" s="2" t="s">
        <v>180</v>
      </c>
    </row>
    <row r="90" spans="1:5" x14ac:dyDescent="0.45">
      <c r="A90" s="5" t="s">
        <v>155</v>
      </c>
      <c r="B90" s="19">
        <v>2.9679010772171249E-2</v>
      </c>
      <c r="C90" s="2" t="s">
        <v>44</v>
      </c>
      <c r="D90" s="20">
        <v>2.9679010772171249E-2</v>
      </c>
      <c r="E90" s="2" t="s">
        <v>180</v>
      </c>
    </row>
    <row r="91" spans="1:5" x14ac:dyDescent="0.45">
      <c r="A91" s="5" t="s">
        <v>166</v>
      </c>
      <c r="B91" s="13">
        <v>0</v>
      </c>
      <c r="C91" s="2" t="s">
        <v>159</v>
      </c>
      <c r="D91" s="2" t="s">
        <v>160</v>
      </c>
    </row>
    <row r="92" spans="1:5" x14ac:dyDescent="0.45">
      <c r="A92" s="5" t="s">
        <v>167</v>
      </c>
      <c r="B92" s="18">
        <v>0.17</v>
      </c>
      <c r="C92" s="2" t="s">
        <v>156</v>
      </c>
      <c r="D92" s="2" t="s">
        <v>173</v>
      </c>
    </row>
    <row r="93" spans="1:5" x14ac:dyDescent="0.45">
      <c r="A93" s="5"/>
      <c r="B93" s="12"/>
      <c r="C93" s="2"/>
      <c r="D93" s="2"/>
    </row>
    <row r="94" spans="1:5" x14ac:dyDescent="0.45">
      <c r="A94" s="5" t="s">
        <v>96</v>
      </c>
      <c r="B94" s="19">
        <v>6.2433901191501419E-2</v>
      </c>
      <c r="C94" s="2" t="s">
        <v>65</v>
      </c>
      <c r="D94" s="20">
        <v>6.2433901191501419E-2</v>
      </c>
      <c r="E94" s="2" t="s">
        <v>182</v>
      </c>
    </row>
    <row r="95" spans="1:5" x14ac:dyDescent="0.45">
      <c r="A95" s="5" t="s">
        <v>86</v>
      </c>
      <c r="B95" s="19">
        <v>2.5158160216169324E-2</v>
      </c>
      <c r="C95" s="2" t="s">
        <v>44</v>
      </c>
      <c r="D95" s="20">
        <v>2.5158160216169324E-2</v>
      </c>
      <c r="E95" s="2" t="s">
        <v>183</v>
      </c>
    </row>
    <row r="96" spans="1:5" x14ac:dyDescent="0.45">
      <c r="A96" s="5" t="s">
        <v>168</v>
      </c>
      <c r="B96" s="13">
        <v>0</v>
      </c>
      <c r="C96" s="2" t="s">
        <v>159</v>
      </c>
      <c r="D96" s="2" t="s">
        <v>160</v>
      </c>
    </row>
    <row r="97" spans="1:5" x14ac:dyDescent="0.45">
      <c r="A97" s="5" t="s">
        <v>169</v>
      </c>
      <c r="B97" s="13">
        <v>0</v>
      </c>
      <c r="C97" s="2" t="s">
        <v>156</v>
      </c>
      <c r="D97" s="2" t="s">
        <v>161</v>
      </c>
    </row>
    <row r="98" spans="1:5" x14ac:dyDescent="0.45">
      <c r="A98" s="5"/>
      <c r="B98" s="12"/>
      <c r="C98" s="2"/>
      <c r="D98" s="2"/>
    </row>
    <row r="99" spans="1:5" x14ac:dyDescent="0.45">
      <c r="A99" s="5" t="s">
        <v>97</v>
      </c>
      <c r="B99" s="19">
        <v>4.2392529406082022E-3</v>
      </c>
      <c r="C99" s="2" t="s">
        <v>73</v>
      </c>
      <c r="D99" s="2" t="s">
        <v>184</v>
      </c>
    </row>
    <row r="100" spans="1:5" x14ac:dyDescent="0.45">
      <c r="A100" s="5" t="s">
        <v>87</v>
      </c>
      <c r="B100" s="12">
        <v>0</v>
      </c>
      <c r="C100" s="2" t="s">
        <v>65</v>
      </c>
      <c r="D100" s="2"/>
    </row>
    <row r="101" spans="1:5" x14ac:dyDescent="0.45">
      <c r="A101" s="5" t="s">
        <v>88</v>
      </c>
      <c r="B101" s="12">
        <v>0</v>
      </c>
      <c r="C101" s="2" t="s">
        <v>65</v>
      </c>
      <c r="D101" s="2"/>
    </row>
    <row r="102" spans="1:5" x14ac:dyDescent="0.45">
      <c r="A102" s="5" t="s">
        <v>46</v>
      </c>
      <c r="B102" s="12">
        <v>0.9</v>
      </c>
      <c r="C102" s="2"/>
      <c r="D102" s="2"/>
    </row>
    <row r="103" spans="1:5" x14ac:dyDescent="0.45">
      <c r="A103" s="5" t="s">
        <v>47</v>
      </c>
      <c r="B103" s="19">
        <f>1.01^(1/(24*365.24/12))-1</f>
        <v>1.3621726294266168E-5</v>
      </c>
      <c r="C103" s="2" t="s">
        <v>48</v>
      </c>
      <c r="D103" s="2"/>
      <c r="E103" s="2" t="s">
        <v>105</v>
      </c>
    </row>
    <row r="104" spans="1:5" x14ac:dyDescent="0.45">
      <c r="A104" s="5" t="s">
        <v>49</v>
      </c>
      <c r="B104" s="12">
        <v>6</v>
      </c>
      <c r="C104" s="2" t="s">
        <v>50</v>
      </c>
      <c r="D104" s="2" t="s">
        <v>75</v>
      </c>
    </row>
    <row r="105" spans="1:5" x14ac:dyDescent="0.45">
      <c r="A105" s="5"/>
      <c r="B105" s="12"/>
      <c r="C105" s="2"/>
      <c r="D105" s="2"/>
    </row>
    <row r="106" spans="1:5" x14ac:dyDescent="0.45">
      <c r="A106" s="5" t="s">
        <v>98</v>
      </c>
      <c r="B106" s="19">
        <v>2.7397260273972604E-6</v>
      </c>
      <c r="C106" s="2" t="s">
        <v>73</v>
      </c>
      <c r="D106" s="12">
        <f>0.3*0.08/8760</f>
        <v>2.7397260273972604E-6</v>
      </c>
      <c r="E106" s="2" t="s">
        <v>76</v>
      </c>
    </row>
    <row r="107" spans="1:5" x14ac:dyDescent="0.45">
      <c r="A107" s="5" t="s">
        <v>99</v>
      </c>
      <c r="B107" s="19">
        <f>1100*0.08/8760</f>
        <v>1.0045662100456621E-2</v>
      </c>
      <c r="C107" s="2" t="s">
        <v>65</v>
      </c>
      <c r="D107" s="2" t="s">
        <v>65</v>
      </c>
    </row>
    <row r="108" spans="1:5" x14ac:dyDescent="0.45">
      <c r="A108" s="5" t="s">
        <v>100</v>
      </c>
      <c r="B108" s="19">
        <f>4600*0.08/8760</f>
        <v>4.2009132420091327E-2</v>
      </c>
      <c r="C108" s="2" t="s">
        <v>65</v>
      </c>
      <c r="D108" s="2" t="s">
        <v>77</v>
      </c>
    </row>
    <row r="109" spans="1:5" x14ac:dyDescent="0.45">
      <c r="A109" s="5" t="s">
        <v>89</v>
      </c>
      <c r="B109" s="12">
        <v>0</v>
      </c>
      <c r="C109" s="2" t="s">
        <v>65</v>
      </c>
      <c r="D109" s="2"/>
    </row>
    <row r="110" spans="1:5" x14ac:dyDescent="0.45">
      <c r="A110" s="5" t="s">
        <v>90</v>
      </c>
      <c r="B110" s="12">
        <v>0</v>
      </c>
      <c r="C110" s="2" t="s">
        <v>65</v>
      </c>
      <c r="D110" s="2"/>
    </row>
    <row r="111" spans="1:5" x14ac:dyDescent="0.45">
      <c r="A111" s="5" t="s">
        <v>106</v>
      </c>
      <c r="B111" s="12">
        <f>D111</f>
        <v>1.1407453648359933E-8</v>
      </c>
      <c r="C111" s="2" t="s">
        <v>48</v>
      </c>
      <c r="D111" s="12">
        <f>1.0001^(1/(24*365.24))-1</f>
        <v>1.1407453648359933E-8</v>
      </c>
      <c r="E111" s="2" t="s">
        <v>181</v>
      </c>
    </row>
    <row r="112" spans="1:5" x14ac:dyDescent="0.45">
      <c r="A112" s="5" t="s">
        <v>64</v>
      </c>
      <c r="B112" s="12">
        <v>0.3</v>
      </c>
      <c r="C112" s="2"/>
      <c r="D112" s="2"/>
    </row>
    <row r="113" spans="1:10" x14ac:dyDescent="0.45">
      <c r="A113" s="5"/>
      <c r="B113" s="12"/>
      <c r="C113" s="2"/>
      <c r="D113" s="2"/>
    </row>
    <row r="114" spans="1:10" x14ac:dyDescent="0.45">
      <c r="A114" s="5" t="s">
        <v>91</v>
      </c>
      <c r="B114" s="12">
        <v>10</v>
      </c>
      <c r="C114" s="2" t="s">
        <v>65</v>
      </c>
      <c r="D114" s="2"/>
    </row>
    <row r="115" spans="1:10" x14ac:dyDescent="0.45">
      <c r="C115" s="10"/>
    </row>
    <row r="116" spans="1:10" x14ac:dyDescent="0.45">
      <c r="C116" s="2" t="s">
        <v>119</v>
      </c>
    </row>
    <row r="117" spans="1:10" s="3" customFormat="1" x14ac:dyDescent="0.45">
      <c r="A117" s="3" t="s">
        <v>51</v>
      </c>
      <c r="B117" s="11" t="s">
        <v>81</v>
      </c>
      <c r="C117" s="4"/>
    </row>
    <row r="118" spans="1:10" s="5" customFormat="1" ht="42.75" x14ac:dyDescent="0.45">
      <c r="A118" s="5" t="s">
        <v>52</v>
      </c>
      <c r="B118" s="5" t="s">
        <v>187</v>
      </c>
      <c r="C118" s="5" t="s">
        <v>195</v>
      </c>
      <c r="D118" s="5" t="s">
        <v>185</v>
      </c>
      <c r="E118" s="5" t="s">
        <v>186</v>
      </c>
      <c r="F118" s="5" t="s">
        <v>188</v>
      </c>
      <c r="G118" s="5" t="s">
        <v>189</v>
      </c>
      <c r="H118" s="5" t="s">
        <v>199</v>
      </c>
      <c r="I118" s="5" t="s">
        <v>202</v>
      </c>
      <c r="J118" s="5" t="s">
        <v>203</v>
      </c>
    </row>
    <row r="119" spans="1:10" x14ac:dyDescent="0.45">
      <c r="B119" s="1"/>
    </row>
    <row r="120" spans="1:10" s="15" customFormat="1" x14ac:dyDescent="0.45">
      <c r="A120" s="15" t="s">
        <v>190</v>
      </c>
      <c r="B120" s="15">
        <v>-1</v>
      </c>
      <c r="C120" s="15">
        <v>-1</v>
      </c>
      <c r="D120" s="15">
        <v>-1</v>
      </c>
      <c r="E120" s="15">
        <v>-1</v>
      </c>
      <c r="F120" s="15">
        <v>-1</v>
      </c>
      <c r="G120" s="15">
        <v>-1</v>
      </c>
      <c r="H120" s="15">
        <v>-1</v>
      </c>
      <c r="I120" s="15">
        <v>-1</v>
      </c>
      <c r="J120" s="15">
        <v>-1</v>
      </c>
    </row>
    <row r="121" spans="1:10" s="15" customFormat="1" x14ac:dyDescent="0.45">
      <c r="A121" s="15" t="s">
        <v>193</v>
      </c>
      <c r="B121" s="15">
        <v>0.5</v>
      </c>
      <c r="C121" s="15">
        <v>-1</v>
      </c>
      <c r="D121" s="15">
        <v>-1</v>
      </c>
      <c r="E121" s="15">
        <v>-1</v>
      </c>
      <c r="F121" s="15">
        <v>-1</v>
      </c>
      <c r="G121" s="15">
        <v>-1</v>
      </c>
      <c r="H121" s="15">
        <v>-1</v>
      </c>
      <c r="I121" s="15">
        <v>-1</v>
      </c>
      <c r="J121" s="15">
        <v>-1</v>
      </c>
    </row>
    <row r="122" spans="1:10" s="15" customFormat="1" x14ac:dyDescent="0.45">
      <c r="A122" s="15" t="s">
        <v>196</v>
      </c>
      <c r="B122" s="15">
        <v>-1</v>
      </c>
      <c r="C122" s="15">
        <v>0.5</v>
      </c>
      <c r="D122" s="15">
        <v>-1</v>
      </c>
      <c r="E122" s="15">
        <v>-1</v>
      </c>
      <c r="F122" s="15">
        <v>-1</v>
      </c>
      <c r="G122" s="15">
        <v>-1</v>
      </c>
      <c r="H122" s="15">
        <v>-1</v>
      </c>
      <c r="I122" s="15">
        <v>-1</v>
      </c>
      <c r="J122" s="15">
        <v>-1</v>
      </c>
    </row>
    <row r="123" spans="1:10" s="15" customFormat="1" x14ac:dyDescent="0.45">
      <c r="A123" s="15" t="s">
        <v>191</v>
      </c>
      <c r="B123" s="15">
        <v>-1</v>
      </c>
      <c r="C123" s="15">
        <v>-1</v>
      </c>
      <c r="D123" s="15">
        <v>0.5</v>
      </c>
      <c r="E123" s="15">
        <v>-1</v>
      </c>
      <c r="F123" s="15">
        <v>-1</v>
      </c>
      <c r="G123" s="15">
        <v>-1</v>
      </c>
      <c r="H123" s="15">
        <v>-1</v>
      </c>
      <c r="I123" s="15">
        <v>-1</v>
      </c>
      <c r="J123" s="15">
        <v>-1</v>
      </c>
    </row>
    <row r="124" spans="1:10" s="15" customFormat="1" x14ac:dyDescent="0.45">
      <c r="A124" s="15" t="s">
        <v>192</v>
      </c>
      <c r="B124" s="15">
        <v>-1</v>
      </c>
      <c r="C124" s="15">
        <v>-1</v>
      </c>
      <c r="D124" s="15">
        <v>-1</v>
      </c>
      <c r="E124" s="15">
        <v>0.5</v>
      </c>
      <c r="F124" s="15">
        <v>-1</v>
      </c>
      <c r="G124" s="15">
        <v>-1</v>
      </c>
      <c r="H124" s="15">
        <v>-1</v>
      </c>
      <c r="I124" s="15">
        <v>-1</v>
      </c>
      <c r="J124" s="15">
        <v>-1</v>
      </c>
    </row>
    <row r="125" spans="1:10" s="15" customFormat="1" x14ac:dyDescent="0.45">
      <c r="A125" s="15" t="s">
        <v>194</v>
      </c>
      <c r="B125" s="15">
        <v>-1</v>
      </c>
      <c r="C125" s="15">
        <v>-1</v>
      </c>
      <c r="D125" s="15">
        <v>-1</v>
      </c>
      <c r="E125" s="15">
        <v>-1</v>
      </c>
      <c r="F125" s="15">
        <v>0.5</v>
      </c>
      <c r="G125" s="15">
        <v>-1</v>
      </c>
      <c r="H125" s="15">
        <v>-1</v>
      </c>
      <c r="I125" s="15">
        <v>-1</v>
      </c>
      <c r="J125" s="15">
        <v>-1</v>
      </c>
    </row>
    <row r="126" spans="1:10" s="15" customFormat="1" x14ac:dyDescent="0.45">
      <c r="A126" s="15" t="s">
        <v>197</v>
      </c>
      <c r="B126" s="15">
        <v>-1</v>
      </c>
      <c r="C126" s="15">
        <v>-1</v>
      </c>
      <c r="D126" s="15">
        <v>-1</v>
      </c>
      <c r="E126" s="15">
        <v>-1</v>
      </c>
      <c r="F126" s="15">
        <v>-1</v>
      </c>
      <c r="G126" s="15">
        <v>0.5</v>
      </c>
      <c r="H126" s="15">
        <v>-1</v>
      </c>
      <c r="I126" s="15">
        <v>-1</v>
      </c>
      <c r="J126" s="15">
        <v>-1</v>
      </c>
    </row>
    <row r="127" spans="1:10" s="15" customFormat="1" x14ac:dyDescent="0.45">
      <c r="A127" s="15" t="s">
        <v>198</v>
      </c>
      <c r="B127" s="15">
        <v>-1</v>
      </c>
      <c r="C127" s="15">
        <v>-1</v>
      </c>
      <c r="D127" s="15">
        <v>-1</v>
      </c>
      <c r="E127" s="15">
        <v>-1</v>
      </c>
      <c r="F127" s="15">
        <v>-1</v>
      </c>
      <c r="G127" s="15">
        <v>-1</v>
      </c>
      <c r="H127" s="15">
        <v>0.5</v>
      </c>
      <c r="I127" s="15">
        <v>-1</v>
      </c>
      <c r="J127" s="15">
        <v>-1</v>
      </c>
    </row>
    <row r="128" spans="1:10" s="15" customFormat="1" x14ac:dyDescent="0.45">
      <c r="A128" s="15" t="s">
        <v>200</v>
      </c>
      <c r="B128" s="15">
        <v>-1</v>
      </c>
      <c r="C128" s="15">
        <v>-1</v>
      </c>
      <c r="D128" s="15">
        <v>-1</v>
      </c>
      <c r="E128" s="15">
        <v>-1</v>
      </c>
      <c r="F128" s="15">
        <v>-1</v>
      </c>
      <c r="G128" s="15">
        <v>-1</v>
      </c>
      <c r="H128" s="15">
        <v>-1</v>
      </c>
      <c r="I128" s="15">
        <v>0.5</v>
      </c>
      <c r="J128" s="15">
        <v>-1</v>
      </c>
    </row>
    <row r="129" spans="1:10" s="15" customFormat="1" x14ac:dyDescent="0.45">
      <c r="A129" s="15" t="s">
        <v>201</v>
      </c>
      <c r="B129" s="15">
        <v>-1</v>
      </c>
      <c r="C129" s="15">
        <v>-1</v>
      </c>
      <c r="D129" s="15">
        <v>-1</v>
      </c>
      <c r="E129" s="15">
        <v>-1</v>
      </c>
      <c r="F129" s="15">
        <v>-1</v>
      </c>
      <c r="G129" s="15">
        <v>-1</v>
      </c>
      <c r="H129" s="15">
        <v>-1</v>
      </c>
      <c r="I129" s="15">
        <v>-1</v>
      </c>
      <c r="J129" s="15">
        <v>0.5</v>
      </c>
    </row>
    <row r="131" spans="1:10" s="3" customFormat="1" x14ac:dyDescent="0.45">
      <c r="A131" s="3" t="s">
        <v>53</v>
      </c>
      <c r="B131" s="11"/>
    </row>
    <row r="135" spans="1:10" x14ac:dyDescent="0.45">
      <c r="A135" s="1" t="s">
        <v>54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C49B8-3B14-4EAF-B724-8E52EEBD60DB}">
  <dimension ref="A1:E129"/>
  <sheetViews>
    <sheetView topLeftCell="A33" workbookViewId="0">
      <selection activeCell="B43" sqref="B43"/>
    </sheetView>
  </sheetViews>
  <sheetFormatPr defaultColWidth="16.53125" defaultRowHeight="14.25" x14ac:dyDescent="0.45"/>
  <cols>
    <col min="1" max="1" width="36" style="1" customWidth="1"/>
    <col min="2" max="2" width="17.19921875" style="10" customWidth="1"/>
    <col min="3" max="16384" width="16.53125" style="1"/>
  </cols>
  <sheetData>
    <row r="1" spans="1:2" s="7" customFormat="1" x14ac:dyDescent="0.45">
      <c r="A1" s="7" t="s">
        <v>0</v>
      </c>
      <c r="B1" s="9"/>
    </row>
    <row r="2" spans="1:2" s="2" customFormat="1" x14ac:dyDescent="0.45">
      <c r="B2" s="10"/>
    </row>
    <row r="3" spans="1:2" s="2" customFormat="1" x14ac:dyDescent="0.45">
      <c r="A3" s="2" t="s">
        <v>1</v>
      </c>
      <c r="B3" s="10"/>
    </row>
    <row r="4" spans="1:2" s="2" customFormat="1" x14ac:dyDescent="0.45">
      <c r="B4" s="10"/>
    </row>
    <row r="5" spans="1:2" s="2" customFormat="1" x14ac:dyDescent="0.45">
      <c r="A5" s="2" t="s">
        <v>78</v>
      </c>
      <c r="B5" s="10"/>
    </row>
    <row r="6" spans="1:2" s="2" customFormat="1" x14ac:dyDescent="0.45">
      <c r="A6" s="2" t="s">
        <v>79</v>
      </c>
      <c r="B6" s="10"/>
    </row>
    <row r="7" spans="1:2" s="2" customFormat="1" x14ac:dyDescent="0.45">
      <c r="A7" s="2" t="s">
        <v>80</v>
      </c>
      <c r="B7" s="10"/>
    </row>
    <row r="8" spans="1:2" s="2" customFormat="1" x14ac:dyDescent="0.45">
      <c r="B8" s="10"/>
    </row>
    <row r="9" spans="1:2" s="2" customFormat="1" x14ac:dyDescent="0.45">
      <c r="A9" s="2" t="s">
        <v>2</v>
      </c>
      <c r="B9" s="10"/>
    </row>
    <row r="10" spans="1:2" s="2" customFormat="1" x14ac:dyDescent="0.45">
      <c r="A10" s="2" t="s">
        <v>3</v>
      </c>
      <c r="B10" s="10"/>
    </row>
    <row r="11" spans="1:2" s="2" customFormat="1" x14ac:dyDescent="0.45">
      <c r="A11" s="2" t="s">
        <v>4</v>
      </c>
      <c r="B11" s="10"/>
    </row>
    <row r="12" spans="1:2" s="2" customFormat="1" x14ac:dyDescent="0.45">
      <c r="B12" s="10"/>
    </row>
    <row r="13" spans="1:2" s="2" customFormat="1" x14ac:dyDescent="0.45">
      <c r="A13" s="2" t="s">
        <v>92</v>
      </c>
      <c r="B13" s="10"/>
    </row>
    <row r="14" spans="1:2" s="2" customFormat="1" x14ac:dyDescent="0.45">
      <c r="B14" s="10"/>
    </row>
    <row r="15" spans="1:2" s="2" customFormat="1" x14ac:dyDescent="0.45">
      <c r="A15" s="2" t="s">
        <v>5</v>
      </c>
      <c r="B15" s="10"/>
    </row>
    <row r="16" spans="1:2" s="2" customFormat="1" x14ac:dyDescent="0.45">
      <c r="B16" s="10"/>
    </row>
    <row r="17" spans="1:2" s="2" customFormat="1" x14ac:dyDescent="0.45">
      <c r="A17" s="2" t="s">
        <v>6</v>
      </c>
      <c r="B17" s="10"/>
    </row>
    <row r="18" spans="1:2" s="2" customFormat="1" x14ac:dyDescent="0.45">
      <c r="B18" s="10"/>
    </row>
    <row r="19" spans="1:2" s="2" customFormat="1" x14ac:dyDescent="0.45">
      <c r="A19" s="2" t="s">
        <v>66</v>
      </c>
      <c r="B19" s="10"/>
    </row>
    <row r="20" spans="1:2" s="2" customFormat="1" x14ac:dyDescent="0.45">
      <c r="A20" s="2" t="s">
        <v>82</v>
      </c>
      <c r="B20" s="10"/>
    </row>
    <row r="21" spans="1:2" s="2" customFormat="1" x14ac:dyDescent="0.45">
      <c r="B21" s="10"/>
    </row>
    <row r="22" spans="1:2" s="2" customFormat="1" x14ac:dyDescent="0.45">
      <c r="A22" s="2" t="s">
        <v>7</v>
      </c>
      <c r="B22" s="10"/>
    </row>
    <row r="23" spans="1:2" s="2" customFormat="1" x14ac:dyDescent="0.45">
      <c r="B23" s="10"/>
    </row>
    <row r="24" spans="1:2" s="2" customFormat="1" x14ac:dyDescent="0.45">
      <c r="A24" s="2" t="s">
        <v>8</v>
      </c>
      <c r="B24" s="10"/>
    </row>
    <row r="25" spans="1:2" s="2" customFormat="1" x14ac:dyDescent="0.45">
      <c r="B25" s="10"/>
    </row>
    <row r="26" spans="1:2" s="2" customFormat="1" x14ac:dyDescent="0.45">
      <c r="A26" s="2" t="s">
        <v>9</v>
      </c>
      <c r="B26" s="10"/>
    </row>
    <row r="27" spans="1:2" s="2" customFormat="1" x14ac:dyDescent="0.45">
      <c r="B27" s="10"/>
    </row>
    <row r="28" spans="1:2" s="2" customFormat="1" x14ac:dyDescent="0.45">
      <c r="A28" s="2" t="s">
        <v>10</v>
      </c>
      <c r="B28" s="10"/>
    </row>
    <row r="29" spans="1:2" s="2" customFormat="1" x14ac:dyDescent="0.45">
      <c r="B29" s="10"/>
    </row>
    <row r="30" spans="1:2" s="2" customFormat="1" x14ac:dyDescent="0.45">
      <c r="A30" s="2" t="s">
        <v>11</v>
      </c>
      <c r="B30" s="10"/>
    </row>
    <row r="31" spans="1:2" s="2" customFormat="1" x14ac:dyDescent="0.45">
      <c r="B31" s="10"/>
    </row>
    <row r="32" spans="1:2" s="2" customFormat="1" x14ac:dyDescent="0.45">
      <c r="A32" s="2" t="s">
        <v>12</v>
      </c>
      <c r="B32" s="10"/>
    </row>
    <row r="33" spans="1:3" s="2" customFormat="1" x14ac:dyDescent="0.45">
      <c r="B33" s="10"/>
    </row>
    <row r="34" spans="1:3" s="2" customFormat="1" x14ac:dyDescent="0.45">
      <c r="A34" s="2" t="s">
        <v>13</v>
      </c>
      <c r="B34" s="10"/>
    </row>
    <row r="35" spans="1:3" s="2" customFormat="1" x14ac:dyDescent="0.45">
      <c r="A35" s="2" t="s">
        <v>14</v>
      </c>
      <c r="B35" s="10"/>
    </row>
    <row r="36" spans="1:3" s="2" customFormat="1" x14ac:dyDescent="0.45">
      <c r="B36" s="10"/>
    </row>
    <row r="37" spans="1:3" s="2" customFormat="1" x14ac:dyDescent="0.45">
      <c r="A37" s="2" t="s">
        <v>15</v>
      </c>
      <c r="B37" s="10"/>
    </row>
    <row r="38" spans="1:3" s="2" customFormat="1" x14ac:dyDescent="0.45">
      <c r="B38" s="10"/>
    </row>
    <row r="39" spans="1:3" s="2" customFormat="1" x14ac:dyDescent="0.45">
      <c r="A39" s="2" t="s">
        <v>16</v>
      </c>
      <c r="B39" s="10"/>
    </row>
    <row r="41" spans="1:3" s="3" customFormat="1" x14ac:dyDescent="0.45">
      <c r="A41" s="3" t="s">
        <v>17</v>
      </c>
      <c r="B41" s="11" t="s">
        <v>18</v>
      </c>
    </row>
    <row r="43" spans="1:3" x14ac:dyDescent="0.45">
      <c r="A43" s="5" t="s">
        <v>19</v>
      </c>
      <c r="B43" s="12" t="s">
        <v>179</v>
      </c>
      <c r="C43" s="2" t="s">
        <v>20</v>
      </c>
    </row>
    <row r="44" spans="1:3" x14ac:dyDescent="0.45">
      <c r="A44" s="5" t="s">
        <v>28</v>
      </c>
      <c r="B44" s="12" t="s">
        <v>60</v>
      </c>
      <c r="C44" s="2" t="s">
        <v>29</v>
      </c>
    </row>
    <row r="45" spans="1:3" x14ac:dyDescent="0.45">
      <c r="A45" s="5" t="s">
        <v>21</v>
      </c>
      <c r="B45" s="12" t="s">
        <v>22</v>
      </c>
      <c r="C45" s="2" t="s">
        <v>23</v>
      </c>
    </row>
    <row r="46" spans="1:3" x14ac:dyDescent="0.45">
      <c r="A46" s="5"/>
      <c r="B46" s="12"/>
      <c r="C46" s="2"/>
    </row>
    <row r="47" spans="1:3" x14ac:dyDescent="0.45">
      <c r="A47" s="5" t="s">
        <v>24</v>
      </c>
      <c r="B47" s="12" t="b">
        <v>1</v>
      </c>
      <c r="C47" s="2" t="s">
        <v>25</v>
      </c>
    </row>
    <row r="48" spans="1:3" x14ac:dyDescent="0.45">
      <c r="A48" s="5" t="s">
        <v>26</v>
      </c>
      <c r="B48" s="12" t="b">
        <v>0</v>
      </c>
      <c r="C48" s="2" t="s">
        <v>27</v>
      </c>
    </row>
    <row r="49" spans="1:4" x14ac:dyDescent="0.45">
      <c r="A49" s="5" t="s">
        <v>146</v>
      </c>
      <c r="B49" s="12" t="b">
        <v>1</v>
      </c>
      <c r="C49" s="2" t="s">
        <v>147</v>
      </c>
    </row>
    <row r="52" spans="1:4" x14ac:dyDescent="0.45">
      <c r="C52" s="2"/>
    </row>
    <row r="53" spans="1:4" s="3" customFormat="1" x14ac:dyDescent="0.45">
      <c r="A53" s="3" t="s">
        <v>30</v>
      </c>
      <c r="B53" s="11" t="s">
        <v>31</v>
      </c>
      <c r="C53" s="4"/>
    </row>
    <row r="54" spans="1:4" x14ac:dyDescent="0.45">
      <c r="C54" s="2"/>
    </row>
    <row r="55" spans="1:4" x14ac:dyDescent="0.45">
      <c r="A55" s="5" t="s">
        <v>55</v>
      </c>
      <c r="B55" s="13">
        <v>1000000000000</v>
      </c>
      <c r="C55" s="2" t="s">
        <v>57</v>
      </c>
    </row>
    <row r="56" spans="1:4" x14ac:dyDescent="0.45">
      <c r="A56" s="5" t="s">
        <v>56</v>
      </c>
      <c r="B56" s="13">
        <v>1000000000000</v>
      </c>
      <c r="C56" s="2" t="s">
        <v>58</v>
      </c>
    </row>
    <row r="57" spans="1:4" x14ac:dyDescent="0.45">
      <c r="A57" s="5"/>
      <c r="B57" s="12"/>
      <c r="C57" s="2"/>
    </row>
    <row r="58" spans="1:4" x14ac:dyDescent="0.45">
      <c r="A58" s="5" t="s">
        <v>32</v>
      </c>
      <c r="B58" s="12" t="s">
        <v>63</v>
      </c>
      <c r="C58" s="2"/>
    </row>
    <row r="59" spans="1:4" x14ac:dyDescent="0.45">
      <c r="A59" s="5" t="s">
        <v>71</v>
      </c>
      <c r="B59" s="12" t="b">
        <v>1</v>
      </c>
      <c r="C59" s="2" t="s">
        <v>72</v>
      </c>
    </row>
    <row r="60" spans="1:4" x14ac:dyDescent="0.45">
      <c r="A60" s="5"/>
      <c r="B60" s="12"/>
      <c r="C60" s="2"/>
      <c r="D60" s="2"/>
    </row>
    <row r="61" spans="1:4" x14ac:dyDescent="0.45">
      <c r="A61" s="5" t="s">
        <v>33</v>
      </c>
      <c r="B61" s="12">
        <v>2015</v>
      </c>
      <c r="C61" s="2" t="s">
        <v>101</v>
      </c>
      <c r="D61" s="2"/>
    </row>
    <row r="62" spans="1:4" x14ac:dyDescent="0.45">
      <c r="A62" s="5" t="s">
        <v>34</v>
      </c>
      <c r="B62" s="12">
        <v>1</v>
      </c>
      <c r="C62" s="2" t="s">
        <v>101</v>
      </c>
      <c r="D62" s="2"/>
    </row>
    <row r="63" spans="1:4" x14ac:dyDescent="0.45">
      <c r="A63" s="5" t="s">
        <v>35</v>
      </c>
      <c r="B63" s="12">
        <v>1</v>
      </c>
      <c r="C63" s="2" t="s">
        <v>101</v>
      </c>
      <c r="D63" s="2"/>
    </row>
    <row r="64" spans="1:4" x14ac:dyDescent="0.45">
      <c r="A64" s="5" t="s">
        <v>36</v>
      </c>
      <c r="B64" s="12">
        <v>1</v>
      </c>
      <c r="C64" s="2" t="s">
        <v>101</v>
      </c>
      <c r="D64" s="2"/>
    </row>
    <row r="65" spans="1:5" x14ac:dyDescent="0.45">
      <c r="A65" s="5" t="s">
        <v>37</v>
      </c>
      <c r="B65" s="12">
        <v>2015</v>
      </c>
      <c r="C65" s="2" t="s">
        <v>101</v>
      </c>
      <c r="D65" s="2"/>
    </row>
    <row r="66" spans="1:5" x14ac:dyDescent="0.45">
      <c r="A66" s="5" t="s">
        <v>38</v>
      </c>
      <c r="B66" s="12">
        <v>12</v>
      </c>
      <c r="C66" s="2" t="s">
        <v>101</v>
      </c>
      <c r="D66" s="2"/>
    </row>
    <row r="67" spans="1:5" x14ac:dyDescent="0.45">
      <c r="A67" s="5" t="s">
        <v>39</v>
      </c>
      <c r="B67" s="12">
        <v>31</v>
      </c>
      <c r="C67" s="2" t="s">
        <v>101</v>
      </c>
      <c r="D67" s="2"/>
    </row>
    <row r="68" spans="1:5" x14ac:dyDescent="0.45">
      <c r="A68" s="5" t="s">
        <v>40</v>
      </c>
      <c r="B68" s="12">
        <v>24</v>
      </c>
      <c r="C68" s="2" t="s">
        <v>101</v>
      </c>
      <c r="D68" s="2"/>
    </row>
    <row r="69" spans="1:5" x14ac:dyDescent="0.45">
      <c r="A69" s="5"/>
      <c r="B69" s="12"/>
      <c r="C69" s="2"/>
      <c r="D69" s="2"/>
    </row>
    <row r="70" spans="1:5" x14ac:dyDescent="0.45">
      <c r="A70" s="5" t="s">
        <v>170</v>
      </c>
      <c r="B70" s="12">
        <v>0.1</v>
      </c>
      <c r="C70" s="2" t="s">
        <v>174</v>
      </c>
      <c r="D70" s="2"/>
    </row>
    <row r="71" spans="1:5" x14ac:dyDescent="0.45">
      <c r="A71" s="5"/>
      <c r="B71" s="12"/>
      <c r="C71" s="2"/>
      <c r="D71" s="2"/>
    </row>
    <row r="72" spans="1:5" x14ac:dyDescent="0.45">
      <c r="A72" s="5" t="s">
        <v>41</v>
      </c>
      <c r="B72" s="12" t="s">
        <v>61</v>
      </c>
      <c r="C72" s="2"/>
      <c r="D72" s="2"/>
    </row>
    <row r="73" spans="1:5" x14ac:dyDescent="0.45">
      <c r="A73" s="5" t="s">
        <v>93</v>
      </c>
      <c r="B73" s="19">
        <v>1.9528741509529837E-2</v>
      </c>
      <c r="C73" s="2" t="s">
        <v>65</v>
      </c>
      <c r="D73" s="20">
        <v>1.9528741509529837E-2</v>
      </c>
      <c r="E73" s="2" t="s">
        <v>180</v>
      </c>
    </row>
    <row r="74" spans="1:5" x14ac:dyDescent="0.45">
      <c r="A74" s="5" t="s">
        <v>83</v>
      </c>
      <c r="B74" s="13">
        <f>0.00000001</f>
        <v>1E-8</v>
      </c>
      <c r="C74" s="2" t="s">
        <v>42</v>
      </c>
      <c r="D74" s="2"/>
    </row>
    <row r="75" spans="1:5" x14ac:dyDescent="0.45">
      <c r="A75" s="5" t="s">
        <v>158</v>
      </c>
      <c r="B75" s="13">
        <v>0</v>
      </c>
      <c r="C75" s="2" t="s">
        <v>159</v>
      </c>
      <c r="D75" s="2" t="s">
        <v>160</v>
      </c>
    </row>
    <row r="76" spans="1:5" x14ac:dyDescent="0.45">
      <c r="A76" s="5" t="s">
        <v>157</v>
      </c>
      <c r="B76" s="13">
        <v>0</v>
      </c>
      <c r="C76" s="2" t="s">
        <v>156</v>
      </c>
      <c r="D76" s="2" t="s">
        <v>161</v>
      </c>
    </row>
    <row r="77" spans="1:5" x14ac:dyDescent="0.45">
      <c r="A77" s="5"/>
      <c r="B77" s="12"/>
      <c r="C77" s="2"/>
      <c r="D77" s="2"/>
    </row>
    <row r="78" spans="1:5" x14ac:dyDescent="0.45">
      <c r="A78" s="5" t="s">
        <v>43</v>
      </c>
      <c r="B78" s="12" t="s">
        <v>62</v>
      </c>
      <c r="C78" s="2"/>
      <c r="D78" s="2"/>
    </row>
    <row r="79" spans="1:5" x14ac:dyDescent="0.45">
      <c r="A79" s="5" t="s">
        <v>94</v>
      </c>
      <c r="B79" s="19">
        <v>2.0648572594225215E-2</v>
      </c>
      <c r="C79" s="2" t="s">
        <v>65</v>
      </c>
      <c r="D79" s="20">
        <v>2.0648572594225215E-2</v>
      </c>
      <c r="E79" s="2" t="s">
        <v>180</v>
      </c>
    </row>
    <row r="80" spans="1:5" x14ac:dyDescent="0.45">
      <c r="A80" s="5" t="s">
        <v>84</v>
      </c>
      <c r="B80" s="13">
        <v>2E-8</v>
      </c>
      <c r="C80" s="2" t="s">
        <v>45</v>
      </c>
      <c r="D80" s="2"/>
    </row>
    <row r="81" spans="1:5" x14ac:dyDescent="0.45">
      <c r="A81" s="5" t="s">
        <v>162</v>
      </c>
      <c r="B81" s="13">
        <v>0</v>
      </c>
      <c r="C81" s="2" t="s">
        <v>159</v>
      </c>
      <c r="D81" s="2" t="s">
        <v>160</v>
      </c>
    </row>
    <row r="82" spans="1:5" x14ac:dyDescent="0.45">
      <c r="A82" s="5" t="s">
        <v>163</v>
      </c>
      <c r="B82" s="13">
        <v>0</v>
      </c>
      <c r="C82" s="2" t="s">
        <v>156</v>
      </c>
      <c r="D82" s="2" t="s">
        <v>161</v>
      </c>
    </row>
    <row r="83" spans="1:5" x14ac:dyDescent="0.45">
      <c r="A83" s="5"/>
      <c r="B83" s="12"/>
      <c r="C83" s="2"/>
      <c r="D83" s="2"/>
    </row>
    <row r="84" spans="1:5" x14ac:dyDescent="0.45">
      <c r="A84" s="5" t="s">
        <v>95</v>
      </c>
      <c r="B84" s="19">
        <v>1.1841887362491711E-2</v>
      </c>
      <c r="C84" s="2" t="s">
        <v>65</v>
      </c>
      <c r="D84" s="20">
        <v>1.1841887362491711E-2</v>
      </c>
      <c r="E84" s="2" t="s">
        <v>180</v>
      </c>
    </row>
    <row r="85" spans="1:5" x14ac:dyDescent="0.45">
      <c r="A85" s="5" t="s">
        <v>85</v>
      </c>
      <c r="B85" s="19">
        <v>2.2590009128958689E-2</v>
      </c>
      <c r="C85" s="2" t="s">
        <v>44</v>
      </c>
      <c r="D85" s="20">
        <v>2.2590009128958689E-2</v>
      </c>
      <c r="E85" s="2" t="s">
        <v>180</v>
      </c>
    </row>
    <row r="86" spans="1:5" x14ac:dyDescent="0.45">
      <c r="A86" s="5" t="s">
        <v>164</v>
      </c>
      <c r="B86" s="13">
        <v>0</v>
      </c>
      <c r="C86" s="2" t="s">
        <v>159</v>
      </c>
      <c r="D86" s="2" t="s">
        <v>160</v>
      </c>
    </row>
    <row r="87" spans="1:5" x14ac:dyDescent="0.45">
      <c r="A87" s="5" t="s">
        <v>165</v>
      </c>
      <c r="B87" s="18">
        <v>0.49</v>
      </c>
      <c r="C87" s="2" t="s">
        <v>156</v>
      </c>
      <c r="D87" s="2" t="s">
        <v>172</v>
      </c>
    </row>
    <row r="88" spans="1:5" x14ac:dyDescent="0.45">
      <c r="A88" s="5"/>
      <c r="B88" s="12"/>
      <c r="C88" s="2"/>
      <c r="D88" s="2"/>
    </row>
    <row r="89" spans="1:5" x14ac:dyDescent="0.45">
      <c r="A89" s="5" t="s">
        <v>154</v>
      </c>
      <c r="B89" s="19">
        <v>2.7271220888813726E-2</v>
      </c>
      <c r="C89" s="2" t="s">
        <v>65</v>
      </c>
      <c r="D89" s="20">
        <v>2.7271220888813726E-2</v>
      </c>
      <c r="E89" s="2" t="s">
        <v>180</v>
      </c>
    </row>
    <row r="90" spans="1:5" x14ac:dyDescent="0.45">
      <c r="A90" s="5" t="s">
        <v>155</v>
      </c>
      <c r="B90" s="19">
        <v>2.9679010772171249E-2</v>
      </c>
      <c r="C90" s="2" t="s">
        <v>44</v>
      </c>
      <c r="D90" s="20">
        <v>2.9679010772171249E-2</v>
      </c>
      <c r="E90" s="2" t="s">
        <v>180</v>
      </c>
    </row>
    <row r="91" spans="1:5" x14ac:dyDescent="0.45">
      <c r="A91" s="5" t="s">
        <v>166</v>
      </c>
      <c r="B91" s="13">
        <v>0</v>
      </c>
      <c r="C91" s="2" t="s">
        <v>159</v>
      </c>
      <c r="D91" s="2" t="s">
        <v>160</v>
      </c>
    </row>
    <row r="92" spans="1:5" x14ac:dyDescent="0.45">
      <c r="A92" s="5" t="s">
        <v>167</v>
      </c>
      <c r="B92" s="18">
        <v>0.17</v>
      </c>
      <c r="C92" s="2" t="s">
        <v>156</v>
      </c>
      <c r="D92" s="2" t="s">
        <v>173</v>
      </c>
    </row>
    <row r="93" spans="1:5" x14ac:dyDescent="0.45">
      <c r="A93" s="5"/>
      <c r="B93" s="12"/>
      <c r="C93" s="2"/>
      <c r="D93" s="2"/>
    </row>
    <row r="94" spans="1:5" x14ac:dyDescent="0.45">
      <c r="A94" s="5" t="s">
        <v>96</v>
      </c>
      <c r="B94" s="19">
        <v>6.2433901191501419E-2</v>
      </c>
      <c r="C94" s="2" t="s">
        <v>65</v>
      </c>
      <c r="D94" s="20">
        <v>6.2433901191501419E-2</v>
      </c>
      <c r="E94" s="2" t="s">
        <v>182</v>
      </c>
    </row>
    <row r="95" spans="1:5" x14ac:dyDescent="0.45">
      <c r="A95" s="5" t="s">
        <v>86</v>
      </c>
      <c r="B95" s="19">
        <v>2.5158160216169324E-2</v>
      </c>
      <c r="C95" s="2" t="s">
        <v>44</v>
      </c>
      <c r="D95" s="20">
        <v>2.5158160216169324E-2</v>
      </c>
      <c r="E95" s="2" t="s">
        <v>183</v>
      </c>
    </row>
    <row r="96" spans="1:5" x14ac:dyDescent="0.45">
      <c r="A96" s="5" t="s">
        <v>168</v>
      </c>
      <c r="B96" s="13">
        <v>0</v>
      </c>
      <c r="C96" s="2" t="s">
        <v>159</v>
      </c>
      <c r="D96" s="2" t="s">
        <v>160</v>
      </c>
    </row>
    <row r="97" spans="1:5" x14ac:dyDescent="0.45">
      <c r="A97" s="5" t="s">
        <v>169</v>
      </c>
      <c r="B97" s="13">
        <v>0</v>
      </c>
      <c r="C97" s="2" t="s">
        <v>156</v>
      </c>
      <c r="D97" s="2" t="s">
        <v>161</v>
      </c>
    </row>
    <row r="98" spans="1:5" x14ac:dyDescent="0.45">
      <c r="A98" s="5"/>
      <c r="B98" s="12"/>
      <c r="C98" s="2"/>
      <c r="D98" s="2"/>
    </row>
    <row r="99" spans="1:5" x14ac:dyDescent="0.45">
      <c r="A99" s="5" t="s">
        <v>97</v>
      </c>
      <c r="B99" s="19">
        <v>4.2392529406082022E-3</v>
      </c>
      <c r="C99" s="2" t="s">
        <v>73</v>
      </c>
      <c r="D99" s="2" t="s">
        <v>184</v>
      </c>
    </row>
    <row r="100" spans="1:5" x14ac:dyDescent="0.45">
      <c r="A100" s="5" t="s">
        <v>87</v>
      </c>
      <c r="B100" s="12">
        <v>0</v>
      </c>
      <c r="C100" s="2" t="s">
        <v>65</v>
      </c>
      <c r="D100" s="2"/>
    </row>
    <row r="101" spans="1:5" x14ac:dyDescent="0.45">
      <c r="A101" s="5" t="s">
        <v>88</v>
      </c>
      <c r="B101" s="12">
        <v>0</v>
      </c>
      <c r="C101" s="2" t="s">
        <v>65</v>
      </c>
      <c r="D101" s="2"/>
    </row>
    <row r="102" spans="1:5" x14ac:dyDescent="0.45">
      <c r="A102" s="5" t="s">
        <v>46</v>
      </c>
      <c r="B102" s="12">
        <v>0.9</v>
      </c>
      <c r="C102" s="2"/>
      <c r="D102" s="2"/>
    </row>
    <row r="103" spans="1:5" ht="13.05" customHeight="1" x14ac:dyDescent="0.45">
      <c r="A103" s="5" t="s">
        <v>47</v>
      </c>
      <c r="B103" s="12">
        <f>1.01^(1/(24*365.24/12))-1</f>
        <v>1.3621726294266168E-5</v>
      </c>
      <c r="C103" s="2" t="s">
        <v>48</v>
      </c>
      <c r="D103" s="2"/>
      <c r="E103" s="1" t="s">
        <v>105</v>
      </c>
    </row>
    <row r="104" spans="1:5" x14ac:dyDescent="0.45">
      <c r="A104" s="5" t="s">
        <v>49</v>
      </c>
      <c r="B104" s="12">
        <v>6</v>
      </c>
      <c r="C104" s="2" t="s">
        <v>50</v>
      </c>
      <c r="D104" s="2" t="s">
        <v>75</v>
      </c>
    </row>
    <row r="105" spans="1:5" x14ac:dyDescent="0.45">
      <c r="A105" s="5"/>
      <c r="B105" s="12"/>
      <c r="C105" s="2"/>
      <c r="D105" s="2"/>
    </row>
    <row r="106" spans="1:5" x14ac:dyDescent="0.45">
      <c r="A106" s="5" t="s">
        <v>98</v>
      </c>
      <c r="B106" s="19">
        <v>2.7397260273972604E-6</v>
      </c>
      <c r="C106" s="2" t="s">
        <v>73</v>
      </c>
      <c r="D106" s="12">
        <f>0.3*0.08/8760</f>
        <v>2.7397260273972604E-6</v>
      </c>
      <c r="E106" s="2" t="s">
        <v>76</v>
      </c>
    </row>
    <row r="107" spans="1:5" x14ac:dyDescent="0.45">
      <c r="A107" s="5" t="s">
        <v>99</v>
      </c>
      <c r="B107" s="19">
        <f>1100*0.08/8760</f>
        <v>1.0045662100456621E-2</v>
      </c>
      <c r="C107" s="2" t="s">
        <v>65</v>
      </c>
      <c r="D107" s="2" t="s">
        <v>65</v>
      </c>
    </row>
    <row r="108" spans="1:5" x14ac:dyDescent="0.45">
      <c r="A108" s="5" t="s">
        <v>100</v>
      </c>
      <c r="B108" s="19">
        <f>4600*0.08/8760</f>
        <v>4.2009132420091327E-2</v>
      </c>
      <c r="C108" s="2" t="s">
        <v>65</v>
      </c>
      <c r="D108" s="2" t="s">
        <v>77</v>
      </c>
    </row>
    <row r="109" spans="1:5" x14ac:dyDescent="0.45">
      <c r="A109" s="5" t="s">
        <v>89</v>
      </c>
      <c r="B109" s="12">
        <v>0</v>
      </c>
      <c r="C109" s="2" t="s">
        <v>65</v>
      </c>
      <c r="D109" s="2"/>
    </row>
    <row r="110" spans="1:5" x14ac:dyDescent="0.45">
      <c r="A110" s="5" t="s">
        <v>90</v>
      </c>
      <c r="B110" s="12">
        <v>0</v>
      </c>
      <c r="C110" s="2" t="s">
        <v>65</v>
      </c>
      <c r="D110" s="2"/>
    </row>
    <row r="111" spans="1:5" ht="13.05" customHeight="1" x14ac:dyDescent="0.45">
      <c r="A111" s="5" t="s">
        <v>106</v>
      </c>
      <c r="B111" s="12">
        <f>D111</f>
        <v>1.1407453648359933E-8</v>
      </c>
      <c r="C111" s="2" t="s">
        <v>48</v>
      </c>
      <c r="D111" s="12">
        <f>1.0001^(1/(24*365.24))-1</f>
        <v>1.1407453648359933E-8</v>
      </c>
      <c r="E111" s="2" t="s">
        <v>181</v>
      </c>
    </row>
    <row r="112" spans="1:5" x14ac:dyDescent="0.45">
      <c r="A112" s="5" t="s">
        <v>64</v>
      </c>
      <c r="B112" s="12">
        <v>0.3</v>
      </c>
      <c r="C112" s="2"/>
      <c r="D112" s="2"/>
    </row>
    <row r="113" spans="1:4" x14ac:dyDescent="0.45">
      <c r="A113" s="5"/>
      <c r="B113" s="12"/>
      <c r="C113" s="2"/>
      <c r="D113" s="2"/>
    </row>
    <row r="114" spans="1:4" x14ac:dyDescent="0.45">
      <c r="A114" s="5" t="s">
        <v>91</v>
      </c>
      <c r="B114" s="12">
        <v>10</v>
      </c>
      <c r="C114" s="2" t="s">
        <v>65</v>
      </c>
      <c r="D114" s="2"/>
    </row>
    <row r="115" spans="1:4" x14ac:dyDescent="0.45">
      <c r="C115" s="10"/>
    </row>
    <row r="116" spans="1:4" x14ac:dyDescent="0.45">
      <c r="C116" s="2" t="s">
        <v>119</v>
      </c>
    </row>
    <row r="117" spans="1:4" s="3" customFormat="1" x14ac:dyDescent="0.45">
      <c r="A117" s="3" t="s">
        <v>51</v>
      </c>
      <c r="B117" s="11" t="s">
        <v>81</v>
      </c>
      <c r="C117" s="4"/>
    </row>
    <row r="118" spans="1:4" s="5" customFormat="1" x14ac:dyDescent="0.45">
      <c r="A118" s="5" t="s">
        <v>52</v>
      </c>
      <c r="B118" s="5" t="s">
        <v>170</v>
      </c>
    </row>
    <row r="119" spans="1:4" x14ac:dyDescent="0.45">
      <c r="B119" s="1"/>
    </row>
    <row r="120" spans="1:4" s="15" customFormat="1" x14ac:dyDescent="0.45">
      <c r="A120" s="15" t="s">
        <v>175</v>
      </c>
      <c r="B120" s="15">
        <v>0</v>
      </c>
    </row>
    <row r="121" spans="1:4" s="6" customFormat="1" x14ac:dyDescent="0.45">
      <c r="A121" s="8" t="s">
        <v>176</v>
      </c>
      <c r="B121" s="6">
        <v>0.1</v>
      </c>
    </row>
    <row r="122" spans="1:4" s="6" customFormat="1" x14ac:dyDescent="0.45">
      <c r="A122" s="8" t="s">
        <v>177</v>
      </c>
      <c r="B122" s="6">
        <v>1</v>
      </c>
    </row>
    <row r="123" spans="1:4" s="6" customFormat="1" x14ac:dyDescent="0.45">
      <c r="A123" s="8" t="s">
        <v>178</v>
      </c>
      <c r="B123" s="6">
        <v>10</v>
      </c>
    </row>
    <row r="125" spans="1:4" s="3" customFormat="1" x14ac:dyDescent="0.45">
      <c r="A125" s="3" t="s">
        <v>53</v>
      </c>
      <c r="B125" s="11"/>
    </row>
    <row r="129" spans="1:1" x14ac:dyDescent="0.45">
      <c r="A129" s="1" t="s">
        <v>54</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DDC27-0C20-441D-A7BC-B4E9F459614A}">
  <dimension ref="A1:R112"/>
  <sheetViews>
    <sheetView topLeftCell="A23" workbookViewId="0">
      <selection activeCell="B43" sqref="B43"/>
    </sheetView>
  </sheetViews>
  <sheetFormatPr defaultColWidth="16.53125" defaultRowHeight="14.25" x14ac:dyDescent="0.45"/>
  <cols>
    <col min="1" max="1" width="36" style="1" customWidth="1"/>
    <col min="2" max="2" width="35.73046875" style="10" customWidth="1"/>
    <col min="3" max="16384" width="16.53125" style="1"/>
  </cols>
  <sheetData>
    <row r="1" spans="1:2" s="7" customFormat="1" x14ac:dyDescent="0.45">
      <c r="A1" s="7" t="s">
        <v>0</v>
      </c>
      <c r="B1" s="9"/>
    </row>
    <row r="2" spans="1:2" s="2" customFormat="1" x14ac:dyDescent="0.45">
      <c r="B2" s="10"/>
    </row>
    <row r="3" spans="1:2" s="2" customFormat="1" x14ac:dyDescent="0.45">
      <c r="A3" s="2" t="s">
        <v>1</v>
      </c>
      <c r="B3" s="10"/>
    </row>
    <row r="4" spans="1:2" s="2" customFormat="1" x14ac:dyDescent="0.45">
      <c r="B4" s="10"/>
    </row>
    <row r="5" spans="1:2" s="2" customFormat="1" x14ac:dyDescent="0.45">
      <c r="A5" s="2" t="s">
        <v>78</v>
      </c>
      <c r="B5" s="10"/>
    </row>
    <row r="6" spans="1:2" s="2" customFormat="1" x14ac:dyDescent="0.45">
      <c r="A6" s="2" t="s">
        <v>79</v>
      </c>
      <c r="B6" s="10"/>
    </row>
    <row r="7" spans="1:2" s="2" customFormat="1" x14ac:dyDescent="0.45">
      <c r="A7" s="2" t="s">
        <v>80</v>
      </c>
      <c r="B7" s="10"/>
    </row>
    <row r="8" spans="1:2" s="2" customFormat="1" x14ac:dyDescent="0.45">
      <c r="B8" s="10"/>
    </row>
    <row r="9" spans="1:2" s="2" customFormat="1" x14ac:dyDescent="0.45">
      <c r="A9" s="2" t="s">
        <v>2</v>
      </c>
      <c r="B9" s="10"/>
    </row>
    <row r="10" spans="1:2" s="2" customFormat="1" x14ac:dyDescent="0.45">
      <c r="A10" s="2" t="s">
        <v>3</v>
      </c>
      <c r="B10" s="10"/>
    </row>
    <row r="11" spans="1:2" s="2" customFormat="1" x14ac:dyDescent="0.45">
      <c r="A11" s="2" t="s">
        <v>4</v>
      </c>
      <c r="B11" s="10"/>
    </row>
    <row r="12" spans="1:2" s="2" customFormat="1" x14ac:dyDescent="0.45">
      <c r="B12" s="10"/>
    </row>
    <row r="13" spans="1:2" s="2" customFormat="1" x14ac:dyDescent="0.45">
      <c r="A13" s="2" t="s">
        <v>92</v>
      </c>
      <c r="B13" s="10"/>
    </row>
    <row r="14" spans="1:2" s="2" customFormat="1" x14ac:dyDescent="0.45">
      <c r="B14" s="10"/>
    </row>
    <row r="15" spans="1:2" s="2" customFormat="1" x14ac:dyDescent="0.45">
      <c r="A15" s="2" t="s">
        <v>5</v>
      </c>
      <c r="B15" s="10"/>
    </row>
    <row r="16" spans="1:2" s="2" customFormat="1" x14ac:dyDescent="0.45">
      <c r="B16" s="10"/>
    </row>
    <row r="17" spans="1:2" s="2" customFormat="1" x14ac:dyDescent="0.45">
      <c r="A17" s="2" t="s">
        <v>6</v>
      </c>
      <c r="B17" s="10"/>
    </row>
    <row r="18" spans="1:2" s="2" customFormat="1" x14ac:dyDescent="0.45">
      <c r="B18" s="10"/>
    </row>
    <row r="19" spans="1:2" s="2" customFormat="1" x14ac:dyDescent="0.45">
      <c r="A19" s="2" t="s">
        <v>66</v>
      </c>
      <c r="B19" s="10"/>
    </row>
    <row r="20" spans="1:2" s="2" customFormat="1" x14ac:dyDescent="0.45">
      <c r="A20" s="2" t="s">
        <v>82</v>
      </c>
      <c r="B20" s="10"/>
    </row>
    <row r="21" spans="1:2" s="2" customFormat="1" x14ac:dyDescent="0.45">
      <c r="B21" s="10"/>
    </row>
    <row r="22" spans="1:2" s="2" customFormat="1" x14ac:dyDescent="0.45">
      <c r="A22" s="2" t="s">
        <v>7</v>
      </c>
      <c r="B22" s="10"/>
    </row>
    <row r="23" spans="1:2" s="2" customFormat="1" x14ac:dyDescent="0.45">
      <c r="B23" s="10"/>
    </row>
    <row r="24" spans="1:2" s="2" customFormat="1" x14ac:dyDescent="0.45">
      <c r="A24" s="2" t="s">
        <v>8</v>
      </c>
      <c r="B24" s="10"/>
    </row>
    <row r="25" spans="1:2" s="2" customFormat="1" x14ac:dyDescent="0.45">
      <c r="B25" s="10"/>
    </row>
    <row r="26" spans="1:2" s="2" customFormat="1" x14ac:dyDescent="0.45">
      <c r="A26" s="2" t="s">
        <v>9</v>
      </c>
      <c r="B26" s="10"/>
    </row>
    <row r="27" spans="1:2" s="2" customFormat="1" x14ac:dyDescent="0.45">
      <c r="B27" s="10"/>
    </row>
    <row r="28" spans="1:2" s="2" customFormat="1" x14ac:dyDescent="0.45">
      <c r="A28" s="2" t="s">
        <v>10</v>
      </c>
      <c r="B28" s="10"/>
    </row>
    <row r="29" spans="1:2" s="2" customFormat="1" x14ac:dyDescent="0.45">
      <c r="B29" s="10"/>
    </row>
    <row r="30" spans="1:2" s="2" customFormat="1" x14ac:dyDescent="0.45">
      <c r="A30" s="2" t="s">
        <v>11</v>
      </c>
      <c r="B30" s="10"/>
    </row>
    <row r="31" spans="1:2" s="2" customFormat="1" x14ac:dyDescent="0.45">
      <c r="B31" s="10"/>
    </row>
    <row r="32" spans="1:2" s="2" customFormat="1" x14ac:dyDescent="0.45">
      <c r="A32" s="2" t="s">
        <v>12</v>
      </c>
      <c r="B32" s="10"/>
    </row>
    <row r="33" spans="1:3" s="2" customFormat="1" x14ac:dyDescent="0.45">
      <c r="B33" s="10"/>
    </row>
    <row r="34" spans="1:3" s="2" customFormat="1" x14ac:dyDescent="0.45">
      <c r="A34" s="2" t="s">
        <v>13</v>
      </c>
      <c r="B34" s="10"/>
    </row>
    <row r="35" spans="1:3" s="2" customFormat="1" x14ac:dyDescent="0.45">
      <c r="A35" s="2" t="s">
        <v>14</v>
      </c>
      <c r="B35" s="10"/>
    </row>
    <row r="36" spans="1:3" s="2" customFormat="1" x14ac:dyDescent="0.45">
      <c r="B36" s="10"/>
    </row>
    <row r="37" spans="1:3" s="2" customFormat="1" x14ac:dyDescent="0.45">
      <c r="A37" s="2" t="s">
        <v>15</v>
      </c>
      <c r="B37" s="10"/>
    </row>
    <row r="38" spans="1:3" s="2" customFormat="1" x14ac:dyDescent="0.45">
      <c r="B38" s="10"/>
    </row>
    <row r="39" spans="1:3" s="2" customFormat="1" x14ac:dyDescent="0.45">
      <c r="A39" s="2" t="s">
        <v>16</v>
      </c>
      <c r="B39" s="10"/>
    </row>
    <row r="41" spans="1:3" s="3" customFormat="1" x14ac:dyDescent="0.45">
      <c r="A41" s="3" t="s">
        <v>17</v>
      </c>
      <c r="B41" s="11" t="s">
        <v>18</v>
      </c>
    </row>
    <row r="43" spans="1:3" x14ac:dyDescent="0.45">
      <c r="A43" s="5" t="s">
        <v>19</v>
      </c>
      <c r="B43" s="12" t="s">
        <v>153</v>
      </c>
      <c r="C43" s="2" t="s">
        <v>20</v>
      </c>
    </row>
    <row r="44" spans="1:3" x14ac:dyDescent="0.45">
      <c r="A44" s="5" t="s">
        <v>28</v>
      </c>
      <c r="B44" s="12" t="s">
        <v>60</v>
      </c>
      <c r="C44" s="2" t="s">
        <v>29</v>
      </c>
    </row>
    <row r="45" spans="1:3" x14ac:dyDescent="0.45">
      <c r="A45" s="5" t="s">
        <v>21</v>
      </c>
      <c r="B45" s="12" t="s">
        <v>22</v>
      </c>
      <c r="C45" s="2" t="s">
        <v>23</v>
      </c>
    </row>
    <row r="46" spans="1:3" x14ac:dyDescent="0.45">
      <c r="A46" s="5"/>
      <c r="B46" s="12"/>
      <c r="C46" s="2"/>
    </row>
    <row r="47" spans="1:3" x14ac:dyDescent="0.45">
      <c r="A47" s="5" t="s">
        <v>24</v>
      </c>
      <c r="B47" s="12" t="b">
        <v>1</v>
      </c>
      <c r="C47" s="2" t="s">
        <v>25</v>
      </c>
    </row>
    <row r="48" spans="1:3" x14ac:dyDescent="0.45">
      <c r="A48" s="5" t="s">
        <v>26</v>
      </c>
      <c r="B48" s="12" t="b">
        <v>0</v>
      </c>
      <c r="C48" s="2" t="s">
        <v>27</v>
      </c>
    </row>
    <row r="49" spans="1:4" x14ac:dyDescent="0.45">
      <c r="A49" s="5" t="s">
        <v>146</v>
      </c>
      <c r="B49" s="12" t="b">
        <v>1</v>
      </c>
      <c r="C49" s="2" t="s">
        <v>147</v>
      </c>
    </row>
    <row r="52" spans="1:4" x14ac:dyDescent="0.45">
      <c r="C52" s="2"/>
    </row>
    <row r="53" spans="1:4" s="3" customFormat="1" x14ac:dyDescent="0.45">
      <c r="A53" s="3" t="s">
        <v>30</v>
      </c>
      <c r="B53" s="11" t="s">
        <v>31</v>
      </c>
      <c r="C53" s="4"/>
    </row>
    <row r="54" spans="1:4" x14ac:dyDescent="0.45">
      <c r="C54" s="2"/>
    </row>
    <row r="55" spans="1:4" x14ac:dyDescent="0.45">
      <c r="A55" s="5" t="s">
        <v>55</v>
      </c>
      <c r="B55" s="13">
        <v>1000000000000</v>
      </c>
      <c r="C55" s="2" t="s">
        <v>57</v>
      </c>
    </row>
    <row r="56" spans="1:4" x14ac:dyDescent="0.45">
      <c r="A56" s="5" t="s">
        <v>56</v>
      </c>
      <c r="B56" s="13">
        <v>1000000000000</v>
      </c>
      <c r="C56" s="2" t="s">
        <v>58</v>
      </c>
    </row>
    <row r="57" spans="1:4" x14ac:dyDescent="0.45">
      <c r="A57" s="5"/>
      <c r="B57" s="12"/>
      <c r="C57" s="2"/>
    </row>
    <row r="58" spans="1:4" x14ac:dyDescent="0.45">
      <c r="A58" s="5" t="s">
        <v>32</v>
      </c>
      <c r="B58" s="12" t="s">
        <v>63</v>
      </c>
      <c r="C58" s="2"/>
    </row>
    <row r="59" spans="1:4" x14ac:dyDescent="0.45">
      <c r="A59" s="5" t="s">
        <v>71</v>
      </c>
      <c r="B59" s="12" t="b">
        <v>1</v>
      </c>
      <c r="C59" s="2" t="s">
        <v>72</v>
      </c>
    </row>
    <row r="60" spans="1:4" x14ac:dyDescent="0.45">
      <c r="A60" s="5"/>
      <c r="B60" s="12"/>
      <c r="C60" s="2"/>
      <c r="D60" s="2"/>
    </row>
    <row r="61" spans="1:4" x14ac:dyDescent="0.45">
      <c r="A61" s="5" t="s">
        <v>33</v>
      </c>
      <c r="B61" s="12">
        <v>2015</v>
      </c>
      <c r="C61" s="2" t="s">
        <v>101</v>
      </c>
      <c r="D61" s="2"/>
    </row>
    <row r="62" spans="1:4" x14ac:dyDescent="0.45">
      <c r="A62" s="5" t="s">
        <v>34</v>
      </c>
      <c r="B62" s="12">
        <v>1</v>
      </c>
      <c r="C62" s="2" t="s">
        <v>101</v>
      </c>
      <c r="D62" s="2"/>
    </row>
    <row r="63" spans="1:4" x14ac:dyDescent="0.45">
      <c r="A63" s="5" t="s">
        <v>35</v>
      </c>
      <c r="B63" s="12">
        <v>1</v>
      </c>
      <c r="C63" s="2" t="s">
        <v>101</v>
      </c>
      <c r="D63" s="2"/>
    </row>
    <row r="64" spans="1:4" x14ac:dyDescent="0.45">
      <c r="A64" s="5" t="s">
        <v>36</v>
      </c>
      <c r="B64" s="12">
        <v>1</v>
      </c>
      <c r="C64" s="2" t="s">
        <v>101</v>
      </c>
      <c r="D64" s="2"/>
    </row>
    <row r="65" spans="1:5" x14ac:dyDescent="0.45">
      <c r="A65" s="5" t="s">
        <v>37</v>
      </c>
      <c r="B65" s="12">
        <v>2015</v>
      </c>
      <c r="C65" s="2" t="s">
        <v>101</v>
      </c>
      <c r="D65" s="2"/>
    </row>
    <row r="66" spans="1:5" x14ac:dyDescent="0.45">
      <c r="A66" s="5" t="s">
        <v>38</v>
      </c>
      <c r="B66" s="12">
        <v>1</v>
      </c>
      <c r="C66" s="2" t="s">
        <v>101</v>
      </c>
      <c r="D66" s="2"/>
    </row>
    <row r="67" spans="1:5" x14ac:dyDescent="0.45">
      <c r="A67" s="5" t="s">
        <v>39</v>
      </c>
      <c r="B67" s="12">
        <v>31</v>
      </c>
      <c r="C67" s="2" t="s">
        <v>101</v>
      </c>
      <c r="D67" s="2"/>
    </row>
    <row r="68" spans="1:5" x14ac:dyDescent="0.45">
      <c r="A68" s="5" t="s">
        <v>40</v>
      </c>
      <c r="B68" s="12">
        <v>24</v>
      </c>
      <c r="C68" s="2" t="s">
        <v>101</v>
      </c>
      <c r="D68" s="2"/>
    </row>
    <row r="69" spans="1:5" x14ac:dyDescent="0.45">
      <c r="A69" s="5"/>
      <c r="B69" s="12"/>
      <c r="C69" s="2"/>
      <c r="D69" s="2"/>
    </row>
    <row r="70" spans="1:5" x14ac:dyDescent="0.45">
      <c r="A70" s="5" t="s">
        <v>41</v>
      </c>
      <c r="B70" s="12" t="s">
        <v>61</v>
      </c>
      <c r="C70" s="2"/>
      <c r="D70" s="2"/>
    </row>
    <row r="71" spans="1:5" x14ac:dyDescent="0.45">
      <c r="A71" s="5" t="s">
        <v>93</v>
      </c>
      <c r="B71" s="14">
        <v>2.4911838084243729E-2</v>
      </c>
      <c r="C71" s="2" t="s">
        <v>65</v>
      </c>
      <c r="D71" s="2" t="s">
        <v>67</v>
      </c>
    </row>
    <row r="72" spans="1:5" x14ac:dyDescent="0.45">
      <c r="A72" s="5" t="s">
        <v>83</v>
      </c>
      <c r="B72" s="13">
        <f>0.00000001</f>
        <v>1E-8</v>
      </c>
      <c r="C72" s="2" t="s">
        <v>42</v>
      </c>
      <c r="D72" s="2"/>
    </row>
    <row r="73" spans="1:5" x14ac:dyDescent="0.45">
      <c r="A73" s="5"/>
      <c r="B73" s="12"/>
      <c r="C73" s="2"/>
      <c r="D73" s="2"/>
    </row>
    <row r="74" spans="1:5" x14ac:dyDescent="0.45">
      <c r="A74" s="5" t="s">
        <v>43</v>
      </c>
      <c r="B74" s="12" t="s">
        <v>62</v>
      </c>
      <c r="C74" s="2"/>
      <c r="D74" s="2"/>
    </row>
    <row r="75" spans="1:5" x14ac:dyDescent="0.45">
      <c r="A75" s="5" t="s">
        <v>94</v>
      </c>
      <c r="B75" s="14">
        <v>2.0648572594225215E-2</v>
      </c>
      <c r="C75" s="2" t="s">
        <v>65</v>
      </c>
      <c r="D75" s="2" t="s">
        <v>68</v>
      </c>
    </row>
    <row r="76" spans="1:5" x14ac:dyDescent="0.45">
      <c r="A76" s="5" t="s">
        <v>84</v>
      </c>
      <c r="B76" s="13">
        <v>1.0999999999999999E-8</v>
      </c>
      <c r="C76" s="2" t="s">
        <v>45</v>
      </c>
      <c r="D76" s="2"/>
    </row>
    <row r="77" spans="1:5" x14ac:dyDescent="0.45">
      <c r="A77" s="5"/>
      <c r="B77" s="12"/>
      <c r="C77" s="2"/>
      <c r="D77" s="2"/>
    </row>
    <row r="78" spans="1:5" x14ac:dyDescent="0.45">
      <c r="A78" s="5" t="s">
        <v>95</v>
      </c>
      <c r="B78" s="14">
        <v>1.1841887362491711E-2</v>
      </c>
      <c r="C78" s="2" t="s">
        <v>65</v>
      </c>
      <c r="D78" s="16">
        <v>2.7271220888813726E-2</v>
      </c>
      <c r="E78" s="2" t="s">
        <v>102</v>
      </c>
    </row>
    <row r="79" spans="1:5" x14ac:dyDescent="0.45">
      <c r="A79" s="5" t="s">
        <v>85</v>
      </c>
      <c r="B79" s="14">
        <v>2.2590009128958689E-2</v>
      </c>
      <c r="C79" s="2" t="s">
        <v>44</v>
      </c>
      <c r="D79" s="16">
        <v>2.9679010772171249E-2</v>
      </c>
      <c r="E79" s="2" t="s">
        <v>102</v>
      </c>
    </row>
    <row r="80" spans="1:5" x14ac:dyDescent="0.45">
      <c r="A80" s="5"/>
      <c r="B80" s="12"/>
      <c r="C80" s="2"/>
      <c r="D80" s="2"/>
    </row>
    <row r="81" spans="1:5" x14ac:dyDescent="0.45">
      <c r="A81" s="5" t="s">
        <v>96</v>
      </c>
      <c r="B81" s="14">
        <v>6.2433901191501419E-2</v>
      </c>
      <c r="C81" s="2" t="s">
        <v>65</v>
      </c>
      <c r="D81" s="2" t="s">
        <v>69</v>
      </c>
    </row>
    <row r="82" spans="1:5" x14ac:dyDescent="0.45">
      <c r="A82" s="5" t="s">
        <v>86</v>
      </c>
      <c r="B82" s="14">
        <v>2.5158160216169324E-2</v>
      </c>
      <c r="C82" s="2" t="s">
        <v>44</v>
      </c>
      <c r="D82" s="2"/>
    </row>
    <row r="83" spans="1:5" x14ac:dyDescent="0.45">
      <c r="A83" s="5"/>
      <c r="B83" s="12"/>
      <c r="C83" s="2"/>
      <c r="D83" s="2"/>
    </row>
    <row r="84" spans="1:5" x14ac:dyDescent="0.45">
      <c r="A84" s="5" t="s">
        <v>97</v>
      </c>
      <c r="B84" s="12">
        <f>261*0.08/8760</f>
        <v>2.3835616438356165E-3</v>
      </c>
      <c r="C84" s="2" t="s">
        <v>73</v>
      </c>
      <c r="D84" s="2" t="s">
        <v>74</v>
      </c>
    </row>
    <row r="85" spans="1:5" x14ac:dyDescent="0.45">
      <c r="A85" s="5" t="s">
        <v>87</v>
      </c>
      <c r="B85" s="12">
        <v>0</v>
      </c>
      <c r="C85" s="2" t="s">
        <v>65</v>
      </c>
      <c r="D85" s="2"/>
    </row>
    <row r="86" spans="1:5" x14ac:dyDescent="0.45">
      <c r="A86" s="5" t="s">
        <v>88</v>
      </c>
      <c r="B86" s="12">
        <v>0</v>
      </c>
      <c r="C86" s="2" t="s">
        <v>65</v>
      </c>
      <c r="D86" s="2"/>
    </row>
    <row r="87" spans="1:5" x14ac:dyDescent="0.45">
      <c r="A87" s="5" t="s">
        <v>46</v>
      </c>
      <c r="B87" s="12">
        <v>0.9</v>
      </c>
      <c r="C87" s="2"/>
      <c r="D87" s="2"/>
    </row>
    <row r="88" spans="1:5" ht="13.05" customHeight="1" x14ac:dyDescent="0.45">
      <c r="A88" s="5" t="s">
        <v>47</v>
      </c>
      <c r="B88" s="12">
        <f>1.01^(1/(24*365.24/12))-1</f>
        <v>1.3621726294266168E-5</v>
      </c>
      <c r="C88" s="2" t="s">
        <v>48</v>
      </c>
      <c r="D88" s="2"/>
      <c r="E88" s="1" t="s">
        <v>105</v>
      </c>
    </row>
    <row r="89" spans="1:5" x14ac:dyDescent="0.45">
      <c r="A89" s="5" t="s">
        <v>49</v>
      </c>
      <c r="B89" s="12">
        <v>6</v>
      </c>
      <c r="C89" s="2" t="s">
        <v>50</v>
      </c>
      <c r="D89" s="2" t="s">
        <v>75</v>
      </c>
    </row>
    <row r="90" spans="1:5" x14ac:dyDescent="0.45">
      <c r="A90" s="5"/>
      <c r="B90" s="12"/>
      <c r="C90" s="2"/>
      <c r="D90" s="2"/>
    </row>
    <row r="91" spans="1:5" x14ac:dyDescent="0.45">
      <c r="A91" s="5" t="s">
        <v>98</v>
      </c>
      <c r="B91" s="12">
        <v>2.7397260273972604E-6</v>
      </c>
      <c r="C91" s="2" t="s">
        <v>73</v>
      </c>
      <c r="D91" s="12">
        <f>0.3*0.08/8760</f>
        <v>2.7397260273972604E-6</v>
      </c>
      <c r="E91" s="2" t="s">
        <v>76</v>
      </c>
    </row>
    <row r="92" spans="1:5" x14ac:dyDescent="0.45">
      <c r="A92" s="5" t="s">
        <v>99</v>
      </c>
      <c r="B92" s="12">
        <f>1100*0.08/8760</f>
        <v>1.0045662100456621E-2</v>
      </c>
      <c r="C92" s="2" t="s">
        <v>65</v>
      </c>
      <c r="D92" s="2" t="s">
        <v>65</v>
      </c>
    </row>
    <row r="93" spans="1:5" x14ac:dyDescent="0.45">
      <c r="A93" s="5" t="s">
        <v>100</v>
      </c>
      <c r="B93" s="12">
        <f>4600*0.08/8760</f>
        <v>4.2009132420091327E-2</v>
      </c>
      <c r="C93" s="2" t="s">
        <v>65</v>
      </c>
      <c r="D93" s="2" t="s">
        <v>77</v>
      </c>
    </row>
    <row r="94" spans="1:5" x14ac:dyDescent="0.45">
      <c r="A94" s="5" t="s">
        <v>89</v>
      </c>
      <c r="B94" s="12">
        <v>0</v>
      </c>
      <c r="C94" s="2" t="s">
        <v>65</v>
      </c>
      <c r="D94" s="2"/>
    </row>
    <row r="95" spans="1:5" x14ac:dyDescent="0.45">
      <c r="A95" s="5" t="s">
        <v>90</v>
      </c>
      <c r="B95" s="12">
        <v>0</v>
      </c>
      <c r="C95" s="2" t="s">
        <v>65</v>
      </c>
      <c r="D95" s="2"/>
    </row>
    <row r="96" spans="1:5" ht="13.05" customHeight="1" x14ac:dyDescent="0.45">
      <c r="A96" s="5" t="s">
        <v>106</v>
      </c>
      <c r="B96" s="12">
        <v>1.1351367708023474E-6</v>
      </c>
      <c r="C96" s="2" t="s">
        <v>48</v>
      </c>
      <c r="D96" s="12">
        <f>1.01^(1/(24*365.24))-1</f>
        <v>1.1351367708023474E-6</v>
      </c>
      <c r="E96" s="1" t="s">
        <v>107</v>
      </c>
    </row>
    <row r="97" spans="1:18" x14ac:dyDescent="0.45">
      <c r="A97" s="5" t="s">
        <v>64</v>
      </c>
      <c r="B97" s="12">
        <v>0.3</v>
      </c>
      <c r="C97" s="2"/>
      <c r="D97" s="2"/>
    </row>
    <row r="98" spans="1:18" x14ac:dyDescent="0.45">
      <c r="A98" s="5"/>
      <c r="B98" s="12"/>
      <c r="C98" s="2"/>
      <c r="D98" s="2"/>
    </row>
    <row r="99" spans="1:18" x14ac:dyDescent="0.45">
      <c r="A99" s="5" t="s">
        <v>91</v>
      </c>
      <c r="B99" s="12">
        <v>10</v>
      </c>
      <c r="C99" s="2" t="s">
        <v>65</v>
      </c>
      <c r="D99" s="2"/>
    </row>
    <row r="100" spans="1:18" x14ac:dyDescent="0.45">
      <c r="C100" s="10"/>
    </row>
    <row r="101" spans="1:18" x14ac:dyDescent="0.45">
      <c r="C101" s="2" t="s">
        <v>119</v>
      </c>
    </row>
    <row r="102" spans="1:18" s="3" customFormat="1" x14ac:dyDescent="0.45">
      <c r="A102" s="3" t="s">
        <v>51</v>
      </c>
      <c r="B102" s="11" t="s">
        <v>81</v>
      </c>
      <c r="C102" s="4"/>
    </row>
    <row r="103" spans="1:18" s="5" customFormat="1" ht="28.5" x14ac:dyDescent="0.45">
      <c r="A103" s="5" t="s">
        <v>52</v>
      </c>
      <c r="B103" s="5" t="s">
        <v>93</v>
      </c>
      <c r="C103" s="5" t="s">
        <v>83</v>
      </c>
      <c r="D103" s="5" t="s">
        <v>94</v>
      </c>
      <c r="E103" s="5" t="s">
        <v>84</v>
      </c>
      <c r="F103" s="5" t="s">
        <v>95</v>
      </c>
      <c r="G103" s="5" t="s">
        <v>85</v>
      </c>
      <c r="H103" s="5" t="s">
        <v>96</v>
      </c>
      <c r="I103" s="5" t="s">
        <v>86</v>
      </c>
      <c r="J103" s="5" t="s">
        <v>97</v>
      </c>
      <c r="K103" s="5" t="s">
        <v>87</v>
      </c>
      <c r="L103" s="5" t="s">
        <v>88</v>
      </c>
      <c r="M103" s="5" t="s">
        <v>98</v>
      </c>
      <c r="N103" s="5" t="s">
        <v>99</v>
      </c>
      <c r="O103" s="5" t="s">
        <v>100</v>
      </c>
      <c r="P103" s="5" t="s">
        <v>89</v>
      </c>
      <c r="Q103" s="5" t="s">
        <v>90</v>
      </c>
      <c r="R103" s="5" t="s">
        <v>91</v>
      </c>
    </row>
    <row r="104" spans="1:18" x14ac:dyDescent="0.45">
      <c r="B104" s="1"/>
    </row>
    <row r="105" spans="1:18" s="15" customFormat="1" x14ac:dyDescent="0.45">
      <c r="A105" s="15" t="s">
        <v>104</v>
      </c>
      <c r="B105" s="15">
        <v>0.6</v>
      </c>
      <c r="C105" s="15">
        <v>0.6</v>
      </c>
      <c r="D105" s="15">
        <v>1</v>
      </c>
      <c r="E105" s="15">
        <v>1</v>
      </c>
      <c r="F105" s="15">
        <v>2.2999999999999998</v>
      </c>
      <c r="G105" s="15">
        <v>2.2999999999999998</v>
      </c>
      <c r="H105" s="15">
        <v>0.86666666666666003</v>
      </c>
      <c r="I105" s="15">
        <v>0.86666666666666003</v>
      </c>
      <c r="J105" s="15">
        <v>0.4</v>
      </c>
      <c r="K105" s="15">
        <v>0.4</v>
      </c>
      <c r="L105" s="15">
        <v>0.4</v>
      </c>
      <c r="M105" s="15">
        <v>0.2</v>
      </c>
      <c r="N105" s="15">
        <v>0.2</v>
      </c>
      <c r="O105" s="15">
        <v>0.2</v>
      </c>
      <c r="P105" s="15">
        <v>0.2</v>
      </c>
      <c r="Q105" s="15">
        <v>0.2</v>
      </c>
      <c r="R105" s="15">
        <v>1</v>
      </c>
    </row>
    <row r="106" spans="1:18" s="6" customFormat="1" x14ac:dyDescent="0.45">
      <c r="A106" s="8" t="s">
        <v>103</v>
      </c>
      <c r="B106" s="6">
        <v>1</v>
      </c>
      <c r="C106" s="6">
        <v>1</v>
      </c>
      <c r="D106" s="6">
        <v>1</v>
      </c>
      <c r="E106" s="6">
        <v>1</v>
      </c>
      <c r="F106" s="6">
        <v>1</v>
      </c>
      <c r="G106" s="6">
        <v>1</v>
      </c>
      <c r="H106" s="6">
        <v>1</v>
      </c>
      <c r="I106" s="6">
        <v>1</v>
      </c>
      <c r="J106" s="6">
        <v>1</v>
      </c>
      <c r="K106" s="6">
        <v>1</v>
      </c>
      <c r="L106" s="6">
        <v>1</v>
      </c>
      <c r="M106" s="6">
        <v>1</v>
      </c>
      <c r="N106" s="6">
        <v>1</v>
      </c>
      <c r="O106" s="6">
        <v>1</v>
      </c>
      <c r="P106" s="6">
        <v>1</v>
      </c>
      <c r="Q106" s="6">
        <v>1</v>
      </c>
      <c r="R106" s="6">
        <v>1</v>
      </c>
    </row>
    <row r="108" spans="1:18" s="3" customFormat="1" x14ac:dyDescent="0.45">
      <c r="A108" s="3" t="s">
        <v>53</v>
      </c>
      <c r="B108" s="11"/>
    </row>
    <row r="112" spans="1:18" x14ac:dyDescent="0.45">
      <c r="A112" s="1" t="s">
        <v>54</v>
      </c>
    </row>
  </sheetData>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A55F3-71CF-4790-ABCB-757487BDCD56}">
  <dimension ref="A1:T120"/>
  <sheetViews>
    <sheetView topLeftCell="A72" workbookViewId="0">
      <selection activeCell="B103" sqref="B103:C114"/>
    </sheetView>
  </sheetViews>
  <sheetFormatPr defaultColWidth="16.53125" defaultRowHeight="14.25" x14ac:dyDescent="0.45"/>
  <cols>
    <col min="1" max="1" width="36" style="1" customWidth="1"/>
    <col min="2" max="2" width="35.73046875" style="10" customWidth="1"/>
    <col min="3" max="16384" width="16.53125" style="1"/>
  </cols>
  <sheetData>
    <row r="1" spans="1:2" s="7" customFormat="1" x14ac:dyDescent="0.45">
      <c r="A1" s="7" t="s">
        <v>0</v>
      </c>
      <c r="B1" s="9"/>
    </row>
    <row r="2" spans="1:2" s="2" customFormat="1" x14ac:dyDescent="0.45">
      <c r="B2" s="10"/>
    </row>
    <row r="3" spans="1:2" s="2" customFormat="1" x14ac:dyDescent="0.45">
      <c r="A3" s="2" t="s">
        <v>1</v>
      </c>
      <c r="B3" s="10"/>
    </row>
    <row r="4" spans="1:2" s="2" customFormat="1" x14ac:dyDescent="0.45">
      <c r="B4" s="10"/>
    </row>
    <row r="5" spans="1:2" s="2" customFormat="1" x14ac:dyDescent="0.45">
      <c r="A5" s="2" t="s">
        <v>78</v>
      </c>
      <c r="B5" s="10"/>
    </row>
    <row r="6" spans="1:2" s="2" customFormat="1" x14ac:dyDescent="0.45">
      <c r="A6" s="2" t="s">
        <v>79</v>
      </c>
      <c r="B6" s="10"/>
    </row>
    <row r="7" spans="1:2" s="2" customFormat="1" x14ac:dyDescent="0.45">
      <c r="A7" s="2" t="s">
        <v>80</v>
      </c>
      <c r="B7" s="10"/>
    </row>
    <row r="8" spans="1:2" s="2" customFormat="1" x14ac:dyDescent="0.45">
      <c r="B8" s="10"/>
    </row>
    <row r="9" spans="1:2" s="2" customFormat="1" x14ac:dyDescent="0.45">
      <c r="A9" s="2" t="s">
        <v>2</v>
      </c>
      <c r="B9" s="10"/>
    </row>
    <row r="10" spans="1:2" s="2" customFormat="1" x14ac:dyDescent="0.45">
      <c r="A10" s="2" t="s">
        <v>3</v>
      </c>
      <c r="B10" s="10"/>
    </row>
    <row r="11" spans="1:2" s="2" customFormat="1" x14ac:dyDescent="0.45">
      <c r="A11" s="2" t="s">
        <v>4</v>
      </c>
      <c r="B11" s="10"/>
    </row>
    <row r="12" spans="1:2" s="2" customFormat="1" x14ac:dyDescent="0.45">
      <c r="B12" s="10"/>
    </row>
    <row r="13" spans="1:2" s="2" customFormat="1" x14ac:dyDescent="0.45">
      <c r="A13" s="2" t="s">
        <v>92</v>
      </c>
      <c r="B13" s="10"/>
    </row>
    <row r="14" spans="1:2" s="2" customFormat="1" x14ac:dyDescent="0.45">
      <c r="B14" s="10"/>
    </row>
    <row r="15" spans="1:2" s="2" customFormat="1" x14ac:dyDescent="0.45">
      <c r="A15" s="2" t="s">
        <v>5</v>
      </c>
      <c r="B15" s="10"/>
    </row>
    <row r="16" spans="1:2" s="2" customFormat="1" x14ac:dyDescent="0.45">
      <c r="B16" s="10"/>
    </row>
    <row r="17" spans="1:2" s="2" customFormat="1" x14ac:dyDescent="0.45">
      <c r="A17" s="2" t="s">
        <v>6</v>
      </c>
      <c r="B17" s="10"/>
    </row>
    <row r="18" spans="1:2" s="2" customFormat="1" x14ac:dyDescent="0.45">
      <c r="B18" s="10"/>
    </row>
    <row r="19" spans="1:2" s="2" customFormat="1" x14ac:dyDescent="0.45">
      <c r="A19" s="2" t="s">
        <v>66</v>
      </c>
      <c r="B19" s="10"/>
    </row>
    <row r="20" spans="1:2" s="2" customFormat="1" x14ac:dyDescent="0.45">
      <c r="A20" s="2" t="s">
        <v>82</v>
      </c>
      <c r="B20" s="10"/>
    </row>
    <row r="21" spans="1:2" s="2" customFormat="1" x14ac:dyDescent="0.45">
      <c r="B21" s="10"/>
    </row>
    <row r="22" spans="1:2" s="2" customFormat="1" x14ac:dyDescent="0.45">
      <c r="A22" s="2" t="s">
        <v>7</v>
      </c>
      <c r="B22" s="10"/>
    </row>
    <row r="23" spans="1:2" s="2" customFormat="1" x14ac:dyDescent="0.45">
      <c r="B23" s="10"/>
    </row>
    <row r="24" spans="1:2" s="2" customFormat="1" x14ac:dyDescent="0.45">
      <c r="A24" s="2" t="s">
        <v>8</v>
      </c>
      <c r="B24" s="10"/>
    </row>
    <row r="25" spans="1:2" s="2" customFormat="1" x14ac:dyDescent="0.45">
      <c r="B25" s="10"/>
    </row>
    <row r="26" spans="1:2" s="2" customFormat="1" x14ac:dyDescent="0.45">
      <c r="A26" s="2" t="s">
        <v>9</v>
      </c>
      <c r="B26" s="10"/>
    </row>
    <row r="27" spans="1:2" s="2" customFormat="1" x14ac:dyDescent="0.45">
      <c r="B27" s="10"/>
    </row>
    <row r="28" spans="1:2" s="2" customFormat="1" x14ac:dyDescent="0.45">
      <c r="A28" s="2" t="s">
        <v>10</v>
      </c>
      <c r="B28" s="10"/>
    </row>
    <row r="29" spans="1:2" s="2" customFormat="1" x14ac:dyDescent="0.45">
      <c r="B29" s="10"/>
    </row>
    <row r="30" spans="1:2" s="2" customFormat="1" x14ac:dyDescent="0.45">
      <c r="A30" s="2" t="s">
        <v>11</v>
      </c>
      <c r="B30" s="10"/>
    </row>
    <row r="31" spans="1:2" s="2" customFormat="1" x14ac:dyDescent="0.45">
      <c r="B31" s="10"/>
    </row>
    <row r="32" spans="1:2" s="2" customFormat="1" x14ac:dyDescent="0.45">
      <c r="A32" s="2" t="s">
        <v>12</v>
      </c>
      <c r="B32" s="10"/>
    </row>
    <row r="33" spans="1:3" s="2" customFormat="1" x14ac:dyDescent="0.45">
      <c r="B33" s="10"/>
    </row>
    <row r="34" spans="1:3" s="2" customFormat="1" x14ac:dyDescent="0.45">
      <c r="A34" s="2" t="s">
        <v>13</v>
      </c>
      <c r="B34" s="10"/>
    </row>
    <row r="35" spans="1:3" s="2" customFormat="1" x14ac:dyDescent="0.45">
      <c r="A35" s="2" t="s">
        <v>14</v>
      </c>
      <c r="B35" s="10"/>
    </row>
    <row r="36" spans="1:3" s="2" customFormat="1" x14ac:dyDescent="0.45">
      <c r="B36" s="10"/>
    </row>
    <row r="37" spans="1:3" s="2" customFormat="1" x14ac:dyDescent="0.45">
      <c r="A37" s="2" t="s">
        <v>15</v>
      </c>
      <c r="B37" s="10"/>
    </row>
    <row r="38" spans="1:3" s="2" customFormat="1" x14ac:dyDescent="0.45">
      <c r="B38" s="10"/>
    </row>
    <row r="39" spans="1:3" s="2" customFormat="1" x14ac:dyDescent="0.45">
      <c r="A39" s="2" t="s">
        <v>16</v>
      </c>
      <c r="B39" s="10"/>
    </row>
    <row r="41" spans="1:3" s="3" customFormat="1" x14ac:dyDescent="0.45">
      <c r="A41" s="3" t="s">
        <v>17</v>
      </c>
      <c r="B41" s="11" t="s">
        <v>18</v>
      </c>
    </row>
    <row r="43" spans="1:3" x14ac:dyDescent="0.45">
      <c r="A43" s="5" t="s">
        <v>19</v>
      </c>
      <c r="B43" s="12" t="s">
        <v>135</v>
      </c>
      <c r="C43" s="2" t="s">
        <v>20</v>
      </c>
    </row>
    <row r="44" spans="1:3" x14ac:dyDescent="0.45">
      <c r="A44" s="5" t="s">
        <v>28</v>
      </c>
      <c r="B44" s="12" t="s">
        <v>60</v>
      </c>
      <c r="C44" s="2" t="s">
        <v>29</v>
      </c>
    </row>
    <row r="45" spans="1:3" x14ac:dyDescent="0.45">
      <c r="A45" s="5" t="s">
        <v>21</v>
      </c>
      <c r="B45" s="12" t="s">
        <v>22</v>
      </c>
      <c r="C45" s="2" t="s">
        <v>23</v>
      </c>
    </row>
    <row r="46" spans="1:3" x14ac:dyDescent="0.45">
      <c r="A46" s="5"/>
      <c r="B46" s="12"/>
      <c r="C46" s="2"/>
    </row>
    <row r="47" spans="1:3" x14ac:dyDescent="0.45">
      <c r="A47" s="5" t="s">
        <v>24</v>
      </c>
      <c r="B47" s="12" t="b">
        <v>1</v>
      </c>
      <c r="C47" s="2" t="s">
        <v>25</v>
      </c>
    </row>
    <row r="48" spans="1:3" x14ac:dyDescent="0.45">
      <c r="A48" s="5" t="s">
        <v>26</v>
      </c>
      <c r="B48" s="12" t="b">
        <v>0</v>
      </c>
      <c r="C48" s="2" t="s">
        <v>27</v>
      </c>
    </row>
    <row r="49" spans="1:4" x14ac:dyDescent="0.45">
      <c r="A49" s="5" t="s">
        <v>146</v>
      </c>
      <c r="B49" s="12" t="b">
        <v>1</v>
      </c>
      <c r="C49" s="2" t="s">
        <v>70</v>
      </c>
    </row>
    <row r="52" spans="1:4" x14ac:dyDescent="0.45">
      <c r="C52" s="2"/>
    </row>
    <row r="53" spans="1:4" s="3" customFormat="1" x14ac:dyDescent="0.45">
      <c r="A53" s="3" t="s">
        <v>30</v>
      </c>
      <c r="B53" s="11" t="s">
        <v>31</v>
      </c>
      <c r="C53" s="4"/>
    </row>
    <row r="54" spans="1:4" x14ac:dyDescent="0.45">
      <c r="C54" s="2"/>
    </row>
    <row r="55" spans="1:4" x14ac:dyDescent="0.45">
      <c r="A55" s="5" t="s">
        <v>55</v>
      </c>
      <c r="B55" s="13">
        <v>1000000000000</v>
      </c>
      <c r="C55" s="2" t="s">
        <v>57</v>
      </c>
    </row>
    <row r="56" spans="1:4" x14ac:dyDescent="0.45">
      <c r="A56" s="5" t="s">
        <v>56</v>
      </c>
      <c r="B56" s="13">
        <v>1000000000000</v>
      </c>
      <c r="C56" s="2" t="s">
        <v>58</v>
      </c>
    </row>
    <row r="57" spans="1:4" x14ac:dyDescent="0.45">
      <c r="A57" s="5"/>
      <c r="B57" s="12"/>
      <c r="C57" s="2"/>
    </row>
    <row r="58" spans="1:4" x14ac:dyDescent="0.45">
      <c r="A58" s="5" t="s">
        <v>32</v>
      </c>
      <c r="B58" s="12" t="s">
        <v>63</v>
      </c>
      <c r="C58" s="2"/>
    </row>
    <row r="59" spans="1:4" x14ac:dyDescent="0.45">
      <c r="A59" s="5" t="s">
        <v>71</v>
      </c>
      <c r="B59" s="12" t="b">
        <v>1</v>
      </c>
      <c r="C59" s="2" t="s">
        <v>72</v>
      </c>
    </row>
    <row r="60" spans="1:4" x14ac:dyDescent="0.45">
      <c r="A60" s="5"/>
      <c r="B60" s="12"/>
      <c r="C60" s="2"/>
      <c r="D60" s="2"/>
    </row>
    <row r="61" spans="1:4" x14ac:dyDescent="0.45">
      <c r="A61" s="5" t="s">
        <v>33</v>
      </c>
      <c r="B61" s="12">
        <v>2015</v>
      </c>
      <c r="C61" s="2" t="s">
        <v>101</v>
      </c>
      <c r="D61" s="2"/>
    </row>
    <row r="62" spans="1:4" x14ac:dyDescent="0.45">
      <c r="A62" s="5" t="s">
        <v>34</v>
      </c>
      <c r="B62" s="12">
        <v>1</v>
      </c>
      <c r="C62" s="2" t="s">
        <v>101</v>
      </c>
      <c r="D62" s="2"/>
    </row>
    <row r="63" spans="1:4" x14ac:dyDescent="0.45">
      <c r="A63" s="5" t="s">
        <v>35</v>
      </c>
      <c r="B63" s="12">
        <v>1</v>
      </c>
      <c r="C63" s="2" t="s">
        <v>101</v>
      </c>
      <c r="D63" s="2"/>
    </row>
    <row r="64" spans="1:4" x14ac:dyDescent="0.45">
      <c r="A64" s="5" t="s">
        <v>36</v>
      </c>
      <c r="B64" s="12">
        <v>1</v>
      </c>
      <c r="C64" s="2" t="s">
        <v>101</v>
      </c>
      <c r="D64" s="2"/>
    </row>
    <row r="65" spans="1:5" x14ac:dyDescent="0.45">
      <c r="A65" s="5" t="s">
        <v>37</v>
      </c>
      <c r="B65" s="12">
        <v>2015</v>
      </c>
      <c r="C65" s="2" t="s">
        <v>101</v>
      </c>
      <c r="D65" s="2"/>
    </row>
    <row r="66" spans="1:5" x14ac:dyDescent="0.45">
      <c r="A66" s="5" t="s">
        <v>38</v>
      </c>
      <c r="B66" s="12">
        <v>12</v>
      </c>
      <c r="C66" s="2" t="s">
        <v>101</v>
      </c>
      <c r="D66" s="2"/>
    </row>
    <row r="67" spans="1:5" x14ac:dyDescent="0.45">
      <c r="A67" s="5" t="s">
        <v>39</v>
      </c>
      <c r="B67" s="12">
        <v>31</v>
      </c>
      <c r="C67" s="2" t="s">
        <v>101</v>
      </c>
      <c r="D67" s="2"/>
    </row>
    <row r="68" spans="1:5" x14ac:dyDescent="0.45">
      <c r="A68" s="5" t="s">
        <v>40</v>
      </c>
      <c r="B68" s="12">
        <v>24</v>
      </c>
      <c r="C68" s="2" t="s">
        <v>101</v>
      </c>
      <c r="D68" s="2"/>
    </row>
    <row r="69" spans="1:5" x14ac:dyDescent="0.45">
      <c r="A69" s="5"/>
      <c r="B69" s="12"/>
      <c r="C69" s="2"/>
      <c r="D69" s="2"/>
    </row>
    <row r="70" spans="1:5" x14ac:dyDescent="0.45">
      <c r="A70" s="5" t="s">
        <v>41</v>
      </c>
      <c r="B70" s="12" t="s">
        <v>61</v>
      </c>
      <c r="C70" s="2"/>
      <c r="D70" s="2"/>
    </row>
    <row r="71" spans="1:5" x14ac:dyDescent="0.45">
      <c r="A71" s="5" t="s">
        <v>93</v>
      </c>
      <c r="B71" s="14">
        <v>2.4911838084243729E-2</v>
      </c>
      <c r="C71" s="2" t="s">
        <v>65</v>
      </c>
      <c r="D71" s="2" t="s">
        <v>67</v>
      </c>
    </row>
    <row r="72" spans="1:5" x14ac:dyDescent="0.45">
      <c r="A72" s="5" t="s">
        <v>83</v>
      </c>
      <c r="B72" s="13">
        <f>0.00000001</f>
        <v>1E-8</v>
      </c>
      <c r="C72" s="2" t="s">
        <v>42</v>
      </c>
      <c r="D72" s="2"/>
    </row>
    <row r="73" spans="1:5" x14ac:dyDescent="0.45">
      <c r="A73" s="5"/>
      <c r="B73" s="12"/>
      <c r="C73" s="2"/>
      <c r="D73" s="2"/>
    </row>
    <row r="74" spans="1:5" x14ac:dyDescent="0.45">
      <c r="A74" s="5" t="s">
        <v>43</v>
      </c>
      <c r="B74" s="12" t="s">
        <v>62</v>
      </c>
      <c r="C74" s="2"/>
      <c r="D74" s="2"/>
    </row>
    <row r="75" spans="1:5" x14ac:dyDescent="0.45">
      <c r="A75" s="5" t="s">
        <v>94</v>
      </c>
      <c r="B75" s="14">
        <v>2.0648572594225215E-2</v>
      </c>
      <c r="C75" s="2" t="s">
        <v>65</v>
      </c>
      <c r="D75" s="2" t="s">
        <v>68</v>
      </c>
    </row>
    <row r="76" spans="1:5" x14ac:dyDescent="0.45">
      <c r="A76" s="5" t="s">
        <v>84</v>
      </c>
      <c r="B76" s="13">
        <v>1.0999999999999999E-8</v>
      </c>
      <c r="C76" s="2" t="s">
        <v>45</v>
      </c>
      <c r="D76" s="2"/>
    </row>
    <row r="77" spans="1:5" x14ac:dyDescent="0.45">
      <c r="A77" s="5"/>
      <c r="B77" s="12"/>
      <c r="C77" s="2"/>
      <c r="D77" s="2"/>
    </row>
    <row r="78" spans="1:5" x14ac:dyDescent="0.45">
      <c r="A78" s="5" t="s">
        <v>95</v>
      </c>
      <c r="B78" s="14">
        <v>1.1841887362491711E-2</v>
      </c>
      <c r="C78" s="2" t="s">
        <v>65</v>
      </c>
      <c r="D78" s="16">
        <v>2.7271220888813726E-2</v>
      </c>
      <c r="E78" s="2" t="s">
        <v>102</v>
      </c>
    </row>
    <row r="79" spans="1:5" x14ac:dyDescent="0.45">
      <c r="A79" s="5" t="s">
        <v>85</v>
      </c>
      <c r="B79" s="14">
        <v>2.2590009128958689E-2</v>
      </c>
      <c r="C79" s="2" t="s">
        <v>44</v>
      </c>
      <c r="D79" s="16">
        <v>2.9679010772171249E-2</v>
      </c>
      <c r="E79" s="2" t="s">
        <v>102</v>
      </c>
    </row>
    <row r="80" spans="1:5" x14ac:dyDescent="0.45">
      <c r="A80" s="5"/>
      <c r="B80" s="12"/>
      <c r="C80" s="2"/>
      <c r="D80" s="2"/>
    </row>
    <row r="81" spans="1:5" x14ac:dyDescent="0.45">
      <c r="A81" s="5" t="s">
        <v>96</v>
      </c>
      <c r="B81" s="14">
        <v>6.2433901191501419E-2</v>
      </c>
      <c r="C81" s="2" t="s">
        <v>65</v>
      </c>
      <c r="D81" s="2" t="s">
        <v>69</v>
      </c>
    </row>
    <row r="82" spans="1:5" x14ac:dyDescent="0.45">
      <c r="A82" s="5" t="s">
        <v>86</v>
      </c>
      <c r="B82" s="14">
        <v>2.5158160216169324E-2</v>
      </c>
      <c r="C82" s="2" t="s">
        <v>44</v>
      </c>
      <c r="D82" s="2"/>
    </row>
    <row r="83" spans="1:5" x14ac:dyDescent="0.45">
      <c r="A83" s="5"/>
      <c r="B83" s="12"/>
      <c r="C83" s="2"/>
      <c r="D83" s="2"/>
    </row>
    <row r="84" spans="1:5" x14ac:dyDescent="0.45">
      <c r="A84" s="5" t="s">
        <v>97</v>
      </c>
      <c r="B84" s="12">
        <f>261*0.08/8760</f>
        <v>2.3835616438356165E-3</v>
      </c>
      <c r="C84" s="2" t="s">
        <v>73</v>
      </c>
      <c r="D84" s="2" t="s">
        <v>74</v>
      </c>
    </row>
    <row r="85" spans="1:5" x14ac:dyDescent="0.45">
      <c r="A85" s="5" t="s">
        <v>87</v>
      </c>
      <c r="B85" s="12">
        <v>0</v>
      </c>
      <c r="C85" s="2" t="s">
        <v>65</v>
      </c>
      <c r="D85" s="2"/>
    </row>
    <row r="86" spans="1:5" x14ac:dyDescent="0.45">
      <c r="A86" s="5" t="s">
        <v>88</v>
      </c>
      <c r="B86" s="12">
        <v>0</v>
      </c>
      <c r="C86" s="2" t="s">
        <v>65</v>
      </c>
      <c r="D86" s="2"/>
    </row>
    <row r="87" spans="1:5" x14ac:dyDescent="0.45">
      <c r="A87" s="5" t="s">
        <v>46</v>
      </c>
      <c r="B87" s="12">
        <v>0.9</v>
      </c>
      <c r="C87" s="2"/>
      <c r="D87" s="2"/>
    </row>
    <row r="88" spans="1:5" ht="13.05" customHeight="1" x14ac:dyDescent="0.45">
      <c r="A88" s="5" t="s">
        <v>47</v>
      </c>
      <c r="B88" s="12">
        <f>1.01^(1/(24*365.24/12))-1</f>
        <v>1.3621726294266168E-5</v>
      </c>
      <c r="C88" s="2" t="s">
        <v>48</v>
      </c>
      <c r="D88" s="2"/>
      <c r="E88" s="1" t="s">
        <v>105</v>
      </c>
    </row>
    <row r="89" spans="1:5" x14ac:dyDescent="0.45">
      <c r="A89" s="5" t="s">
        <v>49</v>
      </c>
      <c r="B89" s="12">
        <v>6</v>
      </c>
      <c r="C89" s="2" t="s">
        <v>50</v>
      </c>
      <c r="D89" s="2" t="s">
        <v>75</v>
      </c>
    </row>
    <row r="90" spans="1:5" x14ac:dyDescent="0.45">
      <c r="A90" s="5"/>
      <c r="B90" s="12"/>
      <c r="C90" s="2"/>
      <c r="D90" s="2"/>
    </row>
    <row r="91" spans="1:5" x14ac:dyDescent="0.45">
      <c r="A91" s="5" t="s">
        <v>98</v>
      </c>
      <c r="B91" s="12">
        <v>2.7397260273972604E-6</v>
      </c>
      <c r="C91" s="2" t="s">
        <v>73</v>
      </c>
      <c r="D91" s="12">
        <f>0.3*0.08/8760</f>
        <v>2.7397260273972604E-6</v>
      </c>
      <c r="E91" s="2" t="s">
        <v>76</v>
      </c>
    </row>
    <row r="92" spans="1:5" x14ac:dyDescent="0.45">
      <c r="A92" s="5" t="s">
        <v>99</v>
      </c>
      <c r="B92" s="12">
        <f>1100*0.08/8760</f>
        <v>1.0045662100456621E-2</v>
      </c>
      <c r="C92" s="2" t="s">
        <v>65</v>
      </c>
      <c r="D92" s="2" t="s">
        <v>65</v>
      </c>
    </row>
    <row r="93" spans="1:5" x14ac:dyDescent="0.45">
      <c r="A93" s="5" t="s">
        <v>100</v>
      </c>
      <c r="B93" s="12">
        <f>4600*0.08/8760</f>
        <v>4.2009132420091327E-2</v>
      </c>
      <c r="C93" s="2" t="s">
        <v>65</v>
      </c>
      <c r="D93" s="2" t="s">
        <v>77</v>
      </c>
    </row>
    <row r="94" spans="1:5" x14ac:dyDescent="0.45">
      <c r="A94" s="5" t="s">
        <v>89</v>
      </c>
      <c r="B94" s="12">
        <v>0</v>
      </c>
      <c r="C94" s="2" t="s">
        <v>65</v>
      </c>
      <c r="D94" s="2"/>
    </row>
    <row r="95" spans="1:5" x14ac:dyDescent="0.45">
      <c r="A95" s="5" t="s">
        <v>90</v>
      </c>
      <c r="B95" s="12">
        <v>0</v>
      </c>
      <c r="C95" s="2" t="s">
        <v>65</v>
      </c>
      <c r="D95" s="2"/>
    </row>
    <row r="96" spans="1:5" ht="13.05" customHeight="1" x14ac:dyDescent="0.45">
      <c r="A96" s="5" t="s">
        <v>106</v>
      </c>
      <c r="B96" s="12">
        <v>1.1351367708023474E-6</v>
      </c>
      <c r="C96" s="2" t="s">
        <v>48</v>
      </c>
      <c r="D96" s="12">
        <f>1.01^(1/(24*365.24))-1</f>
        <v>1.1351367708023474E-6</v>
      </c>
      <c r="E96" s="1" t="s">
        <v>107</v>
      </c>
    </row>
    <row r="97" spans="1:20" x14ac:dyDescent="0.45">
      <c r="A97" s="5" t="s">
        <v>64</v>
      </c>
      <c r="B97" s="12">
        <v>0.3</v>
      </c>
      <c r="C97" s="2"/>
      <c r="D97" s="2"/>
    </row>
    <row r="98" spans="1:20" x14ac:dyDescent="0.45">
      <c r="A98" s="5"/>
      <c r="B98" s="12"/>
      <c r="C98" s="2"/>
      <c r="D98" s="2"/>
    </row>
    <row r="99" spans="1:20" x14ac:dyDescent="0.45">
      <c r="A99" s="5" t="s">
        <v>91</v>
      </c>
      <c r="B99" s="12">
        <v>10</v>
      </c>
      <c r="C99" s="2" t="s">
        <v>65</v>
      </c>
      <c r="D99" s="2"/>
    </row>
    <row r="100" spans="1:20" x14ac:dyDescent="0.45">
      <c r="C100" s="10"/>
    </row>
    <row r="101" spans="1:20" x14ac:dyDescent="0.45">
      <c r="C101" s="2" t="s">
        <v>119</v>
      </c>
    </row>
    <row r="102" spans="1:20" s="3" customFormat="1" x14ac:dyDescent="0.45">
      <c r="A102" s="3" t="s">
        <v>51</v>
      </c>
      <c r="B102" s="11" t="s">
        <v>81</v>
      </c>
      <c r="C102" s="4"/>
    </row>
    <row r="103" spans="1:20" s="5" customFormat="1" ht="28.5" x14ac:dyDescent="0.45">
      <c r="A103" s="5" t="s">
        <v>52</v>
      </c>
      <c r="B103" s="5" t="s">
        <v>33</v>
      </c>
      <c r="C103" s="5" t="s">
        <v>37</v>
      </c>
      <c r="D103" s="5" t="s">
        <v>93</v>
      </c>
      <c r="E103" s="5" t="s">
        <v>83</v>
      </c>
      <c r="F103" s="5" t="s">
        <v>94</v>
      </c>
      <c r="G103" s="5" t="s">
        <v>84</v>
      </c>
      <c r="H103" s="5" t="s">
        <v>95</v>
      </c>
      <c r="I103" s="5" t="s">
        <v>85</v>
      </c>
      <c r="J103" s="5" t="s">
        <v>96</v>
      </c>
      <c r="K103" s="5" t="s">
        <v>86</v>
      </c>
      <c r="L103" s="5" t="s">
        <v>97</v>
      </c>
      <c r="M103" s="5" t="s">
        <v>87</v>
      </c>
      <c r="N103" s="5" t="s">
        <v>88</v>
      </c>
      <c r="O103" s="5" t="s">
        <v>98</v>
      </c>
      <c r="P103" s="5" t="s">
        <v>99</v>
      </c>
      <c r="Q103" s="5" t="s">
        <v>100</v>
      </c>
      <c r="R103" s="5" t="s">
        <v>89</v>
      </c>
      <c r="S103" s="5" t="s">
        <v>90</v>
      </c>
      <c r="T103" s="5" t="s">
        <v>91</v>
      </c>
    </row>
    <row r="104" spans="1:20" x14ac:dyDescent="0.45">
      <c r="B104" s="1"/>
    </row>
    <row r="105" spans="1:20" s="15" customFormat="1" x14ac:dyDescent="0.45">
      <c r="A105" s="15" t="s">
        <v>136</v>
      </c>
      <c r="B105" s="15">
        <v>2015</v>
      </c>
      <c r="C105" s="15">
        <v>2015</v>
      </c>
      <c r="D105" s="15">
        <v>0.6</v>
      </c>
      <c r="E105" s="15">
        <v>0.6</v>
      </c>
      <c r="F105" s="15">
        <v>1</v>
      </c>
      <c r="G105" s="15">
        <v>1</v>
      </c>
      <c r="H105" s="15">
        <v>2.2999999999999998</v>
      </c>
      <c r="I105" s="15">
        <v>2.2999999999999998</v>
      </c>
      <c r="J105" s="15">
        <v>0.86666666666666003</v>
      </c>
      <c r="K105" s="15">
        <v>0.86666666666666003</v>
      </c>
      <c r="L105" s="15">
        <v>0.4</v>
      </c>
      <c r="M105" s="15">
        <v>0.4</v>
      </c>
      <c r="N105" s="15">
        <v>0.4</v>
      </c>
      <c r="O105" s="15">
        <v>0.2</v>
      </c>
      <c r="P105" s="15">
        <v>0.2</v>
      </c>
      <c r="Q105" s="15">
        <v>0.2</v>
      </c>
      <c r="R105" s="15">
        <v>0.2</v>
      </c>
      <c r="S105" s="15">
        <v>0.2</v>
      </c>
      <c r="T105" s="15">
        <v>1</v>
      </c>
    </row>
    <row r="106" spans="1:20" s="15" customFormat="1" x14ac:dyDescent="0.45">
      <c r="A106" s="15" t="s">
        <v>137</v>
      </c>
      <c r="B106" s="15">
        <v>2014</v>
      </c>
      <c r="C106" s="15">
        <v>2015</v>
      </c>
      <c r="D106" s="15">
        <v>0.6</v>
      </c>
      <c r="E106" s="15">
        <v>0.6</v>
      </c>
      <c r="F106" s="15">
        <v>1</v>
      </c>
      <c r="G106" s="15">
        <v>1</v>
      </c>
      <c r="H106" s="15">
        <v>2.2999999999999998</v>
      </c>
      <c r="I106" s="15">
        <v>2.2999999999999998</v>
      </c>
      <c r="J106" s="15">
        <v>0.86666666666666003</v>
      </c>
      <c r="K106" s="15">
        <v>0.86666666666666003</v>
      </c>
      <c r="L106" s="15">
        <v>0.4</v>
      </c>
      <c r="M106" s="15">
        <v>0.4</v>
      </c>
      <c r="N106" s="15">
        <v>0.4</v>
      </c>
      <c r="O106" s="15">
        <v>0.2</v>
      </c>
      <c r="P106" s="15">
        <v>0.2</v>
      </c>
      <c r="Q106" s="15">
        <v>0.2</v>
      </c>
      <c r="R106" s="15">
        <v>0.2</v>
      </c>
      <c r="S106" s="15">
        <v>0.2</v>
      </c>
      <c r="T106" s="15">
        <v>1</v>
      </c>
    </row>
    <row r="107" spans="1:20" s="15" customFormat="1" x14ac:dyDescent="0.45">
      <c r="A107" s="15" t="s">
        <v>138</v>
      </c>
      <c r="B107" s="15">
        <v>2013</v>
      </c>
      <c r="C107" s="15">
        <v>2015</v>
      </c>
      <c r="D107" s="15">
        <v>0.6</v>
      </c>
      <c r="E107" s="15">
        <v>0.6</v>
      </c>
      <c r="F107" s="15">
        <v>1</v>
      </c>
      <c r="G107" s="15">
        <v>1</v>
      </c>
      <c r="H107" s="15">
        <v>2.2999999999999998</v>
      </c>
      <c r="I107" s="15">
        <v>2.2999999999999998</v>
      </c>
      <c r="J107" s="15">
        <v>0.86666666666666003</v>
      </c>
      <c r="K107" s="15">
        <v>0.86666666666666003</v>
      </c>
      <c r="L107" s="15">
        <v>0.4</v>
      </c>
      <c r="M107" s="15">
        <v>0.4</v>
      </c>
      <c r="N107" s="15">
        <v>0.4</v>
      </c>
      <c r="O107" s="15">
        <v>0.2</v>
      </c>
      <c r="P107" s="15">
        <v>0.2</v>
      </c>
      <c r="Q107" s="15">
        <v>0.2</v>
      </c>
      <c r="R107" s="15">
        <v>0.2</v>
      </c>
      <c r="S107" s="15">
        <v>0.2</v>
      </c>
      <c r="T107" s="15">
        <v>1</v>
      </c>
    </row>
    <row r="108" spans="1:20" s="15" customFormat="1" x14ac:dyDescent="0.45">
      <c r="A108" s="15" t="s">
        <v>139</v>
      </c>
      <c r="B108" s="15">
        <v>2012</v>
      </c>
      <c r="C108" s="15">
        <v>2015</v>
      </c>
      <c r="D108" s="15">
        <v>0.6</v>
      </c>
      <c r="E108" s="15">
        <v>0.6</v>
      </c>
      <c r="F108" s="15">
        <v>1</v>
      </c>
      <c r="G108" s="15">
        <v>1</v>
      </c>
      <c r="H108" s="15">
        <v>2.2999999999999998</v>
      </c>
      <c r="I108" s="15">
        <v>2.2999999999999998</v>
      </c>
      <c r="J108" s="15">
        <v>0.86666666666666003</v>
      </c>
      <c r="K108" s="15">
        <v>0.86666666666666003</v>
      </c>
      <c r="L108" s="15">
        <v>0.4</v>
      </c>
      <c r="M108" s="15">
        <v>0.4</v>
      </c>
      <c r="N108" s="15">
        <v>0.4</v>
      </c>
      <c r="O108" s="15">
        <v>0.2</v>
      </c>
      <c r="P108" s="15">
        <v>0.2</v>
      </c>
      <c r="Q108" s="15">
        <v>0.2</v>
      </c>
      <c r="R108" s="15">
        <v>0.2</v>
      </c>
      <c r="S108" s="15">
        <v>0.2</v>
      </c>
      <c r="T108" s="15">
        <v>1</v>
      </c>
    </row>
    <row r="109" spans="1:20" s="15" customFormat="1" x14ac:dyDescent="0.45">
      <c r="A109" s="15" t="s">
        <v>140</v>
      </c>
      <c r="B109" s="15">
        <v>2011</v>
      </c>
      <c r="C109" s="15">
        <v>2015</v>
      </c>
      <c r="D109" s="15">
        <v>0.6</v>
      </c>
      <c r="E109" s="15">
        <v>0.6</v>
      </c>
      <c r="F109" s="15">
        <v>1</v>
      </c>
      <c r="G109" s="15">
        <v>1</v>
      </c>
      <c r="H109" s="15">
        <v>2.2999999999999998</v>
      </c>
      <c r="I109" s="15">
        <v>2.2999999999999998</v>
      </c>
      <c r="J109" s="15">
        <v>0.86666666666666003</v>
      </c>
      <c r="K109" s="15">
        <v>0.86666666666666003</v>
      </c>
      <c r="L109" s="15">
        <v>0.4</v>
      </c>
      <c r="M109" s="15">
        <v>0.4</v>
      </c>
      <c r="N109" s="15">
        <v>0.4</v>
      </c>
      <c r="O109" s="15">
        <v>0.2</v>
      </c>
      <c r="P109" s="15">
        <v>0.2</v>
      </c>
      <c r="Q109" s="15">
        <v>0.2</v>
      </c>
      <c r="R109" s="15">
        <v>0.2</v>
      </c>
      <c r="S109" s="15">
        <v>0.2</v>
      </c>
      <c r="T109" s="15">
        <v>1</v>
      </c>
    </row>
    <row r="110" spans="1:20" s="15" customFormat="1" x14ac:dyDescent="0.45">
      <c r="A110" s="15" t="s">
        <v>141</v>
      </c>
      <c r="B110" s="15">
        <v>2010</v>
      </c>
      <c r="C110" s="15">
        <v>2015</v>
      </c>
      <c r="D110" s="15">
        <v>0.6</v>
      </c>
      <c r="E110" s="15">
        <v>0.6</v>
      </c>
      <c r="F110" s="15">
        <v>1</v>
      </c>
      <c r="G110" s="15">
        <v>1</v>
      </c>
      <c r="H110" s="15">
        <v>2.2999999999999998</v>
      </c>
      <c r="I110" s="15">
        <v>2.2999999999999998</v>
      </c>
      <c r="J110" s="15">
        <v>0.86666666666666003</v>
      </c>
      <c r="K110" s="15">
        <v>0.86666666666666003</v>
      </c>
      <c r="L110" s="15">
        <v>0.4</v>
      </c>
      <c r="M110" s="15">
        <v>0.4</v>
      </c>
      <c r="N110" s="15">
        <v>0.4</v>
      </c>
      <c r="O110" s="15">
        <v>0.2</v>
      </c>
      <c r="P110" s="15">
        <v>0.2</v>
      </c>
      <c r="Q110" s="15">
        <v>0.2</v>
      </c>
      <c r="R110" s="15">
        <v>0.2</v>
      </c>
      <c r="S110" s="15">
        <v>0.2</v>
      </c>
      <c r="T110" s="15">
        <v>1</v>
      </c>
    </row>
    <row r="111" spans="1:20" s="15" customFormat="1" x14ac:dyDescent="0.45">
      <c r="A111" s="15" t="s">
        <v>142</v>
      </c>
      <c r="B111" s="15">
        <v>2009</v>
      </c>
      <c r="C111" s="15">
        <v>2015</v>
      </c>
      <c r="D111" s="15">
        <v>0.6</v>
      </c>
      <c r="E111" s="15">
        <v>0.6</v>
      </c>
      <c r="F111" s="15">
        <v>1</v>
      </c>
      <c r="G111" s="15">
        <v>1</v>
      </c>
      <c r="H111" s="15">
        <v>2.2999999999999998</v>
      </c>
      <c r="I111" s="15">
        <v>2.2999999999999998</v>
      </c>
      <c r="J111" s="15">
        <v>0.86666666666666003</v>
      </c>
      <c r="K111" s="15">
        <v>0.86666666666666003</v>
      </c>
      <c r="L111" s="15">
        <v>0.4</v>
      </c>
      <c r="M111" s="15">
        <v>0.4</v>
      </c>
      <c r="N111" s="15">
        <v>0.4</v>
      </c>
      <c r="O111" s="15">
        <v>0.2</v>
      </c>
      <c r="P111" s="15">
        <v>0.2</v>
      </c>
      <c r="Q111" s="15">
        <v>0.2</v>
      </c>
      <c r="R111" s="15">
        <v>0.2</v>
      </c>
      <c r="S111" s="15">
        <v>0.2</v>
      </c>
      <c r="T111" s="15">
        <v>1</v>
      </c>
    </row>
    <row r="112" spans="1:20" s="15" customFormat="1" x14ac:dyDescent="0.45">
      <c r="A112" s="15" t="s">
        <v>143</v>
      </c>
      <c r="B112" s="15">
        <v>2008</v>
      </c>
      <c r="C112" s="15">
        <v>2015</v>
      </c>
      <c r="D112" s="15">
        <v>0.6</v>
      </c>
      <c r="E112" s="15">
        <v>0.6</v>
      </c>
      <c r="F112" s="15">
        <v>1</v>
      </c>
      <c r="G112" s="15">
        <v>1</v>
      </c>
      <c r="H112" s="15">
        <v>2.2999999999999998</v>
      </c>
      <c r="I112" s="15">
        <v>2.2999999999999998</v>
      </c>
      <c r="J112" s="15">
        <v>0.86666666666666003</v>
      </c>
      <c r="K112" s="15">
        <v>0.86666666666666003</v>
      </c>
      <c r="L112" s="15">
        <v>0.4</v>
      </c>
      <c r="M112" s="15">
        <v>0.4</v>
      </c>
      <c r="N112" s="15">
        <v>0.4</v>
      </c>
      <c r="O112" s="15">
        <v>0.2</v>
      </c>
      <c r="P112" s="15">
        <v>0.2</v>
      </c>
      <c r="Q112" s="15">
        <v>0.2</v>
      </c>
      <c r="R112" s="15">
        <v>0.2</v>
      </c>
      <c r="S112" s="15">
        <v>0.2</v>
      </c>
      <c r="T112" s="15">
        <v>1</v>
      </c>
    </row>
    <row r="113" spans="1:20" s="15" customFormat="1" x14ac:dyDescent="0.45">
      <c r="A113" s="15" t="s">
        <v>144</v>
      </c>
      <c r="B113" s="15">
        <v>2007</v>
      </c>
      <c r="C113" s="15">
        <v>2015</v>
      </c>
      <c r="D113" s="15">
        <v>0.6</v>
      </c>
      <c r="E113" s="15">
        <v>0.6</v>
      </c>
      <c r="F113" s="15">
        <v>1</v>
      </c>
      <c r="G113" s="15">
        <v>1</v>
      </c>
      <c r="H113" s="15">
        <v>2.2999999999999998</v>
      </c>
      <c r="I113" s="15">
        <v>2.2999999999999998</v>
      </c>
      <c r="J113" s="15">
        <v>0.86666666666666003</v>
      </c>
      <c r="K113" s="15">
        <v>0.86666666666666003</v>
      </c>
      <c r="L113" s="15">
        <v>0.4</v>
      </c>
      <c r="M113" s="15">
        <v>0.4</v>
      </c>
      <c r="N113" s="15">
        <v>0.4</v>
      </c>
      <c r="O113" s="15">
        <v>0.2</v>
      </c>
      <c r="P113" s="15">
        <v>0.2</v>
      </c>
      <c r="Q113" s="15">
        <v>0.2</v>
      </c>
      <c r="R113" s="15">
        <v>0.2</v>
      </c>
      <c r="S113" s="15">
        <v>0.2</v>
      </c>
      <c r="T113" s="15">
        <v>1</v>
      </c>
    </row>
    <row r="114" spans="1:20" s="15" customFormat="1" x14ac:dyDescent="0.45">
      <c r="A114" s="15" t="s">
        <v>145</v>
      </c>
      <c r="B114" s="15">
        <v>2006</v>
      </c>
      <c r="C114" s="15">
        <v>2015</v>
      </c>
      <c r="D114" s="15">
        <v>0.6</v>
      </c>
      <c r="E114" s="15">
        <v>0.6</v>
      </c>
      <c r="F114" s="15">
        <v>1</v>
      </c>
      <c r="G114" s="15">
        <v>1</v>
      </c>
      <c r="H114" s="15">
        <v>2.2999999999999998</v>
      </c>
      <c r="I114" s="15">
        <v>2.2999999999999998</v>
      </c>
      <c r="J114" s="15">
        <v>0.86666666666666003</v>
      </c>
      <c r="K114" s="15">
        <v>0.86666666666666003</v>
      </c>
      <c r="L114" s="15">
        <v>0.4</v>
      </c>
      <c r="M114" s="15">
        <v>0.4</v>
      </c>
      <c r="N114" s="15">
        <v>0.4</v>
      </c>
      <c r="O114" s="15">
        <v>0.2</v>
      </c>
      <c r="P114" s="15">
        <v>0.2</v>
      </c>
      <c r="Q114" s="15">
        <v>0.2</v>
      </c>
      <c r="R114" s="15">
        <v>0.2</v>
      </c>
      <c r="S114" s="15">
        <v>0.2</v>
      </c>
      <c r="T114" s="15">
        <v>1</v>
      </c>
    </row>
    <row r="115" spans="1:20" x14ac:dyDescent="0.45">
      <c r="B115" s="1"/>
      <c r="D115" s="10"/>
    </row>
    <row r="116" spans="1:20" s="3" customFormat="1" x14ac:dyDescent="0.45">
      <c r="A116" s="3" t="s">
        <v>53</v>
      </c>
      <c r="D116" s="11"/>
    </row>
    <row r="120" spans="1:20" s="10" customFormat="1" x14ac:dyDescent="0.45">
      <c r="A120" s="1" t="s">
        <v>54</v>
      </c>
      <c r="C120" s="1"/>
      <c r="D120" s="1"/>
      <c r="E120" s="1"/>
      <c r="F120" s="1"/>
      <c r="G120" s="1"/>
      <c r="H120" s="1"/>
      <c r="I120" s="1"/>
      <c r="J120" s="1"/>
      <c r="K120" s="1"/>
      <c r="L120" s="1"/>
      <c r="M120" s="1"/>
      <c r="N120" s="1"/>
      <c r="O120" s="1"/>
      <c r="P120" s="1"/>
      <c r="Q120" s="1"/>
      <c r="R120" s="1"/>
      <c r="S120" s="1"/>
      <c r="T120" s="1"/>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EIAbaseTest</vt:lpstr>
      <vt:lpstr>SolarWindStorage2014</vt:lpstr>
      <vt:lpstr>SolarWindStorage</vt:lpstr>
      <vt:lpstr>SolarWindStorageTest</vt:lpstr>
      <vt:lpstr>Base spec some</vt:lpstr>
      <vt:lpstr>Base spec all</vt:lpstr>
      <vt:lpstr>carbon_cost_test</vt:lpstr>
      <vt:lpstr>EIAbaseTestMonth</vt:lpstr>
      <vt:lpstr>testyears</vt:lpstr>
      <vt:lpstr>test_decay</vt:lpstr>
      <vt:lpstr>testScaling</vt:lpstr>
      <vt:lpstr>baseScaling</vt:lpstr>
      <vt:lpstr>nukeStorScaling</vt:lpstr>
      <vt:lpstr>PGP storage decay 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kcaldeira</cp:lastModifiedBy>
  <dcterms:created xsi:type="dcterms:W3CDTF">2018-06-05T21:59:17Z</dcterms:created>
  <dcterms:modified xsi:type="dcterms:W3CDTF">2019-02-14T22:37:04Z</dcterms:modified>
</cp:coreProperties>
</file>