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usufmercan/Dropbox/20001_MercanSohail/tutorials 2020/"/>
    </mc:Choice>
  </mc:AlternateContent>
  <xr:revisionPtr revIDLastSave="0" documentId="13_ncr:1_{78B99779-77D4-6845-8868-FA5187E65498}" xr6:coauthVersionLast="45" xr6:coauthVersionMax="45" xr10:uidLastSave="{00000000-0000-0000-0000-000000000000}"/>
  <bookViews>
    <workbookView xWindow="19200" yWindow="460" windowWidth="19200" windowHeight="19340" tabRatio="500" xr2:uid="{00000000-000D-0000-FFFF-FFFF00000000}"/>
  </bookViews>
  <sheets>
    <sheet name="Sheet1" sheetId="1" r:id="rId1"/>
  </sheets>
  <definedNames>
    <definedName name="_xlnm.Print_Area" localSheetId="0">Sheet1!$A$1:$J$72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14" i="1" l="1"/>
  <c r="C23" i="1"/>
  <c r="B20" i="1"/>
  <c r="H6" i="1"/>
  <c r="J6" i="1"/>
  <c r="F5" i="1"/>
  <c r="F6" i="1"/>
  <c r="F7" i="1"/>
  <c r="G7" i="1"/>
  <c r="H7" i="1"/>
  <c r="G5" i="1"/>
  <c r="H5" i="1"/>
  <c r="G6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C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I6" i="1"/>
  <c r="J5" i="1"/>
  <c r="I5" i="1"/>
</calcChain>
</file>

<file path=xl/sharedStrings.xml><?xml version="1.0" encoding="utf-8"?>
<sst xmlns="http://schemas.openxmlformats.org/spreadsheetml/2006/main" count="27" uniqueCount="27">
  <si>
    <t>Ybar</t>
    <phoneticPr fontId="1" type="noConversion"/>
  </si>
  <si>
    <t>pi*</t>
    <phoneticPr fontId="1" type="noConversion"/>
  </si>
  <si>
    <t>alpha</t>
    <phoneticPr fontId="1" type="noConversion"/>
  </si>
  <si>
    <t>rho</t>
    <phoneticPr fontId="1" type="noConversion"/>
  </si>
  <si>
    <t>phi</t>
    <phoneticPr fontId="1" type="noConversion"/>
  </si>
  <si>
    <t>theta_pi</t>
    <phoneticPr fontId="1" type="noConversion"/>
  </si>
  <si>
    <t>theta_y</t>
    <phoneticPr fontId="1" type="noConversion"/>
  </si>
  <si>
    <t>beta</t>
    <phoneticPr fontId="1" type="noConversion"/>
  </si>
  <si>
    <t>pistar(t)</t>
    <phoneticPr fontId="1" type="noConversion"/>
  </si>
  <si>
    <t>weights</t>
    <phoneticPr fontId="1" type="noConversion"/>
  </si>
  <si>
    <t>1/(1+phi*beta)</t>
    <phoneticPr fontId="1" type="noConversion"/>
  </si>
  <si>
    <t>phi*beta/(1+phi*beta)</t>
    <phoneticPr fontId="1" type="noConversion"/>
  </si>
  <si>
    <t>t</t>
    <phoneticPr fontId="1" type="noConversion"/>
  </si>
  <si>
    <t>inflation gap</t>
    <phoneticPr fontId="1" type="noConversion"/>
  </si>
  <si>
    <t>output</t>
    <phoneticPr fontId="1" type="noConversion"/>
  </si>
  <si>
    <t>pi(t)-pistar(t)</t>
    <phoneticPr fontId="1" type="noConversion"/>
  </si>
  <si>
    <t>Y(t)</t>
    <phoneticPr fontId="1" type="noConversion"/>
  </si>
  <si>
    <t>pi(t)</t>
    <phoneticPr fontId="1" type="noConversion"/>
  </si>
  <si>
    <t>output gap</t>
    <phoneticPr fontId="1" type="noConversion"/>
  </si>
  <si>
    <t>Y(t)-Ybar</t>
    <phoneticPr fontId="1" type="noConversion"/>
  </si>
  <si>
    <t>cumulative loss</t>
    <phoneticPr fontId="1" type="noConversion"/>
  </si>
  <si>
    <t>in output</t>
    <phoneticPr fontId="1" type="noConversion"/>
  </si>
  <si>
    <t xml:space="preserve">Parameter values  </t>
    <phoneticPr fontId="1" type="noConversion"/>
  </si>
  <si>
    <t>pi**</t>
    <phoneticPr fontId="1" type="noConversion"/>
  </si>
  <si>
    <t xml:space="preserve">MANKIW SIMULATIONS </t>
  </si>
  <si>
    <t>[alpha*theta_pi/(1+alpha*theta_y)]</t>
  </si>
  <si>
    <t>FOR PRETUTORIAL SHEET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</si>
</sst>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Verdana"/>
    </font>
    <font>
      <sz val="8"/>
      <name val="Verdana"/>
    </font>
    <font>
      <sz val="10"/>
      <color indexed="48"/>
      <name val="Verdana"/>
    </font>
    <font>
      <sz val="10"/>
      <color indexed="10"/>
      <name val="Verdana"/>
    </font>
    <font>
      <sz val="10"/>
      <color indexed="11"/>
      <name val="Verdana"/>
    </font>
    <font>
      <sz val="10"/>
      <name val="Verdana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2" fontId="3" fillId="0" borderId="0" xfId="0" applyNumberFormat="1" applyFont="1"/>
    <xf numFmtId="0" fontId="4" fillId="0" borderId="0" xfId="0" applyFont="1"/>
    <xf numFmtId="2" fontId="4" fillId="0" borderId="0" xfId="0" applyNumberFormat="1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F25-5E4F-A081-B14AC06DD780}"/>
              </c:ext>
            </c:extLst>
          </c:dPt>
          <c:xVal>
            <c:numRef>
              <c:f>Sheet1!$D$4:$D$72</c:f>
              <c:numCache>
                <c:formatCode>General</c:formatCode>
                <c:ptCount val="69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</c:numCache>
            </c:numRef>
          </c:xVal>
          <c:yVal>
            <c:numRef>
              <c:f>Sheet1!$F$4:$F$72</c:f>
              <c:numCache>
                <c:formatCode>General</c:formatCode>
                <c:ptCount val="69"/>
                <c:pt idx="0">
                  <c:v>2</c:v>
                </c:pt>
                <c:pt idx="1">
                  <c:v>2</c:v>
                </c:pt>
                <c:pt idx="2" formatCode="0.00">
                  <c:v>1.9230769230769231</c:v>
                </c:pt>
                <c:pt idx="3" formatCode="0.00">
                  <c:v>1.8520710059171599</c:v>
                </c:pt>
                <c:pt idx="4" formatCode="0.00">
                  <c:v>1.7865270823850707</c:v>
                </c:pt>
                <c:pt idx="5" formatCode="0.00">
                  <c:v>1.7260249991246808</c:v>
                </c:pt>
                <c:pt idx="6" formatCode="0.00">
                  <c:v>1.6701769222689362</c:v>
                </c:pt>
                <c:pt idx="7" formatCode="0.00">
                  <c:v>1.618624851325172</c:v>
                </c:pt>
                <c:pt idx="8" formatCode="0.00">
                  <c:v>1.5710383243001589</c:v>
                </c:pt>
                <c:pt idx="9" formatCode="0.00">
                  <c:v>1.527112299353993</c:v>
                </c:pt>
                <c:pt idx="10" formatCode="0.00">
                  <c:v>1.4865651994036859</c:v>
                </c:pt>
                <c:pt idx="11" formatCode="0.00">
                  <c:v>1.4491371071418639</c:v>
                </c:pt>
                <c:pt idx="12" formatCode="0.00">
                  <c:v>1.4145880989001822</c:v>
                </c:pt>
                <c:pt idx="13" formatCode="0.00">
                  <c:v>1.3826967066770912</c:v>
                </c:pt>
                <c:pt idx="14" formatCode="0.00">
                  <c:v>1.3532584984711611</c:v>
                </c:pt>
                <c:pt idx="15" formatCode="0.00">
                  <c:v>1.3260847678195333</c:v>
                </c:pt>
                <c:pt idx="16" formatCode="0.00">
                  <c:v>1.3010013241411078</c:v>
                </c:pt>
                <c:pt idx="17" formatCode="0.00">
                  <c:v>1.2778473761302533</c:v>
                </c:pt>
                <c:pt idx="18" formatCode="0.00">
                  <c:v>1.2564745010433107</c:v>
                </c:pt>
                <c:pt idx="19" formatCode="0.00">
                  <c:v>1.2367456932707483</c:v>
                </c:pt>
                <c:pt idx="20" formatCode="0.00">
                  <c:v>1.2185344860960754</c:v>
                </c:pt>
                <c:pt idx="21" formatCode="0.00">
                  <c:v>1.2017241410117618</c:v>
                </c:pt>
                <c:pt idx="22" formatCode="0.00">
                  <c:v>1.1862068993954724</c:v>
                </c:pt>
                <c:pt idx="23" formatCode="0.00">
                  <c:v>1.1718832917496669</c:v>
                </c:pt>
                <c:pt idx="24" formatCode="0.00">
                  <c:v>1.1586615000766156</c:v>
                </c:pt>
                <c:pt idx="25" formatCode="0.00">
                  <c:v>1.1464567693014913</c:v>
                </c:pt>
                <c:pt idx="26" formatCode="0.00">
                  <c:v>1.1351908639706074</c:v>
                </c:pt>
                <c:pt idx="27" formatCode="0.00">
                  <c:v>1.1247915667420991</c:v>
                </c:pt>
                <c:pt idx="28" formatCode="0.00">
                  <c:v>1.1151922154542453</c:v>
                </c:pt>
                <c:pt idx="29" formatCode="0.00">
                  <c:v>1.1063312758039188</c:v>
                </c:pt>
                <c:pt idx="30" formatCode="0.00">
                  <c:v>1.0981519468959251</c:v>
                </c:pt>
                <c:pt idx="31" formatCode="0.00">
                  <c:v>1.0906017971347002</c:v>
                </c:pt>
                <c:pt idx="32" formatCode="0.00">
                  <c:v>1.0836324281243386</c:v>
                </c:pt>
                <c:pt idx="33" formatCode="0.00">
                  <c:v>1.0771991644224663</c:v>
                </c:pt>
                <c:pt idx="34" formatCode="0.00">
                  <c:v>1.0712607671591998</c:v>
                </c:pt>
                <c:pt idx="35" formatCode="0.00">
                  <c:v>1.0657791696854151</c:v>
                </c:pt>
                <c:pt idx="36" formatCode="0.00">
                  <c:v>1.0607192335557678</c:v>
                </c:pt>
                <c:pt idx="37" formatCode="0.00">
                  <c:v>1.0560485232822472</c:v>
                </c:pt>
                <c:pt idx="38" formatCode="0.00">
                  <c:v>1.0517370984143821</c:v>
                </c:pt>
                <c:pt idx="39" formatCode="0.00">
                  <c:v>1.0477573216132758</c:v>
                </c:pt>
                <c:pt idx="40" formatCode="0.00">
                  <c:v>1.0440836814891776</c:v>
                </c:pt>
                <c:pt idx="41" formatCode="0.00">
                  <c:v>1.0406926290669332</c:v>
                </c:pt>
                <c:pt idx="42" formatCode="0.00">
                  <c:v>1.0375624268310153</c:v>
                </c:pt>
                <c:pt idx="43" formatCode="0.00">
                  <c:v>1.0346730093824756</c:v>
                </c:pt>
                <c:pt idx="44" formatCode="0.00">
                  <c:v>1.0320058548145929</c:v>
                </c:pt>
                <c:pt idx="45" formatCode="0.00">
                  <c:v>1.0295438659827012</c:v>
                </c:pt>
                <c:pt idx="46" formatCode="0.00">
                  <c:v>1.0272712609071089</c:v>
                </c:pt>
                <c:pt idx="47" formatCode="0.00">
                  <c:v>1.0251734716065619</c:v>
                </c:pt>
                <c:pt idx="48" formatCode="0.00">
                  <c:v>1.0232370507137496</c:v>
                </c:pt>
                <c:pt idx="49" formatCode="0.00">
                  <c:v>1.0214495852742305</c:v>
                </c:pt>
                <c:pt idx="50" formatCode="0.00">
                  <c:v>1.0197996171762127</c:v>
                </c:pt>
                <c:pt idx="51" formatCode="0.00">
                  <c:v>1.0182765697011193</c:v>
                </c:pt>
                <c:pt idx="52" formatCode="0.00">
                  <c:v>1.0168706797241103</c:v>
                </c:pt>
                <c:pt idx="53" formatCode="0.00">
                  <c:v>1.0155729351299478</c:v>
                </c:pt>
                <c:pt idx="54" formatCode="0.00">
                  <c:v>1.0143750170430288</c:v>
                </c:pt>
                <c:pt idx="55" formatCode="0.00">
                  <c:v>1.0132692465012574</c:v>
                </c:pt>
                <c:pt idx="56" formatCode="0.00">
                  <c:v>1.0122485352319299</c:v>
                </c:pt>
                <c:pt idx="57" formatCode="0.00">
                  <c:v>1.0113063402140892</c:v>
                </c:pt>
                <c:pt idx="58" formatCode="0.00">
                  <c:v>1.0104366217360823</c:v>
                </c:pt>
                <c:pt idx="59" formatCode="0.00">
                  <c:v>1.0096338046794606</c:v>
                </c:pt>
                <c:pt idx="60" formatCode="0.00">
                  <c:v>1.0088927427810406</c:v>
                </c:pt>
                <c:pt idx="61" formatCode="0.00">
                  <c:v>1.0082086856440373</c:v>
                </c:pt>
                <c:pt idx="62" formatCode="0.00">
                  <c:v>1.0075772482868037</c:v>
                </c:pt>
                <c:pt idx="63" formatCode="0.00">
                  <c:v>1.0069943830339727</c:v>
                </c:pt>
                <c:pt idx="64" formatCode="0.00">
                  <c:v>1.006456353569821</c:v>
                </c:pt>
                <c:pt idx="65" formatCode="0.00">
                  <c:v>1.0059597109875271</c:v>
                </c:pt>
                <c:pt idx="66" formatCode="0.00">
                  <c:v>1.0055012716807943</c:v>
                </c:pt>
                <c:pt idx="67" formatCode="0.00">
                  <c:v>1.0050780969361179</c:v>
                </c:pt>
                <c:pt idx="68" formatCode="0.00">
                  <c:v>1.0046874740948781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25-5E4F-A081-B14AC06DD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337696"/>
        <c:axId val="1199826976"/>
      </c:scatterChart>
      <c:valAx>
        <c:axId val="1200337696"/>
        <c:scaling>
          <c:orientation val="minMax"/>
          <c:max val="66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826976"/>
        <c:crosses val="autoZero"/>
        <c:crossBetween val="midCat"/>
        <c:majorUnit val="5"/>
      </c:valAx>
      <c:valAx>
        <c:axId val="119982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33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63500" cap="rnd" cmpd="sng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DF88-CC43-85C9-1314AD802243}"/>
              </c:ext>
            </c:extLst>
          </c:dPt>
          <c:xVal>
            <c:numRef>
              <c:f>Sheet1!$D$4:$D$72</c:f>
              <c:numCache>
                <c:formatCode>General</c:formatCode>
                <c:ptCount val="69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</c:numCache>
            </c:numRef>
          </c:xVal>
          <c:yVal>
            <c:numRef>
              <c:f>Sheet1!$I$4:$I$72</c:f>
              <c:numCache>
                <c:formatCode>General</c:formatCode>
                <c:ptCount val="69"/>
                <c:pt idx="0">
                  <c:v>100</c:v>
                </c:pt>
                <c:pt idx="1">
                  <c:v>100</c:v>
                </c:pt>
                <c:pt idx="2" formatCode="0.00">
                  <c:v>99.692307692307693</c:v>
                </c:pt>
                <c:pt idx="3" formatCode="0.00">
                  <c:v>99.715976331360949</c:v>
                </c:pt>
                <c:pt idx="4" formatCode="0.00">
                  <c:v>99.737824305871641</c:v>
                </c:pt>
                <c:pt idx="5" formatCode="0.00">
                  <c:v>99.757991666958446</c:v>
                </c:pt>
                <c:pt idx="6" formatCode="0.00">
                  <c:v>99.776607692577016</c:v>
                </c:pt>
                <c:pt idx="7" formatCode="0.00">
                  <c:v>99.793791716224945</c:v>
                </c:pt>
                <c:pt idx="8" formatCode="0.00">
                  <c:v>99.809653891899941</c:v>
                </c:pt>
                <c:pt idx="9" formatCode="0.00">
                  <c:v>99.824295900215333</c:v>
                </c:pt>
                <c:pt idx="10" formatCode="0.00">
                  <c:v>99.837811600198776</c:v>
                </c:pt>
                <c:pt idx="11" formatCode="0.00">
                  <c:v>99.850287630952707</c:v>
                </c:pt>
                <c:pt idx="12" formatCode="0.00">
                  <c:v>99.861803967033268</c:v>
                </c:pt>
                <c:pt idx="13" formatCode="0.00">
                  <c:v>99.872434431107635</c:v>
                </c:pt>
                <c:pt idx="14" formatCode="0.00">
                  <c:v>99.882247167176274</c:v>
                </c:pt>
                <c:pt idx="15" formatCode="0.00">
                  <c:v>99.891305077393483</c:v>
                </c:pt>
                <c:pt idx="16" formatCode="0.00">
                  <c:v>99.899666225286296</c:v>
                </c:pt>
                <c:pt idx="17" formatCode="0.00">
                  <c:v>99.907384207956582</c:v>
                </c:pt>
                <c:pt idx="18" formatCode="0.00">
                  <c:v>99.914508499652229</c:v>
                </c:pt>
                <c:pt idx="19" formatCode="0.00">
                  <c:v>99.921084768909751</c:v>
                </c:pt>
                <c:pt idx="20" formatCode="0.00">
                  <c:v>99.927155171301308</c:v>
                </c:pt>
                <c:pt idx="21" formatCode="0.00">
                  <c:v>99.932758619662749</c:v>
                </c:pt>
                <c:pt idx="22" formatCode="0.00">
                  <c:v>99.937931033534838</c:v>
                </c:pt>
                <c:pt idx="23" formatCode="0.00">
                  <c:v>99.942705569416773</c:v>
                </c:pt>
                <c:pt idx="24" formatCode="0.00">
                  <c:v>99.947112833307798</c:v>
                </c:pt>
                <c:pt idx="25" formatCode="0.00">
                  <c:v>99.951181076899502</c:v>
                </c:pt>
                <c:pt idx="26" formatCode="0.00">
                  <c:v>99.954936378676464</c:v>
                </c:pt>
                <c:pt idx="27" formatCode="0.00">
                  <c:v>99.958402811085961</c:v>
                </c:pt>
                <c:pt idx="28" formatCode="0.00">
                  <c:v>99.961602594848586</c:v>
                </c:pt>
                <c:pt idx="29" formatCode="0.00">
                  <c:v>99.964556241398697</c:v>
                </c:pt>
                <c:pt idx="30" formatCode="0.00">
                  <c:v>99.96728268436803</c:v>
                </c:pt>
                <c:pt idx="31" formatCode="0.00">
                  <c:v>99.969799400955097</c:v>
                </c:pt>
                <c:pt idx="32" formatCode="0.00">
                  <c:v>99.972122523958561</c:v>
                </c:pt>
                <c:pt idx="33" formatCode="0.00">
                  <c:v>99.974266945192511</c:v>
                </c:pt>
                <c:pt idx="34" formatCode="0.00">
                  <c:v>99.976246410946928</c:v>
                </c:pt>
                <c:pt idx="35" formatCode="0.00">
                  <c:v>99.978073610104857</c:v>
                </c:pt>
                <c:pt idx="36" formatCode="0.00">
                  <c:v>99.979760255481409</c:v>
                </c:pt>
                <c:pt idx="37" formatCode="0.00">
                  <c:v>99.981317158905924</c:v>
                </c:pt>
                <c:pt idx="38" formatCode="0.00">
                  <c:v>99.982754300528541</c:v>
                </c:pt>
                <c:pt idx="39" formatCode="0.00">
                  <c:v>99.984080892795575</c:v>
                </c:pt>
                <c:pt idx="40" formatCode="0.00">
                  <c:v>99.985305439503605</c:v>
                </c:pt>
                <c:pt idx="41" formatCode="0.00">
                  <c:v>99.98643579031102</c:v>
                </c:pt>
                <c:pt idx="42" formatCode="0.00">
                  <c:v>99.987479191056323</c:v>
                </c:pt>
                <c:pt idx="43" formatCode="0.00">
                  <c:v>99.988442330205842</c:v>
                </c:pt>
                <c:pt idx="44" formatCode="0.00">
                  <c:v>99.989331381728462</c:v>
                </c:pt>
                <c:pt idx="45" formatCode="0.00">
                  <c:v>99.990152044672428</c:v>
                </c:pt>
                <c:pt idx="46" formatCode="0.00">
                  <c:v>99.990909579697629</c:v>
                </c:pt>
                <c:pt idx="47" formatCode="0.00">
                  <c:v>99.991608842797817</c:v>
                </c:pt>
                <c:pt idx="48" formatCode="0.00">
                  <c:v>99.992254316428756</c:v>
                </c:pt>
                <c:pt idx="49" formatCode="0.00">
                  <c:v>99.99285013824192</c:v>
                </c:pt>
                <c:pt idx="50" formatCode="0.00">
                  <c:v>99.993400127607927</c:v>
                </c:pt>
                <c:pt idx="51" formatCode="0.00">
                  <c:v>99.993907810099628</c:v>
                </c:pt>
                <c:pt idx="52" formatCode="0.00">
                  <c:v>99.994376440091969</c:v>
                </c:pt>
                <c:pt idx="53" formatCode="0.00">
                  <c:v>99.994809021623354</c:v>
                </c:pt>
                <c:pt idx="54" formatCode="0.00">
                  <c:v>99.995208327652321</c:v>
                </c:pt>
                <c:pt idx="55" formatCode="0.00">
                  <c:v>99.995576917832921</c:v>
                </c:pt>
                <c:pt idx="56" formatCode="0.00">
                  <c:v>99.995917154922694</c:v>
                </c:pt>
                <c:pt idx="57" formatCode="0.00">
                  <c:v>99.996231219928632</c:v>
                </c:pt>
                <c:pt idx="58" formatCode="0.00">
                  <c:v>99.99652112608797</c:v>
                </c:pt>
                <c:pt idx="59" formatCode="0.00">
                  <c:v>99.996788731773506</c:v>
                </c:pt>
                <c:pt idx="60" formatCode="0.00">
                  <c:v>99.997035752406319</c:v>
                </c:pt>
                <c:pt idx="61" formatCode="0.00">
                  <c:v>99.997263771451983</c:v>
                </c:pt>
                <c:pt idx="62" formatCode="0.00">
                  <c:v>99.997474250571059</c:v>
                </c:pt>
                <c:pt idx="63" formatCode="0.00">
                  <c:v>99.997668538988677</c:v>
                </c:pt>
                <c:pt idx="64" formatCode="0.00">
                  <c:v>99.99784788214339</c:v>
                </c:pt>
                <c:pt idx="65" formatCode="0.00">
                  <c:v>99.99801342967082</c:v>
                </c:pt>
                <c:pt idx="66" formatCode="0.00">
                  <c:v>99.998166242773067</c:v>
                </c:pt>
                <c:pt idx="67" formatCode="0.00">
                  <c:v>99.998307301021299</c:v>
                </c:pt>
                <c:pt idx="68" formatCode="0.00">
                  <c:v>99.998437508635035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88-CC43-85C9-1314AD802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830256"/>
        <c:axId val="1187453536"/>
      </c:scatterChart>
      <c:valAx>
        <c:axId val="1187830256"/>
        <c:scaling>
          <c:orientation val="minMax"/>
          <c:max val="66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453536"/>
        <c:crosses val="autoZero"/>
        <c:crossBetween val="midCat"/>
        <c:majorUnit val="5"/>
      </c:valAx>
      <c:valAx>
        <c:axId val="11874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83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648607</xdr:colOff>
      <xdr:row>2</xdr:row>
      <xdr:rowOff>107043</xdr:rowOff>
    </xdr:from>
    <xdr:to>
      <xdr:col>16</xdr:col>
      <xdr:colOff>122465</xdr:colOff>
      <xdr:row>19</xdr:row>
      <xdr:rowOff>74385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2343AC-F6DD-0644-93DD-3389E38B3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648608</xdr:colOff>
      <xdr:row>19</xdr:row>
      <xdr:rowOff>79829</xdr:rowOff>
    </xdr:from>
    <xdr:to>
      <xdr:col>16</xdr:col>
      <xdr:colOff>122466</xdr:colOff>
      <xdr:row>36</xdr:row>
      <xdr:rowOff>47172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C2F14C-5BDC-B947-B4C0-51CEFB2AA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>
    <pageSetUpPr fitToPage="1"/>
  </sheetPr>
  <dimension ref="A1:J79"/>
  <sheetViews>
    <sheetView tabSelected="1" zoomScale="150" zoomScaleNormal="150" workbookViewId="0">
      <selection activeCell="C23" sqref="C23"/>
    </sheetView>
  </sheetViews>
  <sheetFormatPr baseColWidth="10" defaultColWidth="11" defaultRowHeight="13" x14ac:dyDescent="0.15"/>
  <cols>
    <col min="1" max="1" width="30.6640625" bestFit="1" customWidth="1"/>
    <col min="2" max="2" width="20.5" bestFit="1" customWidth="1"/>
    <col min="6" max="6" width="10.6640625" style="2"/>
    <col min="7" max="7" width="12.83203125" bestFit="1" customWidth="1"/>
    <col min="8" max="8" width="10.1640625" style="4" bestFit="1" customWidth="1"/>
    <col min="9" max="9" width="7.1640625" bestFit="1" customWidth="1"/>
    <col min="10" max="10" width="14.1640625" style="6" bestFit="1" customWidth="1"/>
    <col min="12" max="12" width="12.1640625" bestFit="1" customWidth="1"/>
  </cols>
  <sheetData>
    <row r="1" spans="1:10" x14ac:dyDescent="0.15">
      <c r="A1" s="9" t="s">
        <v>24</v>
      </c>
    </row>
    <row r="2" spans="1:10" x14ac:dyDescent="0.15">
      <c r="A2" s="9" t="s">
        <v>26</v>
      </c>
      <c r="G2" t="s">
        <v>13</v>
      </c>
      <c r="H2" s="4" t="s">
        <v>18</v>
      </c>
      <c r="I2" t="s">
        <v>14</v>
      </c>
      <c r="J2" s="6" t="s">
        <v>20</v>
      </c>
    </row>
    <row r="3" spans="1:10" x14ac:dyDescent="0.15">
      <c r="D3" t="s">
        <v>12</v>
      </c>
      <c r="E3" t="s">
        <v>8</v>
      </c>
      <c r="F3" s="2" t="s">
        <v>17</v>
      </c>
      <c r="G3" t="s">
        <v>15</v>
      </c>
      <c r="H3" s="4" t="s">
        <v>19</v>
      </c>
      <c r="I3" t="s">
        <v>16</v>
      </c>
      <c r="J3" s="6" t="s">
        <v>21</v>
      </c>
    </row>
    <row r="4" spans="1:10" x14ac:dyDescent="0.15">
      <c r="D4">
        <v>-2</v>
      </c>
      <c r="E4">
        <v>2</v>
      </c>
      <c r="F4" s="2">
        <v>2</v>
      </c>
      <c r="G4">
        <v>0</v>
      </c>
      <c r="H4" s="4">
        <v>0</v>
      </c>
      <c r="I4">
        <v>100</v>
      </c>
      <c r="J4" s="6">
        <v>0</v>
      </c>
    </row>
    <row r="5" spans="1:10" x14ac:dyDescent="0.15">
      <c r="D5">
        <v>-1</v>
      </c>
      <c r="E5">
        <v>2</v>
      </c>
      <c r="F5" s="2">
        <f>$C$23*E4+(1-$C$23)*E5</f>
        <v>2</v>
      </c>
      <c r="G5">
        <f>F5-E5</f>
        <v>0</v>
      </c>
      <c r="H5" s="4">
        <f>-$B$20*G5</f>
        <v>0</v>
      </c>
      <c r="I5">
        <f>$B$7+H5</f>
        <v>100</v>
      </c>
      <c r="J5" s="6">
        <f>SUM(H4:H5)</f>
        <v>0</v>
      </c>
    </row>
    <row r="6" spans="1:10" x14ac:dyDescent="0.15">
      <c r="A6" t="s">
        <v>22</v>
      </c>
      <c r="D6">
        <v>0</v>
      </c>
      <c r="E6">
        <v>1</v>
      </c>
      <c r="F6" s="3">
        <f>$C$23*F5+(1-$C$23)*E6</f>
        <v>1.9230769230769231</v>
      </c>
      <c r="G6" s="1">
        <f>F6-E6</f>
        <v>0.92307692307692313</v>
      </c>
      <c r="H6" s="5">
        <f>-$B$20*G6</f>
        <v>-0.30769230769230771</v>
      </c>
      <c r="I6" s="1">
        <f>$B$7+H6</f>
        <v>99.692307692307693</v>
      </c>
      <c r="J6" s="7">
        <f>SUM($H$5:H6)</f>
        <v>-0.30769230769230771</v>
      </c>
    </row>
    <row r="7" spans="1:10" x14ac:dyDescent="0.15">
      <c r="A7" t="s">
        <v>0</v>
      </c>
      <c r="B7">
        <v>100</v>
      </c>
      <c r="D7">
        <v>1</v>
      </c>
      <c r="E7">
        <v>1</v>
      </c>
      <c r="F7" s="3">
        <f t="shared" ref="F7:F24" si="0">$C$23*F6+(1-$C$23)*E7</f>
        <v>1.8520710059171599</v>
      </c>
      <c r="G7" s="1">
        <f t="shared" ref="G7:G70" si="1">F7-E7</f>
        <v>0.8520710059171599</v>
      </c>
      <c r="H7" s="5">
        <f t="shared" ref="H7:H70" si="2">-$B$20*G7</f>
        <v>-0.28402366863905326</v>
      </c>
      <c r="I7" s="1">
        <f t="shared" ref="I7:I70" si="3">$B$7+H7</f>
        <v>99.715976331360949</v>
      </c>
      <c r="J7" s="7">
        <f>SUM($H$5:H7)</f>
        <v>-0.59171597633136097</v>
      </c>
    </row>
    <row r="8" spans="1:10" x14ac:dyDescent="0.15">
      <c r="A8" t="s">
        <v>1</v>
      </c>
      <c r="B8">
        <v>2</v>
      </c>
      <c r="D8">
        <v>2</v>
      </c>
      <c r="E8">
        <v>1</v>
      </c>
      <c r="F8" s="3">
        <f t="shared" si="0"/>
        <v>1.7865270823850707</v>
      </c>
      <c r="G8" s="1">
        <f t="shared" si="1"/>
        <v>0.78652708238507074</v>
      </c>
      <c r="H8" s="5">
        <f t="shared" si="2"/>
        <v>-0.2621756941283569</v>
      </c>
      <c r="I8" s="1">
        <f t="shared" si="3"/>
        <v>99.737824305871641</v>
      </c>
      <c r="J8" s="7">
        <f>SUM($H$5:H8)</f>
        <v>-0.85389167045971792</v>
      </c>
    </row>
    <row r="9" spans="1:10" x14ac:dyDescent="0.15">
      <c r="A9" t="s">
        <v>2</v>
      </c>
      <c r="B9">
        <v>1</v>
      </c>
      <c r="D9">
        <v>3</v>
      </c>
      <c r="E9">
        <v>1</v>
      </c>
      <c r="F9" s="3">
        <f t="shared" si="0"/>
        <v>1.7260249991246808</v>
      </c>
      <c r="G9" s="1">
        <f t="shared" si="1"/>
        <v>0.72602499912468077</v>
      </c>
      <c r="H9" s="5">
        <f t="shared" si="2"/>
        <v>-0.24200833304156025</v>
      </c>
      <c r="I9" s="1">
        <f t="shared" si="3"/>
        <v>99.757991666958446</v>
      </c>
      <c r="J9" s="7">
        <f>SUM($H$5:H9)</f>
        <v>-1.0959000035012783</v>
      </c>
    </row>
    <row r="10" spans="1:10" x14ac:dyDescent="0.15">
      <c r="A10" t="s">
        <v>3</v>
      </c>
      <c r="B10">
        <v>2</v>
      </c>
      <c r="D10">
        <v>4</v>
      </c>
      <c r="E10">
        <v>1</v>
      </c>
      <c r="F10" s="3">
        <f t="shared" si="0"/>
        <v>1.6701769222689362</v>
      </c>
      <c r="G10" s="1">
        <f t="shared" si="1"/>
        <v>0.67017692226893621</v>
      </c>
      <c r="H10" s="5">
        <f t="shared" si="2"/>
        <v>-0.22339230742297872</v>
      </c>
      <c r="I10" s="1">
        <f t="shared" si="3"/>
        <v>99.776607692577016</v>
      </c>
      <c r="J10" s="7">
        <f>SUM($H$5:H10)</f>
        <v>-1.3192923109242569</v>
      </c>
    </row>
    <row r="11" spans="1:10" x14ac:dyDescent="0.15">
      <c r="A11" t="s">
        <v>4</v>
      </c>
      <c r="B11">
        <v>0.25</v>
      </c>
      <c r="D11">
        <v>5</v>
      </c>
      <c r="E11">
        <v>1</v>
      </c>
      <c r="F11" s="3">
        <f t="shared" si="0"/>
        <v>1.618624851325172</v>
      </c>
      <c r="G11" s="1">
        <f t="shared" si="1"/>
        <v>0.61862485132517198</v>
      </c>
      <c r="H11" s="5">
        <f t="shared" si="2"/>
        <v>-0.20620828377505732</v>
      </c>
      <c r="I11" s="1">
        <f t="shared" si="3"/>
        <v>99.793791716224945</v>
      </c>
      <c r="J11" s="7">
        <f>SUM($H$5:H11)</f>
        <v>-1.5255005946993143</v>
      </c>
    </row>
    <row r="12" spans="1:10" x14ac:dyDescent="0.15">
      <c r="A12" t="s">
        <v>5</v>
      </c>
      <c r="B12">
        <v>0.5</v>
      </c>
      <c r="D12">
        <v>6</v>
      </c>
      <c r="E12">
        <v>1</v>
      </c>
      <c r="F12" s="3">
        <f t="shared" si="0"/>
        <v>1.5710383243001589</v>
      </c>
      <c r="G12" s="1">
        <f t="shared" si="1"/>
        <v>0.57103832430015888</v>
      </c>
      <c r="H12" s="5">
        <f t="shared" si="2"/>
        <v>-0.19034610810005295</v>
      </c>
      <c r="I12" s="1">
        <f t="shared" si="3"/>
        <v>99.809653891899941</v>
      </c>
      <c r="J12" s="7">
        <f>SUM($H$5:H12)</f>
        <v>-1.7158467027993674</v>
      </c>
    </row>
    <row r="13" spans="1:10" x14ac:dyDescent="0.15">
      <c r="A13" t="s">
        <v>6</v>
      </c>
      <c r="B13">
        <v>0.5</v>
      </c>
      <c r="D13">
        <v>7</v>
      </c>
      <c r="E13">
        <v>1</v>
      </c>
      <c r="F13" s="3">
        <f t="shared" si="0"/>
        <v>1.527112299353993</v>
      </c>
      <c r="G13" s="1">
        <f t="shared" si="1"/>
        <v>0.52711229935399295</v>
      </c>
      <c r="H13" s="5">
        <f t="shared" si="2"/>
        <v>-0.17570409978466431</v>
      </c>
      <c r="I13" s="1">
        <f t="shared" si="3"/>
        <v>99.824295900215333</v>
      </c>
      <c r="J13" s="7">
        <f>SUM($H$5:H13)</f>
        <v>-1.8915508025840317</v>
      </c>
    </row>
    <row r="14" spans="1:10" x14ac:dyDescent="0.15">
      <c r="D14">
        <v>8</v>
      </c>
      <c r="E14">
        <v>1</v>
      </c>
      <c r="F14" s="3">
        <f t="shared" si="0"/>
        <v>1.4865651994036859</v>
      </c>
      <c r="G14" s="1">
        <f t="shared" si="1"/>
        <v>0.48656519940368592</v>
      </c>
      <c r="H14" s="5">
        <f t="shared" si="2"/>
        <v>-0.16218839980122862</v>
      </c>
      <c r="I14" s="1">
        <f t="shared" si="3"/>
        <v>99.837811600198776</v>
      </c>
      <c r="J14" s="7">
        <f>SUM($H$5:H14)</f>
        <v>-2.0537392023852603</v>
      </c>
    </row>
    <row r="15" spans="1:10" x14ac:dyDescent="0.15">
      <c r="A15" t="s">
        <v>23</v>
      </c>
      <c r="B15">
        <v>1</v>
      </c>
      <c r="D15">
        <v>9</v>
      </c>
      <c r="E15">
        <v>1</v>
      </c>
      <c r="F15" s="3">
        <f t="shared" si="0"/>
        <v>1.4491371071418639</v>
      </c>
      <c r="G15" s="1">
        <f t="shared" si="1"/>
        <v>0.44913710714186394</v>
      </c>
      <c r="H15" s="5">
        <f t="shared" si="2"/>
        <v>-0.14971236904728796</v>
      </c>
      <c r="I15" s="1">
        <f t="shared" si="3"/>
        <v>99.850287630952707</v>
      </c>
      <c r="J15" s="7">
        <f>SUM($H$5:H15)</f>
        <v>-2.2034515714325482</v>
      </c>
    </row>
    <row r="16" spans="1:10" x14ac:dyDescent="0.15">
      <c r="D16">
        <v>10</v>
      </c>
      <c r="E16">
        <v>1</v>
      </c>
      <c r="F16" s="3">
        <f t="shared" si="0"/>
        <v>1.4145880989001822</v>
      </c>
      <c r="G16" s="1">
        <f t="shared" si="1"/>
        <v>0.41458809890018222</v>
      </c>
      <c r="H16" s="5">
        <f t="shared" si="2"/>
        <v>-0.13819603296672739</v>
      </c>
      <c r="I16" s="1">
        <f t="shared" si="3"/>
        <v>99.861803967033268</v>
      </c>
      <c r="J16" s="7">
        <f>SUM($H$5:H16)</f>
        <v>-2.3416476043992756</v>
      </c>
    </row>
    <row r="17" spans="1:10" x14ac:dyDescent="0.15">
      <c r="D17">
        <v>11</v>
      </c>
      <c r="E17">
        <v>1</v>
      </c>
      <c r="F17" s="3">
        <f t="shared" si="0"/>
        <v>1.3826967066770912</v>
      </c>
      <c r="G17" s="1">
        <f t="shared" si="1"/>
        <v>0.38269670667709121</v>
      </c>
      <c r="H17" s="5">
        <f t="shared" si="2"/>
        <v>-0.12756556889236373</v>
      </c>
      <c r="I17" s="1">
        <f t="shared" si="3"/>
        <v>99.872434431107635</v>
      </c>
      <c r="J17" s="7">
        <f>SUM($H$5:H17)</f>
        <v>-2.4692131732916391</v>
      </c>
    </row>
    <row r="18" spans="1:10" x14ac:dyDescent="0.15">
      <c r="D18">
        <v>12</v>
      </c>
      <c r="E18">
        <v>1</v>
      </c>
      <c r="F18" s="3">
        <f t="shared" si="0"/>
        <v>1.3532584984711611</v>
      </c>
      <c r="G18" s="1">
        <f t="shared" si="1"/>
        <v>0.35325849847116109</v>
      </c>
      <c r="H18" s="5">
        <f t="shared" si="2"/>
        <v>-0.11775283282372036</v>
      </c>
      <c r="I18" s="1">
        <f t="shared" si="3"/>
        <v>99.882247167176274</v>
      </c>
      <c r="J18" s="7">
        <f>SUM($H$5:H18)</f>
        <v>-2.5869660061153597</v>
      </c>
    </row>
    <row r="19" spans="1:10" x14ac:dyDescent="0.15">
      <c r="D19">
        <v>13</v>
      </c>
      <c r="E19">
        <v>1</v>
      </c>
      <c r="F19" s="3">
        <f t="shared" si="0"/>
        <v>1.3260847678195333</v>
      </c>
      <c r="G19" s="1">
        <f t="shared" si="1"/>
        <v>0.32608476781953333</v>
      </c>
      <c r="H19" s="5">
        <f t="shared" si="2"/>
        <v>-0.1086949226065111</v>
      </c>
      <c r="I19" s="1">
        <f t="shared" si="3"/>
        <v>99.891305077393483</v>
      </c>
      <c r="J19" s="7">
        <f>SUM($H$5:H19)</f>
        <v>-2.6956609287218707</v>
      </c>
    </row>
    <row r="20" spans="1:10" x14ac:dyDescent="0.15">
      <c r="A20" t="s">
        <v>7</v>
      </c>
      <c r="B20">
        <f>B9*B12/(1+B9*B13)</f>
        <v>0.33333333333333331</v>
      </c>
      <c r="D20">
        <v>14</v>
      </c>
      <c r="E20">
        <v>1</v>
      </c>
      <c r="F20" s="3">
        <f t="shared" si="0"/>
        <v>1.3010013241411078</v>
      </c>
      <c r="G20" s="1">
        <f t="shared" si="1"/>
        <v>0.30100132414110781</v>
      </c>
      <c r="H20" s="5">
        <f t="shared" si="2"/>
        <v>-0.1003337747137026</v>
      </c>
      <c r="I20" s="1">
        <f t="shared" si="3"/>
        <v>99.899666225286296</v>
      </c>
      <c r="J20" s="7">
        <f>SUM($H$5:H20)</f>
        <v>-2.7959947034355732</v>
      </c>
    </row>
    <row r="21" spans="1:10" x14ac:dyDescent="0.15">
      <c r="A21" s="8" t="s">
        <v>25</v>
      </c>
      <c r="D21">
        <v>15</v>
      </c>
      <c r="E21">
        <v>1</v>
      </c>
      <c r="F21" s="3">
        <f t="shared" si="0"/>
        <v>1.2778473761302533</v>
      </c>
      <c r="G21" s="1">
        <f t="shared" si="1"/>
        <v>0.27784737613025334</v>
      </c>
      <c r="H21" s="5">
        <f t="shared" si="2"/>
        <v>-9.2615792043417772E-2</v>
      </c>
      <c r="I21" s="1">
        <f t="shared" si="3"/>
        <v>99.907384207956582</v>
      </c>
      <c r="J21" s="7">
        <f>SUM($H$5:H21)</f>
        <v>-2.8886104954789911</v>
      </c>
    </row>
    <row r="22" spans="1:10" x14ac:dyDescent="0.15">
      <c r="D22">
        <v>16</v>
      </c>
      <c r="E22">
        <v>1</v>
      </c>
      <c r="F22" s="3">
        <f t="shared" si="0"/>
        <v>1.2564745010433107</v>
      </c>
      <c r="G22" s="1">
        <f t="shared" si="1"/>
        <v>0.25647450104331071</v>
      </c>
      <c r="H22" s="5">
        <f t="shared" si="2"/>
        <v>-8.5491500347770227E-2</v>
      </c>
      <c r="I22" s="1">
        <f t="shared" si="3"/>
        <v>99.914508499652229</v>
      </c>
      <c r="J22" s="7">
        <f>SUM($H$5:H22)</f>
        <v>-2.9741019958267612</v>
      </c>
    </row>
    <row r="23" spans="1:10" x14ac:dyDescent="0.15">
      <c r="A23" t="s">
        <v>9</v>
      </c>
      <c r="B23" t="s">
        <v>10</v>
      </c>
      <c r="C23">
        <f>1/(1+B11*B20)</f>
        <v>0.92307692307692313</v>
      </c>
      <c r="D23">
        <v>17</v>
      </c>
      <c r="E23">
        <v>1</v>
      </c>
      <c r="F23" s="3">
        <f t="shared" si="0"/>
        <v>1.2367456932707483</v>
      </c>
      <c r="G23" s="1">
        <f t="shared" si="1"/>
        <v>0.23674569327074835</v>
      </c>
      <c r="H23" s="5">
        <f t="shared" si="2"/>
        <v>-7.8915231090249449E-2</v>
      </c>
      <c r="I23" s="1">
        <f t="shared" si="3"/>
        <v>99.921084768909751</v>
      </c>
      <c r="J23" s="7">
        <f>SUM($H$5:H23)</f>
        <v>-3.0530172269170106</v>
      </c>
    </row>
    <row r="24" spans="1:10" x14ac:dyDescent="0.15">
      <c r="B24" t="s">
        <v>11</v>
      </c>
      <c r="C24">
        <f>1-C23</f>
        <v>7.6923076923076872E-2</v>
      </c>
      <c r="D24">
        <v>18</v>
      </c>
      <c r="E24">
        <v>1</v>
      </c>
      <c r="F24" s="3">
        <f t="shared" si="0"/>
        <v>1.2185344860960754</v>
      </c>
      <c r="G24" s="1">
        <f t="shared" si="1"/>
        <v>0.2185344860960754</v>
      </c>
      <c r="H24" s="5">
        <f t="shared" si="2"/>
        <v>-7.2844828698691799E-2</v>
      </c>
      <c r="I24" s="1">
        <f t="shared" si="3"/>
        <v>99.927155171301308</v>
      </c>
      <c r="J24" s="7">
        <f>SUM($H$5:H24)</f>
        <v>-3.1258620556157024</v>
      </c>
    </row>
    <row r="25" spans="1:10" x14ac:dyDescent="0.15">
      <c r="D25">
        <v>19</v>
      </c>
      <c r="E25">
        <v>1</v>
      </c>
      <c r="F25" s="3">
        <f t="shared" ref="F25:F54" si="4">$C$23*F24+(1-$C$23)*E25</f>
        <v>1.2017241410117618</v>
      </c>
      <c r="G25" s="1">
        <f t="shared" si="1"/>
        <v>0.20172414101176184</v>
      </c>
      <c r="H25" s="5">
        <f t="shared" si="2"/>
        <v>-6.7241380337253936E-2</v>
      </c>
      <c r="I25" s="1">
        <f t="shared" si="3"/>
        <v>99.932758619662749</v>
      </c>
      <c r="J25" s="7">
        <f>SUM($H$5:H25)</f>
        <v>-3.1931034359529562</v>
      </c>
    </row>
    <row r="26" spans="1:10" x14ac:dyDescent="0.15">
      <c r="D26">
        <v>20</v>
      </c>
      <c r="E26">
        <v>1</v>
      </c>
      <c r="F26" s="3">
        <f t="shared" si="4"/>
        <v>1.1862068993954724</v>
      </c>
      <c r="G26" s="1">
        <f t="shared" si="1"/>
        <v>0.18620689939547241</v>
      </c>
      <c r="H26" s="5">
        <f t="shared" si="2"/>
        <v>-6.2068966465157471E-2</v>
      </c>
      <c r="I26" s="1">
        <f t="shared" si="3"/>
        <v>99.937931033534838</v>
      </c>
      <c r="J26" s="7">
        <f>SUM($H$5:H26)</f>
        <v>-3.2551724024181139</v>
      </c>
    </row>
    <row r="27" spans="1:10" x14ac:dyDescent="0.15">
      <c r="D27">
        <v>21</v>
      </c>
      <c r="E27">
        <v>1</v>
      </c>
      <c r="F27" s="3">
        <f t="shared" si="4"/>
        <v>1.1718832917496669</v>
      </c>
      <c r="G27" s="1">
        <f t="shared" si="1"/>
        <v>0.17188329174966688</v>
      </c>
      <c r="H27" s="5">
        <f t="shared" si="2"/>
        <v>-5.729443058322229E-2</v>
      </c>
      <c r="I27" s="1">
        <f t="shared" si="3"/>
        <v>99.942705569416773</v>
      </c>
      <c r="J27" s="7">
        <f>SUM($H$5:H27)</f>
        <v>-3.312466833001336</v>
      </c>
    </row>
    <row r="28" spans="1:10" x14ac:dyDescent="0.15">
      <c r="D28">
        <v>22</v>
      </c>
      <c r="E28">
        <v>1</v>
      </c>
      <c r="F28" s="3">
        <f t="shared" si="4"/>
        <v>1.1586615000766156</v>
      </c>
      <c r="G28" s="1">
        <f t="shared" si="1"/>
        <v>0.15866150007661561</v>
      </c>
      <c r="H28" s="5">
        <f t="shared" si="2"/>
        <v>-5.2887166692205202E-2</v>
      </c>
      <c r="I28" s="1">
        <f t="shared" si="3"/>
        <v>99.947112833307798</v>
      </c>
      <c r="J28" s="7">
        <f>SUM($H$5:H28)</f>
        <v>-3.3653539996935411</v>
      </c>
    </row>
    <row r="29" spans="1:10" x14ac:dyDescent="0.15">
      <c r="D29">
        <v>23</v>
      </c>
      <c r="E29">
        <v>1</v>
      </c>
      <c r="F29" s="3">
        <f t="shared" si="4"/>
        <v>1.1464567693014913</v>
      </c>
      <c r="G29" s="1">
        <f t="shared" si="1"/>
        <v>0.14645676930149132</v>
      </c>
      <c r="H29" s="5">
        <f t="shared" si="2"/>
        <v>-4.8818923100497104E-2</v>
      </c>
      <c r="I29" s="1">
        <f t="shared" si="3"/>
        <v>99.951181076899502</v>
      </c>
      <c r="J29" s="7">
        <f>SUM($H$5:H29)</f>
        <v>-3.4141729227940383</v>
      </c>
    </row>
    <row r="30" spans="1:10" x14ac:dyDescent="0.15">
      <c r="D30">
        <v>24</v>
      </c>
      <c r="E30">
        <v>1</v>
      </c>
      <c r="F30" s="3">
        <f t="shared" si="4"/>
        <v>1.1351908639706074</v>
      </c>
      <c r="G30" s="1">
        <f t="shared" si="1"/>
        <v>0.13519086397060742</v>
      </c>
      <c r="H30" s="5">
        <f t="shared" si="2"/>
        <v>-4.5063621323535807E-2</v>
      </c>
      <c r="I30" s="1">
        <f t="shared" si="3"/>
        <v>99.954936378676464</v>
      </c>
      <c r="J30" s="7">
        <f>SUM($H$5:H30)</f>
        <v>-3.4592365441175739</v>
      </c>
    </row>
    <row r="31" spans="1:10" x14ac:dyDescent="0.15">
      <c r="D31">
        <v>25</v>
      </c>
      <c r="E31">
        <v>1</v>
      </c>
      <c r="F31" s="3">
        <f t="shared" si="4"/>
        <v>1.1247915667420991</v>
      </c>
      <c r="G31" s="1">
        <f t="shared" si="1"/>
        <v>0.12479156674209912</v>
      </c>
      <c r="H31" s="5">
        <f t="shared" si="2"/>
        <v>-4.1597188914033037E-2</v>
      </c>
      <c r="I31" s="1">
        <f t="shared" si="3"/>
        <v>99.958402811085961</v>
      </c>
      <c r="J31" s="7">
        <f>SUM($H$5:H31)</f>
        <v>-3.5008337330316071</v>
      </c>
    </row>
    <row r="32" spans="1:10" x14ac:dyDescent="0.15">
      <c r="D32">
        <v>26</v>
      </c>
      <c r="E32">
        <v>1</v>
      </c>
      <c r="F32" s="3">
        <f t="shared" si="4"/>
        <v>1.1151922154542453</v>
      </c>
      <c r="G32" s="1">
        <f t="shared" si="1"/>
        <v>0.11519221545424529</v>
      </c>
      <c r="H32" s="5">
        <f t="shared" si="2"/>
        <v>-3.8397405151415098E-2</v>
      </c>
      <c r="I32" s="1">
        <f t="shared" si="3"/>
        <v>99.961602594848586</v>
      </c>
      <c r="J32" s="7">
        <f>SUM($H$5:H32)</f>
        <v>-3.5392311381830224</v>
      </c>
    </row>
    <row r="33" spans="4:10" x14ac:dyDescent="0.15">
      <c r="D33">
        <v>27</v>
      </c>
      <c r="E33">
        <v>1</v>
      </c>
      <c r="F33" s="3">
        <f t="shared" si="4"/>
        <v>1.1063312758039188</v>
      </c>
      <c r="G33" s="1">
        <f t="shared" si="1"/>
        <v>0.10633127580391877</v>
      </c>
      <c r="H33" s="5">
        <f t="shared" si="2"/>
        <v>-3.5443758601306254E-2</v>
      </c>
      <c r="I33" s="1">
        <f t="shared" si="3"/>
        <v>99.964556241398697</v>
      </c>
      <c r="J33" s="7">
        <f>SUM($H$5:H33)</f>
        <v>-3.5746748967843285</v>
      </c>
    </row>
    <row r="34" spans="4:10" x14ac:dyDescent="0.15">
      <c r="D34">
        <v>28</v>
      </c>
      <c r="E34">
        <v>1</v>
      </c>
      <c r="F34" s="3">
        <f t="shared" si="4"/>
        <v>1.0981519468959251</v>
      </c>
      <c r="G34" s="1">
        <f t="shared" si="1"/>
        <v>9.8151946895925102E-2</v>
      </c>
      <c r="H34" s="5">
        <f t="shared" si="2"/>
        <v>-3.2717315631975032E-2</v>
      </c>
      <c r="I34" s="1">
        <f t="shared" si="3"/>
        <v>99.96728268436803</v>
      </c>
      <c r="J34" s="7">
        <f>SUM($H$5:H34)</f>
        <v>-3.6073922124163036</v>
      </c>
    </row>
    <row r="35" spans="4:10" x14ac:dyDescent="0.15">
      <c r="D35">
        <v>29</v>
      </c>
      <c r="E35">
        <v>1</v>
      </c>
      <c r="F35" s="3">
        <f t="shared" si="4"/>
        <v>1.0906017971347002</v>
      </c>
      <c r="G35" s="1">
        <f t="shared" si="1"/>
        <v>9.0601797134700179E-2</v>
      </c>
      <c r="H35" s="5">
        <f t="shared" si="2"/>
        <v>-3.0200599044900057E-2</v>
      </c>
      <c r="I35" s="1">
        <f t="shared" si="3"/>
        <v>99.969799400955097</v>
      </c>
      <c r="J35" s="7">
        <f>SUM($H$5:H35)</f>
        <v>-3.6375928114612037</v>
      </c>
    </row>
    <row r="36" spans="4:10" x14ac:dyDescent="0.15">
      <c r="D36">
        <v>30</v>
      </c>
      <c r="E36">
        <v>1</v>
      </c>
      <c r="F36" s="3">
        <f t="shared" si="4"/>
        <v>1.0836324281243386</v>
      </c>
      <c r="G36" s="1">
        <f t="shared" si="1"/>
        <v>8.3632428124338576E-2</v>
      </c>
      <c r="H36" s="5">
        <f t="shared" si="2"/>
        <v>-2.7877476041446192E-2</v>
      </c>
      <c r="I36" s="1">
        <f t="shared" si="3"/>
        <v>99.972122523958561</v>
      </c>
      <c r="J36" s="7">
        <f>SUM($H$5:H36)</f>
        <v>-3.6654702875026501</v>
      </c>
    </row>
    <row r="37" spans="4:10" x14ac:dyDescent="0.15">
      <c r="D37">
        <v>31</v>
      </c>
      <c r="E37">
        <v>1</v>
      </c>
      <c r="F37" s="3">
        <f t="shared" si="4"/>
        <v>1.0771991644224663</v>
      </c>
      <c r="G37" s="1">
        <f t="shared" si="1"/>
        <v>7.7199164422466326E-2</v>
      </c>
      <c r="H37" s="5">
        <f t="shared" si="2"/>
        <v>-2.5733054807488775E-2</v>
      </c>
      <c r="I37" s="1">
        <f t="shared" si="3"/>
        <v>99.974266945192511</v>
      </c>
      <c r="J37" s="7">
        <f>SUM($H$5:H37)</f>
        <v>-3.6912033423101391</v>
      </c>
    </row>
    <row r="38" spans="4:10" x14ac:dyDescent="0.15">
      <c r="D38">
        <v>32</v>
      </c>
      <c r="E38">
        <v>1</v>
      </c>
      <c r="F38" s="3">
        <f t="shared" si="4"/>
        <v>1.0712607671591998</v>
      </c>
      <c r="G38" s="1">
        <f t="shared" si="1"/>
        <v>7.1260767159199823E-2</v>
      </c>
      <c r="H38" s="5">
        <f t="shared" si="2"/>
        <v>-2.3753589053066605E-2</v>
      </c>
      <c r="I38" s="1">
        <f t="shared" si="3"/>
        <v>99.976246410946928</v>
      </c>
      <c r="J38" s="7">
        <f>SUM($H$5:H38)</f>
        <v>-3.7149569313632056</v>
      </c>
    </row>
    <row r="39" spans="4:10" x14ac:dyDescent="0.15">
      <c r="D39">
        <v>33</v>
      </c>
      <c r="E39">
        <v>1</v>
      </c>
      <c r="F39" s="3">
        <f t="shared" si="4"/>
        <v>1.0657791696854151</v>
      </c>
      <c r="G39" s="1">
        <f t="shared" si="1"/>
        <v>6.5779169685415084E-2</v>
      </c>
      <c r="H39" s="5">
        <f t="shared" si="2"/>
        <v>-2.192638989513836E-2</v>
      </c>
      <c r="I39" s="1">
        <f t="shared" si="3"/>
        <v>99.978073610104857</v>
      </c>
      <c r="J39" s="7">
        <f>SUM($H$5:H39)</f>
        <v>-3.7368833212583441</v>
      </c>
    </row>
    <row r="40" spans="4:10" x14ac:dyDescent="0.15">
      <c r="D40">
        <v>34</v>
      </c>
      <c r="E40">
        <v>1</v>
      </c>
      <c r="F40" s="3">
        <f t="shared" si="4"/>
        <v>1.0607192335557678</v>
      </c>
      <c r="G40" s="1">
        <f t="shared" si="1"/>
        <v>6.0719233555767804E-2</v>
      </c>
      <c r="H40" s="5">
        <f t="shared" si="2"/>
        <v>-2.0239744518589266E-2</v>
      </c>
      <c r="I40" s="1">
        <f t="shared" si="3"/>
        <v>99.979760255481409</v>
      </c>
      <c r="J40" s="7">
        <f>SUM($H$5:H40)</f>
        <v>-3.7571230657769332</v>
      </c>
    </row>
    <row r="41" spans="4:10" x14ac:dyDescent="0.15">
      <c r="D41">
        <v>35</v>
      </c>
      <c r="E41">
        <v>1</v>
      </c>
      <c r="F41" s="3">
        <f t="shared" si="4"/>
        <v>1.0560485232822472</v>
      </c>
      <c r="G41" s="1">
        <f t="shared" si="1"/>
        <v>5.6048523282247187E-2</v>
      </c>
      <c r="H41" s="5">
        <f t="shared" si="2"/>
        <v>-1.8682841094082393E-2</v>
      </c>
      <c r="I41" s="1">
        <f t="shared" si="3"/>
        <v>99.981317158905924</v>
      </c>
      <c r="J41" s="7">
        <f>SUM($H$5:H41)</f>
        <v>-3.7758059068710157</v>
      </c>
    </row>
    <row r="42" spans="4:10" x14ac:dyDescent="0.15">
      <c r="D42">
        <v>36</v>
      </c>
      <c r="E42">
        <v>1</v>
      </c>
      <c r="F42" s="3">
        <f t="shared" si="4"/>
        <v>1.0517370984143821</v>
      </c>
      <c r="G42" s="1">
        <f t="shared" si="1"/>
        <v>5.1737098414382121E-2</v>
      </c>
      <c r="H42" s="5">
        <f t="shared" si="2"/>
        <v>-1.7245699471460707E-2</v>
      </c>
      <c r="I42" s="1">
        <f t="shared" si="3"/>
        <v>99.982754300528541</v>
      </c>
      <c r="J42" s="7">
        <f>SUM($H$5:H42)</f>
        <v>-3.7930516063424764</v>
      </c>
    </row>
    <row r="43" spans="4:10" x14ac:dyDescent="0.15">
      <c r="D43">
        <v>37</v>
      </c>
      <c r="E43">
        <v>1</v>
      </c>
      <c r="F43" s="3">
        <f t="shared" si="4"/>
        <v>1.0477573216132758</v>
      </c>
      <c r="G43" s="1">
        <f t="shared" si="1"/>
        <v>4.7757321613275838E-2</v>
      </c>
      <c r="H43" s="5">
        <f t="shared" si="2"/>
        <v>-1.5919107204425277E-2</v>
      </c>
      <c r="I43" s="1">
        <f t="shared" si="3"/>
        <v>99.984080892795575</v>
      </c>
      <c r="J43" s="7">
        <f>SUM($H$5:H43)</f>
        <v>-3.8089707135469015</v>
      </c>
    </row>
    <row r="44" spans="4:10" x14ac:dyDescent="0.15">
      <c r="D44">
        <v>38</v>
      </c>
      <c r="E44">
        <v>1</v>
      </c>
      <c r="F44" s="3">
        <f t="shared" si="4"/>
        <v>1.0440836814891776</v>
      </c>
      <c r="G44" s="1">
        <f t="shared" si="1"/>
        <v>4.4083681489177629E-2</v>
      </c>
      <c r="H44" s="5">
        <f t="shared" si="2"/>
        <v>-1.4694560496392542E-2</v>
      </c>
      <c r="I44" s="1">
        <f t="shared" si="3"/>
        <v>99.985305439503605</v>
      </c>
      <c r="J44" s="7">
        <f>SUM($H$5:H44)</f>
        <v>-3.8236652740432939</v>
      </c>
    </row>
    <row r="45" spans="4:10" x14ac:dyDescent="0.15">
      <c r="D45">
        <v>39</v>
      </c>
      <c r="E45">
        <v>1</v>
      </c>
      <c r="F45" s="3">
        <f t="shared" si="4"/>
        <v>1.0406926290669332</v>
      </c>
      <c r="G45" s="1">
        <f t="shared" si="1"/>
        <v>4.0692629066933161E-2</v>
      </c>
      <c r="H45" s="5">
        <f t="shared" si="2"/>
        <v>-1.3564209688977719E-2</v>
      </c>
      <c r="I45" s="1">
        <f t="shared" si="3"/>
        <v>99.98643579031102</v>
      </c>
      <c r="J45" s="7">
        <f>SUM($H$5:H45)</f>
        <v>-3.8372294837322718</v>
      </c>
    </row>
    <row r="46" spans="4:10" x14ac:dyDescent="0.15">
      <c r="D46">
        <v>40</v>
      </c>
      <c r="E46">
        <v>1</v>
      </c>
      <c r="F46" s="3">
        <f t="shared" si="4"/>
        <v>1.0375624268310153</v>
      </c>
      <c r="G46" s="1">
        <f t="shared" si="1"/>
        <v>3.7562426831015294E-2</v>
      </c>
      <c r="H46" s="5">
        <f t="shared" si="2"/>
        <v>-1.2520808943671764E-2</v>
      </c>
      <c r="I46" s="1">
        <f t="shared" si="3"/>
        <v>99.987479191056323</v>
      </c>
      <c r="J46" s="7">
        <f>SUM($H$5:H46)</f>
        <v>-3.8497502926759437</v>
      </c>
    </row>
    <row r="47" spans="4:10" x14ac:dyDescent="0.15">
      <c r="D47">
        <v>41</v>
      </c>
      <c r="E47">
        <v>1</v>
      </c>
      <c r="F47" s="3">
        <f t="shared" si="4"/>
        <v>1.0346730093824756</v>
      </c>
      <c r="G47" s="1">
        <f t="shared" si="1"/>
        <v>3.4673009382475639E-2</v>
      </c>
      <c r="H47" s="5">
        <f t="shared" si="2"/>
        <v>-1.1557669794158546E-2</v>
      </c>
      <c r="I47" s="1">
        <f t="shared" si="3"/>
        <v>99.988442330205842</v>
      </c>
      <c r="J47" s="7">
        <f>SUM($H$5:H47)</f>
        <v>-3.8613079624701023</v>
      </c>
    </row>
    <row r="48" spans="4:10" x14ac:dyDescent="0.15">
      <c r="D48">
        <v>42</v>
      </c>
      <c r="E48">
        <v>1</v>
      </c>
      <c r="F48" s="3">
        <f t="shared" si="4"/>
        <v>1.0320058548145929</v>
      </c>
      <c r="G48" s="1">
        <f t="shared" si="1"/>
        <v>3.2005854814592949E-2</v>
      </c>
      <c r="H48" s="5">
        <f t="shared" si="2"/>
        <v>-1.0668618271530983E-2</v>
      </c>
      <c r="I48" s="1">
        <f t="shared" si="3"/>
        <v>99.989331381728462</v>
      </c>
      <c r="J48" s="7">
        <f>SUM($H$5:H48)</f>
        <v>-3.8719765807416335</v>
      </c>
    </row>
    <row r="49" spans="4:10" x14ac:dyDescent="0.15">
      <c r="D49">
        <v>43</v>
      </c>
      <c r="E49">
        <v>1</v>
      </c>
      <c r="F49" s="3">
        <f t="shared" si="4"/>
        <v>1.0295438659827012</v>
      </c>
      <c r="G49" s="1">
        <f t="shared" si="1"/>
        <v>2.9543865982701201E-2</v>
      </c>
      <c r="H49" s="5">
        <f t="shared" si="2"/>
        <v>-9.8479553275670657E-3</v>
      </c>
      <c r="I49" s="1">
        <f t="shared" si="3"/>
        <v>99.990152044672428</v>
      </c>
      <c r="J49" s="7">
        <f>SUM($H$5:H49)</f>
        <v>-3.8818245360692005</v>
      </c>
    </row>
    <row r="50" spans="4:10" x14ac:dyDescent="0.15">
      <c r="D50">
        <v>44</v>
      </c>
      <c r="E50">
        <v>1</v>
      </c>
      <c r="F50" s="3">
        <f t="shared" si="4"/>
        <v>1.0272712609071089</v>
      </c>
      <c r="G50" s="1">
        <f t="shared" si="1"/>
        <v>2.7271260907108852E-2</v>
      </c>
      <c r="H50" s="5">
        <f t="shared" si="2"/>
        <v>-9.0904203023696173E-3</v>
      </c>
      <c r="I50" s="1">
        <f t="shared" si="3"/>
        <v>99.990909579697629</v>
      </c>
      <c r="J50" s="7">
        <f>SUM($H$5:H50)</f>
        <v>-3.8909149563715699</v>
      </c>
    </row>
    <row r="51" spans="4:10" x14ac:dyDescent="0.15">
      <c r="D51">
        <v>45</v>
      </c>
      <c r="E51">
        <v>1</v>
      </c>
      <c r="F51" s="3">
        <f t="shared" si="4"/>
        <v>1.0251734716065619</v>
      </c>
      <c r="G51" s="1">
        <f t="shared" si="1"/>
        <v>2.5173471606561915E-2</v>
      </c>
      <c r="H51" s="5">
        <f t="shared" si="2"/>
        <v>-8.3911572021873049E-3</v>
      </c>
      <c r="I51" s="1">
        <f t="shared" si="3"/>
        <v>99.991608842797817</v>
      </c>
      <c r="J51" s="7">
        <f>SUM($H$5:H51)</f>
        <v>-3.8993061135737572</v>
      </c>
    </row>
    <row r="52" spans="4:10" x14ac:dyDescent="0.15">
      <c r="D52">
        <v>46</v>
      </c>
      <c r="E52">
        <v>1</v>
      </c>
      <c r="F52" s="3">
        <f t="shared" si="4"/>
        <v>1.0232370507137496</v>
      </c>
      <c r="G52" s="1">
        <f t="shared" si="1"/>
        <v>2.3237050713749596E-2</v>
      </c>
      <c r="H52" s="5">
        <f t="shared" si="2"/>
        <v>-7.7456835712498649E-3</v>
      </c>
      <c r="I52" s="1">
        <f t="shared" si="3"/>
        <v>99.992254316428756</v>
      </c>
      <c r="J52" s="7">
        <f>SUM($H$5:H52)</f>
        <v>-3.9070517971450069</v>
      </c>
    </row>
    <row r="53" spans="4:10" x14ac:dyDescent="0.15">
      <c r="D53">
        <v>47</v>
      </c>
      <c r="E53">
        <v>1</v>
      </c>
      <c r="F53" s="3">
        <f t="shared" si="4"/>
        <v>1.0214495852742305</v>
      </c>
      <c r="G53" s="1">
        <f t="shared" si="1"/>
        <v>2.1449585274230465E-2</v>
      </c>
      <c r="H53" s="5">
        <f t="shared" si="2"/>
        <v>-7.1498617580768213E-3</v>
      </c>
      <c r="I53" s="1">
        <f t="shared" si="3"/>
        <v>99.99285013824192</v>
      </c>
      <c r="J53" s="7">
        <f>SUM($H$5:H53)</f>
        <v>-3.9142016589030839</v>
      </c>
    </row>
    <row r="54" spans="4:10" x14ac:dyDescent="0.15">
      <c r="D54">
        <v>48</v>
      </c>
      <c r="E54">
        <v>1</v>
      </c>
      <c r="F54" s="3">
        <f t="shared" si="4"/>
        <v>1.0197996171762127</v>
      </c>
      <c r="G54" s="1">
        <f t="shared" si="1"/>
        <v>1.9799617176212703E-2</v>
      </c>
      <c r="H54" s="5">
        <f t="shared" si="2"/>
        <v>-6.5998723920709006E-3</v>
      </c>
      <c r="I54" s="1">
        <f t="shared" si="3"/>
        <v>99.993400127607927</v>
      </c>
      <c r="J54" s="7">
        <f>SUM($H$5:H54)</f>
        <v>-3.920801531295155</v>
      </c>
    </row>
    <row r="55" spans="4:10" x14ac:dyDescent="0.15">
      <c r="D55">
        <v>49</v>
      </c>
      <c r="E55">
        <v>1</v>
      </c>
      <c r="F55" s="3">
        <f t="shared" ref="F55:F72" si="5">$C$23*F54+(1-$C$23)*E55</f>
        <v>1.0182765697011193</v>
      </c>
      <c r="G55" s="1">
        <f t="shared" si="1"/>
        <v>1.827656970111935E-2</v>
      </c>
      <c r="H55" s="5">
        <f t="shared" si="2"/>
        <v>-6.0921899003731159E-3</v>
      </c>
      <c r="I55" s="1">
        <f t="shared" si="3"/>
        <v>99.993907810099628</v>
      </c>
      <c r="J55" s="7">
        <f>SUM($H$5:H55)</f>
        <v>-3.9268937211955279</v>
      </c>
    </row>
    <row r="56" spans="4:10" x14ac:dyDescent="0.15">
      <c r="D56">
        <v>50</v>
      </c>
      <c r="E56">
        <v>1</v>
      </c>
      <c r="F56" s="3">
        <f t="shared" si="5"/>
        <v>1.0168706797241103</v>
      </c>
      <c r="G56" s="1">
        <f t="shared" si="1"/>
        <v>1.6870679724110271E-2</v>
      </c>
      <c r="H56" s="5">
        <f t="shared" si="2"/>
        <v>-5.6235599080367571E-3</v>
      </c>
      <c r="I56" s="1">
        <f t="shared" si="3"/>
        <v>99.994376440091969</v>
      </c>
      <c r="J56" s="7">
        <f>SUM($H$5:H56)</f>
        <v>-3.9325172811035647</v>
      </c>
    </row>
    <row r="57" spans="4:10" x14ac:dyDescent="0.15">
      <c r="D57">
        <v>51</v>
      </c>
      <c r="E57">
        <v>1</v>
      </c>
      <c r="F57" s="3">
        <f t="shared" si="5"/>
        <v>1.0155729351299478</v>
      </c>
      <c r="G57" s="1">
        <f t="shared" si="1"/>
        <v>1.557293512994784E-2</v>
      </c>
      <c r="H57" s="5">
        <f t="shared" si="2"/>
        <v>-5.1909783766492801E-3</v>
      </c>
      <c r="I57" s="1">
        <f t="shared" si="3"/>
        <v>99.994809021623354</v>
      </c>
      <c r="J57" s="7">
        <f>SUM($H$5:H57)</f>
        <v>-3.937708259480214</v>
      </c>
    </row>
    <row r="58" spans="4:10" x14ac:dyDescent="0.15">
      <c r="D58">
        <v>52</v>
      </c>
      <c r="E58">
        <v>1</v>
      </c>
      <c r="F58" s="3">
        <f t="shared" si="5"/>
        <v>1.0143750170430288</v>
      </c>
      <c r="G58" s="1">
        <f t="shared" si="1"/>
        <v>1.4375017043028793E-2</v>
      </c>
      <c r="H58" s="5">
        <f t="shared" si="2"/>
        <v>-4.7916723476762639E-3</v>
      </c>
      <c r="I58" s="1">
        <f t="shared" si="3"/>
        <v>99.995208327652321</v>
      </c>
      <c r="J58" s="7">
        <f>SUM($H$5:H58)</f>
        <v>-3.9424999318278902</v>
      </c>
    </row>
    <row r="59" spans="4:10" x14ac:dyDescent="0.15">
      <c r="D59">
        <v>53</v>
      </c>
      <c r="E59">
        <v>1</v>
      </c>
      <c r="F59" s="3">
        <f t="shared" si="5"/>
        <v>1.0132692465012574</v>
      </c>
      <c r="G59" s="1">
        <f t="shared" si="1"/>
        <v>1.3269246501257381E-2</v>
      </c>
      <c r="H59" s="5">
        <f t="shared" si="2"/>
        <v>-4.4230821670857932E-3</v>
      </c>
      <c r="I59" s="1">
        <f t="shared" si="3"/>
        <v>99.995576917832921</v>
      </c>
      <c r="J59" s="7">
        <f>SUM($H$5:H59)</f>
        <v>-3.9469230139949758</v>
      </c>
    </row>
    <row r="60" spans="4:10" x14ac:dyDescent="0.15">
      <c r="D60">
        <v>54</v>
      </c>
      <c r="E60">
        <v>1</v>
      </c>
      <c r="F60" s="3">
        <f t="shared" si="5"/>
        <v>1.0122485352319299</v>
      </c>
      <c r="G60" s="1">
        <f t="shared" si="1"/>
        <v>1.2248535231929925E-2</v>
      </c>
      <c r="H60" s="5">
        <f t="shared" si="2"/>
        <v>-4.0828450773099743E-3</v>
      </c>
      <c r="I60" s="1">
        <f t="shared" si="3"/>
        <v>99.995917154922694</v>
      </c>
      <c r="J60" s="7">
        <f>SUM($H$5:H60)</f>
        <v>-3.9510058590722856</v>
      </c>
    </row>
    <row r="61" spans="4:10" x14ac:dyDescent="0.15">
      <c r="D61">
        <v>55</v>
      </c>
      <c r="E61">
        <v>1</v>
      </c>
      <c r="F61" s="3">
        <f t="shared" si="5"/>
        <v>1.0113063402140892</v>
      </c>
      <c r="G61" s="1">
        <f t="shared" si="1"/>
        <v>1.1306340214089161E-2</v>
      </c>
      <c r="H61" s="5">
        <f t="shared" si="2"/>
        <v>-3.7687800713630537E-3</v>
      </c>
      <c r="I61" s="1">
        <f t="shared" si="3"/>
        <v>99.996231219928632</v>
      </c>
      <c r="J61" s="7">
        <f>SUM($H$5:H61)</f>
        <v>-3.9547746391436487</v>
      </c>
    </row>
    <row r="62" spans="4:10" x14ac:dyDescent="0.15">
      <c r="D62">
        <v>56</v>
      </c>
      <c r="E62">
        <v>1</v>
      </c>
      <c r="F62" s="3">
        <f t="shared" si="5"/>
        <v>1.0104366217360823</v>
      </c>
      <c r="G62" s="1">
        <f t="shared" si="1"/>
        <v>1.0436621736082285E-2</v>
      </c>
      <c r="H62" s="5">
        <f t="shared" si="2"/>
        <v>-3.4788739120274284E-3</v>
      </c>
      <c r="I62" s="1">
        <f t="shared" si="3"/>
        <v>99.99652112608797</v>
      </c>
      <c r="J62" s="7">
        <f>SUM($H$5:H62)</f>
        <v>-3.9582535130556762</v>
      </c>
    </row>
    <row r="63" spans="4:10" x14ac:dyDescent="0.15">
      <c r="D63">
        <v>57</v>
      </c>
      <c r="E63">
        <v>1</v>
      </c>
      <c r="F63" s="3">
        <f t="shared" si="5"/>
        <v>1.0096338046794606</v>
      </c>
      <c r="G63" s="1">
        <f t="shared" si="1"/>
        <v>9.6338046794606225E-3</v>
      </c>
      <c r="H63" s="5">
        <f t="shared" si="2"/>
        <v>-3.2112682264868742E-3</v>
      </c>
      <c r="I63" s="1">
        <f t="shared" si="3"/>
        <v>99.996788731773506</v>
      </c>
      <c r="J63" s="7">
        <f>SUM($H$5:H63)</f>
        <v>-3.9614647812821628</v>
      </c>
    </row>
    <row r="64" spans="4:10" x14ac:dyDescent="0.15">
      <c r="D64">
        <v>58</v>
      </c>
      <c r="E64">
        <v>1</v>
      </c>
      <c r="F64" s="3">
        <f t="shared" si="5"/>
        <v>1.0088927427810406</v>
      </c>
      <c r="G64" s="1">
        <f t="shared" si="1"/>
        <v>8.8927427810405746E-3</v>
      </c>
      <c r="H64" s="5">
        <f t="shared" si="2"/>
        <v>-2.9642475936801915E-3</v>
      </c>
      <c r="I64" s="1">
        <f t="shared" si="3"/>
        <v>99.997035752406319</v>
      </c>
      <c r="J64" s="7">
        <f>SUM($H$5:H64)</f>
        <v>-3.964429028875843</v>
      </c>
    </row>
    <row r="65" spans="4:10" x14ac:dyDescent="0.15">
      <c r="D65">
        <v>59</v>
      </c>
      <c r="E65">
        <v>1</v>
      </c>
      <c r="F65" s="3">
        <f t="shared" si="5"/>
        <v>1.0082086856440373</v>
      </c>
      <c r="G65" s="1">
        <f t="shared" si="1"/>
        <v>8.2086856440373168E-3</v>
      </c>
      <c r="H65" s="5">
        <f t="shared" si="2"/>
        <v>-2.7362285480124387E-3</v>
      </c>
      <c r="I65" s="1">
        <f t="shared" si="3"/>
        <v>99.997263771451983</v>
      </c>
      <c r="J65" s="7">
        <f>SUM($H$5:H65)</f>
        <v>-3.9671652574238556</v>
      </c>
    </row>
    <row r="66" spans="4:10" x14ac:dyDescent="0.15">
      <c r="D66">
        <v>60</v>
      </c>
      <c r="E66">
        <v>1</v>
      </c>
      <c r="F66" s="3">
        <f t="shared" si="5"/>
        <v>1.0075772482868037</v>
      </c>
      <c r="G66" s="1">
        <f t="shared" si="1"/>
        <v>7.5772482868037283E-3</v>
      </c>
      <c r="H66" s="5">
        <f t="shared" si="2"/>
        <v>-2.5257494289345761E-3</v>
      </c>
      <c r="I66" s="1">
        <f t="shared" si="3"/>
        <v>99.997474250571059</v>
      </c>
      <c r="J66" s="7">
        <f>SUM($H$5:H66)</f>
        <v>-3.9696910068527904</v>
      </c>
    </row>
    <row r="67" spans="4:10" x14ac:dyDescent="0.15">
      <c r="D67">
        <v>61</v>
      </c>
      <c r="E67">
        <v>1</v>
      </c>
      <c r="F67" s="3">
        <f t="shared" si="5"/>
        <v>1.0069943830339727</v>
      </c>
      <c r="G67" s="1">
        <f t="shared" si="1"/>
        <v>6.9943830339727064E-3</v>
      </c>
      <c r="H67" s="5">
        <f t="shared" si="2"/>
        <v>-2.3314610113242353E-3</v>
      </c>
      <c r="I67" s="1">
        <f t="shared" si="3"/>
        <v>99.997668538988677</v>
      </c>
      <c r="J67" s="7">
        <f>SUM($H$5:H67)</f>
        <v>-3.9720224678641145</v>
      </c>
    </row>
    <row r="68" spans="4:10" x14ac:dyDescent="0.15">
      <c r="D68">
        <v>62</v>
      </c>
      <c r="E68">
        <v>1</v>
      </c>
      <c r="F68" s="3">
        <f t="shared" si="5"/>
        <v>1.006456353569821</v>
      </c>
      <c r="G68" s="1">
        <f t="shared" si="1"/>
        <v>6.456353569820994E-3</v>
      </c>
      <c r="H68" s="5">
        <f t="shared" si="2"/>
        <v>-2.1521178566069978E-3</v>
      </c>
      <c r="I68" s="1">
        <f t="shared" si="3"/>
        <v>99.99784788214339</v>
      </c>
      <c r="J68" s="7">
        <f>SUM($H$5:H68)</f>
        <v>-3.9741745857207214</v>
      </c>
    </row>
    <row r="69" spans="4:10" x14ac:dyDescent="0.15">
      <c r="D69">
        <v>63</v>
      </c>
      <c r="E69">
        <v>1</v>
      </c>
      <c r="F69" s="3">
        <f t="shared" si="5"/>
        <v>1.0059597109875271</v>
      </c>
      <c r="G69" s="1">
        <f t="shared" si="1"/>
        <v>5.9597109875271226E-3</v>
      </c>
      <c r="H69" s="5">
        <f t="shared" si="2"/>
        <v>-1.9865703291757075E-3</v>
      </c>
      <c r="I69" s="1">
        <f t="shared" si="3"/>
        <v>99.99801342967082</v>
      </c>
      <c r="J69" s="7">
        <f>SUM($H$5:H69)</f>
        <v>-3.9761611560498968</v>
      </c>
    </row>
    <row r="70" spans="4:10" x14ac:dyDescent="0.15">
      <c r="D70">
        <v>64</v>
      </c>
      <c r="E70">
        <v>1</v>
      </c>
      <c r="F70" s="3">
        <f t="shared" si="5"/>
        <v>1.0055012716807943</v>
      </c>
      <c r="G70" s="1">
        <f t="shared" si="1"/>
        <v>5.5012716807942841E-3</v>
      </c>
      <c r="H70" s="5">
        <f t="shared" si="2"/>
        <v>-1.833757226931428E-3</v>
      </c>
      <c r="I70" s="1">
        <f t="shared" si="3"/>
        <v>99.998166242773067</v>
      </c>
      <c r="J70" s="7">
        <f>SUM($H$5:H70)</f>
        <v>-3.9779949132768282</v>
      </c>
    </row>
    <row r="71" spans="4:10" x14ac:dyDescent="0.15">
      <c r="D71">
        <v>65</v>
      </c>
      <c r="E71">
        <v>1</v>
      </c>
      <c r="F71" s="3">
        <f t="shared" si="5"/>
        <v>1.0050780969361179</v>
      </c>
      <c r="G71" s="1">
        <f t="shared" ref="G71:G72" si="6">F71-E71</f>
        <v>5.0780969361179373E-3</v>
      </c>
      <c r="H71" s="5">
        <f t="shared" ref="H71:H72" si="7">-$B$20*G71</f>
        <v>-1.692698978705979E-3</v>
      </c>
      <c r="I71" s="1">
        <f t="shared" ref="I71:I72" si="8">$B$7+H71</f>
        <v>99.998307301021299</v>
      </c>
      <c r="J71" s="7">
        <f>SUM($H$5:H71)</f>
        <v>-3.979687612255534</v>
      </c>
    </row>
    <row r="72" spans="4:10" x14ac:dyDescent="0.15">
      <c r="D72">
        <v>66</v>
      </c>
      <c r="E72">
        <v>1</v>
      </c>
      <c r="F72" s="3">
        <f t="shared" si="5"/>
        <v>1.0046874740948781</v>
      </c>
      <c r="G72" s="1">
        <f t="shared" si="6"/>
        <v>4.6874740948781302E-3</v>
      </c>
      <c r="H72" s="5">
        <f t="shared" si="7"/>
        <v>-1.5624913649593766E-3</v>
      </c>
      <c r="I72" s="1">
        <f t="shared" si="8"/>
        <v>99.998437508635035</v>
      </c>
      <c r="J72" s="7">
        <f>SUM($H$5:H72)</f>
        <v>-3.9812501036204933</v>
      </c>
    </row>
    <row r="73" spans="4:10" x14ac:dyDescent="0.15">
      <c r="F73" s="3"/>
    </row>
    <row r="74" spans="4:10" x14ac:dyDescent="0.15">
      <c r="F74" s="3"/>
    </row>
    <row r="75" spans="4:10" x14ac:dyDescent="0.15">
      <c r="F75" s="3"/>
    </row>
    <row r="76" spans="4:10" x14ac:dyDescent="0.15">
      <c r="F76" s="3"/>
    </row>
    <row r="77" spans="4:10" x14ac:dyDescent="0.15">
      <c r="F77" s="3"/>
    </row>
    <row r="78" spans="4:10" x14ac:dyDescent="0.15">
      <c r="F78" s="3"/>
    </row>
    <row r="79" spans="4:10" x14ac:dyDescent="0.15">
      <c r="F79" s="3"/>
    </row>
  </sheetData>
  <phoneticPr fontId="1" type="noConversion"/>
  <pageMargins left="0.75" right="0.75" top="1" bottom="1" header="0.5" footer="0.5"/>
  <pageSetup paperSize="0" scale="63" fitToHeight="2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Edmond</dc:creator>
  <cp:lastModifiedBy>Microsoft Office User</cp:lastModifiedBy>
  <cp:lastPrinted>2011-07-20T01:23:45Z</cp:lastPrinted>
  <dcterms:created xsi:type="dcterms:W3CDTF">2010-09-28T04:32:14Z</dcterms:created>
  <dcterms:modified xsi:type="dcterms:W3CDTF">2020-09-09T04:36:29Z</dcterms:modified>
</cp:coreProperties>
</file>