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au\Documents\Monash Uni\2022S2\FIT2086\assignment 1\"/>
    </mc:Choice>
  </mc:AlternateContent>
  <xr:revisionPtr revIDLastSave="0" documentId="13_ncr:1_{7B59C7F0-A647-4E6D-AE7D-86B4B9DEF988}" xr6:coauthVersionLast="47" xr6:coauthVersionMax="47" xr10:uidLastSave="{00000000-0000-0000-0000-000000000000}"/>
  <bookViews>
    <workbookView xWindow="-108" yWindow="-108" windowWidth="23256" windowHeight="12456" xr2:uid="{6123766E-D6A6-4E29-B0A3-2D8AD8E26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4" i="1" l="1"/>
  <c r="R17" i="1"/>
  <c r="R18" i="1"/>
  <c r="R19" i="1"/>
  <c r="R20" i="1"/>
  <c r="R21" i="1"/>
  <c r="R16" i="1"/>
  <c r="R23" i="1" s="1"/>
  <c r="U18" i="1"/>
  <c r="U19" i="1"/>
  <c r="U16" i="1"/>
  <c r="T17" i="1"/>
  <c r="U17" i="1" s="1"/>
  <c r="T18" i="1"/>
  <c r="T19" i="1"/>
  <c r="T16" i="1"/>
  <c r="I11" i="1"/>
  <c r="L12" i="1"/>
  <c r="L5" i="1"/>
  <c r="L6" i="1"/>
  <c r="L7" i="1"/>
  <c r="L4" i="1"/>
  <c r="M5" i="1"/>
  <c r="M6" i="1"/>
  <c r="M11" i="1" s="1"/>
  <c r="L11" i="1" s="1"/>
  <c r="M7" i="1"/>
  <c r="M8" i="1"/>
  <c r="M9" i="1"/>
  <c r="M4" i="1"/>
  <c r="N16" i="1"/>
  <c r="S11" i="1"/>
  <c r="Q12" i="1"/>
  <c r="Q11" i="1"/>
  <c r="P11" i="1"/>
  <c r="U11" i="1" s="1"/>
  <c r="O11" i="1"/>
  <c r="T11" i="1" s="1"/>
  <c r="N11" i="1"/>
  <c r="O12" i="1"/>
  <c r="N12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C74" i="1"/>
  <c r="C75" i="1"/>
  <c r="C76" i="1"/>
  <c r="C73" i="1"/>
  <c r="B73" i="1" s="1"/>
  <c r="G60" i="1"/>
  <c r="J60" i="1"/>
  <c r="O60" i="1"/>
  <c r="Z54" i="1"/>
  <c r="AA54" i="1"/>
  <c r="Z55" i="1"/>
  <c r="AA55" i="1"/>
  <c r="Z56" i="1"/>
  <c r="AA56" i="1"/>
  <c r="AA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E53" i="1"/>
  <c r="K60" i="1" s="1"/>
  <c r="F53" i="1"/>
  <c r="G53" i="1"/>
  <c r="H53" i="1"/>
  <c r="I53" i="1"/>
  <c r="J53" i="1"/>
  <c r="W60" i="1" s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59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C61" i="1"/>
  <c r="D53" i="1"/>
  <c r="B56" i="1" s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D46" i="1"/>
  <c r="B49" i="1"/>
  <c r="R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D3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J29" i="1"/>
  <c r="K41" i="1" s="1"/>
  <c r="K29" i="1"/>
  <c r="L29" i="1"/>
  <c r="M29" i="1"/>
  <c r="N29" i="1"/>
  <c r="I29" i="1"/>
  <c r="K3" i="1"/>
  <c r="H9" i="1"/>
  <c r="J4" i="1" s="1"/>
  <c r="D4" i="1" s="1"/>
  <c r="V11" i="1" l="1"/>
  <c r="K38" i="1"/>
  <c r="K47" i="1"/>
  <c r="U23" i="1"/>
  <c r="V23" i="1"/>
  <c r="R60" i="1"/>
  <c r="L41" i="1"/>
  <c r="L42" i="1" s="1"/>
  <c r="D41" i="1"/>
  <c r="D47" i="1" s="1"/>
  <c r="Q60" i="1"/>
  <c r="I60" i="1"/>
  <c r="A45" i="1"/>
  <c r="C60" i="1"/>
  <c r="P60" i="1"/>
  <c r="H60" i="1"/>
  <c r="V60" i="1"/>
  <c r="N60" i="1"/>
  <c r="F60" i="1"/>
  <c r="U24" i="1"/>
  <c r="V24" i="1" s="1"/>
  <c r="U60" i="1"/>
  <c r="M60" i="1"/>
  <c r="E60" i="1"/>
  <c r="T60" i="1"/>
  <c r="L60" i="1"/>
  <c r="D60" i="1"/>
  <c r="S60" i="1"/>
  <c r="L38" i="1"/>
  <c r="R41" i="1"/>
  <c r="R42" i="1" s="1"/>
  <c r="J41" i="1"/>
  <c r="J47" i="1" s="1"/>
  <c r="Q41" i="1"/>
  <c r="Q42" i="1" s="1"/>
  <c r="I41" i="1"/>
  <c r="I42" i="1" s="1"/>
  <c r="P41" i="1"/>
  <c r="P47" i="1" s="1"/>
  <c r="H41" i="1"/>
  <c r="H47" i="1" s="1"/>
  <c r="O41" i="1"/>
  <c r="G41" i="1"/>
  <c r="K42" i="1"/>
  <c r="N41" i="1"/>
  <c r="F41" i="1"/>
  <c r="J3" i="1"/>
  <c r="E4" i="1" s="1"/>
  <c r="F17" i="1" s="1"/>
  <c r="M41" i="1"/>
  <c r="M42" i="1" s="1"/>
  <c r="E41" i="1"/>
  <c r="E42" i="1" s="1"/>
  <c r="J8" i="1"/>
  <c r="C3" i="1" s="1"/>
  <c r="J7" i="1"/>
  <c r="J6" i="1"/>
  <c r="J5" i="1"/>
  <c r="C4" i="1" s="1"/>
  <c r="F4" i="1" s="1"/>
  <c r="D17" i="1" s="1"/>
  <c r="O42" i="1" l="1"/>
  <c r="O47" i="1"/>
  <c r="R47" i="1"/>
  <c r="M47" i="1"/>
  <c r="L47" i="1"/>
  <c r="I47" i="1"/>
  <c r="E47" i="1"/>
  <c r="B47" i="1"/>
  <c r="A47" i="1" s="1"/>
  <c r="D42" i="1"/>
  <c r="M38" i="1"/>
  <c r="Q47" i="1"/>
  <c r="F42" i="1"/>
  <c r="F47" i="1"/>
  <c r="E17" i="1"/>
  <c r="N42" i="1"/>
  <c r="N47" i="1"/>
  <c r="D38" i="1"/>
  <c r="G42" i="1"/>
  <c r="G47" i="1"/>
  <c r="A60" i="1"/>
  <c r="C62" i="1" s="1"/>
  <c r="E38" i="1"/>
  <c r="F38" i="1"/>
  <c r="J42" i="1"/>
  <c r="J38" i="1"/>
  <c r="N38" i="1"/>
  <c r="G38" i="1"/>
  <c r="H42" i="1"/>
  <c r="B42" i="1" s="1"/>
  <c r="H38" i="1"/>
  <c r="R38" i="1"/>
  <c r="O38" i="1"/>
  <c r="P38" i="1"/>
  <c r="P42" i="1"/>
  <c r="I38" i="1"/>
  <c r="B41" i="1"/>
  <c r="Q38" i="1"/>
  <c r="E3" i="1"/>
  <c r="D3" i="1"/>
  <c r="F3" i="1" s="1"/>
  <c r="C12" i="1"/>
  <c r="C5" i="1"/>
  <c r="G3" i="1" l="1"/>
  <c r="D16" i="1"/>
  <c r="C13" i="1"/>
  <c r="F16" i="1"/>
  <c r="B38" i="1"/>
  <c r="E16" i="1"/>
  <c r="S62" i="1"/>
  <c r="P62" i="1"/>
  <c r="K62" i="1"/>
  <c r="H62" i="1"/>
  <c r="R62" i="1"/>
  <c r="W62" i="1"/>
  <c r="I62" i="1"/>
  <c r="J62" i="1"/>
  <c r="O62" i="1"/>
  <c r="V62" i="1"/>
  <c r="E62" i="1"/>
  <c r="Q62" i="1"/>
  <c r="N62" i="1"/>
  <c r="L62" i="1"/>
  <c r="M62" i="1"/>
  <c r="U62" i="1"/>
  <c r="F62" i="1"/>
  <c r="G62" i="1"/>
  <c r="T62" i="1"/>
  <c r="D62" i="1"/>
  <c r="M43" i="1"/>
  <c r="M44" i="1" s="1"/>
  <c r="M45" i="1" s="1"/>
  <c r="P43" i="1"/>
  <c r="P44" i="1" s="1"/>
  <c r="P45" i="1" s="1"/>
  <c r="D43" i="1"/>
  <c r="O43" i="1"/>
  <c r="O44" i="1" s="1"/>
  <c r="O45" i="1" s="1"/>
  <c r="R43" i="1"/>
  <c r="R44" i="1" s="1"/>
  <c r="R45" i="1" s="1"/>
  <c r="H43" i="1"/>
  <c r="H44" i="1" s="1"/>
  <c r="H45" i="1" s="1"/>
  <c r="K43" i="1"/>
  <c r="K44" i="1" s="1"/>
  <c r="K45" i="1" s="1"/>
  <c r="J43" i="1"/>
  <c r="J44" i="1" s="1"/>
  <c r="J45" i="1" s="1"/>
  <c r="G43" i="1"/>
  <c r="G44" i="1" s="1"/>
  <c r="G45" i="1" s="1"/>
  <c r="F43" i="1"/>
  <c r="F44" i="1" s="1"/>
  <c r="F45" i="1" s="1"/>
  <c r="I43" i="1"/>
  <c r="I44" i="1" s="1"/>
  <c r="I45" i="1" s="1"/>
  <c r="E43" i="1"/>
  <c r="E44" i="1" s="1"/>
  <c r="E45" i="1" s="1"/>
  <c r="Q43" i="1"/>
  <c r="Q44" i="1" s="1"/>
  <c r="Q45" i="1" s="1"/>
  <c r="N43" i="1"/>
  <c r="N44" i="1" s="1"/>
  <c r="N45" i="1" s="1"/>
  <c r="L43" i="1"/>
  <c r="L44" i="1" s="1"/>
  <c r="L45" i="1" s="1"/>
  <c r="G6" i="1"/>
  <c r="D5" i="1"/>
  <c r="D44" i="1"/>
  <c r="E5" i="1"/>
  <c r="E6" i="1" s="1"/>
  <c r="I23" i="1" l="1"/>
  <c r="D21" i="1"/>
  <c r="I18" i="1"/>
  <c r="I17" i="1"/>
  <c r="I16" i="1"/>
  <c r="I22" i="1"/>
  <c r="I21" i="1"/>
  <c r="L21" i="1" s="1"/>
  <c r="L22" i="1" s="1"/>
  <c r="I19" i="1"/>
  <c r="D19" i="1"/>
  <c r="D20" i="1"/>
  <c r="A62" i="1"/>
  <c r="D45" i="1"/>
  <c r="B45" i="1" s="1"/>
  <c r="J16" i="1" l="1"/>
  <c r="L16" i="1"/>
  <c r="L17" i="1" s="1"/>
  <c r="J17" i="1"/>
  <c r="D22" i="1"/>
  <c r="D23" i="1" s="1"/>
</calcChain>
</file>

<file path=xl/sharedStrings.xml><?xml version="1.0" encoding="utf-8"?>
<sst xmlns="http://schemas.openxmlformats.org/spreadsheetml/2006/main" count="67" uniqueCount="60">
  <si>
    <t>home</t>
  </si>
  <si>
    <t>away</t>
  </si>
  <si>
    <t>lose</t>
  </si>
  <si>
    <t>draw</t>
  </si>
  <si>
    <t>win</t>
  </si>
  <si>
    <t>home win</t>
  </si>
  <si>
    <t>home draw</t>
  </si>
  <si>
    <t>home lose</t>
  </si>
  <si>
    <t>away win</t>
  </si>
  <si>
    <t>away draw</t>
  </si>
  <si>
    <t>away lose</t>
  </si>
  <si>
    <t>sum</t>
  </si>
  <si>
    <t>H = 0</t>
  </si>
  <si>
    <t>H = 1</t>
  </si>
  <si>
    <t>R = 0</t>
  </si>
  <si>
    <t>R = 1</t>
  </si>
  <si>
    <t>R = 2</t>
  </si>
  <si>
    <t>q3</t>
  </si>
  <si>
    <t>q4</t>
  </si>
  <si>
    <t>q6</t>
  </si>
  <si>
    <t>h=0</t>
  </si>
  <si>
    <t>h=1</t>
  </si>
  <si>
    <t>lose lose !lose</t>
  </si>
  <si>
    <t>lose !lose lose</t>
  </si>
  <si>
    <t>!lose lose lose</t>
  </si>
  <si>
    <t>given h</t>
  </si>
  <si>
    <t>not lose 2/3</t>
  </si>
  <si>
    <t>s</t>
  </si>
  <si>
    <t>p(s)</t>
  </si>
  <si>
    <t>s p(s)</t>
  </si>
  <si>
    <t>s - E[s] ^ 2</t>
  </si>
  <si>
    <t>s - E[s] ^ 2 p(s)</t>
  </si>
  <si>
    <t>s - e[s]</t>
  </si>
  <si>
    <t>sqrt s</t>
  </si>
  <si>
    <t>sqrt s p(s)</t>
  </si>
  <si>
    <t>s = x + 3y</t>
  </si>
  <si>
    <t>x</t>
  </si>
  <si>
    <t>y</t>
  </si>
  <si>
    <t>S^2</t>
  </si>
  <si>
    <t>S^2 P(S)</t>
  </si>
  <si>
    <t>s^2</t>
  </si>
  <si>
    <t>s^2 p(s)</t>
  </si>
  <si>
    <t>copy from table</t>
  </si>
  <si>
    <t>squared</t>
  </si>
  <si>
    <t>avg =</t>
  </si>
  <si>
    <t>Question 3</t>
  </si>
  <si>
    <t>question 2</t>
  </si>
  <si>
    <t>checking purposes</t>
  </si>
  <si>
    <t>LLW</t>
  </si>
  <si>
    <t>LWL</t>
  </si>
  <si>
    <t>LLD</t>
  </si>
  <si>
    <t>LDL</t>
  </si>
  <si>
    <t xml:space="preserve">lose 2 game = </t>
  </si>
  <si>
    <t>not lsoe 2 =</t>
  </si>
  <si>
    <t>LL!L</t>
  </si>
  <si>
    <t>L!LL</t>
  </si>
  <si>
    <t>!LLL</t>
  </si>
  <si>
    <t>Y1</t>
  </si>
  <si>
    <t>X1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</si>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</sst>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9" fontId="0" fillId="0" borderId="0" xfId="0" applyNumberForma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12" fontId="0" fillId="0" borderId="0" xfId="0" applyNumberForma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119</xdr:row>
      <xdr:rowOff>95250</xdr:rowOff>
    </xdr:from>
    <xdr:to>
      <xdr:col>15</xdr:col>
      <xdr:colOff>292608</xdr:colOff>
      <xdr:row>124</xdr:row>
      <xdr:rowOff>85725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0B60CD-DE40-B1CB-1C9B-CEDF69B099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6805" r="13684" b="17190"/>
        <a:stretch/>
      </xdr:blipFill>
      <xdr:spPr>
        <a:xfrm>
          <a:off x="9601200" y="22955250"/>
          <a:ext cx="2778633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6AA4-BA8F-429D-B3C3-F0A3C7A6F758}">
  <dimension ref="A1:AA81"/>
  <sheetViews>
    <sheetView tabSelected="1" topLeftCell="A60" workbookViewId="0">
      <selection activeCell="L80" sqref="L80"/>
    </sheetView>
  </sheetViews>
  <sheetFormatPr defaultRowHeight="14.4" x14ac:dyDescent="0.3"/>
  <cols>
    <col min="3" max="3" width="15" customWidth="1"/>
    <col min="4" max="6" width="13.88671875" bestFit="1" customWidth="1"/>
    <col min="7" max="7" width="10.5546875" bestFit="1" customWidth="1"/>
    <col min="8" max="8" width="12" customWidth="1"/>
    <col min="9" max="9" width="15.33203125" customWidth="1"/>
    <col min="10" max="10" width="10.6640625" bestFit="1" customWidth="1"/>
    <col min="11" max="18" width="11.5546875" bestFit="1" customWidth="1"/>
    <col min="19" max="24" width="10.5546875" bestFit="1" customWidth="1"/>
  </cols>
  <sheetData>
    <row r="1" spans="1:22" x14ac:dyDescent="0.3">
      <c r="A1" t="s">
        <v>46</v>
      </c>
      <c r="C1" t="s">
        <v>2</v>
      </c>
      <c r="D1" t="s">
        <v>3</v>
      </c>
      <c r="E1" t="s">
        <v>4</v>
      </c>
    </row>
    <row r="2" spans="1:22" x14ac:dyDescent="0.3">
      <c r="C2" t="s">
        <v>14</v>
      </c>
      <c r="D2" t="s">
        <v>15</v>
      </c>
      <c r="E2" t="s">
        <v>16</v>
      </c>
    </row>
    <row r="3" spans="1:22" x14ac:dyDescent="0.3">
      <c r="A3" t="s">
        <v>1</v>
      </c>
      <c r="B3" t="s">
        <v>12</v>
      </c>
      <c r="C3" s="1">
        <f>J8</f>
        <v>5.2631578947368418E-2</v>
      </c>
      <c r="D3" s="1">
        <f>J7</f>
        <v>0.21052631578947367</v>
      </c>
      <c r="E3" s="1">
        <f>J6</f>
        <v>0.23684210526315788</v>
      </c>
      <c r="F3" s="1">
        <f>SUM(C3:E3)</f>
        <v>0.5</v>
      </c>
      <c r="G3" s="1">
        <f>SUM(F3:F4)</f>
        <v>1</v>
      </c>
      <c r="H3">
        <v>12</v>
      </c>
      <c r="I3" t="s">
        <v>5</v>
      </c>
      <c r="J3">
        <f t="shared" ref="J3:J8" si="0">H3/$H$9</f>
        <v>0.31578947368421051</v>
      </c>
      <c r="K3">
        <f>0.316</f>
        <v>0.316</v>
      </c>
    </row>
    <row r="4" spans="1:22" x14ac:dyDescent="0.3">
      <c r="A4" t="s">
        <v>0</v>
      </c>
      <c r="B4" t="s">
        <v>13</v>
      </c>
      <c r="C4" s="1">
        <f>J5</f>
        <v>0.13157894736842105</v>
      </c>
      <c r="D4" s="1">
        <f>J4</f>
        <v>5.2631578947368418E-2</v>
      </c>
      <c r="E4" s="1">
        <f>J3</f>
        <v>0.31578947368421051</v>
      </c>
      <c r="F4" s="1">
        <f>SUM(C4:E4)</f>
        <v>0.5</v>
      </c>
      <c r="H4">
        <v>2</v>
      </c>
      <c r="I4" t="s">
        <v>6</v>
      </c>
      <c r="J4">
        <f t="shared" si="0"/>
        <v>5.2631578947368418E-2</v>
      </c>
      <c r="K4">
        <v>5.2999999999999999E-2</v>
      </c>
      <c r="L4">
        <f>O4^2</f>
        <v>9</v>
      </c>
      <c r="M4">
        <f>N4^2</f>
        <v>1</v>
      </c>
      <c r="N4">
        <v>1</v>
      </c>
      <c r="O4">
        <v>3</v>
      </c>
      <c r="P4">
        <v>-2</v>
      </c>
    </row>
    <row r="5" spans="1:22" x14ac:dyDescent="0.3">
      <c r="C5" s="1">
        <f t="shared" ref="C5:D5" si="1">SUM(C3:C4)</f>
        <v>0.18421052631578946</v>
      </c>
      <c r="D5" s="1">
        <f t="shared" si="1"/>
        <v>0.26315789473684209</v>
      </c>
      <c r="E5" s="1">
        <f>SUM(E3:E4)</f>
        <v>0.55263157894736836</v>
      </c>
      <c r="F5" s="1"/>
      <c r="H5">
        <v>5</v>
      </c>
      <c r="I5" t="s">
        <v>7</v>
      </c>
      <c r="J5">
        <f t="shared" si="0"/>
        <v>0.13157894736842105</v>
      </c>
      <c r="K5">
        <v>0.13200000000000001</v>
      </c>
      <c r="L5">
        <f t="shared" ref="L5:L7" si="2">O5^2</f>
        <v>36</v>
      </c>
      <c r="M5">
        <f t="shared" ref="M5:M9" si="3">N5^2</f>
        <v>4</v>
      </c>
      <c r="N5">
        <v>2</v>
      </c>
      <c r="O5">
        <v>6</v>
      </c>
      <c r="P5">
        <v>-4</v>
      </c>
    </row>
    <row r="6" spans="1:22" x14ac:dyDescent="0.3">
      <c r="E6" s="1">
        <f>SUM(C5:E5)</f>
        <v>0.99999999999999989</v>
      </c>
      <c r="G6" s="1">
        <f>SUM(C3:E4)</f>
        <v>0.99999999999999989</v>
      </c>
      <c r="H6">
        <v>9</v>
      </c>
      <c r="I6" t="s">
        <v>8</v>
      </c>
      <c r="J6">
        <f t="shared" si="0"/>
        <v>0.23684210526315788</v>
      </c>
      <c r="K6">
        <v>0.23699999999999999</v>
      </c>
      <c r="L6">
        <f t="shared" si="2"/>
        <v>81</v>
      </c>
      <c r="M6">
        <f t="shared" si="3"/>
        <v>9</v>
      </c>
      <c r="N6">
        <v>3</v>
      </c>
      <c r="O6">
        <v>9</v>
      </c>
      <c r="P6">
        <v>-6</v>
      </c>
    </row>
    <row r="7" spans="1:22" x14ac:dyDescent="0.3">
      <c r="H7">
        <v>8</v>
      </c>
      <c r="I7" t="s">
        <v>9</v>
      </c>
      <c r="J7">
        <f t="shared" si="0"/>
        <v>0.21052631578947367</v>
      </c>
      <c r="K7">
        <v>0.21099999999999999</v>
      </c>
      <c r="L7">
        <f t="shared" si="2"/>
        <v>144</v>
      </c>
      <c r="M7">
        <f t="shared" si="3"/>
        <v>16</v>
      </c>
      <c r="N7">
        <v>4</v>
      </c>
      <c r="O7">
        <v>12</v>
      </c>
      <c r="P7">
        <v>-8</v>
      </c>
    </row>
    <row r="8" spans="1:22" x14ac:dyDescent="0.3">
      <c r="H8">
        <v>2</v>
      </c>
      <c r="I8" t="s">
        <v>10</v>
      </c>
      <c r="J8">
        <f t="shared" si="0"/>
        <v>5.2631578947368418E-2</v>
      </c>
      <c r="K8">
        <v>5.2999999999999999E-2</v>
      </c>
      <c r="M8">
        <f t="shared" si="3"/>
        <v>25</v>
      </c>
      <c r="N8">
        <v>5</v>
      </c>
    </row>
    <row r="9" spans="1:22" x14ac:dyDescent="0.3">
      <c r="G9" t="s">
        <v>11</v>
      </c>
      <c r="H9">
        <f>SUM(H3:H8)</f>
        <v>38</v>
      </c>
      <c r="M9">
        <f t="shared" si="3"/>
        <v>36</v>
      </c>
      <c r="N9">
        <v>6</v>
      </c>
    </row>
    <row r="11" spans="1:22" x14ac:dyDescent="0.3">
      <c r="I11">
        <f>85/6</f>
        <v>14.166666666666666</v>
      </c>
      <c r="L11" s="15">
        <f>M11-N11^2</f>
        <v>2.9166666666666661</v>
      </c>
      <c r="M11" s="15">
        <f>AVERAGE(M4:M9)</f>
        <v>15.166666666666666</v>
      </c>
      <c r="N11">
        <f>AVERAGE(N4:N9)</f>
        <v>3.5</v>
      </c>
      <c r="O11">
        <f>AVERAGE(O4:O7)</f>
        <v>7.5</v>
      </c>
      <c r="P11">
        <f>AVERAGE(P4:P7)</f>
        <v>-5</v>
      </c>
      <c r="Q11">
        <f>SUM(N11:P11)</f>
        <v>6</v>
      </c>
      <c r="S11">
        <f>N11^2</f>
        <v>12.25</v>
      </c>
      <c r="T11">
        <f t="shared" ref="T11:U11" si="4">O11^2</f>
        <v>56.25</v>
      </c>
      <c r="U11">
        <f>-(P11^2)</f>
        <v>-25</v>
      </c>
      <c r="V11">
        <f>SUM(S11:U11)</f>
        <v>43.5</v>
      </c>
    </row>
    <row r="12" spans="1:22" x14ac:dyDescent="0.3">
      <c r="B12" t="s">
        <v>17</v>
      </c>
      <c r="C12" s="1">
        <f>E4/F4</f>
        <v>0.63157894736842102</v>
      </c>
      <c r="L12">
        <f>AVERAGE(L4:L7)</f>
        <v>67.5</v>
      </c>
      <c r="N12">
        <f>_xlfn.VAR.P(N4:N9)</f>
        <v>2.9166666666666665</v>
      </c>
      <c r="O12" s="15">
        <f>_xlfn.VAR.P(O4:O7)</f>
        <v>11.25</v>
      </c>
      <c r="Q12" s="15">
        <f t="shared" ref="Q12:Q13" si="5">SUM(N12:P12)</f>
        <v>14.166666666666666</v>
      </c>
    </row>
    <row r="13" spans="1:22" x14ac:dyDescent="0.3">
      <c r="B13" t="s">
        <v>18</v>
      </c>
      <c r="C13" s="1">
        <f>E3/F3</f>
        <v>0.47368421052631576</v>
      </c>
    </row>
    <row r="15" spans="1:22" x14ac:dyDescent="0.3">
      <c r="C15" t="s">
        <v>25</v>
      </c>
      <c r="D15" t="s">
        <v>14</v>
      </c>
      <c r="E15" t="s">
        <v>15</v>
      </c>
      <c r="F15" t="s">
        <v>16</v>
      </c>
    </row>
    <row r="16" spans="1:22" x14ac:dyDescent="0.3">
      <c r="B16" t="s">
        <v>19</v>
      </c>
      <c r="C16" t="s">
        <v>20</v>
      </c>
      <c r="D16" s="1">
        <f>C3/$F3</f>
        <v>0.10526315789473684</v>
      </c>
      <c r="E16" s="1">
        <f t="shared" ref="E16:F17" si="6">D3/$F3</f>
        <v>0.42105263157894735</v>
      </c>
      <c r="F16" s="1">
        <f t="shared" si="6"/>
        <v>0.47368421052631576</v>
      </c>
      <c r="H16" t="s">
        <v>48</v>
      </c>
      <c r="I16" s="6">
        <f>D16*D17*F16</f>
        <v>1.3121446274967193E-2</v>
      </c>
      <c r="J16" s="6">
        <f>I16+I18</f>
        <v>2.4784954074938033E-2</v>
      </c>
      <c r="K16" t="s">
        <v>52</v>
      </c>
      <c r="L16" s="1">
        <f>I16*2+I17+I18*2+I19</f>
        <v>5.7734363609855656E-2</v>
      </c>
      <c r="N16">
        <f>SQRT(11)</f>
        <v>3.3166247903553998</v>
      </c>
      <c r="Q16">
        <v>1</v>
      </c>
      <c r="R16">
        <f>SQRT(Q16)</f>
        <v>1</v>
      </c>
      <c r="S16">
        <v>1</v>
      </c>
      <c r="T16">
        <f>S16*3</f>
        <v>3</v>
      </c>
      <c r="U16">
        <f>SQRT(T16)</f>
        <v>1.7320508075688772</v>
      </c>
    </row>
    <row r="17" spans="1:22" x14ac:dyDescent="0.3">
      <c r="C17" t="s">
        <v>21</v>
      </c>
      <c r="D17" s="1">
        <f>C4/$F4</f>
        <v>0.26315789473684209</v>
      </c>
      <c r="E17" s="1">
        <f t="shared" si="6"/>
        <v>0.10526315789473684</v>
      </c>
      <c r="F17" s="1">
        <f t="shared" si="6"/>
        <v>0.63157894736842102</v>
      </c>
      <c r="H17" t="s">
        <v>49</v>
      </c>
      <c r="I17" s="6">
        <f>D16*F17*D16</f>
        <v>6.9981046799825032E-3</v>
      </c>
      <c r="J17" s="6">
        <f>I17+I19</f>
        <v>8.1644554599795867E-3</v>
      </c>
      <c r="K17" t="s">
        <v>53</v>
      </c>
      <c r="L17" s="1">
        <f>1-L16</f>
        <v>0.94226563639014438</v>
      </c>
      <c r="Q17">
        <v>2</v>
      </c>
      <c r="R17">
        <f t="shared" ref="R17:R21" si="7">SQRT(Q17)</f>
        <v>1.4142135623730951</v>
      </c>
      <c r="S17">
        <v>2</v>
      </c>
      <c r="T17">
        <f t="shared" ref="T17:T19" si="8">S17*3</f>
        <v>6</v>
      </c>
      <c r="U17">
        <f t="shared" ref="U17:U19" si="9">SQRT(T17)</f>
        <v>2.4494897427831779</v>
      </c>
    </row>
    <row r="18" spans="1:22" x14ac:dyDescent="0.3">
      <c r="H18" t="s">
        <v>50</v>
      </c>
      <c r="I18" s="6">
        <f>D16*D17*E16</f>
        <v>1.166350779997084E-2</v>
      </c>
      <c r="L18" s="1"/>
      <c r="Q18">
        <v>3</v>
      </c>
      <c r="R18">
        <f t="shared" si="7"/>
        <v>1.7320508075688772</v>
      </c>
      <c r="S18">
        <v>3</v>
      </c>
      <c r="T18">
        <f t="shared" si="8"/>
        <v>9</v>
      </c>
      <c r="U18">
        <f t="shared" si="9"/>
        <v>3</v>
      </c>
    </row>
    <row r="19" spans="1:22" x14ac:dyDescent="0.3">
      <c r="C19" t="s">
        <v>22</v>
      </c>
      <c r="D19" s="1">
        <f>D16*D17*(F16+E16)</f>
        <v>2.4784954074938029E-2</v>
      </c>
      <c r="H19" t="s">
        <v>51</v>
      </c>
      <c r="I19" s="6">
        <f>D16*E17*D16</f>
        <v>1.1663507799970839E-3</v>
      </c>
      <c r="L19" s="1"/>
      <c r="Q19">
        <v>4</v>
      </c>
      <c r="R19">
        <f t="shared" si="7"/>
        <v>2</v>
      </c>
      <c r="S19">
        <v>4</v>
      </c>
      <c r="T19">
        <f t="shared" si="8"/>
        <v>12</v>
      </c>
      <c r="U19">
        <f t="shared" si="9"/>
        <v>3.4641016151377544</v>
      </c>
    </row>
    <row r="20" spans="1:22" x14ac:dyDescent="0.3">
      <c r="C20" t="s">
        <v>23</v>
      </c>
      <c r="D20" s="1">
        <f>D16*(F17+E17)*D16</f>
        <v>8.1644554599795884E-3</v>
      </c>
      <c r="L20" s="1"/>
      <c r="Q20">
        <v>5</v>
      </c>
      <c r="R20">
        <f t="shared" si="7"/>
        <v>2.2360679774997898</v>
      </c>
    </row>
    <row r="21" spans="1:22" x14ac:dyDescent="0.3">
      <c r="C21" t="s">
        <v>24</v>
      </c>
      <c r="D21" s="1">
        <f>(E16+F16)*D17*D16</f>
        <v>2.4784954074938033E-2</v>
      </c>
      <c r="H21" t="s">
        <v>54</v>
      </c>
      <c r="I21" s="1">
        <f>D16*D17*(E16+F16)</f>
        <v>2.4784954074938029E-2</v>
      </c>
      <c r="K21" t="s">
        <v>52</v>
      </c>
      <c r="L21" s="1">
        <f>SUM(I21:I23)</f>
        <v>5.7734363609855649E-2</v>
      </c>
      <c r="Q21">
        <v>6</v>
      </c>
      <c r="R21">
        <f t="shared" si="7"/>
        <v>2.4494897427831779</v>
      </c>
    </row>
    <row r="22" spans="1:22" x14ac:dyDescent="0.3">
      <c r="D22" s="1">
        <f>SUM(D19:D21)</f>
        <v>5.7734363609855649E-2</v>
      </c>
      <c r="H22" t="s">
        <v>55</v>
      </c>
      <c r="I22" s="1">
        <f>D16*(E17+F17)*D16</f>
        <v>8.1644554599795884E-3</v>
      </c>
      <c r="K22" t="s">
        <v>53</v>
      </c>
      <c r="L22" s="1">
        <f>1-L21</f>
        <v>0.94226563639014438</v>
      </c>
    </row>
    <row r="23" spans="1:22" x14ac:dyDescent="0.3">
      <c r="C23" t="s">
        <v>26</v>
      </c>
      <c r="D23" s="1">
        <f>1-D22</f>
        <v>0.94226563639014438</v>
      </c>
      <c r="H23" t="s">
        <v>56</v>
      </c>
      <c r="I23" s="1">
        <f>(E16+F16)*D17*D16</f>
        <v>2.4784954074938033E-2</v>
      </c>
      <c r="R23">
        <f>AVERAGE(R16:R21)</f>
        <v>1.8053036817041566</v>
      </c>
      <c r="U23">
        <f>AVERAGE(U16:U19)</f>
        <v>2.6614105413724527</v>
      </c>
      <c r="V23">
        <f>SUM(R23,U23)</f>
        <v>4.4667142230766093</v>
      </c>
    </row>
    <row r="24" spans="1:22" x14ac:dyDescent="0.3">
      <c r="R24">
        <f>_xlfn.VAR.P(R16:R21)</f>
        <v>0.2408786168254172</v>
      </c>
      <c r="U24">
        <f>_xlfn.VAR.P(U16:U19)</f>
        <v>0.41689393027158861</v>
      </c>
      <c r="V24">
        <f>SUM(R24,U24)</f>
        <v>0.65777254709700583</v>
      </c>
    </row>
    <row r="27" spans="1:22" x14ac:dyDescent="0.3">
      <c r="G27" s="7"/>
      <c r="H27" s="13"/>
      <c r="I27" s="8" t="s">
        <v>36</v>
      </c>
      <c r="J27" s="8"/>
      <c r="K27" s="8"/>
      <c r="L27" s="8"/>
      <c r="M27" s="8"/>
      <c r="N27" s="9"/>
    </row>
    <row r="28" spans="1:22" x14ac:dyDescent="0.3">
      <c r="A28" t="s">
        <v>45</v>
      </c>
      <c r="G28" s="14"/>
      <c r="H28" s="3" t="s">
        <v>35</v>
      </c>
      <c r="I28" s="4">
        <v>1</v>
      </c>
      <c r="J28" s="4">
        <v>2</v>
      </c>
      <c r="K28" s="4">
        <v>3</v>
      </c>
      <c r="L28" s="4">
        <v>4</v>
      </c>
      <c r="M28" s="4">
        <v>5</v>
      </c>
      <c r="N28" s="3">
        <v>6</v>
      </c>
    </row>
    <row r="29" spans="1:22" x14ac:dyDescent="0.3">
      <c r="G29" s="10" t="s">
        <v>37</v>
      </c>
      <c r="H29" s="2">
        <v>1</v>
      </c>
      <c r="I29" s="11">
        <f t="shared" ref="I29:N32" si="10">I$28+3*$H29</f>
        <v>4</v>
      </c>
      <c r="J29" s="11">
        <f t="shared" si="10"/>
        <v>5</v>
      </c>
      <c r="K29" s="11">
        <f t="shared" si="10"/>
        <v>6</v>
      </c>
      <c r="L29" s="11">
        <f t="shared" si="10"/>
        <v>7</v>
      </c>
      <c r="M29" s="11">
        <f t="shared" si="10"/>
        <v>8</v>
      </c>
      <c r="N29" s="2">
        <f t="shared" si="10"/>
        <v>9</v>
      </c>
    </row>
    <row r="30" spans="1:22" x14ac:dyDescent="0.3">
      <c r="G30" s="10"/>
      <c r="H30" s="2">
        <v>2</v>
      </c>
      <c r="I30" s="11">
        <f t="shared" si="10"/>
        <v>7</v>
      </c>
      <c r="J30" s="11">
        <f t="shared" si="10"/>
        <v>8</v>
      </c>
      <c r="K30" s="11">
        <f t="shared" si="10"/>
        <v>9</v>
      </c>
      <c r="L30" s="11">
        <f t="shared" si="10"/>
        <v>10</v>
      </c>
      <c r="M30" s="11">
        <f t="shared" si="10"/>
        <v>11</v>
      </c>
      <c r="N30" s="2">
        <f t="shared" si="10"/>
        <v>12</v>
      </c>
    </row>
    <row r="31" spans="1:22" x14ac:dyDescent="0.3">
      <c r="G31" s="10"/>
      <c r="H31" s="2">
        <v>3</v>
      </c>
      <c r="I31" s="11">
        <f t="shared" si="10"/>
        <v>10</v>
      </c>
      <c r="J31" s="11">
        <f t="shared" si="10"/>
        <v>11</v>
      </c>
      <c r="K31" s="11">
        <f t="shared" si="10"/>
        <v>12</v>
      </c>
      <c r="L31" s="11">
        <f t="shared" si="10"/>
        <v>13</v>
      </c>
      <c r="M31" s="11">
        <f t="shared" si="10"/>
        <v>14</v>
      </c>
      <c r="N31" s="2">
        <f t="shared" si="10"/>
        <v>15</v>
      </c>
    </row>
    <row r="32" spans="1:22" x14ac:dyDescent="0.3">
      <c r="G32" s="12"/>
      <c r="H32" s="3">
        <v>4</v>
      </c>
      <c r="I32" s="4">
        <f t="shared" si="10"/>
        <v>13</v>
      </c>
      <c r="J32" s="4">
        <f t="shared" si="10"/>
        <v>14</v>
      </c>
      <c r="K32" s="4">
        <f t="shared" si="10"/>
        <v>15</v>
      </c>
      <c r="L32" s="4">
        <f t="shared" si="10"/>
        <v>16</v>
      </c>
      <c r="M32" s="4">
        <f t="shared" si="10"/>
        <v>17</v>
      </c>
      <c r="N32" s="3">
        <f t="shared" si="10"/>
        <v>18</v>
      </c>
    </row>
    <row r="38" spans="1:18" x14ac:dyDescent="0.3">
      <c r="B38" s="1">
        <f>SUM(D38:R38)</f>
        <v>3.263585543868968</v>
      </c>
      <c r="C38" s="1" t="s">
        <v>34</v>
      </c>
      <c r="D38" s="1">
        <f>D39*D41/24</f>
        <v>8.3333333333333329E-2</v>
      </c>
      <c r="E38" s="1">
        <f t="shared" ref="E38:R38" si="11">E39*E41/24</f>
        <v>9.3169499062491237E-2</v>
      </c>
      <c r="F38" s="1">
        <f t="shared" si="11"/>
        <v>0.10206207261596574</v>
      </c>
      <c r="G38" s="1">
        <f t="shared" si="11"/>
        <v>0.22047927592204922</v>
      </c>
      <c r="H38" s="1">
        <f t="shared" si="11"/>
        <v>0.23570226039551587</v>
      </c>
      <c r="I38" s="1">
        <f t="shared" si="11"/>
        <v>0.25</v>
      </c>
      <c r="J38" s="1">
        <f t="shared" si="11"/>
        <v>0.26352313834736496</v>
      </c>
      <c r="K38" s="1">
        <f t="shared" si="11"/>
        <v>0.2763853991962833</v>
      </c>
      <c r="L38" s="1">
        <f t="shared" si="11"/>
        <v>0.28867513459481287</v>
      </c>
      <c r="M38" s="1">
        <f t="shared" si="11"/>
        <v>0.30046260628866578</v>
      </c>
      <c r="N38" s="1">
        <f t="shared" si="11"/>
        <v>0.31180478223116176</v>
      </c>
      <c r="O38" s="1">
        <f t="shared" si="11"/>
        <v>0.3227486121839514</v>
      </c>
      <c r="P38" s="1">
        <f t="shared" si="11"/>
        <v>0.16666666666666666</v>
      </c>
      <c r="Q38" s="1">
        <f t="shared" si="11"/>
        <v>0.17179606773406919</v>
      </c>
      <c r="R38" s="1">
        <f t="shared" si="11"/>
        <v>0.17677669529663687</v>
      </c>
    </row>
    <row r="39" spans="1:18" x14ac:dyDescent="0.3">
      <c r="C39" t="s">
        <v>33</v>
      </c>
      <c r="D39" s="1">
        <f>SQRT(D40)</f>
        <v>2</v>
      </c>
      <c r="E39" s="1">
        <f t="shared" ref="E39:Q39" si="12">SQRT(E40)</f>
        <v>2.2360679774997898</v>
      </c>
      <c r="F39" s="1">
        <f t="shared" si="12"/>
        <v>2.4494897427831779</v>
      </c>
      <c r="G39" s="1">
        <f t="shared" si="12"/>
        <v>2.6457513110645907</v>
      </c>
      <c r="H39" s="1">
        <f t="shared" si="12"/>
        <v>2.8284271247461903</v>
      </c>
      <c r="I39" s="1">
        <f t="shared" si="12"/>
        <v>3</v>
      </c>
      <c r="J39" s="1">
        <f t="shared" si="12"/>
        <v>3.1622776601683795</v>
      </c>
      <c r="K39" s="1">
        <f t="shared" si="12"/>
        <v>3.3166247903553998</v>
      </c>
      <c r="L39" s="1">
        <f t="shared" si="12"/>
        <v>3.4641016151377544</v>
      </c>
      <c r="M39" s="1">
        <f t="shared" si="12"/>
        <v>3.6055512754639891</v>
      </c>
      <c r="N39" s="1">
        <f t="shared" si="12"/>
        <v>3.7416573867739413</v>
      </c>
      <c r="O39" s="1">
        <f t="shared" si="12"/>
        <v>3.872983346207417</v>
      </c>
      <c r="P39" s="1">
        <f t="shared" si="12"/>
        <v>4</v>
      </c>
      <c r="Q39" s="1">
        <f t="shared" si="12"/>
        <v>4.1231056256176606</v>
      </c>
      <c r="R39" s="1">
        <f>SQRT(R40)</f>
        <v>4.2426406871192848</v>
      </c>
    </row>
    <row r="40" spans="1:18" x14ac:dyDescent="0.3">
      <c r="C40" t="s">
        <v>27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</row>
    <row r="41" spans="1:18" x14ac:dyDescent="0.3">
      <c r="B41">
        <f>SUM(D41:R41)</f>
        <v>24</v>
      </c>
      <c r="C41" t="s">
        <v>28</v>
      </c>
      <c r="D41">
        <f t="shared" ref="D41:R41" si="13">COUNTIF($I$29:$N$32,D40)</f>
        <v>1</v>
      </c>
      <c r="E41">
        <f t="shared" si="13"/>
        <v>1</v>
      </c>
      <c r="F41">
        <f t="shared" si="13"/>
        <v>1</v>
      </c>
      <c r="G41">
        <f t="shared" si="13"/>
        <v>2</v>
      </c>
      <c r="H41">
        <f t="shared" si="13"/>
        <v>2</v>
      </c>
      <c r="I41">
        <f t="shared" si="13"/>
        <v>2</v>
      </c>
      <c r="J41">
        <f t="shared" si="13"/>
        <v>2</v>
      </c>
      <c r="K41">
        <f t="shared" si="13"/>
        <v>2</v>
      </c>
      <c r="L41">
        <f t="shared" si="13"/>
        <v>2</v>
      </c>
      <c r="M41">
        <f t="shared" si="13"/>
        <v>2</v>
      </c>
      <c r="N41">
        <f t="shared" si="13"/>
        <v>2</v>
      </c>
      <c r="O41">
        <f t="shared" si="13"/>
        <v>2</v>
      </c>
      <c r="P41">
        <f t="shared" si="13"/>
        <v>1</v>
      </c>
      <c r="Q41">
        <f t="shared" si="13"/>
        <v>1</v>
      </c>
      <c r="R41">
        <f t="shared" si="13"/>
        <v>1</v>
      </c>
    </row>
    <row r="42" spans="1:18" x14ac:dyDescent="0.3">
      <c r="B42">
        <f t="shared" ref="B42:B47" si="14">SUM(D42:R42)</f>
        <v>11</v>
      </c>
      <c r="C42" t="s">
        <v>29</v>
      </c>
      <c r="D42" s="1">
        <f t="shared" ref="D42:R42" si="15">D40*D41/24</f>
        <v>0.16666666666666666</v>
      </c>
      <c r="E42" s="1">
        <f t="shared" si="15"/>
        <v>0.20833333333333334</v>
      </c>
      <c r="F42" s="1">
        <f t="shared" si="15"/>
        <v>0.25</v>
      </c>
      <c r="G42" s="1">
        <f t="shared" si="15"/>
        <v>0.58333333333333337</v>
      </c>
      <c r="H42" s="1">
        <f t="shared" si="15"/>
        <v>0.66666666666666663</v>
      </c>
      <c r="I42" s="1">
        <f t="shared" si="15"/>
        <v>0.75</v>
      </c>
      <c r="J42" s="1">
        <f t="shared" si="15"/>
        <v>0.83333333333333337</v>
      </c>
      <c r="K42" s="1">
        <f t="shared" si="15"/>
        <v>0.91666666666666663</v>
      </c>
      <c r="L42" s="1">
        <f t="shared" si="15"/>
        <v>1</v>
      </c>
      <c r="M42" s="1">
        <f t="shared" si="15"/>
        <v>1.0833333333333333</v>
      </c>
      <c r="N42" s="1">
        <f t="shared" si="15"/>
        <v>1.1666666666666667</v>
      </c>
      <c r="O42" s="1">
        <f t="shared" si="15"/>
        <v>1.25</v>
      </c>
      <c r="P42" s="1">
        <f t="shared" si="15"/>
        <v>0.66666666666666663</v>
      </c>
      <c r="Q42" s="1">
        <f t="shared" si="15"/>
        <v>0.70833333333333337</v>
      </c>
      <c r="R42" s="1">
        <f t="shared" si="15"/>
        <v>0.75</v>
      </c>
    </row>
    <row r="43" spans="1:18" x14ac:dyDescent="0.3">
      <c r="C43" t="s">
        <v>32</v>
      </c>
      <c r="D43">
        <f t="shared" ref="D43:R43" si="16">D40-$B$42</f>
        <v>-7</v>
      </c>
      <c r="E43">
        <f t="shared" si="16"/>
        <v>-6</v>
      </c>
      <c r="F43">
        <f t="shared" si="16"/>
        <v>-5</v>
      </c>
      <c r="G43">
        <f t="shared" si="16"/>
        <v>-4</v>
      </c>
      <c r="H43">
        <f t="shared" si="16"/>
        <v>-3</v>
      </c>
      <c r="I43">
        <f t="shared" si="16"/>
        <v>-2</v>
      </c>
      <c r="J43">
        <f t="shared" si="16"/>
        <v>-1</v>
      </c>
      <c r="K43">
        <f t="shared" si="16"/>
        <v>0</v>
      </c>
      <c r="L43">
        <f t="shared" si="16"/>
        <v>1</v>
      </c>
      <c r="M43">
        <f t="shared" si="16"/>
        <v>2</v>
      </c>
      <c r="N43">
        <f t="shared" si="16"/>
        <v>3</v>
      </c>
      <c r="O43">
        <f t="shared" si="16"/>
        <v>4</v>
      </c>
      <c r="P43">
        <f t="shared" si="16"/>
        <v>5</v>
      </c>
      <c r="Q43">
        <f t="shared" si="16"/>
        <v>6</v>
      </c>
      <c r="R43">
        <f t="shared" si="16"/>
        <v>7</v>
      </c>
    </row>
    <row r="44" spans="1:18" x14ac:dyDescent="0.3">
      <c r="C44" t="s">
        <v>30</v>
      </c>
      <c r="D44">
        <f t="shared" ref="D44:R44" si="17">D43^2</f>
        <v>49</v>
      </c>
      <c r="E44">
        <f t="shared" si="17"/>
        <v>36</v>
      </c>
      <c r="F44">
        <f t="shared" si="17"/>
        <v>25</v>
      </c>
      <c r="G44">
        <f t="shared" si="17"/>
        <v>16</v>
      </c>
      <c r="H44">
        <f t="shared" si="17"/>
        <v>9</v>
      </c>
      <c r="I44">
        <f t="shared" si="17"/>
        <v>4</v>
      </c>
      <c r="J44">
        <f t="shared" si="17"/>
        <v>1</v>
      </c>
      <c r="K44">
        <f t="shared" si="17"/>
        <v>0</v>
      </c>
      <c r="L44">
        <f t="shared" si="17"/>
        <v>1</v>
      </c>
      <c r="M44">
        <f t="shared" si="17"/>
        <v>4</v>
      </c>
      <c r="N44">
        <f t="shared" si="17"/>
        <v>9</v>
      </c>
      <c r="O44">
        <f t="shared" si="17"/>
        <v>16</v>
      </c>
      <c r="P44">
        <f t="shared" si="17"/>
        <v>25</v>
      </c>
      <c r="Q44">
        <f t="shared" si="17"/>
        <v>36</v>
      </c>
      <c r="R44">
        <f t="shared" si="17"/>
        <v>49</v>
      </c>
    </row>
    <row r="45" spans="1:18" x14ac:dyDescent="0.3">
      <c r="A45">
        <f>_xlfn.VAR.P(I29:N32)</f>
        <v>14.166666666666666</v>
      </c>
      <c r="B45">
        <f t="shared" si="14"/>
        <v>14.166666666666664</v>
      </c>
      <c r="C45" t="s">
        <v>31</v>
      </c>
      <c r="D45" s="1">
        <f t="shared" ref="D45:R45" si="18">D44*D41/24</f>
        <v>2.0416666666666665</v>
      </c>
      <c r="E45" s="1">
        <f t="shared" si="18"/>
        <v>1.5</v>
      </c>
      <c r="F45" s="1">
        <f t="shared" si="18"/>
        <v>1.0416666666666667</v>
      </c>
      <c r="G45" s="1">
        <f t="shared" si="18"/>
        <v>1.3333333333333333</v>
      </c>
      <c r="H45" s="1">
        <f t="shared" si="18"/>
        <v>0.75</v>
      </c>
      <c r="I45" s="1">
        <f t="shared" si="18"/>
        <v>0.33333333333333331</v>
      </c>
      <c r="J45" s="1">
        <f t="shared" si="18"/>
        <v>8.3333333333333329E-2</v>
      </c>
      <c r="K45" s="1">
        <f t="shared" si="18"/>
        <v>0</v>
      </c>
      <c r="L45" s="1">
        <f t="shared" si="18"/>
        <v>8.3333333333333329E-2</v>
      </c>
      <c r="M45" s="1">
        <f t="shared" si="18"/>
        <v>0.33333333333333331</v>
      </c>
      <c r="N45" s="1">
        <f t="shared" si="18"/>
        <v>0.75</v>
      </c>
      <c r="O45" s="1">
        <f t="shared" si="18"/>
        <v>1.3333333333333333</v>
      </c>
      <c r="P45" s="1">
        <f t="shared" si="18"/>
        <v>1.0416666666666667</v>
      </c>
      <c r="Q45" s="1">
        <f t="shared" si="18"/>
        <v>1.5</v>
      </c>
      <c r="R45" s="1">
        <f t="shared" si="18"/>
        <v>2.0416666666666665</v>
      </c>
    </row>
    <row r="46" spans="1:18" x14ac:dyDescent="0.3">
      <c r="C46" t="s">
        <v>38</v>
      </c>
      <c r="D46">
        <f>D40^2</f>
        <v>16</v>
      </c>
      <c r="E46">
        <f t="shared" ref="E46:R46" si="19">E40^2</f>
        <v>25</v>
      </c>
      <c r="F46">
        <f t="shared" si="19"/>
        <v>36</v>
      </c>
      <c r="G46">
        <f t="shared" si="19"/>
        <v>49</v>
      </c>
      <c r="H46">
        <f t="shared" si="19"/>
        <v>64</v>
      </c>
      <c r="I46">
        <f t="shared" si="19"/>
        <v>81</v>
      </c>
      <c r="J46">
        <f t="shared" si="19"/>
        <v>100</v>
      </c>
      <c r="K46">
        <f t="shared" si="19"/>
        <v>121</v>
      </c>
      <c r="L46">
        <f t="shared" si="19"/>
        <v>144</v>
      </c>
      <c r="M46">
        <f t="shared" si="19"/>
        <v>169</v>
      </c>
      <c r="N46">
        <f t="shared" si="19"/>
        <v>196</v>
      </c>
      <c r="O46">
        <f t="shared" si="19"/>
        <v>225</v>
      </c>
      <c r="P46">
        <f t="shared" si="19"/>
        <v>256</v>
      </c>
      <c r="Q46">
        <f t="shared" si="19"/>
        <v>289</v>
      </c>
      <c r="R46">
        <f t="shared" si="19"/>
        <v>324</v>
      </c>
    </row>
    <row r="47" spans="1:18" x14ac:dyDescent="0.3">
      <c r="A47">
        <f>B47-B42^2</f>
        <v>14.166666666666686</v>
      </c>
      <c r="B47">
        <f t="shared" si="14"/>
        <v>135.16666666666669</v>
      </c>
      <c r="C47" t="s">
        <v>39</v>
      </c>
      <c r="D47" s="1">
        <f>D46*D41/24</f>
        <v>0.66666666666666663</v>
      </c>
      <c r="E47" s="1">
        <f t="shared" ref="E47:R47" si="20">E46*E41/24</f>
        <v>1.0416666666666667</v>
      </c>
      <c r="F47" s="1">
        <f t="shared" si="20"/>
        <v>1.5</v>
      </c>
      <c r="G47" s="1">
        <f t="shared" si="20"/>
        <v>4.083333333333333</v>
      </c>
      <c r="H47" s="1">
        <f t="shared" si="20"/>
        <v>5.333333333333333</v>
      </c>
      <c r="I47" s="1">
        <f t="shared" si="20"/>
        <v>6.75</v>
      </c>
      <c r="J47" s="1">
        <f t="shared" si="20"/>
        <v>8.3333333333333339</v>
      </c>
      <c r="K47" s="1">
        <f t="shared" si="20"/>
        <v>10.083333333333334</v>
      </c>
      <c r="L47" s="1">
        <f t="shared" si="20"/>
        <v>12</v>
      </c>
      <c r="M47" s="1">
        <f t="shared" si="20"/>
        <v>14.083333333333334</v>
      </c>
      <c r="N47" s="1">
        <f t="shared" si="20"/>
        <v>16.333333333333332</v>
      </c>
      <c r="O47" s="1">
        <f t="shared" si="20"/>
        <v>18.75</v>
      </c>
      <c r="P47" s="1">
        <f t="shared" si="20"/>
        <v>10.666666666666666</v>
      </c>
      <c r="Q47" s="1">
        <f t="shared" si="20"/>
        <v>12.041666666666666</v>
      </c>
      <c r="R47" s="1">
        <f t="shared" si="20"/>
        <v>13.5</v>
      </c>
    </row>
    <row r="49" spans="1:27" x14ac:dyDescent="0.3">
      <c r="B49">
        <f>SQRT(11)+(-1/(4*SQRT(11^3))*14.167/2)</f>
        <v>3.2680848901436592</v>
      </c>
    </row>
    <row r="50" spans="1:27" x14ac:dyDescent="0.3">
      <c r="C50" t="s">
        <v>57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</row>
    <row r="51" spans="1:27" x14ac:dyDescent="0.3">
      <c r="C51" t="s">
        <v>58</v>
      </c>
      <c r="D51">
        <v>1</v>
      </c>
      <c r="E51">
        <v>2</v>
      </c>
      <c r="F51">
        <v>3</v>
      </c>
      <c r="G51">
        <v>4</v>
      </c>
      <c r="H51">
        <v>5</v>
      </c>
      <c r="I51">
        <v>6</v>
      </c>
      <c r="J51">
        <v>1</v>
      </c>
      <c r="K51">
        <v>2</v>
      </c>
      <c r="L51">
        <v>3</v>
      </c>
      <c r="M51">
        <v>4</v>
      </c>
      <c r="N51">
        <v>5</v>
      </c>
      <c r="O51">
        <v>6</v>
      </c>
      <c r="P51">
        <v>1</v>
      </c>
      <c r="Q51">
        <v>2</v>
      </c>
      <c r="R51">
        <v>3</v>
      </c>
      <c r="S51">
        <v>4</v>
      </c>
      <c r="T51">
        <v>5</v>
      </c>
      <c r="U51">
        <v>6</v>
      </c>
      <c r="V51">
        <v>1</v>
      </c>
      <c r="W51">
        <v>2</v>
      </c>
      <c r="X51">
        <v>3</v>
      </c>
      <c r="Y51">
        <v>4</v>
      </c>
      <c r="Z51">
        <v>5</v>
      </c>
      <c r="AA51">
        <v>6</v>
      </c>
    </row>
    <row r="52" spans="1:27" x14ac:dyDescent="0.3">
      <c r="C52" s="3"/>
      <c r="D52" s="16">
        <v>4</v>
      </c>
      <c r="E52" s="16">
        <v>5</v>
      </c>
      <c r="F52" s="16">
        <v>6</v>
      </c>
      <c r="G52" s="16">
        <v>7</v>
      </c>
      <c r="H52" s="16">
        <v>7</v>
      </c>
      <c r="I52" s="16">
        <v>8</v>
      </c>
      <c r="J52" s="16">
        <v>8</v>
      </c>
      <c r="K52" s="16">
        <v>9</v>
      </c>
      <c r="L52" s="16">
        <v>9</v>
      </c>
      <c r="M52" s="16">
        <v>10</v>
      </c>
      <c r="N52" s="16">
        <v>10</v>
      </c>
      <c r="O52" s="16">
        <v>11</v>
      </c>
      <c r="P52" s="16">
        <v>11</v>
      </c>
      <c r="Q52" s="16">
        <v>12</v>
      </c>
      <c r="R52" s="16">
        <v>12</v>
      </c>
      <c r="S52" s="16">
        <v>13</v>
      </c>
      <c r="T52" s="16">
        <v>13</v>
      </c>
      <c r="U52" s="16">
        <v>14</v>
      </c>
      <c r="V52" s="16">
        <v>14</v>
      </c>
      <c r="W52" s="16">
        <v>15</v>
      </c>
      <c r="X52" s="16">
        <v>15</v>
      </c>
      <c r="Y52" s="16">
        <v>16</v>
      </c>
      <c r="Z52" s="16">
        <v>17</v>
      </c>
      <c r="AA52" s="16">
        <v>18</v>
      </c>
    </row>
    <row r="53" spans="1:27" x14ac:dyDescent="0.3">
      <c r="B53" t="s">
        <v>59</v>
      </c>
      <c r="C53" s="2">
        <v>1</v>
      </c>
      <c r="D53">
        <f>D$52-$C53*2</f>
        <v>2</v>
      </c>
      <c r="E53">
        <f t="shared" ref="E53:AA56" si="21">E$52-$C53*2</f>
        <v>3</v>
      </c>
      <c r="F53">
        <f t="shared" si="21"/>
        <v>4</v>
      </c>
      <c r="G53">
        <f t="shared" si="21"/>
        <v>5</v>
      </c>
      <c r="H53">
        <f t="shared" si="21"/>
        <v>5</v>
      </c>
      <c r="I53">
        <f t="shared" si="21"/>
        <v>6</v>
      </c>
      <c r="J53">
        <f t="shared" si="21"/>
        <v>6</v>
      </c>
      <c r="K53">
        <f t="shared" si="21"/>
        <v>7</v>
      </c>
      <c r="L53">
        <f t="shared" si="21"/>
        <v>7</v>
      </c>
      <c r="M53">
        <f t="shared" si="21"/>
        <v>8</v>
      </c>
      <c r="N53">
        <f t="shared" si="21"/>
        <v>8</v>
      </c>
      <c r="O53">
        <f t="shared" si="21"/>
        <v>9</v>
      </c>
      <c r="P53">
        <f t="shared" si="21"/>
        <v>9</v>
      </c>
      <c r="Q53">
        <f t="shared" si="21"/>
        <v>10</v>
      </c>
      <c r="R53">
        <f t="shared" si="21"/>
        <v>10</v>
      </c>
      <c r="S53">
        <f t="shared" si="21"/>
        <v>11</v>
      </c>
      <c r="T53">
        <f t="shared" si="21"/>
        <v>11</v>
      </c>
      <c r="U53">
        <f t="shared" si="21"/>
        <v>12</v>
      </c>
      <c r="V53">
        <f t="shared" si="21"/>
        <v>12</v>
      </c>
      <c r="W53">
        <f t="shared" si="21"/>
        <v>13</v>
      </c>
      <c r="X53">
        <f t="shared" si="21"/>
        <v>13</v>
      </c>
      <c r="Y53">
        <f t="shared" si="21"/>
        <v>14</v>
      </c>
      <c r="Z53">
        <f t="shared" si="21"/>
        <v>15</v>
      </c>
      <c r="AA53">
        <f t="shared" si="21"/>
        <v>16</v>
      </c>
    </row>
    <row r="54" spans="1:27" x14ac:dyDescent="0.3">
      <c r="C54" s="2">
        <v>2</v>
      </c>
      <c r="D54">
        <f t="shared" ref="D54:D56" si="22">D$52-$C54*2</f>
        <v>0</v>
      </c>
      <c r="E54">
        <f t="shared" si="21"/>
        <v>1</v>
      </c>
      <c r="F54">
        <f t="shared" si="21"/>
        <v>2</v>
      </c>
      <c r="G54">
        <f t="shared" si="21"/>
        <v>3</v>
      </c>
      <c r="H54">
        <f t="shared" si="21"/>
        <v>3</v>
      </c>
      <c r="I54">
        <f t="shared" si="21"/>
        <v>4</v>
      </c>
      <c r="J54">
        <f t="shared" si="21"/>
        <v>4</v>
      </c>
      <c r="K54">
        <f t="shared" si="21"/>
        <v>5</v>
      </c>
      <c r="L54">
        <f t="shared" si="21"/>
        <v>5</v>
      </c>
      <c r="M54">
        <f t="shared" si="21"/>
        <v>6</v>
      </c>
      <c r="N54">
        <f t="shared" si="21"/>
        <v>6</v>
      </c>
      <c r="O54">
        <f t="shared" si="21"/>
        <v>7</v>
      </c>
      <c r="P54">
        <f t="shared" si="21"/>
        <v>7</v>
      </c>
      <c r="Q54">
        <f t="shared" si="21"/>
        <v>8</v>
      </c>
      <c r="R54">
        <f t="shared" si="21"/>
        <v>8</v>
      </c>
      <c r="S54">
        <f t="shared" si="21"/>
        <v>9</v>
      </c>
      <c r="T54">
        <f t="shared" si="21"/>
        <v>9</v>
      </c>
      <c r="U54">
        <f t="shared" si="21"/>
        <v>10</v>
      </c>
      <c r="V54">
        <f t="shared" si="21"/>
        <v>10</v>
      </c>
      <c r="W54">
        <f t="shared" si="21"/>
        <v>11</v>
      </c>
      <c r="X54">
        <f t="shared" si="21"/>
        <v>11</v>
      </c>
      <c r="Y54">
        <f t="shared" si="21"/>
        <v>12</v>
      </c>
      <c r="Z54">
        <f t="shared" si="21"/>
        <v>13</v>
      </c>
      <c r="AA54">
        <f t="shared" si="21"/>
        <v>14</v>
      </c>
    </row>
    <row r="55" spans="1:27" x14ac:dyDescent="0.3">
      <c r="C55" s="2">
        <v>3</v>
      </c>
      <c r="D55">
        <f t="shared" si="22"/>
        <v>-2</v>
      </c>
      <c r="E55">
        <f t="shared" si="21"/>
        <v>-1</v>
      </c>
      <c r="F55">
        <f t="shared" si="21"/>
        <v>0</v>
      </c>
      <c r="G55">
        <f t="shared" si="21"/>
        <v>1</v>
      </c>
      <c r="H55">
        <f t="shared" si="21"/>
        <v>1</v>
      </c>
      <c r="I55">
        <f t="shared" si="21"/>
        <v>2</v>
      </c>
      <c r="J55">
        <f t="shared" si="21"/>
        <v>2</v>
      </c>
      <c r="K55">
        <f t="shared" si="21"/>
        <v>3</v>
      </c>
      <c r="L55">
        <f t="shared" si="21"/>
        <v>3</v>
      </c>
      <c r="M55">
        <f t="shared" si="21"/>
        <v>4</v>
      </c>
      <c r="N55">
        <f t="shared" si="21"/>
        <v>4</v>
      </c>
      <c r="O55">
        <f t="shared" si="21"/>
        <v>5</v>
      </c>
      <c r="P55">
        <f t="shared" si="21"/>
        <v>5</v>
      </c>
      <c r="Q55">
        <f t="shared" si="21"/>
        <v>6</v>
      </c>
      <c r="R55">
        <f t="shared" si="21"/>
        <v>6</v>
      </c>
      <c r="S55">
        <f t="shared" si="21"/>
        <v>7</v>
      </c>
      <c r="T55">
        <f t="shared" si="21"/>
        <v>7</v>
      </c>
      <c r="U55">
        <f t="shared" si="21"/>
        <v>8</v>
      </c>
      <c r="V55">
        <f t="shared" si="21"/>
        <v>8</v>
      </c>
      <c r="W55">
        <f t="shared" si="21"/>
        <v>9</v>
      </c>
      <c r="X55">
        <f t="shared" si="21"/>
        <v>9</v>
      </c>
      <c r="Y55">
        <f t="shared" si="21"/>
        <v>10</v>
      </c>
      <c r="Z55">
        <f t="shared" si="21"/>
        <v>11</v>
      </c>
      <c r="AA55">
        <f t="shared" si="21"/>
        <v>12</v>
      </c>
    </row>
    <row r="56" spans="1:27" x14ac:dyDescent="0.3">
      <c r="B56">
        <f>COUNT(D53:AA56)</f>
        <v>96</v>
      </c>
      <c r="C56" s="2">
        <v>4</v>
      </c>
      <c r="D56">
        <f t="shared" si="22"/>
        <v>-4</v>
      </c>
      <c r="E56">
        <f t="shared" si="21"/>
        <v>-3</v>
      </c>
      <c r="F56">
        <f t="shared" si="21"/>
        <v>-2</v>
      </c>
      <c r="G56">
        <f t="shared" si="21"/>
        <v>-1</v>
      </c>
      <c r="H56">
        <f t="shared" si="21"/>
        <v>-1</v>
      </c>
      <c r="I56">
        <f t="shared" si="21"/>
        <v>0</v>
      </c>
      <c r="J56">
        <f t="shared" si="21"/>
        <v>0</v>
      </c>
      <c r="K56">
        <f t="shared" si="21"/>
        <v>1</v>
      </c>
      <c r="L56">
        <f t="shared" si="21"/>
        <v>1</v>
      </c>
      <c r="M56">
        <f t="shared" si="21"/>
        <v>2</v>
      </c>
      <c r="N56">
        <f t="shared" si="21"/>
        <v>2</v>
      </c>
      <c r="O56">
        <f t="shared" si="21"/>
        <v>3</v>
      </c>
      <c r="P56">
        <f t="shared" si="21"/>
        <v>3</v>
      </c>
      <c r="Q56">
        <f t="shared" si="21"/>
        <v>4</v>
      </c>
      <c r="R56">
        <f t="shared" si="21"/>
        <v>4</v>
      </c>
      <c r="S56">
        <f t="shared" si="21"/>
        <v>5</v>
      </c>
      <c r="T56">
        <f t="shared" si="21"/>
        <v>5</v>
      </c>
      <c r="U56">
        <f t="shared" si="21"/>
        <v>6</v>
      </c>
      <c r="V56">
        <f t="shared" si="21"/>
        <v>6</v>
      </c>
      <c r="W56">
        <f t="shared" si="21"/>
        <v>7</v>
      </c>
      <c r="X56">
        <f t="shared" si="21"/>
        <v>7</v>
      </c>
      <c r="Y56">
        <f t="shared" si="21"/>
        <v>8</v>
      </c>
      <c r="Z56">
        <f t="shared" si="21"/>
        <v>9</v>
      </c>
      <c r="AA56">
        <f t="shared" si="21"/>
        <v>10</v>
      </c>
    </row>
    <row r="59" spans="1:27" x14ac:dyDescent="0.3">
      <c r="A59">
        <f>COUNT(C59:W59)</f>
        <v>21</v>
      </c>
      <c r="B59" t="s">
        <v>27</v>
      </c>
      <c r="C59">
        <v>-4</v>
      </c>
      <c r="D59">
        <v>-3</v>
      </c>
      <c r="E59">
        <v>-2</v>
      </c>
      <c r="F59">
        <v>-1</v>
      </c>
      <c r="G59">
        <v>0</v>
      </c>
      <c r="H59">
        <v>1</v>
      </c>
      <c r="I59">
        <v>2</v>
      </c>
      <c r="J59">
        <v>3</v>
      </c>
      <c r="K59">
        <v>4</v>
      </c>
      <c r="L59">
        <v>5</v>
      </c>
      <c r="M59">
        <v>6</v>
      </c>
      <c r="N59">
        <v>7</v>
      </c>
      <c r="O59">
        <v>8</v>
      </c>
      <c r="P59">
        <v>9</v>
      </c>
      <c r="Q59">
        <v>10</v>
      </c>
      <c r="R59">
        <v>11</v>
      </c>
      <c r="S59">
        <v>12</v>
      </c>
      <c r="T59">
        <v>13</v>
      </c>
      <c r="U59">
        <v>14</v>
      </c>
      <c r="V59">
        <v>15</v>
      </c>
      <c r="W59">
        <v>16</v>
      </c>
    </row>
    <row r="60" spans="1:27" x14ac:dyDescent="0.3">
      <c r="A60">
        <f>SUM(C60:W60)</f>
        <v>96</v>
      </c>
      <c r="B60" t="s">
        <v>28</v>
      </c>
      <c r="C60">
        <f>COUNTIF($D$53:$AA$56,C59)</f>
        <v>1</v>
      </c>
      <c r="D60">
        <f t="shared" ref="D60:W60" si="23">COUNTIF($D$53:$AA$56,D59)</f>
        <v>1</v>
      </c>
      <c r="E60">
        <f t="shared" si="23"/>
        <v>2</v>
      </c>
      <c r="F60">
        <f t="shared" si="23"/>
        <v>3</v>
      </c>
      <c r="G60">
        <f t="shared" si="23"/>
        <v>4</v>
      </c>
      <c r="H60">
        <f t="shared" si="23"/>
        <v>5</v>
      </c>
      <c r="I60">
        <f t="shared" si="23"/>
        <v>6</v>
      </c>
      <c r="J60">
        <f t="shared" si="23"/>
        <v>7</v>
      </c>
      <c r="K60">
        <f t="shared" si="23"/>
        <v>7</v>
      </c>
      <c r="L60">
        <f t="shared" si="23"/>
        <v>8</v>
      </c>
      <c r="M60">
        <f t="shared" si="23"/>
        <v>8</v>
      </c>
      <c r="N60">
        <f t="shared" si="23"/>
        <v>8</v>
      </c>
      <c r="O60">
        <f t="shared" si="23"/>
        <v>7</v>
      </c>
      <c r="P60">
        <f t="shared" si="23"/>
        <v>7</v>
      </c>
      <c r="Q60">
        <f t="shared" si="23"/>
        <v>6</v>
      </c>
      <c r="R60">
        <f t="shared" si="23"/>
        <v>5</v>
      </c>
      <c r="S60">
        <f t="shared" si="23"/>
        <v>4</v>
      </c>
      <c r="T60">
        <f t="shared" si="23"/>
        <v>3</v>
      </c>
      <c r="U60">
        <f t="shared" si="23"/>
        <v>2</v>
      </c>
      <c r="V60">
        <f t="shared" si="23"/>
        <v>1</v>
      </c>
      <c r="W60">
        <f t="shared" si="23"/>
        <v>1</v>
      </c>
    </row>
    <row r="61" spans="1:27" x14ac:dyDescent="0.3">
      <c r="B61" t="s">
        <v>40</v>
      </c>
      <c r="C61">
        <f>C59^2</f>
        <v>16</v>
      </c>
      <c r="D61">
        <f t="shared" ref="D61:W61" si="24">D59^2</f>
        <v>9</v>
      </c>
      <c r="E61">
        <f t="shared" si="24"/>
        <v>4</v>
      </c>
      <c r="F61">
        <f t="shared" si="24"/>
        <v>1</v>
      </c>
      <c r="G61">
        <f t="shared" si="24"/>
        <v>0</v>
      </c>
      <c r="H61">
        <f t="shared" si="24"/>
        <v>1</v>
      </c>
      <c r="I61">
        <f t="shared" si="24"/>
        <v>4</v>
      </c>
      <c r="J61">
        <f t="shared" si="24"/>
        <v>9</v>
      </c>
      <c r="K61">
        <f t="shared" si="24"/>
        <v>16</v>
      </c>
      <c r="L61">
        <f t="shared" si="24"/>
        <v>25</v>
      </c>
      <c r="M61">
        <f t="shared" si="24"/>
        <v>36</v>
      </c>
      <c r="N61">
        <f t="shared" si="24"/>
        <v>49</v>
      </c>
      <c r="O61">
        <f t="shared" si="24"/>
        <v>64</v>
      </c>
      <c r="P61">
        <f t="shared" si="24"/>
        <v>81</v>
      </c>
      <c r="Q61">
        <f t="shared" si="24"/>
        <v>100</v>
      </c>
      <c r="R61">
        <f t="shared" si="24"/>
        <v>121</v>
      </c>
      <c r="S61">
        <f t="shared" si="24"/>
        <v>144</v>
      </c>
      <c r="T61">
        <f t="shared" si="24"/>
        <v>169</v>
      </c>
      <c r="U61">
        <f t="shared" si="24"/>
        <v>196</v>
      </c>
      <c r="V61">
        <f t="shared" si="24"/>
        <v>225</v>
      </c>
      <c r="W61">
        <f t="shared" si="24"/>
        <v>256</v>
      </c>
    </row>
    <row r="62" spans="1:27" x14ac:dyDescent="0.3">
      <c r="A62" s="1">
        <f>SUM(C62:W62)</f>
        <v>55.166666666666671</v>
      </c>
      <c r="B62" t="s">
        <v>41</v>
      </c>
      <c r="C62" s="1">
        <f>C61*C60/$A$60</f>
        <v>0.16666666666666666</v>
      </c>
      <c r="D62" s="1">
        <f t="shared" ref="D62:W62" si="25">D61*D60/$A$60</f>
        <v>9.375E-2</v>
      </c>
      <c r="E62" s="1">
        <f t="shared" si="25"/>
        <v>8.3333333333333329E-2</v>
      </c>
      <c r="F62" s="1">
        <f t="shared" si="25"/>
        <v>3.125E-2</v>
      </c>
      <c r="G62" s="1">
        <f t="shared" si="25"/>
        <v>0</v>
      </c>
      <c r="H62" s="1">
        <f t="shared" si="25"/>
        <v>5.2083333333333336E-2</v>
      </c>
      <c r="I62" s="1">
        <f t="shared" si="25"/>
        <v>0.25</v>
      </c>
      <c r="J62" s="1">
        <f t="shared" si="25"/>
        <v>0.65625</v>
      </c>
      <c r="K62" s="1">
        <f t="shared" si="25"/>
        <v>1.1666666666666667</v>
      </c>
      <c r="L62" s="1">
        <f t="shared" si="25"/>
        <v>2.0833333333333335</v>
      </c>
      <c r="M62" s="1">
        <f t="shared" si="25"/>
        <v>3</v>
      </c>
      <c r="N62" s="1">
        <f t="shared" si="25"/>
        <v>4.083333333333333</v>
      </c>
      <c r="O62" s="1">
        <f t="shared" si="25"/>
        <v>4.666666666666667</v>
      </c>
      <c r="P62" s="1">
        <f t="shared" si="25"/>
        <v>5.90625</v>
      </c>
      <c r="Q62" s="1">
        <f t="shared" si="25"/>
        <v>6.25</v>
      </c>
      <c r="R62" s="1">
        <f t="shared" si="25"/>
        <v>6.302083333333333</v>
      </c>
      <c r="S62" s="1">
        <f t="shared" si="25"/>
        <v>6</v>
      </c>
      <c r="T62" s="1">
        <f t="shared" si="25"/>
        <v>5.28125</v>
      </c>
      <c r="U62" s="1">
        <f t="shared" si="25"/>
        <v>4.083333333333333</v>
      </c>
      <c r="V62" s="1">
        <f t="shared" si="25"/>
        <v>2.34375</v>
      </c>
      <c r="W62" s="1">
        <f t="shared" si="25"/>
        <v>2.6666666666666665</v>
      </c>
    </row>
    <row r="65" spans="1:26" x14ac:dyDescent="0.3">
      <c r="A65" t="s">
        <v>47</v>
      </c>
      <c r="D65">
        <v>96</v>
      </c>
    </row>
    <row r="67" spans="1:26" x14ac:dyDescent="0.3">
      <c r="A67" t="s">
        <v>42</v>
      </c>
      <c r="C67" s="5">
        <v>2</v>
      </c>
      <c r="D67" s="5">
        <v>3</v>
      </c>
      <c r="E67" s="5">
        <v>4</v>
      </c>
      <c r="F67" s="5">
        <v>5</v>
      </c>
      <c r="G67" s="5">
        <v>5</v>
      </c>
      <c r="H67" s="5">
        <v>6</v>
      </c>
      <c r="I67" s="5">
        <v>6</v>
      </c>
      <c r="J67" s="5">
        <v>7</v>
      </c>
      <c r="K67" s="5">
        <v>7</v>
      </c>
      <c r="L67" s="5">
        <v>8</v>
      </c>
      <c r="M67" s="5">
        <v>8</v>
      </c>
      <c r="N67" s="5">
        <v>9</v>
      </c>
      <c r="O67" s="5">
        <v>9</v>
      </c>
      <c r="P67" s="5">
        <v>10</v>
      </c>
      <c r="Q67" s="5">
        <v>10</v>
      </c>
      <c r="R67" s="5">
        <v>11</v>
      </c>
      <c r="S67" s="5">
        <v>11</v>
      </c>
      <c r="T67" s="5">
        <v>12</v>
      </c>
      <c r="U67" s="5">
        <v>12</v>
      </c>
      <c r="V67" s="5">
        <v>13</v>
      </c>
      <c r="W67" s="5">
        <v>13</v>
      </c>
      <c r="X67" s="5">
        <v>14</v>
      </c>
      <c r="Y67" s="5">
        <v>15</v>
      </c>
      <c r="Z67" s="5">
        <v>16</v>
      </c>
    </row>
    <row r="68" spans="1:26" x14ac:dyDescent="0.3">
      <c r="C68" s="5">
        <v>0</v>
      </c>
      <c r="D68" s="5">
        <v>1</v>
      </c>
      <c r="E68" s="5">
        <v>2</v>
      </c>
      <c r="F68" s="5">
        <v>3</v>
      </c>
      <c r="G68" s="5">
        <v>3</v>
      </c>
      <c r="H68" s="5">
        <v>4</v>
      </c>
      <c r="I68" s="5">
        <v>4</v>
      </c>
      <c r="J68" s="5">
        <v>5</v>
      </c>
      <c r="K68" s="5">
        <v>5</v>
      </c>
      <c r="L68" s="5">
        <v>6</v>
      </c>
      <c r="M68" s="5">
        <v>6</v>
      </c>
      <c r="N68" s="5">
        <v>7</v>
      </c>
      <c r="O68" s="5">
        <v>7</v>
      </c>
      <c r="P68" s="5">
        <v>8</v>
      </c>
      <c r="Q68" s="5">
        <v>8</v>
      </c>
      <c r="R68" s="5">
        <v>9</v>
      </c>
      <c r="S68" s="5">
        <v>9</v>
      </c>
      <c r="T68" s="5">
        <v>10</v>
      </c>
      <c r="U68" s="5">
        <v>10</v>
      </c>
      <c r="V68" s="5">
        <v>11</v>
      </c>
      <c r="W68" s="5">
        <v>11</v>
      </c>
      <c r="X68" s="5">
        <v>12</v>
      </c>
      <c r="Y68" s="5">
        <v>13</v>
      </c>
      <c r="Z68" s="5">
        <v>14</v>
      </c>
    </row>
    <row r="69" spans="1:26" x14ac:dyDescent="0.3">
      <c r="C69" s="5">
        <v>-2</v>
      </c>
      <c r="D69" s="5">
        <v>-1</v>
      </c>
      <c r="E69" s="5">
        <v>0</v>
      </c>
      <c r="F69" s="5">
        <v>1</v>
      </c>
      <c r="G69" s="5">
        <v>1</v>
      </c>
      <c r="H69" s="5">
        <v>2</v>
      </c>
      <c r="I69" s="5">
        <v>2</v>
      </c>
      <c r="J69" s="5">
        <v>3</v>
      </c>
      <c r="K69" s="5">
        <v>3</v>
      </c>
      <c r="L69" s="5">
        <v>4</v>
      </c>
      <c r="M69" s="5">
        <v>4</v>
      </c>
      <c r="N69" s="5">
        <v>5</v>
      </c>
      <c r="O69" s="5">
        <v>5</v>
      </c>
      <c r="P69" s="5">
        <v>6</v>
      </c>
      <c r="Q69" s="5">
        <v>6</v>
      </c>
      <c r="R69" s="5">
        <v>7</v>
      </c>
      <c r="S69" s="5">
        <v>7</v>
      </c>
      <c r="T69" s="5">
        <v>8</v>
      </c>
      <c r="U69" s="5">
        <v>8</v>
      </c>
      <c r="V69" s="5">
        <v>9</v>
      </c>
      <c r="W69" s="5">
        <v>9</v>
      </c>
      <c r="X69" s="5">
        <v>10</v>
      </c>
      <c r="Y69" s="5">
        <v>11</v>
      </c>
      <c r="Z69" s="5">
        <v>12</v>
      </c>
    </row>
    <row r="70" spans="1:26" x14ac:dyDescent="0.3">
      <c r="C70" s="5">
        <v>-4</v>
      </c>
      <c r="D70" s="5">
        <v>-3</v>
      </c>
      <c r="E70" s="5">
        <v>-2</v>
      </c>
      <c r="F70" s="5">
        <v>-1</v>
      </c>
      <c r="G70" s="5">
        <v>-1</v>
      </c>
      <c r="H70" s="5">
        <v>0</v>
      </c>
      <c r="I70" s="5">
        <v>0</v>
      </c>
      <c r="J70" s="5">
        <v>1</v>
      </c>
      <c r="K70" s="5">
        <v>1</v>
      </c>
      <c r="L70" s="5">
        <v>2</v>
      </c>
      <c r="M70" s="5">
        <v>2</v>
      </c>
      <c r="N70" s="5">
        <v>3</v>
      </c>
      <c r="O70" s="5">
        <v>3</v>
      </c>
      <c r="P70" s="5">
        <v>4</v>
      </c>
      <c r="Q70" s="5">
        <v>4</v>
      </c>
      <c r="R70" s="5">
        <v>5</v>
      </c>
      <c r="S70" s="5">
        <v>5</v>
      </c>
      <c r="T70" s="5">
        <v>6</v>
      </c>
      <c r="U70" s="5">
        <v>6</v>
      </c>
      <c r="V70" s="5">
        <v>7</v>
      </c>
      <c r="W70" s="5">
        <v>7</v>
      </c>
      <c r="X70" s="5">
        <v>8</v>
      </c>
      <c r="Y70" s="5">
        <v>9</v>
      </c>
      <c r="Z70" s="5">
        <v>10</v>
      </c>
    </row>
    <row r="72" spans="1:26" x14ac:dyDescent="0.3">
      <c r="A72" t="s">
        <v>43</v>
      </c>
    </row>
    <row r="73" spans="1:26" x14ac:dyDescent="0.3">
      <c r="A73" t="s">
        <v>44</v>
      </c>
      <c r="B73">
        <f>AVERAGE(C73:Z76)</f>
        <v>55.166666666666664</v>
      </c>
      <c r="C73" s="5">
        <f>C67^2</f>
        <v>4</v>
      </c>
      <c r="D73" s="5">
        <f t="shared" ref="D73:Z76" si="26">D67^2</f>
        <v>9</v>
      </c>
      <c r="E73" s="5">
        <f t="shared" si="26"/>
        <v>16</v>
      </c>
      <c r="F73" s="5">
        <f t="shared" si="26"/>
        <v>25</v>
      </c>
      <c r="G73" s="5">
        <f t="shared" si="26"/>
        <v>25</v>
      </c>
      <c r="H73" s="5">
        <f t="shared" si="26"/>
        <v>36</v>
      </c>
      <c r="I73" s="5">
        <f t="shared" si="26"/>
        <v>36</v>
      </c>
      <c r="J73" s="5">
        <f t="shared" si="26"/>
        <v>49</v>
      </c>
      <c r="K73" s="5">
        <f t="shared" si="26"/>
        <v>49</v>
      </c>
      <c r="L73" s="5">
        <f t="shared" si="26"/>
        <v>64</v>
      </c>
      <c r="M73" s="5">
        <f t="shared" si="26"/>
        <v>64</v>
      </c>
      <c r="N73" s="5">
        <f t="shared" si="26"/>
        <v>81</v>
      </c>
      <c r="O73" s="5">
        <f t="shared" si="26"/>
        <v>81</v>
      </c>
      <c r="P73" s="5">
        <f t="shared" si="26"/>
        <v>100</v>
      </c>
      <c r="Q73" s="5">
        <f t="shared" si="26"/>
        <v>100</v>
      </c>
      <c r="R73" s="5">
        <f t="shared" si="26"/>
        <v>121</v>
      </c>
      <c r="S73" s="5">
        <f t="shared" si="26"/>
        <v>121</v>
      </c>
      <c r="T73" s="5">
        <f t="shared" si="26"/>
        <v>144</v>
      </c>
      <c r="U73" s="5">
        <f t="shared" si="26"/>
        <v>144</v>
      </c>
      <c r="V73" s="5">
        <f t="shared" si="26"/>
        <v>169</v>
      </c>
      <c r="W73" s="5">
        <f t="shared" si="26"/>
        <v>169</v>
      </c>
      <c r="X73" s="5">
        <f t="shared" si="26"/>
        <v>196</v>
      </c>
      <c r="Y73" s="5">
        <f t="shared" si="26"/>
        <v>225</v>
      </c>
      <c r="Z73" s="5">
        <f t="shared" si="26"/>
        <v>256</v>
      </c>
    </row>
    <row r="74" spans="1:26" x14ac:dyDescent="0.3">
      <c r="C74" s="5">
        <f t="shared" ref="C74:R76" si="27">C68^2</f>
        <v>0</v>
      </c>
      <c r="D74" s="5">
        <f t="shared" si="27"/>
        <v>1</v>
      </c>
      <c r="E74" s="5">
        <f t="shared" si="27"/>
        <v>4</v>
      </c>
      <c r="F74" s="5">
        <f t="shared" si="27"/>
        <v>9</v>
      </c>
      <c r="G74" s="5">
        <f t="shared" si="27"/>
        <v>9</v>
      </c>
      <c r="H74" s="5">
        <f t="shared" si="27"/>
        <v>16</v>
      </c>
      <c r="I74" s="5">
        <f t="shared" si="27"/>
        <v>16</v>
      </c>
      <c r="J74" s="5">
        <f t="shared" si="27"/>
        <v>25</v>
      </c>
      <c r="K74" s="5">
        <f t="shared" si="27"/>
        <v>25</v>
      </c>
      <c r="L74" s="5">
        <f t="shared" si="27"/>
        <v>36</v>
      </c>
      <c r="M74" s="5">
        <f t="shared" si="27"/>
        <v>36</v>
      </c>
      <c r="N74" s="5">
        <f t="shared" si="27"/>
        <v>49</v>
      </c>
      <c r="O74" s="5">
        <f t="shared" si="27"/>
        <v>49</v>
      </c>
      <c r="P74" s="5">
        <f t="shared" si="27"/>
        <v>64</v>
      </c>
      <c r="Q74" s="5">
        <f t="shared" si="27"/>
        <v>64</v>
      </c>
      <c r="R74" s="5">
        <f t="shared" si="27"/>
        <v>81</v>
      </c>
      <c r="S74" s="5">
        <f t="shared" si="26"/>
        <v>81</v>
      </c>
      <c r="T74" s="5">
        <f t="shared" si="26"/>
        <v>100</v>
      </c>
      <c r="U74" s="5">
        <f t="shared" si="26"/>
        <v>100</v>
      </c>
      <c r="V74" s="5">
        <f t="shared" si="26"/>
        <v>121</v>
      </c>
      <c r="W74" s="5">
        <f t="shared" si="26"/>
        <v>121</v>
      </c>
      <c r="X74" s="5">
        <f t="shared" si="26"/>
        <v>144</v>
      </c>
      <c r="Y74" s="5">
        <f t="shared" si="26"/>
        <v>169</v>
      </c>
      <c r="Z74" s="5">
        <f t="shared" si="26"/>
        <v>196</v>
      </c>
    </row>
    <row r="75" spans="1:26" x14ac:dyDescent="0.3">
      <c r="C75" s="5">
        <f t="shared" si="27"/>
        <v>4</v>
      </c>
      <c r="D75" s="5">
        <f t="shared" si="26"/>
        <v>1</v>
      </c>
      <c r="E75" s="5">
        <f t="shared" si="26"/>
        <v>0</v>
      </c>
      <c r="F75" s="5">
        <f t="shared" si="26"/>
        <v>1</v>
      </c>
      <c r="G75" s="5">
        <f t="shared" si="26"/>
        <v>1</v>
      </c>
      <c r="H75" s="5">
        <f t="shared" si="26"/>
        <v>4</v>
      </c>
      <c r="I75" s="5">
        <f t="shared" si="26"/>
        <v>4</v>
      </c>
      <c r="J75" s="5">
        <f t="shared" si="26"/>
        <v>9</v>
      </c>
      <c r="K75" s="5">
        <f t="shared" si="26"/>
        <v>9</v>
      </c>
      <c r="L75" s="5">
        <f t="shared" si="26"/>
        <v>16</v>
      </c>
      <c r="M75" s="5">
        <f t="shared" si="26"/>
        <v>16</v>
      </c>
      <c r="N75" s="5">
        <f t="shared" si="26"/>
        <v>25</v>
      </c>
      <c r="O75" s="5">
        <f t="shared" si="26"/>
        <v>25</v>
      </c>
      <c r="P75" s="5">
        <f t="shared" si="26"/>
        <v>36</v>
      </c>
      <c r="Q75" s="5">
        <f t="shared" si="26"/>
        <v>36</v>
      </c>
      <c r="R75" s="5">
        <f t="shared" si="26"/>
        <v>49</v>
      </c>
      <c r="S75" s="5">
        <f t="shared" si="26"/>
        <v>49</v>
      </c>
      <c r="T75" s="5">
        <f t="shared" si="26"/>
        <v>64</v>
      </c>
      <c r="U75" s="5">
        <f t="shared" si="26"/>
        <v>64</v>
      </c>
      <c r="V75" s="5">
        <f t="shared" si="26"/>
        <v>81</v>
      </c>
      <c r="W75" s="5">
        <f t="shared" si="26"/>
        <v>81</v>
      </c>
      <c r="X75" s="5">
        <f t="shared" si="26"/>
        <v>100</v>
      </c>
      <c r="Y75" s="5">
        <f t="shared" si="26"/>
        <v>121</v>
      </c>
      <c r="Z75" s="5">
        <f t="shared" si="26"/>
        <v>144</v>
      </c>
    </row>
    <row r="76" spans="1:26" x14ac:dyDescent="0.3">
      <c r="C76" s="5">
        <f t="shared" si="27"/>
        <v>16</v>
      </c>
      <c r="D76" s="5">
        <f t="shared" si="26"/>
        <v>9</v>
      </c>
      <c r="E76" s="5">
        <f t="shared" si="26"/>
        <v>4</v>
      </c>
      <c r="F76" s="5">
        <f t="shared" si="26"/>
        <v>1</v>
      </c>
      <c r="G76" s="5">
        <f t="shared" si="26"/>
        <v>1</v>
      </c>
      <c r="H76" s="5">
        <f t="shared" si="26"/>
        <v>0</v>
      </c>
      <c r="I76" s="5">
        <f t="shared" si="26"/>
        <v>0</v>
      </c>
      <c r="J76" s="5">
        <f t="shared" si="26"/>
        <v>1</v>
      </c>
      <c r="K76" s="5">
        <f t="shared" si="26"/>
        <v>1</v>
      </c>
      <c r="L76" s="5">
        <f t="shared" si="26"/>
        <v>4</v>
      </c>
      <c r="M76" s="5">
        <f t="shared" si="26"/>
        <v>4</v>
      </c>
      <c r="N76" s="5">
        <f t="shared" si="26"/>
        <v>9</v>
      </c>
      <c r="O76" s="5">
        <f t="shared" si="26"/>
        <v>9</v>
      </c>
      <c r="P76" s="5">
        <f t="shared" si="26"/>
        <v>16</v>
      </c>
      <c r="Q76" s="5">
        <f t="shared" si="26"/>
        <v>16</v>
      </c>
      <c r="R76" s="5">
        <f t="shared" si="26"/>
        <v>25</v>
      </c>
      <c r="S76" s="5">
        <f t="shared" si="26"/>
        <v>25</v>
      </c>
      <c r="T76" s="5">
        <f t="shared" si="26"/>
        <v>36</v>
      </c>
      <c r="U76" s="5">
        <f t="shared" si="26"/>
        <v>36</v>
      </c>
      <c r="V76" s="5">
        <f t="shared" si="26"/>
        <v>49</v>
      </c>
      <c r="W76" s="5">
        <f t="shared" si="26"/>
        <v>49</v>
      </c>
      <c r="X76" s="5">
        <f t="shared" si="26"/>
        <v>64</v>
      </c>
      <c r="Y76" s="5">
        <f t="shared" si="26"/>
        <v>81</v>
      </c>
      <c r="Z76" s="5">
        <f t="shared" si="26"/>
        <v>100</v>
      </c>
    </row>
    <row r="78" spans="1:26" x14ac:dyDescent="0.3">
      <c r="E78" s="1"/>
      <c r="F78" s="1"/>
      <c r="G78" s="1"/>
    </row>
    <row r="81" spans="5:7" x14ac:dyDescent="0.3">
      <c r="E81" s="1"/>
      <c r="F81" s="1"/>
      <c r="G81" s="1"/>
    </row>
  </sheetData>
  <mergeCells count="2">
    <mergeCell ref="I27:N27"/>
    <mergeCell ref="G29:G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Haur Lim</dc:creator>
  <cp:lastModifiedBy>Zheng Haur Lim</cp:lastModifiedBy>
  <dcterms:created xsi:type="dcterms:W3CDTF">2022-08-13T08:04:10Z</dcterms:created>
  <dcterms:modified xsi:type="dcterms:W3CDTF">2022-08-15T10:01:21Z</dcterms:modified>
</cp:coreProperties>
</file>