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\Desktop\"/>
    </mc:Choice>
  </mc:AlternateContent>
  <bookViews>
    <workbookView xWindow="0" yWindow="0" windowWidth="19992" windowHeight="8784"/>
  </bookViews>
  <sheets>
    <sheet name="中捷模板机配置参数" sheetId="1" r:id="rId1"/>
    <sheet name="Sheet3" sheetId="3" r:id="rId2"/>
    <sheet name="Sheet1" sheetId="4" r:id="rId3"/>
  </sheets>
  <calcPr calcId="162913"/>
</workbook>
</file>

<file path=xl/calcChain.xml><?xml version="1.0" encoding="utf-8"?>
<calcChain xmlns="http://schemas.openxmlformats.org/spreadsheetml/2006/main">
  <c r="C35" i="4" l="1"/>
  <c r="I35" i="4" s="1"/>
  <c r="F34" i="4"/>
  <c r="C34" i="4"/>
  <c r="I34" i="4" s="1"/>
  <c r="C33" i="4"/>
  <c r="I33" i="4" s="1"/>
  <c r="F32" i="4"/>
  <c r="C32" i="4"/>
  <c r="I32" i="4" s="1"/>
  <c r="C31" i="4"/>
  <c r="I31" i="4" s="1"/>
  <c r="F30" i="4"/>
  <c r="C30" i="4"/>
  <c r="I30" i="4" s="1"/>
  <c r="C29" i="4"/>
  <c r="I29" i="4" s="1"/>
  <c r="F28" i="4"/>
  <c r="C28" i="4"/>
  <c r="I28" i="4" s="1"/>
  <c r="C27" i="4"/>
  <c r="I27" i="4" s="1"/>
  <c r="F26" i="4"/>
  <c r="C26" i="4"/>
  <c r="I26" i="4" s="1"/>
  <c r="C25" i="4"/>
  <c r="I25" i="4" s="1"/>
  <c r="F24" i="4"/>
  <c r="C24" i="4"/>
  <c r="I24" i="4" s="1"/>
  <c r="C23" i="4"/>
  <c r="I23" i="4" s="1"/>
  <c r="F22" i="4"/>
  <c r="C22" i="4"/>
  <c r="I22" i="4" s="1"/>
  <c r="M21" i="4"/>
  <c r="S21" i="4" s="1"/>
  <c r="F21" i="4"/>
  <c r="C21" i="4"/>
  <c r="I21" i="4" s="1"/>
  <c r="M20" i="4"/>
  <c r="S20" i="4" s="1"/>
  <c r="F20" i="4"/>
  <c r="C20" i="4"/>
  <c r="I20" i="4" s="1"/>
  <c r="M19" i="4"/>
  <c r="S19" i="4" s="1"/>
  <c r="F19" i="4"/>
  <c r="C19" i="4"/>
  <c r="I19" i="4" s="1"/>
  <c r="M18" i="4"/>
  <c r="S18" i="4" s="1"/>
  <c r="F18" i="4"/>
  <c r="C18" i="4"/>
  <c r="I18" i="4" s="1"/>
  <c r="M17" i="4"/>
  <c r="S17" i="4" s="1"/>
  <c r="F17" i="4"/>
  <c r="C17" i="4"/>
  <c r="I17" i="4" s="1"/>
  <c r="C16" i="4"/>
  <c r="I16" i="4" s="1"/>
  <c r="F15" i="4"/>
  <c r="C15" i="4"/>
  <c r="I15" i="4" s="1"/>
  <c r="C14" i="4"/>
  <c r="I14" i="4" s="1"/>
  <c r="F13" i="4"/>
  <c r="C13" i="4"/>
  <c r="I13" i="4" s="1"/>
  <c r="C12" i="4"/>
  <c r="I12" i="4" s="1"/>
  <c r="F11" i="4"/>
  <c r="C11" i="4"/>
  <c r="I11" i="4" s="1"/>
  <c r="C10" i="4"/>
  <c r="I10" i="4" s="1"/>
  <c r="F9" i="4"/>
  <c r="C9" i="4"/>
  <c r="I9" i="4" s="1"/>
  <c r="C8" i="4"/>
  <c r="I8" i="4" s="1"/>
  <c r="F7" i="4"/>
  <c r="C7" i="4"/>
  <c r="I7" i="4" s="1"/>
  <c r="C6" i="4"/>
  <c r="I6" i="4" s="1"/>
  <c r="F5" i="4"/>
  <c r="C5" i="4"/>
  <c r="I5" i="4" s="1"/>
  <c r="C35" i="3"/>
  <c r="I35" i="3" s="1"/>
  <c r="F34" i="3"/>
  <c r="C34" i="3"/>
  <c r="I34" i="3" s="1"/>
  <c r="C33" i="3"/>
  <c r="I33" i="3" s="1"/>
  <c r="F32" i="3"/>
  <c r="C32" i="3"/>
  <c r="I32" i="3" s="1"/>
  <c r="C31" i="3"/>
  <c r="I31" i="3" s="1"/>
  <c r="F30" i="3"/>
  <c r="C30" i="3"/>
  <c r="I30" i="3" s="1"/>
  <c r="C29" i="3"/>
  <c r="I29" i="3" s="1"/>
  <c r="F28" i="3"/>
  <c r="C28" i="3"/>
  <c r="I28" i="3" s="1"/>
  <c r="C27" i="3"/>
  <c r="I27" i="3" s="1"/>
  <c r="F26" i="3"/>
  <c r="C26" i="3"/>
  <c r="I26" i="3" s="1"/>
  <c r="C25" i="3"/>
  <c r="I25" i="3" s="1"/>
  <c r="F24" i="3"/>
  <c r="C24" i="3"/>
  <c r="I24" i="3" s="1"/>
  <c r="C23" i="3"/>
  <c r="I23" i="3" s="1"/>
  <c r="F22" i="3"/>
  <c r="C22" i="3"/>
  <c r="I22" i="3" s="1"/>
  <c r="C21" i="3"/>
  <c r="I21" i="3" s="1"/>
  <c r="F20" i="3"/>
  <c r="C20" i="3"/>
  <c r="I20" i="3" s="1"/>
  <c r="C19" i="3"/>
  <c r="I19" i="3" s="1"/>
  <c r="F18" i="3"/>
  <c r="C18" i="3"/>
  <c r="I18" i="3" s="1"/>
  <c r="C17" i="3"/>
  <c r="I17" i="3" s="1"/>
  <c r="F16" i="3"/>
  <c r="C16" i="3"/>
  <c r="I16" i="3" s="1"/>
  <c r="C15" i="3"/>
  <c r="I15" i="3" s="1"/>
  <c r="F14" i="3"/>
  <c r="C14" i="3"/>
  <c r="I14" i="3" s="1"/>
  <c r="C13" i="3"/>
  <c r="I13" i="3" s="1"/>
  <c r="F12" i="3"/>
  <c r="C12" i="3"/>
  <c r="I12" i="3" s="1"/>
  <c r="C11" i="3"/>
  <c r="I11" i="3" s="1"/>
  <c r="F10" i="3"/>
  <c r="C10" i="3"/>
  <c r="I10" i="3" s="1"/>
  <c r="C9" i="3"/>
  <c r="I9" i="3" s="1"/>
  <c r="F8" i="3"/>
  <c r="C8" i="3"/>
  <c r="I8" i="3" s="1"/>
  <c r="C7" i="3"/>
  <c r="I7" i="3" s="1"/>
  <c r="F6" i="3"/>
  <c r="C6" i="3"/>
  <c r="I6" i="3" s="1"/>
  <c r="C5" i="3"/>
  <c r="I5" i="3" s="1"/>
  <c r="E42" i="1"/>
  <c r="E43" i="1" s="1"/>
  <c r="E40" i="1"/>
  <c r="E41" i="1" s="1"/>
  <c r="E39" i="1"/>
  <c r="E38" i="1"/>
  <c r="E37" i="1"/>
  <c r="E36" i="1"/>
  <c r="E34" i="1"/>
  <c r="E35" i="1" s="1"/>
  <c r="E32" i="1"/>
  <c r="E33" i="1" s="1"/>
  <c r="E30" i="1"/>
  <c r="E31" i="1" s="1"/>
  <c r="E28" i="1"/>
  <c r="E29" i="1" s="1"/>
  <c r="E26" i="1"/>
  <c r="E27" i="1" s="1"/>
  <c r="E25" i="1"/>
  <c r="E24" i="1"/>
  <c r="E22" i="1"/>
  <c r="E23" i="1" s="1"/>
  <c r="E20" i="1"/>
  <c r="E21" i="1" s="1"/>
  <c r="E19" i="1"/>
  <c r="E18" i="1"/>
  <c r="E17" i="1"/>
  <c r="E16" i="1"/>
  <c r="E14" i="1"/>
  <c r="E15" i="1" s="1"/>
  <c r="AB13" i="1"/>
  <c r="E13" i="1"/>
  <c r="E12" i="1"/>
  <c r="AB11" i="1"/>
  <c r="L11" i="1"/>
  <c r="E11" i="1"/>
  <c r="E10" i="1"/>
  <c r="E9" i="1"/>
  <c r="E8" i="1"/>
  <c r="E7" i="1"/>
  <c r="E6" i="1"/>
  <c r="E5" i="1"/>
  <c r="E4" i="1"/>
  <c r="F5" i="3" l="1"/>
  <c r="F7" i="3"/>
  <c r="F9" i="3"/>
  <c r="F11" i="3"/>
  <c r="F13" i="3"/>
  <c r="F15" i="3"/>
  <c r="F17" i="3"/>
  <c r="F19" i="3"/>
  <c r="F21" i="3"/>
  <c r="F23" i="3"/>
  <c r="F25" i="3"/>
  <c r="F27" i="3"/>
  <c r="F29" i="3"/>
  <c r="F31" i="3"/>
  <c r="F33" i="3"/>
  <c r="F35" i="3"/>
  <c r="F6" i="4"/>
  <c r="F8" i="4"/>
  <c r="F10" i="4"/>
  <c r="F12" i="4"/>
  <c r="F14" i="4"/>
  <c r="F16" i="4"/>
  <c r="P17" i="4"/>
  <c r="P18" i="4"/>
  <c r="P19" i="4"/>
  <c r="P20" i="4"/>
  <c r="P21" i="4"/>
  <c r="F23" i="4"/>
  <c r="F25" i="4"/>
  <c r="F27" i="4"/>
  <c r="F29" i="4"/>
  <c r="F31" i="4"/>
  <c r="F33" i="4"/>
  <c r="F35" i="4"/>
</calcChain>
</file>

<file path=xl/sharedStrings.xml><?xml version="1.0" encoding="utf-8"?>
<sst xmlns="http://schemas.openxmlformats.org/spreadsheetml/2006/main" count="669" uniqueCount="470">
  <si>
    <t>序号</t>
  </si>
  <si>
    <t>值</t>
  </si>
  <si>
    <t>名称</t>
  </si>
  <si>
    <t>针距/mm</t>
  </si>
  <si>
    <t>含义</t>
  </si>
  <si>
    <t>DSP1</t>
  </si>
  <si>
    <t>1F(工作模式）</t>
  </si>
  <si>
    <t>DSP1:</t>
  </si>
  <si>
    <t>[1F]</t>
  </si>
  <si>
    <t>第一路开2闭1环</t>
  </si>
  <si>
    <t>第二路开闭环</t>
  </si>
  <si>
    <t>xy_br_x_11_Kpp</t>
  </si>
  <si>
    <t>X车缝针距
(11.5, 12.7]</t>
  </si>
  <si>
    <t>位置环比例增益</t>
  </si>
  <si>
    <t>xy_br_x_11_Kps</t>
  </si>
  <si>
    <t>速度环比例增益</t>
  </si>
  <si>
    <t>20（编码器线数）</t>
  </si>
  <si>
    <t>[20]</t>
  </si>
  <si>
    <t>第一路编码器线数</t>
  </si>
  <si>
    <t>xy_br_x_11_Kis</t>
  </si>
  <si>
    <t>速度环积分增益</t>
  </si>
  <si>
    <t>xy_br_x_11_UiMax</t>
  </si>
  <si>
    <t>速度环积分限幅</t>
  </si>
  <si>
    <t>21（编码器线数）</t>
  </si>
  <si>
    <t>[21]</t>
  </si>
  <si>
    <t>第二路编码器线数</t>
  </si>
  <si>
    <t>xy_br_x_11_Kff</t>
  </si>
  <si>
    <t>速度前馈</t>
  </si>
  <si>
    <t>xy_br_x_10_Kpp</t>
  </si>
  <si>
    <t>X车缝针距
(10.5, 11.5]</t>
  </si>
  <si>
    <t>22（步距角系数）</t>
  </si>
  <si>
    <t>[22]</t>
  </si>
  <si>
    <t>第一路步距角系数：(0.09d/512)</t>
  </si>
  <si>
    <t>角度</t>
  </si>
  <si>
    <t>xy_br_x_10_Kps</t>
  </si>
  <si>
    <t>xy_br_x_10_Kis</t>
  </si>
  <si>
    <t>23（步距角系数）</t>
  </si>
  <si>
    <t>[23]</t>
  </si>
  <si>
    <t>第二路步距角系数：</t>
  </si>
  <si>
    <t>xy_br_x_10_UiMax</t>
  </si>
  <si>
    <t>xy_br_x_10_Kff</t>
  </si>
  <si>
    <t>27（进锁轴延时）</t>
  </si>
  <si>
    <t>[27]</t>
  </si>
  <si>
    <t>到位切开环锁轴延时</t>
  </si>
  <si>
    <t>xy_br_x_9_Kpp</t>
  </si>
  <si>
    <t>X车缝针距
(9.5, 10.5]</t>
  </si>
  <si>
    <t>xy_br_x_9_Kps</t>
  </si>
  <si>
    <t>28H（超差条件）</t>
  </si>
  <si>
    <t>[28H]</t>
  </si>
  <si>
    <t>第一路超差步数</t>
  </si>
  <si>
    <t>第一路超差时间</t>
  </si>
  <si>
    <t>100ms/单位</t>
  </si>
  <si>
    <t>xy_br_x_9_Kis</t>
  </si>
  <si>
    <t>xy_br_x_9_UiMax</t>
  </si>
  <si>
    <t>28M1（超差条件）</t>
  </si>
  <si>
    <t>[28M1]</t>
  </si>
  <si>
    <t>第二路超差步数</t>
  </si>
  <si>
    <t>第二路超差时间</t>
  </si>
  <si>
    <t>xy_br_x_9_Kff</t>
  </si>
  <si>
    <t>xy_br_x_8_Kpp</t>
  </si>
  <si>
    <t>X车缝针距
(8.5, 9.5]</t>
  </si>
  <si>
    <t>28M2（精度和恒幅值）</t>
  </si>
  <si>
    <t>[28M2]</t>
  </si>
  <si>
    <t>精度系数</t>
  </si>
  <si>
    <t>xy_br_x_8_Kps</t>
  </si>
  <si>
    <t>（n+1)*0.025</t>
  </si>
  <si>
    <t>xy_br_x_8_Kis</t>
  </si>
  <si>
    <t>28L（精度和恒幅值）</t>
  </si>
  <si>
    <t>[28L]</t>
  </si>
  <si>
    <t>xy_br_x_8_UiMax</t>
  </si>
  <si>
    <t>xy_br_x_8_Kff</t>
  </si>
  <si>
    <t>DSP2</t>
  </si>
  <si>
    <t>1F</t>
  </si>
  <si>
    <t>DSP2:</t>
  </si>
  <si>
    <t>第2路开2闭1环</t>
  </si>
  <si>
    <t>第1路开闭环</t>
  </si>
  <si>
    <t>xy_br_x_7_Kpp</t>
  </si>
  <si>
    <t>X车缝针距
(7.5, 8.5]</t>
  </si>
  <si>
    <t>xy_br_x_7_Kps</t>
  </si>
  <si>
    <t>xy_br_x_7_Kis</t>
  </si>
  <si>
    <t>xy_br_x_7_UiMax</t>
  </si>
  <si>
    <t>xy_br_x_7_Kff</t>
  </si>
  <si>
    <t>xy_br_x_6_Kpp</t>
  </si>
  <si>
    <t>X车缝针距
(6.5, 7.5]</t>
  </si>
  <si>
    <t>第一路步距角系数：</t>
  </si>
  <si>
    <t>xy_br_x_6_Kps</t>
  </si>
  <si>
    <t>0.09/512</t>
  </si>
  <si>
    <t>xy_br_x_6_Kis</t>
  </si>
  <si>
    <t>xy_br_x_6_UiMax</t>
  </si>
  <si>
    <t>xy_br_x_6_Kff</t>
  </si>
  <si>
    <t>xy_br_x_5_Kpp</t>
  </si>
  <si>
    <t>X车缝针距
(5.5, 6.5]</t>
  </si>
  <si>
    <t>xy_br_x_5_Kps</t>
  </si>
  <si>
    <t>28H</t>
  </si>
  <si>
    <t>xy_br_x_5_Kis</t>
  </si>
  <si>
    <t>xy_br_x_5_UiMax</t>
  </si>
  <si>
    <t>28M1</t>
  </si>
  <si>
    <t>xy_br_x_5_Kff</t>
  </si>
  <si>
    <t>xy_br_x_4_Kpp</t>
  </si>
  <si>
    <t>X车缝针距
(4.5, 5.5]</t>
  </si>
  <si>
    <t>28M2</t>
  </si>
  <si>
    <t>xy_br_x_4_Kps</t>
  </si>
  <si>
    <t>xy_br_x_4_Kis</t>
  </si>
  <si>
    <t>28L</t>
  </si>
  <si>
    <t>xy_br_x_4_UiMax</t>
  </si>
  <si>
    <t>xy_br_x_4_Kff</t>
  </si>
  <si>
    <t>DSP1A半流</t>
  </si>
  <si>
    <t>xy_br_x_3_Kpp</t>
  </si>
  <si>
    <t>X车缝针距
(3.5, 4.5]</t>
  </si>
  <si>
    <t>DSP1B半流</t>
  </si>
  <si>
    <t>xy_br_x_3_Kps</t>
  </si>
  <si>
    <t>DSP2A半流</t>
  </si>
  <si>
    <t>xy_br_x_3_Kis</t>
  </si>
  <si>
    <t>DSP2B半流</t>
  </si>
  <si>
    <t>xy_br_x_3_UiMax</t>
  </si>
  <si>
    <t>平台</t>
  </si>
  <si>
    <t>xy_br_x_3_Kff</t>
  </si>
  <si>
    <t>主轴</t>
  </si>
  <si>
    <t>xy_br_x_2_Kpp</t>
  </si>
  <si>
    <t>X车缝针距
(2.5, 3.5]</t>
  </si>
  <si>
    <t>切换导轨和横梁</t>
  </si>
  <si>
    <t>1-横梁 其它--导轨</t>
  </si>
  <si>
    <t>xy_br_x_2_Kps</t>
  </si>
  <si>
    <t>直线切刀电机转向</t>
  </si>
  <si>
    <t>xy_br_x_2_Kis</t>
  </si>
  <si>
    <t>拐点降速速度</t>
  </si>
  <si>
    <t>xy_br_x_2_UiMax</t>
  </si>
  <si>
    <t>拨线器类型</t>
  </si>
  <si>
    <t>xy_br_x_2_Kff</t>
  </si>
  <si>
    <t>X传感器未挡电平</t>
  </si>
  <si>
    <t>xy_br_x_1_Kpp</t>
  </si>
  <si>
    <t>X车缝针距
(1.5, 2.5]</t>
  </si>
  <si>
    <t>Y传感器无效电平</t>
  </si>
  <si>
    <t>xy_br_x_1_Kps</t>
  </si>
  <si>
    <t>激光切割功能使能</t>
  </si>
  <si>
    <t>DVB有效电平</t>
  </si>
  <si>
    <t>xy_br_x_1_Kis</t>
  </si>
  <si>
    <t>倒数第8针转速</t>
  </si>
  <si>
    <t>xy_br_x_1_UiMax</t>
  </si>
  <si>
    <t>倒数第7针转速</t>
  </si>
  <si>
    <t>xy_br_x_1_Kff</t>
  </si>
  <si>
    <t>倒数第6针转速</t>
  </si>
  <si>
    <t>xy_br_x_0_Kpp</t>
  </si>
  <si>
    <t>X车缝针距
[0.0, 1.5]</t>
  </si>
  <si>
    <t>倒数第5针转速</t>
  </si>
  <si>
    <t>xy_br_x_0_Kps</t>
  </si>
  <si>
    <t>倒数第4针转速</t>
  </si>
  <si>
    <t>xy_br_x_0_Kis</t>
  </si>
  <si>
    <t>倒数第3针转速</t>
  </si>
  <si>
    <t>xy_br_x_0_UiMax</t>
  </si>
  <si>
    <t>倒数第2针转速</t>
  </si>
  <si>
    <t>xy_br_x_0_Kff</t>
  </si>
  <si>
    <t>倒数第1针转速</t>
  </si>
  <si>
    <t>xy_br_y_11_Kpp</t>
  </si>
  <si>
    <t>Y车缝针距
(11.5, 12.7]</t>
  </si>
  <si>
    <t>DVA有效电平</t>
  </si>
  <si>
    <t>xy_br_y_11_Kps</t>
  </si>
  <si>
    <t>DSP1-CRC</t>
  </si>
  <si>
    <t>xy_br_y_11_Kis</t>
  </si>
  <si>
    <t>xy_br_y_11_UiMax</t>
  </si>
  <si>
    <t>DSP2-CRC</t>
  </si>
  <si>
    <t>xy_br_y_11_Kff</t>
  </si>
  <si>
    <t>xy_br_y_10_Kpp</t>
  </si>
  <si>
    <t>Y车缝针距
(10.5, 11.5]</t>
  </si>
  <si>
    <t>Y向后退距离</t>
  </si>
  <si>
    <t>xy_br_y_10_Kps</t>
  </si>
  <si>
    <t>xy_br_y_10_Kis</t>
  </si>
  <si>
    <t>X左侧取料</t>
  </si>
  <si>
    <t>xy_br_y_10_UiMax</t>
  </si>
  <si>
    <t>xy_br_y_10_Kff</t>
  </si>
  <si>
    <t>X右侧取料</t>
  </si>
  <si>
    <t>xy_br_y_9_Kpp</t>
  </si>
  <si>
    <t>Y车缝针距
(9.5, 10.5]</t>
  </si>
  <si>
    <t>xy_br_y_9_Kps</t>
  </si>
  <si>
    <t>左侧读码位置</t>
  </si>
  <si>
    <t>RFID读写间隔*256</t>
  </si>
  <si>
    <t>xy_br_y_9_Kis</t>
  </si>
  <si>
    <t>RFID读写间隔*1</t>
  </si>
  <si>
    <t>xy_br_y_9_UiMax</t>
  </si>
  <si>
    <t>右侧读码位置</t>
  </si>
  <si>
    <t>xy_br_y_9_Kff</t>
  </si>
  <si>
    <t>xy_br_y_8_Kpp</t>
  </si>
  <si>
    <t>Y车缝针距
(8.5, 9.5]</t>
  </si>
  <si>
    <t>旋转伺服切刀转速微调</t>
  </si>
  <si>
    <t>6000+微调时间走60000步</t>
  </si>
  <si>
    <t>xy_br_y_8_Kps</t>
  </si>
  <si>
    <t>xy_br_y_8_Kis</t>
  </si>
  <si>
    <t>Y读码位置</t>
  </si>
  <si>
    <t>xy_br_y_8_UiMax</t>
  </si>
  <si>
    <t>xy_br_y_8_Kff</t>
  </si>
  <si>
    <t>吹气时间</t>
  </si>
  <si>
    <t>xy_br_y_7_Kpp</t>
  </si>
  <si>
    <t>Y车缝针距
(7.5, 8.5]</t>
  </si>
  <si>
    <t>xy_br_y_7_Kps</t>
  </si>
  <si>
    <t>剪线吹气时间</t>
  </si>
  <si>
    <t>xy_br_y_7_Kis</t>
  </si>
  <si>
    <t>xy_br_y_7_UiMax</t>
  </si>
  <si>
    <t>剪线电机找原点</t>
  </si>
  <si>
    <t>第二原点压框状态</t>
  </si>
  <si>
    <t>旋转伺服切刀电机原点偏移</t>
  </si>
  <si>
    <t>0-无偏移 其它-偏移步数</t>
  </si>
  <si>
    <t>DSP3</t>
  </si>
  <si>
    <t>DSP3-CRC</t>
  </si>
  <si>
    <t>xy_br_y_7_Kff</t>
  </si>
  <si>
    <t>xy_br_y_6_Kpp</t>
  </si>
  <si>
    <t>Y车缝针距
(6.5, 7.5]</t>
  </si>
  <si>
    <t>DSP4-CRC</t>
  </si>
  <si>
    <t>xy_br_y_6_Kps</t>
  </si>
  <si>
    <t>xy_br_y_6_Kis</t>
  </si>
  <si>
    <t>中压脚传感器极性</t>
  </si>
  <si>
    <t>旋转切刀角度电机</t>
  </si>
  <si>
    <t>xy_br_y_6_UiMax</t>
  </si>
  <si>
    <t>自动换梭臂电机</t>
  </si>
  <si>
    <t>xy_br_y_6_Kff</t>
  </si>
  <si>
    <t>梭盘电机</t>
  </si>
  <si>
    <t>xy_br_y_5_Kpp</t>
  </si>
  <si>
    <t>Y车缝针距
(5.5, 6.5]</t>
  </si>
  <si>
    <t>xy_br_y_5_Kps</t>
  </si>
  <si>
    <t>xy_br_y_5_Kis</t>
  </si>
  <si>
    <t>xy_br_y_5_UiMax</t>
  </si>
  <si>
    <t>xy_br_y_5_Kff</t>
  </si>
  <si>
    <t>xy_br_y_4_Kpp</t>
  </si>
  <si>
    <t>Y车缝针距
(4.5, 5.5]</t>
  </si>
  <si>
    <t>xy_br_y_4_Kps</t>
  </si>
  <si>
    <t>xy_br_y_4_Kis</t>
  </si>
  <si>
    <t>xy_br_y_4_UiMax</t>
  </si>
  <si>
    <t>xy_br_y_4_Kff</t>
  </si>
  <si>
    <t>xy_br_y_3_Kpp</t>
  </si>
  <si>
    <t>Y车缝针距
(3.5, 4.5]</t>
  </si>
  <si>
    <t>xy_br_y_3_Kps</t>
  </si>
  <si>
    <t>xy_br_y_3_Kis</t>
  </si>
  <si>
    <t>xy_br_y_3_UiMax</t>
  </si>
  <si>
    <t>xy_br_y_3_Kff</t>
  </si>
  <si>
    <t>xy_br_y_2_Kpp</t>
  </si>
  <si>
    <t>Y车缝针距
(2.5, 3.5]</t>
  </si>
  <si>
    <t>xy_br_y_2_Kps</t>
  </si>
  <si>
    <t>xy_br_y_2_Kis</t>
  </si>
  <si>
    <t>DSP3A半流</t>
  </si>
  <si>
    <t>xy_br_y_2_UiMax</t>
  </si>
  <si>
    <t>DSP3B半流</t>
  </si>
  <si>
    <t>xy_br_y_2_Kff</t>
  </si>
  <si>
    <t>DSP3A工作电流</t>
  </si>
  <si>
    <t>旋转切刀角度电机/换梭臂电机</t>
  </si>
  <si>
    <t>xy_br_y_1_Kpp</t>
  </si>
  <si>
    <t>Y车缝针距
(1.5, 2.5]</t>
  </si>
  <si>
    <t>DSP3B工作电流</t>
  </si>
  <si>
    <t>xy_br_y_1_Kps</t>
  </si>
  <si>
    <t>DSP3使能</t>
  </si>
  <si>
    <t>1-慢速</t>
  </si>
  <si>
    <t>xy_br_y_1_Kis</t>
  </si>
  <si>
    <t>DSP3A电机转向</t>
  </si>
  <si>
    <t>横屏二次启动。1</t>
  </si>
  <si>
    <t>xy_br_y_1_UiMax</t>
  </si>
  <si>
    <t>DSP3B电机转向</t>
  </si>
  <si>
    <t>xy_br_y_1_Kff</t>
  </si>
  <si>
    <t>DSP3A传感器极性</t>
  </si>
  <si>
    <t>xy_br_y_0_Kpp</t>
  </si>
  <si>
    <t>Y车缝针距
[0.0, 1.5]</t>
  </si>
  <si>
    <t>DSP3B传感器极性</t>
  </si>
  <si>
    <t>xy_br_y_0_Kps</t>
  </si>
  <si>
    <t>梭盘电机旋转速度</t>
  </si>
  <si>
    <t>xy_br_y_0_Kis</t>
  </si>
  <si>
    <t>梭盘抖动距离</t>
  </si>
  <si>
    <t>xy_br_y_0_UiMax</t>
  </si>
  <si>
    <t>梭盘抖动时间</t>
  </si>
  <si>
    <t>xy_br_y_0_Kff</t>
  </si>
  <si>
    <t>旋转切刀角度电机动作前延时</t>
  </si>
  <si>
    <t>xy_bl_Kpp</t>
  </si>
  <si>
    <t>X空送</t>
  </si>
  <si>
    <t>旋转切刀机型XY动框前延时</t>
  </si>
  <si>
    <t>xy_bl_Kps</t>
  </si>
  <si>
    <t>旋转切刀机型XY动框时间限定</t>
  </si>
  <si>
    <t>xy_bl_Kis</t>
  </si>
  <si>
    <t>旋转切刀的工作模式</t>
  </si>
  <si>
    <t>55-我们的伺服驱动，其它值是外挂伺服</t>
  </si>
  <si>
    <t>xy_bl_UiMax</t>
  </si>
  <si>
    <t>旋转切刀机型是否使用下降安全传感器</t>
  </si>
  <si>
    <t>1-使用 其它不使用</t>
  </si>
  <si>
    <t>xlyr_Kpp</t>
  </si>
  <si>
    <t>Y空送</t>
  </si>
  <si>
    <t>x电机转向</t>
  </si>
  <si>
    <t xml:space="preserve">为55时，在现有的基础上换向
</t>
  </si>
  <si>
    <t>xlyr_Kps</t>
  </si>
  <si>
    <t>Y电机转向</t>
  </si>
  <si>
    <t>xlyr_Kis</t>
  </si>
  <si>
    <t>中压脚电机转向</t>
  </si>
  <si>
    <t>xlyr_UiMax</t>
  </si>
  <si>
    <t>2000转对应是7+208</t>
  </si>
  <si>
    <t>降速开关</t>
  </si>
  <si>
    <t>0--不降速，1--降速</t>
  </si>
  <si>
    <t>xryl_Kpp</t>
  </si>
  <si>
    <t>X移框</t>
  </si>
  <si>
    <t>降速百分比</t>
  </si>
  <si>
    <t>100--不降速</t>
  </si>
  <si>
    <t>xryl_Kps</t>
  </si>
  <si>
    <t>xryl_Kis</t>
  </si>
  <si>
    <t>Y移框</t>
  </si>
  <si>
    <t>断线后是否退</t>
  </si>
  <si>
    <t>xryl_UiMax</t>
  </si>
  <si>
    <t>断线后退后针数</t>
  </si>
  <si>
    <t>switch_time</t>
  </si>
  <si>
    <t>X移框和Y移框</t>
  </si>
  <si>
    <t>前馈</t>
  </si>
  <si>
    <t>起缝慢启动设置开关</t>
  </si>
  <si>
    <t>55为打开，其他为关闭</t>
  </si>
  <si>
    <t>x_Ia_Kp1</t>
  </si>
  <si>
    <t>X电机A相电流</t>
  </si>
  <si>
    <t>电流环Kp(移动)</t>
  </si>
  <si>
    <t>前五针动框时间微调</t>
  </si>
  <si>
    <t>142-146</t>
  </si>
  <si>
    <t>142为第一针时间微调</t>
  </si>
  <si>
    <t>x_Ia_Ki1</t>
  </si>
  <si>
    <t>电流环Ki(移动)</t>
  </si>
  <si>
    <t>前五针动框时间微调使能</t>
  </si>
  <si>
    <t>x_Ia_Kc1</t>
  </si>
  <si>
    <t>电流环Kc(移动)</t>
  </si>
  <si>
    <t>拐角降速速度设置</t>
  </si>
  <si>
    <t>148-151</t>
  </si>
  <si>
    <t>148为拐后第一针</t>
  </si>
  <si>
    <t>x_Ia_Kd1</t>
  </si>
  <si>
    <t>电流环Kd(移动)</t>
  </si>
  <si>
    <t>慢起针针数设置</t>
  </si>
  <si>
    <t>可设置5-15针</t>
  </si>
  <si>
    <t>x_Ia_Kp2</t>
  </si>
  <si>
    <t>电流环Kp(锁轴)</t>
  </si>
  <si>
    <t>慢起针速度</t>
  </si>
  <si>
    <t>153-167</t>
  </si>
  <si>
    <t>相应速度设置</t>
  </si>
  <si>
    <t>x_Ia_Ki2</t>
  </si>
  <si>
    <t>电流环Ki(锁轴)</t>
  </si>
  <si>
    <t>动框时间和角度不同转速分调开关</t>
  </si>
  <si>
    <t>55为打开，其他为关闭,开放第5组</t>
  </si>
  <si>
    <t>x_Ia_Kc2</t>
  </si>
  <si>
    <t>电流环Kc(锁轴)</t>
  </si>
  <si>
    <t>起针中压脚高度使能</t>
  </si>
  <si>
    <t>x_Ia_Kd2</t>
  </si>
  <si>
    <t>电流环Kd(锁轴)</t>
  </si>
  <si>
    <t>起针中压脚高度使能针数</t>
  </si>
  <si>
    <t>可任意设置针数</t>
  </si>
  <si>
    <t>x_Ia_Ioutmax</t>
  </si>
  <si>
    <t>电流环Ioutmax</t>
  </si>
  <si>
    <t>起缝中压脚随动高度</t>
  </si>
  <si>
    <t>K173参数的前几针高度</t>
  </si>
  <si>
    <t>x_Ia_Outmax</t>
  </si>
  <si>
    <t>电流环Outmax</t>
  </si>
  <si>
    <t>x_Ib_Kp1</t>
  </si>
  <si>
    <t>X电机B相电流</t>
  </si>
  <si>
    <t>x_Ib_Ki1</t>
  </si>
  <si>
    <t>x_Ib_Kc1</t>
  </si>
  <si>
    <t>x_Ib_Kd1</t>
  </si>
  <si>
    <t>x_Ib_Kp2</t>
  </si>
  <si>
    <t>x_Ib_Ki2</t>
  </si>
  <si>
    <t>x_Ib_Kc2</t>
  </si>
  <si>
    <t>x_Ib_Kd2</t>
  </si>
  <si>
    <t>x_Ib_Ioutmax</t>
  </si>
  <si>
    <t>x_Ib_Outmax</t>
  </si>
  <si>
    <t>y_Ia_Kp1</t>
  </si>
  <si>
    <t>Y电机A相电流</t>
  </si>
  <si>
    <t>y_Ia_Ki1</t>
  </si>
  <si>
    <t>y_Ia_Kc1</t>
  </si>
  <si>
    <t>y_Ia_Kd1</t>
  </si>
  <si>
    <t>y_Ia_Kp2</t>
  </si>
  <si>
    <t>y_Ia_Ki2</t>
  </si>
  <si>
    <t>y_Ia_Kc2</t>
  </si>
  <si>
    <t>y_Ia_Kd2</t>
  </si>
  <si>
    <t>y_Ia_Ioutmax</t>
  </si>
  <si>
    <t>y_Ia_Outmax</t>
  </si>
  <si>
    <t>y_Ib_Kp1</t>
  </si>
  <si>
    <t>Y电机B相电流</t>
  </si>
  <si>
    <t>y_Ib_Ki1</t>
  </si>
  <si>
    <t>y_Ib_Kc1</t>
  </si>
  <si>
    <t>y_Ib_Kd1</t>
  </si>
  <si>
    <t>y_Ib_Kp2</t>
  </si>
  <si>
    <t>y_Ib_Ki2</t>
  </si>
  <si>
    <t>y_Ib_Kc2</t>
  </si>
  <si>
    <t>y_Ib_Kd2</t>
  </si>
  <si>
    <t>y_Ib_Ioutmax</t>
  </si>
  <si>
    <t>y_Ib_Outmax</t>
  </si>
  <si>
    <t>back_1</t>
  </si>
  <si>
    <t>备用参数</t>
  </si>
  <si>
    <t>两路时间系数</t>
  </si>
  <si>
    <t>back_2</t>
  </si>
  <si>
    <t>X电机弱磁参数</t>
  </si>
  <si>
    <t>back_3</t>
  </si>
  <si>
    <t>Y电机弱磁参数</t>
  </si>
  <si>
    <t>back_4</t>
  </si>
  <si>
    <t>备用参数4</t>
  </si>
  <si>
    <t>back_5</t>
  </si>
  <si>
    <t>备用参数5</t>
  </si>
  <si>
    <t>back_6</t>
  </si>
  <si>
    <t>备用参数6</t>
  </si>
  <si>
    <t>back_7</t>
  </si>
  <si>
    <t>备用参数7</t>
  </si>
  <si>
    <t>back_8</t>
  </si>
  <si>
    <t>备用参数8</t>
  </si>
  <si>
    <t>back_9</t>
  </si>
  <si>
    <t>备用参数9</t>
  </si>
  <si>
    <t>back_10</t>
  </si>
  <si>
    <t>备用参数10</t>
  </si>
  <si>
    <t>back_11</t>
  </si>
  <si>
    <t>备用参数11</t>
  </si>
  <si>
    <t>back_12</t>
  </si>
  <si>
    <t>备用参数12</t>
  </si>
  <si>
    <t>back_13</t>
  </si>
  <si>
    <t>备用参数13</t>
  </si>
  <si>
    <t>back_14</t>
  </si>
  <si>
    <t>备用参数14</t>
  </si>
  <si>
    <t>back_15</t>
  </si>
  <si>
    <t>备用参数15</t>
  </si>
  <si>
    <t>back_16</t>
  </si>
  <si>
    <t>备用参数16</t>
  </si>
  <si>
    <t>back_17</t>
  </si>
  <si>
    <t>备用参数17</t>
  </si>
  <si>
    <t>back_18</t>
  </si>
  <si>
    <t>备用参数18</t>
  </si>
  <si>
    <t>back_19</t>
  </si>
  <si>
    <t>备用参数19</t>
  </si>
  <si>
    <t>back_20</t>
  </si>
  <si>
    <t>备用参数20</t>
  </si>
  <si>
    <t>back_21</t>
  </si>
  <si>
    <t>备用参数21</t>
  </si>
  <si>
    <t>back_22</t>
  </si>
  <si>
    <t>备用参数22</t>
  </si>
  <si>
    <t>back_23</t>
  </si>
  <si>
    <t>备用参数23</t>
  </si>
  <si>
    <t>back_24</t>
  </si>
  <si>
    <t>备用参数24</t>
  </si>
  <si>
    <t>back_25</t>
  </si>
  <si>
    <t>备用参数25</t>
  </si>
  <si>
    <t>back_26</t>
  </si>
  <si>
    <t>备用参数26</t>
  </si>
  <si>
    <t>back_27</t>
  </si>
  <si>
    <t>备用参数27</t>
  </si>
  <si>
    <t>back_28</t>
  </si>
  <si>
    <t>备用参数28</t>
  </si>
  <si>
    <t>back_29</t>
  </si>
  <si>
    <t>备用参数29</t>
  </si>
  <si>
    <t>back_30</t>
  </si>
  <si>
    <t>备用参数30</t>
  </si>
  <si>
    <t>back_31</t>
  </si>
  <si>
    <t>备用参数31</t>
  </si>
  <si>
    <t>back_32</t>
  </si>
  <si>
    <t>备用参数32</t>
  </si>
  <si>
    <t>转速</t>
  </si>
  <si>
    <t>单圈时间</t>
  </si>
  <si>
    <t>下降开始</t>
  </si>
  <si>
    <t>下降时间</t>
  </si>
  <si>
    <t>下降结束</t>
  </si>
  <si>
    <t>上升开始</t>
  </si>
  <si>
    <t>上升时间</t>
  </si>
  <si>
    <t>上升结束</t>
  </si>
  <si>
    <t>前5针</t>
  </si>
  <si>
    <t>后几针</t>
  </si>
  <si>
    <t>旋转切刀转速</t>
    <phoneticPr fontId="5" type="noConversion"/>
  </si>
  <si>
    <r>
      <t>55</t>
    </r>
    <r>
      <rPr>
        <sz val="11"/>
        <color theme="1"/>
        <rFont val="宋体"/>
        <charset val="134"/>
        <scheme val="minor"/>
      </rPr>
      <t xml:space="preserve">---开启（回退时不跨越空送）
</t>
    </r>
    <r>
      <rPr>
        <sz val="11"/>
        <color theme="1"/>
        <rFont val="宋体"/>
        <family val="3"/>
        <charset val="134"/>
        <scheme val="minor"/>
      </rPr>
      <t>56---</t>
    </r>
    <r>
      <rPr>
        <sz val="11"/>
        <color theme="1"/>
        <rFont val="宋体"/>
        <charset val="134"/>
        <scheme val="minor"/>
      </rPr>
      <t>开启（回退时跨越空送）
其他---不开启</t>
    </r>
    <phoneticPr fontId="5" type="noConversion"/>
  </si>
  <si>
    <r>
      <t>1-49</t>
    </r>
    <r>
      <rPr>
        <sz val="11"/>
        <color theme="1"/>
        <rFont val="宋体"/>
        <charset val="134"/>
        <scheme val="minor"/>
      </rPr>
      <t>针，超过</t>
    </r>
    <r>
      <rPr>
        <sz val="11"/>
        <color theme="1"/>
        <rFont val="宋体"/>
        <family val="3"/>
        <charset val="134"/>
        <scheme val="minor"/>
      </rPr>
      <t>50针无效</t>
    </r>
    <phoneticPr fontId="5" type="noConversion"/>
  </si>
  <si>
    <t>起缝降低中压脚基准策略使能</t>
    <phoneticPr fontId="5" type="noConversion"/>
  </si>
  <si>
    <t>针数</t>
    <phoneticPr fontId="5" type="noConversion"/>
  </si>
  <si>
    <t>基准下压步数</t>
    <phoneticPr fontId="5" type="noConversion"/>
  </si>
  <si>
    <t>55为打开，其他为关闭</t>
    <phoneticPr fontId="5" type="noConversion"/>
  </si>
  <si>
    <t>指定针数</t>
    <phoneticPr fontId="5" type="noConversion"/>
  </si>
  <si>
    <t>下压步数</t>
    <phoneticPr fontId="5" type="noConversion"/>
  </si>
  <si>
    <t>未使用</t>
    <phoneticPr fontId="5" type="noConversion"/>
  </si>
  <si>
    <t>激光切割总电源关闭时间</t>
    <phoneticPr fontId="5" type="noConversion"/>
  </si>
  <si>
    <t>单位是min,0和255表示默认2分钟</t>
    <phoneticPr fontId="5" type="noConversion"/>
  </si>
  <si>
    <t>激光切割段中的空送是否抬起激光头</t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</si>
  <si>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-抬起 其他-降下</t>
    </r>
    <phoneticPr fontId="5" type="noConversion"/>
  </si>
  <si>
    <t>缝制中线张力可调使能</t>
    <phoneticPr fontId="5" type="noConversion"/>
  </si>
  <si>
    <t>线张力值</t>
    <phoneticPr fontId="5" type="noConversion"/>
  </si>
  <si>
    <r>
      <t>取值范围0</t>
    </r>
    <r>
      <rPr>
        <sz val="11"/>
        <color theme="1"/>
        <rFont val="宋体"/>
        <family val="3"/>
        <charset val="134"/>
        <scheme val="minor"/>
      </rPr>
      <t>~100，保存后夹线器将动作20S，用于测试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</si>
</sst>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 tint="-0.1499679555650502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I216"/>
  <sheetViews>
    <sheetView tabSelected="1" view="pageBreakPreview" topLeftCell="A148" zoomScaleNormal="100" zoomScaleSheetLayoutView="100" workbookViewId="0">
      <selection activeCell="G160" sqref="G160"/>
    </sheetView>
  </sheetViews>
  <sheetFormatPr defaultColWidth="9" defaultRowHeight="14.4" x14ac:dyDescent="0.25"/>
  <cols>
    <col min="2" max="2" width="3.33203125" customWidth="1"/>
    <col min="3" max="3" width="35.88671875" style="1" customWidth="1"/>
    <col min="4" max="4" width="8.33203125" style="1" customWidth="1"/>
    <col min="5" max="5" width="4.33203125" style="1" customWidth="1"/>
    <col min="6" max="6" width="34.44140625" style="1" customWidth="1"/>
    <col min="7" max="7" width="11.88671875" style="1" customWidth="1"/>
    <col min="8" max="8" width="5.44140625" style="1" customWidth="1"/>
    <col min="9" max="9" width="5.77734375" style="1" customWidth="1"/>
    <col min="10" max="10" width="7.33203125" customWidth="1"/>
    <col min="11" max="11" width="6.6640625" style="1" customWidth="1"/>
    <col min="12" max="27" width="2.6640625" customWidth="1"/>
    <col min="28" max="28" width="13.33203125" style="1" customWidth="1"/>
    <col min="29" max="29" width="5.44140625" style="1" customWidth="1"/>
    <col min="30" max="30" width="5.21875" customWidth="1"/>
    <col min="31" max="31" width="5.109375" customWidth="1"/>
    <col min="32" max="32" width="18.77734375" customWidth="1"/>
    <col min="33" max="33" width="5.33203125" customWidth="1"/>
    <col min="34" max="34" width="20.21875" customWidth="1"/>
    <col min="35" max="35" width="18.77734375" customWidth="1"/>
  </cols>
  <sheetData>
    <row r="3" spans="2:35" x14ac:dyDescent="0.25">
      <c r="B3" s="4"/>
      <c r="C3" s="2"/>
      <c r="D3" s="2" t="s">
        <v>0</v>
      </c>
      <c r="E3" s="2" t="s">
        <v>1</v>
      </c>
      <c r="F3" s="5"/>
      <c r="G3" s="5"/>
      <c r="H3" s="5"/>
      <c r="I3" s="5"/>
      <c r="L3" s="4">
        <v>15</v>
      </c>
      <c r="M3" s="4">
        <v>14</v>
      </c>
      <c r="N3" s="4">
        <v>13</v>
      </c>
      <c r="O3" s="4">
        <v>12</v>
      </c>
      <c r="P3" s="4">
        <v>11</v>
      </c>
      <c r="Q3" s="4">
        <v>10</v>
      </c>
      <c r="R3" s="4">
        <v>9</v>
      </c>
      <c r="S3" s="4">
        <v>8</v>
      </c>
      <c r="T3" s="4">
        <v>7</v>
      </c>
      <c r="U3" s="4">
        <v>6</v>
      </c>
      <c r="V3" s="4">
        <v>5</v>
      </c>
      <c r="W3" s="4">
        <v>4</v>
      </c>
      <c r="X3" s="4">
        <v>3</v>
      </c>
      <c r="Y3" s="4">
        <v>2</v>
      </c>
      <c r="Z3" s="4">
        <v>1</v>
      </c>
      <c r="AA3" s="4">
        <v>0</v>
      </c>
      <c r="AE3" s="9" t="s">
        <v>0</v>
      </c>
      <c r="AF3" s="9" t="s">
        <v>2</v>
      </c>
      <c r="AG3" s="9" t="s">
        <v>1</v>
      </c>
      <c r="AH3" s="9" t="s">
        <v>3</v>
      </c>
      <c r="AI3" s="9" t="s">
        <v>4</v>
      </c>
    </row>
    <row r="4" spans="2:35" x14ac:dyDescent="0.25">
      <c r="B4" s="27" t="s">
        <v>5</v>
      </c>
      <c r="C4" s="26" t="s">
        <v>6</v>
      </c>
      <c r="D4" s="2">
        <v>1</v>
      </c>
      <c r="E4" s="2">
        <f>L5</f>
        <v>1</v>
      </c>
      <c r="F4" s="5"/>
      <c r="G4" s="5"/>
      <c r="H4" s="5"/>
      <c r="I4" s="5"/>
      <c r="J4" t="s">
        <v>7</v>
      </c>
      <c r="K4" s="1" t="s">
        <v>8</v>
      </c>
      <c r="L4" s="15" t="s">
        <v>9</v>
      </c>
      <c r="M4" s="15"/>
      <c r="N4" s="15"/>
      <c r="O4" s="15"/>
      <c r="P4" s="15"/>
      <c r="Q4" s="15"/>
      <c r="R4" s="15"/>
      <c r="S4" s="15"/>
      <c r="T4" s="15" t="s">
        <v>10</v>
      </c>
      <c r="U4" s="15"/>
      <c r="V4" s="15"/>
      <c r="W4" s="15"/>
      <c r="X4" s="15"/>
      <c r="Y4" s="15"/>
      <c r="Z4" s="15"/>
      <c r="AA4" s="15"/>
      <c r="AE4" s="10">
        <v>1</v>
      </c>
      <c r="AF4" s="11" t="s">
        <v>11</v>
      </c>
      <c r="AG4" s="2">
        <v>41</v>
      </c>
      <c r="AH4" s="32" t="s">
        <v>12</v>
      </c>
      <c r="AI4" s="10" t="s">
        <v>13</v>
      </c>
    </row>
    <row r="5" spans="2:35" x14ac:dyDescent="0.25">
      <c r="B5" s="27"/>
      <c r="C5" s="26"/>
      <c r="D5" s="2">
        <v>2</v>
      </c>
      <c r="E5" s="2">
        <f>T5</f>
        <v>1</v>
      </c>
      <c r="F5" s="5"/>
      <c r="G5" s="5"/>
      <c r="H5" s="5"/>
      <c r="I5" s="5"/>
      <c r="L5" s="16">
        <v>1</v>
      </c>
      <c r="M5" s="17"/>
      <c r="N5" s="17"/>
      <c r="O5" s="17"/>
      <c r="P5" s="17"/>
      <c r="Q5" s="17"/>
      <c r="R5" s="17"/>
      <c r="S5" s="18"/>
      <c r="T5" s="16">
        <v>1</v>
      </c>
      <c r="U5" s="17"/>
      <c r="V5" s="17"/>
      <c r="W5" s="17"/>
      <c r="X5" s="17"/>
      <c r="Y5" s="17"/>
      <c r="Z5" s="17"/>
      <c r="AA5" s="18"/>
      <c r="AE5" s="10">
        <v>2</v>
      </c>
      <c r="AF5" s="11" t="s">
        <v>14</v>
      </c>
      <c r="AG5" s="2">
        <v>80</v>
      </c>
      <c r="AH5" s="33"/>
      <c r="AI5" s="10" t="s">
        <v>15</v>
      </c>
    </row>
    <row r="6" spans="2:35" x14ac:dyDescent="0.25">
      <c r="B6" s="27"/>
      <c r="C6" s="26" t="s">
        <v>16</v>
      </c>
      <c r="D6" s="2">
        <v>3</v>
      </c>
      <c r="E6" s="2">
        <f>INT(L7/256)</f>
        <v>3</v>
      </c>
      <c r="F6" s="5"/>
      <c r="G6" s="5"/>
      <c r="H6" s="5"/>
      <c r="I6" s="5"/>
      <c r="K6" s="1" t="s">
        <v>17</v>
      </c>
      <c r="L6" s="19" t="s">
        <v>18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1"/>
      <c r="AE6" s="10">
        <v>3</v>
      </c>
      <c r="AF6" s="11" t="s">
        <v>19</v>
      </c>
      <c r="AG6" s="2">
        <v>16</v>
      </c>
      <c r="AH6" s="33"/>
      <c r="AI6" s="10" t="s">
        <v>20</v>
      </c>
    </row>
    <row r="7" spans="2:35" x14ac:dyDescent="0.25">
      <c r="B7" s="27"/>
      <c r="C7" s="26"/>
      <c r="D7" s="2">
        <v>4</v>
      </c>
      <c r="E7" s="2">
        <f>L7-E6*256</f>
        <v>232</v>
      </c>
      <c r="F7" s="5"/>
      <c r="G7" s="5"/>
      <c r="H7" s="5"/>
      <c r="I7" s="5"/>
      <c r="L7" s="16">
        <v>1000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  <c r="AE7" s="10">
        <v>4</v>
      </c>
      <c r="AF7" s="11" t="s">
        <v>21</v>
      </c>
      <c r="AG7" s="2">
        <v>8</v>
      </c>
      <c r="AH7" s="33"/>
      <c r="AI7" s="10" t="s">
        <v>22</v>
      </c>
    </row>
    <row r="8" spans="2:35" x14ac:dyDescent="0.25">
      <c r="B8" s="27"/>
      <c r="C8" s="26" t="s">
        <v>23</v>
      </c>
      <c r="D8" s="2">
        <v>5</v>
      </c>
      <c r="E8" s="2">
        <f>INT(L9/256)</f>
        <v>3</v>
      </c>
      <c r="F8" s="5"/>
      <c r="G8" s="5"/>
      <c r="H8" s="5"/>
      <c r="I8" s="5"/>
      <c r="K8" s="1" t="s">
        <v>24</v>
      </c>
      <c r="L8" s="19" t="s">
        <v>25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1"/>
      <c r="AE8" s="10">
        <v>5</v>
      </c>
      <c r="AF8" s="11" t="s">
        <v>26</v>
      </c>
      <c r="AG8" s="2">
        <v>0</v>
      </c>
      <c r="AH8" s="33"/>
      <c r="AI8" s="10" t="s">
        <v>27</v>
      </c>
    </row>
    <row r="9" spans="2:35" x14ac:dyDescent="0.25">
      <c r="B9" s="27"/>
      <c r="C9" s="26"/>
      <c r="D9" s="2">
        <v>6</v>
      </c>
      <c r="E9" s="2">
        <f>L9-E8*256</f>
        <v>232</v>
      </c>
      <c r="F9" s="5"/>
      <c r="G9" s="5"/>
      <c r="H9" s="5"/>
      <c r="I9" s="5"/>
      <c r="L9" s="16">
        <v>1000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  <c r="AE9" s="10">
        <v>6</v>
      </c>
      <c r="AF9" s="11" t="s">
        <v>28</v>
      </c>
      <c r="AG9" s="2">
        <v>44</v>
      </c>
      <c r="AH9" s="32" t="s">
        <v>29</v>
      </c>
      <c r="AI9" s="10" t="s">
        <v>13</v>
      </c>
    </row>
    <row r="10" spans="2:35" x14ac:dyDescent="0.25">
      <c r="B10" s="27"/>
      <c r="C10" s="26" t="s">
        <v>30</v>
      </c>
      <c r="D10" s="2">
        <v>7</v>
      </c>
      <c r="E10" s="2">
        <f>INT(L11/256)</f>
        <v>32</v>
      </c>
      <c r="F10" s="5">
        <v>100</v>
      </c>
      <c r="G10" s="5"/>
      <c r="H10" s="5"/>
      <c r="I10" s="5"/>
      <c r="K10" s="1" t="s">
        <v>31</v>
      </c>
      <c r="L10" s="19" t="s">
        <v>32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1"/>
      <c r="AB10" s="1" t="s">
        <v>1</v>
      </c>
      <c r="AC10" s="1" t="s">
        <v>33</v>
      </c>
      <c r="AE10" s="10">
        <v>7</v>
      </c>
      <c r="AF10" s="11" t="s">
        <v>34</v>
      </c>
      <c r="AG10" s="2">
        <v>80</v>
      </c>
      <c r="AH10" s="33"/>
      <c r="AI10" s="10" t="s">
        <v>15</v>
      </c>
    </row>
    <row r="11" spans="2:35" x14ac:dyDescent="0.25">
      <c r="B11" s="27"/>
      <c r="C11" s="26"/>
      <c r="D11" s="2">
        <v>8</v>
      </c>
      <c r="E11" s="2">
        <f>L11-E10*256</f>
        <v>0</v>
      </c>
      <c r="F11" s="5">
        <v>101</v>
      </c>
      <c r="G11" s="5"/>
      <c r="H11" s="5"/>
      <c r="I11" s="5"/>
      <c r="L11" s="16">
        <f>AC11/(0.09/512)</f>
        <v>8192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  <c r="AB11" s="1">
        <f>32768*0.225/AC11</f>
        <v>5120</v>
      </c>
      <c r="AC11" s="1">
        <v>1.44</v>
      </c>
      <c r="AE11" s="10">
        <v>8</v>
      </c>
      <c r="AF11" s="11" t="s">
        <v>35</v>
      </c>
      <c r="AG11" s="2">
        <v>16</v>
      </c>
      <c r="AH11" s="33"/>
      <c r="AI11" s="10" t="s">
        <v>20</v>
      </c>
    </row>
    <row r="12" spans="2:35" x14ac:dyDescent="0.25">
      <c r="B12" s="27"/>
      <c r="C12" s="26" t="s">
        <v>36</v>
      </c>
      <c r="D12" s="2">
        <v>9</v>
      </c>
      <c r="E12" s="2">
        <f>INT(L13/256)</f>
        <v>16</v>
      </c>
      <c r="F12" s="5">
        <v>102</v>
      </c>
      <c r="G12" s="5"/>
      <c r="H12" s="5"/>
      <c r="I12" s="5"/>
      <c r="K12" s="1" t="s">
        <v>37</v>
      </c>
      <c r="L12" s="19" t="s">
        <v>38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1"/>
      <c r="AE12" s="10">
        <v>9</v>
      </c>
      <c r="AF12" s="11" t="s">
        <v>39</v>
      </c>
      <c r="AG12" s="2">
        <v>8</v>
      </c>
      <c r="AH12" s="33"/>
      <c r="AI12" s="10" t="s">
        <v>22</v>
      </c>
    </row>
    <row r="13" spans="2:35" x14ac:dyDescent="0.25">
      <c r="B13" s="27"/>
      <c r="C13" s="26"/>
      <c r="D13" s="2">
        <v>10</v>
      </c>
      <c r="E13" s="2">
        <f>L13-E12*256</f>
        <v>0</v>
      </c>
      <c r="F13" s="5">
        <v>103</v>
      </c>
      <c r="G13" s="5"/>
      <c r="H13" s="5"/>
      <c r="I13" s="5"/>
      <c r="L13" s="22">
        <v>4096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4"/>
      <c r="AB13" s="1">
        <f>32768*0.225/AC13</f>
        <v>16384</v>
      </c>
      <c r="AC13" s="1">
        <v>0.45</v>
      </c>
      <c r="AE13" s="10">
        <v>10</v>
      </c>
      <c r="AF13" s="11" t="s">
        <v>40</v>
      </c>
      <c r="AG13" s="2">
        <v>0</v>
      </c>
      <c r="AH13" s="33"/>
      <c r="AI13" s="10" t="s">
        <v>27</v>
      </c>
    </row>
    <row r="14" spans="2:35" x14ac:dyDescent="0.25">
      <c r="B14" s="27"/>
      <c r="C14" s="26" t="s">
        <v>41</v>
      </c>
      <c r="D14" s="2">
        <v>11</v>
      </c>
      <c r="E14" s="2">
        <f>INT(L15/256)</f>
        <v>0</v>
      </c>
      <c r="F14" s="5">
        <v>104</v>
      </c>
      <c r="G14" s="5"/>
      <c r="H14" s="5"/>
      <c r="I14" s="5"/>
      <c r="K14" s="1" t="s">
        <v>42</v>
      </c>
      <c r="L14" s="19" t="s">
        <v>43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1"/>
      <c r="AE14" s="10">
        <v>11</v>
      </c>
      <c r="AF14" s="11" t="s">
        <v>44</v>
      </c>
      <c r="AG14" s="2">
        <v>44</v>
      </c>
      <c r="AH14" s="32" t="s">
        <v>45</v>
      </c>
      <c r="AI14" s="10" t="s">
        <v>13</v>
      </c>
    </row>
    <row r="15" spans="2:35" x14ac:dyDescent="0.25">
      <c r="B15" s="27"/>
      <c r="C15" s="26"/>
      <c r="D15" s="2">
        <v>12</v>
      </c>
      <c r="E15" s="2">
        <f>L15-E14*256</f>
        <v>100</v>
      </c>
      <c r="F15" s="5">
        <v>105</v>
      </c>
      <c r="G15" s="5"/>
      <c r="H15" s="5"/>
      <c r="I15" s="5"/>
      <c r="L15" s="16">
        <v>100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  <c r="AE15" s="10">
        <v>12</v>
      </c>
      <c r="AF15" s="11" t="s">
        <v>46</v>
      </c>
      <c r="AG15" s="2">
        <v>80</v>
      </c>
      <c r="AH15" s="33"/>
      <c r="AI15" s="10" t="s">
        <v>15</v>
      </c>
    </row>
    <row r="16" spans="2:35" x14ac:dyDescent="0.25">
      <c r="B16" s="27"/>
      <c r="C16" s="26" t="s">
        <v>47</v>
      </c>
      <c r="D16" s="2">
        <v>13</v>
      </c>
      <c r="E16" s="2">
        <f>INT((L17*128+U17)/256)</f>
        <v>64</v>
      </c>
      <c r="F16" s="5">
        <v>106</v>
      </c>
      <c r="G16" s="5"/>
      <c r="H16" s="5"/>
      <c r="I16" s="5"/>
      <c r="K16" s="1" t="s">
        <v>48</v>
      </c>
      <c r="L16" s="19" t="s">
        <v>49</v>
      </c>
      <c r="M16" s="20"/>
      <c r="N16" s="20"/>
      <c r="O16" s="20"/>
      <c r="P16" s="20"/>
      <c r="Q16" s="20"/>
      <c r="R16" s="20"/>
      <c r="S16" s="20"/>
      <c r="T16" s="20"/>
      <c r="U16" s="15" t="s">
        <v>50</v>
      </c>
      <c r="V16" s="15"/>
      <c r="W16" s="15"/>
      <c r="X16" s="15"/>
      <c r="Y16" s="15"/>
      <c r="Z16" s="15"/>
      <c r="AA16" s="15"/>
      <c r="AB16" s="1" t="s">
        <v>51</v>
      </c>
      <c r="AE16" s="10">
        <v>13</v>
      </c>
      <c r="AF16" s="11" t="s">
        <v>52</v>
      </c>
      <c r="AG16" s="2">
        <v>16</v>
      </c>
      <c r="AH16" s="33"/>
      <c r="AI16" s="10" t="s">
        <v>20</v>
      </c>
    </row>
    <row r="17" spans="2:35" x14ac:dyDescent="0.25">
      <c r="B17" s="27"/>
      <c r="C17" s="26"/>
      <c r="D17" s="2">
        <v>14</v>
      </c>
      <c r="E17" s="2">
        <f>MOD(L17*128+U17,256)</f>
        <v>40</v>
      </c>
      <c r="F17" s="5">
        <v>107</v>
      </c>
      <c r="G17" s="5"/>
      <c r="H17" s="5"/>
      <c r="I17" s="5"/>
      <c r="L17" s="22">
        <v>128</v>
      </c>
      <c r="M17" s="23"/>
      <c r="N17" s="23"/>
      <c r="O17" s="23"/>
      <c r="P17" s="23"/>
      <c r="Q17" s="23"/>
      <c r="R17" s="23"/>
      <c r="S17" s="23"/>
      <c r="T17" s="24"/>
      <c r="U17" s="25">
        <v>40</v>
      </c>
      <c r="V17" s="25"/>
      <c r="W17" s="25"/>
      <c r="X17" s="25"/>
      <c r="Y17" s="25"/>
      <c r="Z17" s="25"/>
      <c r="AA17" s="25"/>
      <c r="AE17" s="10">
        <v>14</v>
      </c>
      <c r="AF17" s="11" t="s">
        <v>53</v>
      </c>
      <c r="AG17" s="2">
        <v>8</v>
      </c>
      <c r="AH17" s="33"/>
      <c r="AI17" s="10" t="s">
        <v>22</v>
      </c>
    </row>
    <row r="18" spans="2:35" x14ac:dyDescent="0.25">
      <c r="B18" s="27"/>
      <c r="C18" s="26" t="s">
        <v>54</v>
      </c>
      <c r="D18" s="2">
        <v>15</v>
      </c>
      <c r="E18" s="2">
        <f>INT((L19*128+U19)/256)</f>
        <v>64</v>
      </c>
      <c r="F18" s="5">
        <v>108</v>
      </c>
      <c r="G18" s="5"/>
      <c r="H18" s="5"/>
      <c r="I18" s="5"/>
      <c r="K18" s="1" t="s">
        <v>55</v>
      </c>
      <c r="L18" s="19" t="s">
        <v>56</v>
      </c>
      <c r="M18" s="20"/>
      <c r="N18" s="20"/>
      <c r="O18" s="20"/>
      <c r="P18" s="20"/>
      <c r="Q18" s="20"/>
      <c r="R18" s="20"/>
      <c r="S18" s="20"/>
      <c r="T18" s="20"/>
      <c r="U18" s="15" t="s">
        <v>57</v>
      </c>
      <c r="V18" s="15"/>
      <c r="W18" s="15"/>
      <c r="X18" s="15"/>
      <c r="Y18" s="15"/>
      <c r="Z18" s="15"/>
      <c r="AA18" s="15"/>
      <c r="AE18" s="10">
        <v>15</v>
      </c>
      <c r="AF18" s="11" t="s">
        <v>58</v>
      </c>
      <c r="AG18" s="2">
        <v>0</v>
      </c>
      <c r="AH18" s="33"/>
      <c r="AI18" s="10" t="s">
        <v>27</v>
      </c>
    </row>
    <row r="19" spans="2:35" x14ac:dyDescent="0.25">
      <c r="B19" s="27"/>
      <c r="C19" s="26"/>
      <c r="D19" s="2">
        <v>16</v>
      </c>
      <c r="E19" s="2">
        <f>MOD(L19*128+U19,256)</f>
        <v>40</v>
      </c>
      <c r="F19" s="5">
        <v>109</v>
      </c>
      <c r="G19" s="5"/>
      <c r="H19" s="5"/>
      <c r="I19" s="5"/>
      <c r="L19" s="16">
        <v>128</v>
      </c>
      <c r="M19" s="17"/>
      <c r="N19" s="17"/>
      <c r="O19" s="17"/>
      <c r="P19" s="17"/>
      <c r="Q19" s="17"/>
      <c r="R19" s="17"/>
      <c r="S19" s="17"/>
      <c r="T19" s="18"/>
      <c r="U19" s="16">
        <v>40</v>
      </c>
      <c r="V19" s="17"/>
      <c r="W19" s="17"/>
      <c r="X19" s="17"/>
      <c r="Y19" s="17"/>
      <c r="Z19" s="17"/>
      <c r="AA19" s="18"/>
      <c r="AE19" s="10">
        <v>16</v>
      </c>
      <c r="AF19" s="11" t="s">
        <v>59</v>
      </c>
      <c r="AG19" s="2">
        <v>45</v>
      </c>
      <c r="AH19" s="32" t="s">
        <v>60</v>
      </c>
      <c r="AI19" s="10" t="s">
        <v>13</v>
      </c>
    </row>
    <row r="20" spans="2:35" x14ac:dyDescent="0.25">
      <c r="B20" s="27"/>
      <c r="C20" s="26" t="s">
        <v>61</v>
      </c>
      <c r="D20" s="2">
        <v>17</v>
      </c>
      <c r="E20" s="2">
        <f>INT((L21*4096+P21*2048+Q21*1024+R21*512+S21*256+T21*128+U21*64+V21*32+W21*16+X21*8+Y21*4+Z21*2+AA21)/256)</f>
        <v>16</v>
      </c>
      <c r="F20" s="5">
        <v>110</v>
      </c>
      <c r="G20" s="5"/>
      <c r="H20" s="5"/>
      <c r="I20" s="5"/>
      <c r="K20" s="1" t="s">
        <v>62</v>
      </c>
      <c r="L20" s="19" t="s">
        <v>63</v>
      </c>
      <c r="M20" s="20"/>
      <c r="N20" s="20"/>
      <c r="O20" s="20"/>
      <c r="P20" s="8">
        <v>11</v>
      </c>
      <c r="Q20" s="8">
        <v>10</v>
      </c>
      <c r="R20" s="8">
        <v>9</v>
      </c>
      <c r="S20" s="8">
        <v>8</v>
      </c>
      <c r="T20" s="8">
        <v>7</v>
      </c>
      <c r="U20" s="8">
        <v>6</v>
      </c>
      <c r="V20" s="8">
        <v>5</v>
      </c>
      <c r="W20" s="8">
        <v>4</v>
      </c>
      <c r="X20" s="8">
        <v>3</v>
      </c>
      <c r="Y20" s="8">
        <v>2</v>
      </c>
      <c r="Z20" s="8">
        <v>1</v>
      </c>
      <c r="AA20" s="8">
        <v>0</v>
      </c>
      <c r="AE20" s="10">
        <v>17</v>
      </c>
      <c r="AF20" s="11" t="s">
        <v>64</v>
      </c>
      <c r="AG20" s="2">
        <v>80</v>
      </c>
      <c r="AH20" s="33"/>
      <c r="AI20" s="10" t="s">
        <v>15</v>
      </c>
    </row>
    <row r="21" spans="2:35" x14ac:dyDescent="0.25">
      <c r="B21" s="27"/>
      <c r="C21" s="26"/>
      <c r="D21" s="2">
        <v>18</v>
      </c>
      <c r="E21" s="2">
        <f>(L21*4096+P21*2048+Q21*1024+R21*512+S21*256+T21*128+U21*64+V21*32+W21*16+X21*8+Y21*4+Z21*2+AA21)-E20*256</f>
        <v>0</v>
      </c>
      <c r="F21" s="5">
        <v>111</v>
      </c>
      <c r="G21" s="5"/>
      <c r="H21" s="5"/>
      <c r="I21" s="5"/>
      <c r="L21" s="16">
        <v>1</v>
      </c>
      <c r="M21" s="17"/>
      <c r="N21" s="17"/>
      <c r="O21" s="18"/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1" t="s">
        <v>65</v>
      </c>
      <c r="AE21" s="10">
        <v>18</v>
      </c>
      <c r="AF21" s="11" t="s">
        <v>66</v>
      </c>
      <c r="AG21" s="2">
        <v>16</v>
      </c>
      <c r="AH21" s="33"/>
      <c r="AI21" s="10" t="s">
        <v>20</v>
      </c>
    </row>
    <row r="22" spans="2:35" x14ac:dyDescent="0.25">
      <c r="B22" s="27"/>
      <c r="C22" s="26" t="s">
        <v>67</v>
      </c>
      <c r="D22" s="2">
        <v>19</v>
      </c>
      <c r="E22" s="2">
        <f>INT((L23*4096+P23*2048+Q23*1024+R23*512+S23*256+T23*128+U23*64+V23*32+W23*16+X23*8+Y23*4+Z23*2+AA23)/256)</f>
        <v>16</v>
      </c>
      <c r="F22" s="5">
        <v>112</v>
      </c>
      <c r="G22" s="5"/>
      <c r="H22" s="5"/>
      <c r="I22" s="5"/>
      <c r="K22" s="1" t="s">
        <v>68</v>
      </c>
      <c r="L22" s="19" t="s">
        <v>63</v>
      </c>
      <c r="M22" s="20"/>
      <c r="N22" s="20"/>
      <c r="O22" s="20"/>
      <c r="P22" s="8">
        <v>11</v>
      </c>
      <c r="Q22" s="8">
        <v>10</v>
      </c>
      <c r="R22" s="8">
        <v>9</v>
      </c>
      <c r="S22" s="8">
        <v>8</v>
      </c>
      <c r="T22" s="8">
        <v>7</v>
      </c>
      <c r="U22" s="8">
        <v>6</v>
      </c>
      <c r="V22" s="8">
        <v>5</v>
      </c>
      <c r="W22" s="8">
        <v>4</v>
      </c>
      <c r="X22" s="8">
        <v>3</v>
      </c>
      <c r="Y22" s="8">
        <v>2</v>
      </c>
      <c r="Z22" s="8">
        <v>1</v>
      </c>
      <c r="AA22" s="8">
        <v>0</v>
      </c>
      <c r="AE22" s="10">
        <v>19</v>
      </c>
      <c r="AF22" s="11" t="s">
        <v>69</v>
      </c>
      <c r="AG22" s="2">
        <v>8</v>
      </c>
      <c r="AH22" s="33"/>
      <c r="AI22" s="10" t="s">
        <v>22</v>
      </c>
    </row>
    <row r="23" spans="2:35" x14ac:dyDescent="0.25">
      <c r="B23" s="27"/>
      <c r="C23" s="26"/>
      <c r="D23" s="2">
        <v>20</v>
      </c>
      <c r="E23" s="2">
        <f>(L23*4096+P23*2048+Q23*1024+R23*512+S23*256+T23*128+U23*64+V23*32+W23*16+X23*8+Y23*4+Z23*2+AA23)-E22*256</f>
        <v>0</v>
      </c>
      <c r="F23" s="5">
        <v>113</v>
      </c>
      <c r="G23" s="5"/>
      <c r="H23" s="5"/>
      <c r="I23" s="5"/>
      <c r="L23" s="16">
        <v>1</v>
      </c>
      <c r="M23" s="17"/>
      <c r="N23" s="17"/>
      <c r="O23" s="18"/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E23" s="10">
        <v>20</v>
      </c>
      <c r="AF23" s="11" t="s">
        <v>70</v>
      </c>
      <c r="AG23" s="2">
        <v>0</v>
      </c>
      <c r="AH23" s="33"/>
      <c r="AI23" s="10" t="s">
        <v>27</v>
      </c>
    </row>
    <row r="24" spans="2:35" x14ac:dyDescent="0.25">
      <c r="B24" s="27" t="s">
        <v>71</v>
      </c>
      <c r="C24" s="26" t="s">
        <v>72</v>
      </c>
      <c r="D24" s="2">
        <v>21</v>
      </c>
      <c r="E24" s="2">
        <f>L25</f>
        <v>1</v>
      </c>
      <c r="F24" s="5"/>
      <c r="G24" s="5"/>
      <c r="H24" s="5"/>
      <c r="I24" s="5"/>
      <c r="J24" t="s">
        <v>73</v>
      </c>
      <c r="K24" s="1" t="s">
        <v>8</v>
      </c>
      <c r="L24" s="15" t="s">
        <v>74</v>
      </c>
      <c r="M24" s="15"/>
      <c r="N24" s="15"/>
      <c r="O24" s="15"/>
      <c r="P24" s="15"/>
      <c r="Q24" s="15"/>
      <c r="R24" s="15"/>
      <c r="S24" s="15"/>
      <c r="T24" s="15" t="s">
        <v>75</v>
      </c>
      <c r="U24" s="15"/>
      <c r="V24" s="15"/>
      <c r="W24" s="15"/>
      <c r="X24" s="15"/>
      <c r="Y24" s="15"/>
      <c r="Z24" s="15"/>
      <c r="AA24" s="15"/>
      <c r="AE24" s="10">
        <v>21</v>
      </c>
      <c r="AF24" s="11" t="s">
        <v>76</v>
      </c>
      <c r="AG24" s="2">
        <v>45</v>
      </c>
      <c r="AH24" s="32" t="s">
        <v>77</v>
      </c>
      <c r="AI24" s="10" t="s">
        <v>13</v>
      </c>
    </row>
    <row r="25" spans="2:35" x14ac:dyDescent="0.25">
      <c r="B25" s="27"/>
      <c r="C25" s="26"/>
      <c r="D25" s="2">
        <v>22</v>
      </c>
      <c r="E25" s="2">
        <f>T25</f>
        <v>1</v>
      </c>
      <c r="F25" s="5"/>
      <c r="G25" s="5"/>
      <c r="H25" s="5"/>
      <c r="I25" s="5"/>
      <c r="L25" s="16">
        <v>1</v>
      </c>
      <c r="M25" s="17"/>
      <c r="N25" s="17"/>
      <c r="O25" s="17"/>
      <c r="P25" s="17"/>
      <c r="Q25" s="17"/>
      <c r="R25" s="17"/>
      <c r="S25" s="18"/>
      <c r="T25" s="16">
        <v>1</v>
      </c>
      <c r="U25" s="17"/>
      <c r="V25" s="17"/>
      <c r="W25" s="17"/>
      <c r="X25" s="17"/>
      <c r="Y25" s="17"/>
      <c r="Z25" s="17"/>
      <c r="AA25" s="18"/>
      <c r="AE25" s="10">
        <v>22</v>
      </c>
      <c r="AF25" s="11" t="s">
        <v>78</v>
      </c>
      <c r="AG25" s="2">
        <v>80</v>
      </c>
      <c r="AH25" s="33"/>
      <c r="AI25" s="10" t="s">
        <v>15</v>
      </c>
    </row>
    <row r="26" spans="2:35" x14ac:dyDescent="0.25">
      <c r="B26" s="27"/>
      <c r="C26" s="26">
        <v>20</v>
      </c>
      <c r="D26" s="2">
        <v>23</v>
      </c>
      <c r="E26" s="2">
        <f>INT(L27/256)</f>
        <v>3</v>
      </c>
      <c r="F26" s="5"/>
      <c r="G26" s="5"/>
      <c r="H26" s="5"/>
      <c r="I26" s="5"/>
      <c r="K26" s="1" t="s">
        <v>17</v>
      </c>
      <c r="L26" s="19" t="s">
        <v>18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1"/>
      <c r="AE26" s="10">
        <v>23</v>
      </c>
      <c r="AF26" s="11" t="s">
        <v>79</v>
      </c>
      <c r="AG26" s="2">
        <v>16</v>
      </c>
      <c r="AH26" s="33"/>
      <c r="AI26" s="10" t="s">
        <v>20</v>
      </c>
    </row>
    <row r="27" spans="2:35" x14ac:dyDescent="0.25">
      <c r="B27" s="27"/>
      <c r="C27" s="26"/>
      <c r="D27" s="2">
        <v>24</v>
      </c>
      <c r="E27" s="2">
        <f>L27-E26*256</f>
        <v>232</v>
      </c>
      <c r="F27" s="5"/>
      <c r="G27" s="5"/>
      <c r="H27" s="5"/>
      <c r="I27" s="5"/>
      <c r="L27" s="16">
        <v>1000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  <c r="AE27" s="10">
        <v>24</v>
      </c>
      <c r="AF27" s="11" t="s">
        <v>80</v>
      </c>
      <c r="AG27" s="2">
        <v>8</v>
      </c>
      <c r="AH27" s="33"/>
      <c r="AI27" s="10" t="s">
        <v>22</v>
      </c>
    </row>
    <row r="28" spans="2:35" x14ac:dyDescent="0.25">
      <c r="B28" s="27"/>
      <c r="C28" s="26">
        <v>21</v>
      </c>
      <c r="D28" s="2">
        <v>25</v>
      </c>
      <c r="E28" s="2">
        <f>INT(L29/256)</f>
        <v>3</v>
      </c>
      <c r="F28" s="5"/>
      <c r="G28" s="5"/>
      <c r="H28" s="5"/>
      <c r="I28" s="5"/>
      <c r="K28" s="1" t="s">
        <v>24</v>
      </c>
      <c r="L28" s="19" t="s">
        <v>25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1"/>
      <c r="AE28" s="10">
        <v>25</v>
      </c>
      <c r="AF28" s="11" t="s">
        <v>81</v>
      </c>
      <c r="AG28" s="2">
        <v>0</v>
      </c>
      <c r="AH28" s="33"/>
      <c r="AI28" s="10" t="s">
        <v>27</v>
      </c>
    </row>
    <row r="29" spans="2:35" x14ac:dyDescent="0.25">
      <c r="B29" s="27"/>
      <c r="C29" s="26"/>
      <c r="D29" s="2">
        <v>26</v>
      </c>
      <c r="E29" s="2">
        <f>L29-E28*256</f>
        <v>232</v>
      </c>
      <c r="F29" s="5"/>
      <c r="G29" s="5"/>
      <c r="H29" s="5"/>
      <c r="I29" s="5"/>
      <c r="L29" s="16">
        <v>1000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  <c r="AE29" s="10">
        <v>26</v>
      </c>
      <c r="AF29" s="11" t="s">
        <v>82</v>
      </c>
      <c r="AG29" s="2">
        <v>45</v>
      </c>
      <c r="AH29" s="32" t="s">
        <v>83</v>
      </c>
      <c r="AI29" s="10" t="s">
        <v>13</v>
      </c>
    </row>
    <row r="30" spans="2:35" x14ac:dyDescent="0.25">
      <c r="B30" s="27"/>
      <c r="C30" s="26">
        <v>22</v>
      </c>
      <c r="D30" s="2">
        <v>27</v>
      </c>
      <c r="E30" s="2">
        <f>INT(L31/256)</f>
        <v>2</v>
      </c>
      <c r="F30" s="5"/>
      <c r="G30" s="5"/>
      <c r="H30" s="5"/>
      <c r="I30" s="5"/>
      <c r="K30" s="1" t="s">
        <v>31</v>
      </c>
      <c r="L30" s="19" t="s">
        <v>84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1"/>
      <c r="AE30" s="10">
        <v>27</v>
      </c>
      <c r="AF30" s="11" t="s">
        <v>85</v>
      </c>
      <c r="AG30" s="2">
        <v>80</v>
      </c>
      <c r="AH30" s="33"/>
      <c r="AI30" s="10" t="s">
        <v>15</v>
      </c>
    </row>
    <row r="31" spans="2:35" x14ac:dyDescent="0.25">
      <c r="B31" s="27"/>
      <c r="C31" s="26"/>
      <c r="D31" s="2">
        <v>28</v>
      </c>
      <c r="E31" s="2">
        <f>L31-E30*256</f>
        <v>0</v>
      </c>
      <c r="F31" s="5"/>
      <c r="G31" s="5"/>
      <c r="H31" s="5"/>
      <c r="I31" s="5"/>
      <c r="L31" s="16">
        <v>512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8"/>
      <c r="AB31" s="1" t="s">
        <v>86</v>
      </c>
      <c r="AE31" s="10">
        <v>28</v>
      </c>
      <c r="AF31" s="11" t="s">
        <v>87</v>
      </c>
      <c r="AG31" s="2">
        <v>16</v>
      </c>
      <c r="AH31" s="33"/>
      <c r="AI31" s="10" t="s">
        <v>20</v>
      </c>
    </row>
    <row r="32" spans="2:35" x14ac:dyDescent="0.25">
      <c r="B32" s="27"/>
      <c r="C32" s="26">
        <v>23</v>
      </c>
      <c r="D32" s="2">
        <v>29</v>
      </c>
      <c r="E32" s="2">
        <f>INT(L33/256)</f>
        <v>2</v>
      </c>
      <c r="F32" s="5"/>
      <c r="G32" s="5"/>
      <c r="H32" s="5"/>
      <c r="I32" s="5"/>
      <c r="K32" s="1" t="s">
        <v>37</v>
      </c>
      <c r="L32" s="19" t="s">
        <v>38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1"/>
      <c r="AE32" s="10">
        <v>29</v>
      </c>
      <c r="AF32" s="11" t="s">
        <v>88</v>
      </c>
      <c r="AG32" s="2">
        <v>8</v>
      </c>
      <c r="AH32" s="33"/>
      <c r="AI32" s="10" t="s">
        <v>22</v>
      </c>
    </row>
    <row r="33" spans="2:35" x14ac:dyDescent="0.25">
      <c r="B33" s="27"/>
      <c r="C33" s="26"/>
      <c r="D33" s="2">
        <v>30</v>
      </c>
      <c r="E33" s="2">
        <f>L33-E32*256</f>
        <v>0</v>
      </c>
      <c r="F33" s="5"/>
      <c r="G33" s="5"/>
      <c r="H33" s="5"/>
      <c r="I33" s="5"/>
      <c r="L33" s="22">
        <v>512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4"/>
      <c r="AE33" s="10">
        <v>30</v>
      </c>
      <c r="AF33" s="11" t="s">
        <v>89</v>
      </c>
      <c r="AG33" s="2">
        <v>0</v>
      </c>
      <c r="AH33" s="33"/>
      <c r="AI33" s="10" t="s">
        <v>27</v>
      </c>
    </row>
    <row r="34" spans="2:35" x14ac:dyDescent="0.25">
      <c r="B34" s="27"/>
      <c r="C34" s="26">
        <v>27</v>
      </c>
      <c r="D34" s="2">
        <v>31</v>
      </c>
      <c r="E34" s="2">
        <f>INT(L35/256)</f>
        <v>0</v>
      </c>
      <c r="F34" s="5"/>
      <c r="G34" s="5"/>
      <c r="H34" s="5"/>
      <c r="I34" s="5"/>
      <c r="K34" s="1" t="s">
        <v>42</v>
      </c>
      <c r="L34" s="19" t="s">
        <v>43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1"/>
      <c r="AE34" s="10">
        <v>31</v>
      </c>
      <c r="AF34" s="11" t="s">
        <v>90</v>
      </c>
      <c r="AG34" s="2">
        <v>45</v>
      </c>
      <c r="AH34" s="32" t="s">
        <v>91</v>
      </c>
      <c r="AI34" s="10" t="s">
        <v>13</v>
      </c>
    </row>
    <row r="35" spans="2:35" x14ac:dyDescent="0.25">
      <c r="B35" s="27"/>
      <c r="C35" s="26"/>
      <c r="D35" s="2">
        <v>32</v>
      </c>
      <c r="E35" s="2">
        <f>L35-E34*256</f>
        <v>100</v>
      </c>
      <c r="F35" s="5"/>
      <c r="G35" s="5"/>
      <c r="H35" s="5"/>
      <c r="I35" s="5"/>
      <c r="L35" s="16">
        <v>100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8"/>
      <c r="AE35" s="10">
        <v>32</v>
      </c>
      <c r="AF35" s="11" t="s">
        <v>92</v>
      </c>
      <c r="AG35" s="2">
        <v>80</v>
      </c>
      <c r="AH35" s="33"/>
      <c r="AI35" s="10" t="s">
        <v>15</v>
      </c>
    </row>
    <row r="36" spans="2:35" x14ac:dyDescent="0.25">
      <c r="B36" s="27"/>
      <c r="C36" s="26" t="s">
        <v>93</v>
      </c>
      <c r="D36" s="2">
        <v>33</v>
      </c>
      <c r="E36" s="2">
        <f>INT((L37*128+U37)/256)</f>
        <v>64</v>
      </c>
      <c r="F36" s="5"/>
      <c r="G36" s="5"/>
      <c r="H36" s="5"/>
      <c r="I36" s="5"/>
      <c r="K36" s="1" t="s">
        <v>48</v>
      </c>
      <c r="L36" s="19" t="s">
        <v>49</v>
      </c>
      <c r="M36" s="20"/>
      <c r="N36" s="20"/>
      <c r="O36" s="20"/>
      <c r="P36" s="20"/>
      <c r="Q36" s="20"/>
      <c r="R36" s="20"/>
      <c r="S36" s="20"/>
      <c r="T36" s="20"/>
      <c r="U36" s="15" t="s">
        <v>50</v>
      </c>
      <c r="V36" s="15"/>
      <c r="W36" s="15"/>
      <c r="X36" s="15"/>
      <c r="Y36" s="15"/>
      <c r="Z36" s="15"/>
      <c r="AA36" s="15"/>
      <c r="AE36" s="10">
        <v>33</v>
      </c>
      <c r="AF36" s="11" t="s">
        <v>94</v>
      </c>
      <c r="AG36" s="2">
        <v>16</v>
      </c>
      <c r="AH36" s="33"/>
      <c r="AI36" s="10" t="s">
        <v>20</v>
      </c>
    </row>
    <row r="37" spans="2:35" x14ac:dyDescent="0.25">
      <c r="B37" s="27"/>
      <c r="C37" s="26"/>
      <c r="D37" s="2">
        <v>34</v>
      </c>
      <c r="E37" s="2">
        <f>MOD(L37*128+U37,256)</f>
        <v>40</v>
      </c>
      <c r="F37" s="5"/>
      <c r="G37" s="5"/>
      <c r="H37" s="5"/>
      <c r="I37" s="5"/>
      <c r="L37" s="22">
        <v>128</v>
      </c>
      <c r="M37" s="23"/>
      <c r="N37" s="23"/>
      <c r="O37" s="23"/>
      <c r="P37" s="23"/>
      <c r="Q37" s="23"/>
      <c r="R37" s="23"/>
      <c r="S37" s="23"/>
      <c r="T37" s="24"/>
      <c r="U37" s="25">
        <v>40</v>
      </c>
      <c r="V37" s="25"/>
      <c r="W37" s="25"/>
      <c r="X37" s="25"/>
      <c r="Y37" s="25"/>
      <c r="Z37" s="25"/>
      <c r="AA37" s="25"/>
      <c r="AE37" s="10">
        <v>34</v>
      </c>
      <c r="AF37" s="11" t="s">
        <v>95</v>
      </c>
      <c r="AG37" s="2">
        <v>8</v>
      </c>
      <c r="AH37" s="33"/>
      <c r="AI37" s="10" t="s">
        <v>22</v>
      </c>
    </row>
    <row r="38" spans="2:35" x14ac:dyDescent="0.25">
      <c r="B38" s="27"/>
      <c r="C38" s="26" t="s">
        <v>96</v>
      </c>
      <c r="D38" s="2">
        <v>35</v>
      </c>
      <c r="E38" s="2">
        <f>INT((L39*128+U39)/256)</f>
        <v>64</v>
      </c>
      <c r="F38" s="5"/>
      <c r="G38" s="5"/>
      <c r="H38" s="5"/>
      <c r="I38" s="5"/>
      <c r="K38" s="1" t="s">
        <v>55</v>
      </c>
      <c r="L38" s="19" t="s">
        <v>56</v>
      </c>
      <c r="M38" s="20"/>
      <c r="N38" s="20"/>
      <c r="O38" s="20"/>
      <c r="P38" s="20"/>
      <c r="Q38" s="20"/>
      <c r="R38" s="20"/>
      <c r="S38" s="20"/>
      <c r="T38" s="20"/>
      <c r="U38" s="15" t="s">
        <v>57</v>
      </c>
      <c r="V38" s="15"/>
      <c r="W38" s="15"/>
      <c r="X38" s="15"/>
      <c r="Y38" s="15"/>
      <c r="Z38" s="15"/>
      <c r="AA38" s="15"/>
      <c r="AE38" s="10">
        <v>35</v>
      </c>
      <c r="AF38" s="11" t="s">
        <v>97</v>
      </c>
      <c r="AG38" s="2">
        <v>0</v>
      </c>
      <c r="AH38" s="33"/>
      <c r="AI38" s="10" t="s">
        <v>27</v>
      </c>
    </row>
    <row r="39" spans="2:35" x14ac:dyDescent="0.25">
      <c r="B39" s="27"/>
      <c r="C39" s="26"/>
      <c r="D39" s="2">
        <v>36</v>
      </c>
      <c r="E39" s="2">
        <f>MOD(L39*128+U39,256)</f>
        <v>40</v>
      </c>
      <c r="F39" s="5"/>
      <c r="G39" s="5"/>
      <c r="H39" s="5"/>
      <c r="I39" s="5"/>
      <c r="L39" s="16">
        <v>128</v>
      </c>
      <c r="M39" s="17"/>
      <c r="N39" s="17"/>
      <c r="O39" s="17"/>
      <c r="P39" s="17"/>
      <c r="Q39" s="17"/>
      <c r="R39" s="17"/>
      <c r="S39" s="17"/>
      <c r="T39" s="18"/>
      <c r="U39" s="26">
        <v>40</v>
      </c>
      <c r="V39" s="26"/>
      <c r="W39" s="26"/>
      <c r="X39" s="26"/>
      <c r="Y39" s="26"/>
      <c r="Z39" s="26"/>
      <c r="AA39" s="26"/>
      <c r="AE39" s="10">
        <v>36</v>
      </c>
      <c r="AF39" s="11" t="s">
        <v>98</v>
      </c>
      <c r="AG39" s="2">
        <v>46</v>
      </c>
      <c r="AH39" s="32" t="s">
        <v>99</v>
      </c>
      <c r="AI39" s="10" t="s">
        <v>13</v>
      </c>
    </row>
    <row r="40" spans="2:35" x14ac:dyDescent="0.25">
      <c r="B40" s="27"/>
      <c r="C40" s="26" t="s">
        <v>100</v>
      </c>
      <c r="D40" s="2">
        <v>37</v>
      </c>
      <c r="E40" s="2">
        <f>INT((L41*4096+P41*2048+Q41*1024+R41*512+S41*256+T41*128+U41*64+V41*32+W41*16+X41*8+Y41*4+Z41*2+AA41)/256)</f>
        <v>16</v>
      </c>
      <c r="F40" s="5"/>
      <c r="G40" s="5"/>
      <c r="H40" s="5"/>
      <c r="I40" s="5"/>
      <c r="K40" s="1" t="s">
        <v>62</v>
      </c>
      <c r="L40" s="19" t="s">
        <v>63</v>
      </c>
      <c r="M40" s="20"/>
      <c r="N40" s="20"/>
      <c r="O40" s="20"/>
      <c r="P40" s="8">
        <v>11</v>
      </c>
      <c r="Q40" s="8">
        <v>10</v>
      </c>
      <c r="R40" s="8">
        <v>9</v>
      </c>
      <c r="S40" s="8">
        <v>8</v>
      </c>
      <c r="T40" s="8">
        <v>7</v>
      </c>
      <c r="U40" s="8">
        <v>6</v>
      </c>
      <c r="V40" s="8">
        <v>5</v>
      </c>
      <c r="W40" s="8">
        <v>4</v>
      </c>
      <c r="X40" s="8">
        <v>3</v>
      </c>
      <c r="Y40" s="8">
        <v>2</v>
      </c>
      <c r="Z40" s="8">
        <v>1</v>
      </c>
      <c r="AA40" s="8">
        <v>0</v>
      </c>
      <c r="AE40" s="10">
        <v>37</v>
      </c>
      <c r="AF40" s="11" t="s">
        <v>101</v>
      </c>
      <c r="AG40" s="2">
        <v>80</v>
      </c>
      <c r="AH40" s="33"/>
      <c r="AI40" s="10" t="s">
        <v>15</v>
      </c>
    </row>
    <row r="41" spans="2:35" x14ac:dyDescent="0.25">
      <c r="B41" s="27"/>
      <c r="C41" s="26"/>
      <c r="D41" s="2">
        <v>38</v>
      </c>
      <c r="E41" s="2">
        <f>(L41*4096+P41*2048+Q41*1024+R41*512+S41*256+T41*128+U41*64+V41*32+W41*16+X41*8+Y41*4+Z41*2+AA41)-E40*256</f>
        <v>0</v>
      </c>
      <c r="F41" s="5"/>
      <c r="G41" s="5"/>
      <c r="H41" s="5"/>
      <c r="I41" s="5"/>
      <c r="L41" s="16">
        <v>1</v>
      </c>
      <c r="M41" s="17"/>
      <c r="N41" s="17"/>
      <c r="O41" s="18"/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E41" s="10">
        <v>38</v>
      </c>
      <c r="AF41" s="11" t="s">
        <v>102</v>
      </c>
      <c r="AG41" s="2">
        <v>16</v>
      </c>
      <c r="AH41" s="33"/>
      <c r="AI41" s="10" t="s">
        <v>20</v>
      </c>
    </row>
    <row r="42" spans="2:35" x14ac:dyDescent="0.25">
      <c r="B42" s="27"/>
      <c r="C42" s="26" t="s">
        <v>103</v>
      </c>
      <c r="D42" s="2">
        <v>39</v>
      </c>
      <c r="E42" s="2">
        <f>INT((L43*4096+P43*2048+Q43*1024+R43*512+S43*256+T43*128+U43*64+V43*32+W43*16+X43*8+Y43*4+Z43*2+AA43)/256)</f>
        <v>31</v>
      </c>
      <c r="F42" s="5"/>
      <c r="G42" s="5"/>
      <c r="H42" s="5"/>
      <c r="I42" s="5"/>
      <c r="K42" s="1" t="s">
        <v>68</v>
      </c>
      <c r="L42" s="19" t="s">
        <v>63</v>
      </c>
      <c r="M42" s="20"/>
      <c r="N42" s="20"/>
      <c r="O42" s="20"/>
      <c r="P42" s="8">
        <v>11</v>
      </c>
      <c r="Q42" s="8">
        <v>10</v>
      </c>
      <c r="R42" s="8">
        <v>9</v>
      </c>
      <c r="S42" s="8">
        <v>8</v>
      </c>
      <c r="T42" s="8">
        <v>7</v>
      </c>
      <c r="U42" s="8">
        <v>6</v>
      </c>
      <c r="V42" s="8">
        <v>5</v>
      </c>
      <c r="W42" s="8">
        <v>4</v>
      </c>
      <c r="X42" s="8">
        <v>3</v>
      </c>
      <c r="Y42" s="8">
        <v>2</v>
      </c>
      <c r="Z42" s="8">
        <v>1</v>
      </c>
      <c r="AA42" s="8">
        <v>0</v>
      </c>
      <c r="AE42" s="10">
        <v>39</v>
      </c>
      <c r="AF42" s="11" t="s">
        <v>104</v>
      </c>
      <c r="AG42" s="2">
        <v>8</v>
      </c>
      <c r="AH42" s="33"/>
      <c r="AI42" s="10" t="s">
        <v>22</v>
      </c>
    </row>
    <row r="43" spans="2:35" x14ac:dyDescent="0.25">
      <c r="B43" s="27"/>
      <c r="C43" s="26"/>
      <c r="D43" s="2">
        <v>40</v>
      </c>
      <c r="E43" s="2">
        <f>(L43*4096+P43*2048+Q43*1024+R43*512+S43*256+T43*128+U43*64+V43*32+W43*16+X43*8+Y43*4+Z43*2+AA43)-E42*256</f>
        <v>255</v>
      </c>
      <c r="F43" s="5"/>
      <c r="G43" s="5"/>
      <c r="H43" s="5"/>
      <c r="I43" s="5"/>
      <c r="L43" s="16">
        <v>1</v>
      </c>
      <c r="M43" s="17"/>
      <c r="N43" s="17"/>
      <c r="O43" s="18"/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E43" s="10">
        <v>40</v>
      </c>
      <c r="AF43" s="11" t="s">
        <v>105</v>
      </c>
      <c r="AG43" s="2">
        <v>0</v>
      </c>
      <c r="AH43" s="33"/>
      <c r="AI43" s="10" t="s">
        <v>27</v>
      </c>
    </row>
    <row r="44" spans="2:35" x14ac:dyDescent="0.25">
      <c r="B44" s="4"/>
      <c r="C44" s="2" t="s">
        <v>106</v>
      </c>
      <c r="D44" s="2">
        <v>41</v>
      </c>
      <c r="E44" s="2">
        <v>3</v>
      </c>
      <c r="F44" s="5"/>
      <c r="G44" s="5"/>
      <c r="H44" s="5"/>
      <c r="I44" s="5"/>
      <c r="AE44" s="10">
        <v>41</v>
      </c>
      <c r="AF44" s="11" t="s">
        <v>107</v>
      </c>
      <c r="AG44" s="2">
        <v>47</v>
      </c>
      <c r="AH44" s="32" t="s">
        <v>108</v>
      </c>
      <c r="AI44" s="10" t="s">
        <v>13</v>
      </c>
    </row>
    <row r="45" spans="2:35" x14ac:dyDescent="0.25">
      <c r="B45" s="4"/>
      <c r="C45" s="2" t="s">
        <v>109</v>
      </c>
      <c r="D45" s="2">
        <v>42</v>
      </c>
      <c r="E45" s="2">
        <v>3</v>
      </c>
      <c r="F45" s="5"/>
      <c r="G45" s="5"/>
      <c r="H45" s="5"/>
      <c r="I45" s="5"/>
      <c r="AE45" s="10">
        <v>42</v>
      </c>
      <c r="AF45" s="11" t="s">
        <v>110</v>
      </c>
      <c r="AG45" s="2">
        <v>50</v>
      </c>
      <c r="AH45" s="33"/>
      <c r="AI45" s="10" t="s">
        <v>15</v>
      </c>
    </row>
    <row r="46" spans="2:35" x14ac:dyDescent="0.25">
      <c r="B46" s="4"/>
      <c r="C46" s="2" t="s">
        <v>111</v>
      </c>
      <c r="D46" s="2">
        <v>43</v>
      </c>
      <c r="E46" s="2">
        <v>3</v>
      </c>
      <c r="F46" s="5"/>
      <c r="G46" s="5"/>
      <c r="H46" s="5"/>
      <c r="I46" s="5"/>
      <c r="AE46" s="10">
        <v>43</v>
      </c>
      <c r="AF46" s="11" t="s">
        <v>112</v>
      </c>
      <c r="AG46" s="2">
        <v>16</v>
      </c>
      <c r="AH46" s="33"/>
      <c r="AI46" s="10" t="s">
        <v>20</v>
      </c>
    </row>
    <row r="47" spans="2:35" x14ac:dyDescent="0.25">
      <c r="B47" s="4"/>
      <c r="C47" s="2" t="s">
        <v>113</v>
      </c>
      <c r="D47" s="2">
        <v>44</v>
      </c>
      <c r="E47" s="2">
        <v>3</v>
      </c>
      <c r="F47" s="5"/>
      <c r="G47" s="5"/>
      <c r="H47" s="5"/>
      <c r="I47" s="5"/>
      <c r="AE47" s="10">
        <v>44</v>
      </c>
      <c r="AF47" s="11" t="s">
        <v>114</v>
      </c>
      <c r="AG47" s="2">
        <v>8</v>
      </c>
      <c r="AH47" s="33"/>
      <c r="AI47" s="10" t="s">
        <v>22</v>
      </c>
    </row>
    <row r="48" spans="2:35" x14ac:dyDescent="0.25">
      <c r="B48" s="4"/>
      <c r="C48" s="6" t="s">
        <v>115</v>
      </c>
      <c r="D48" s="6">
        <v>45</v>
      </c>
      <c r="E48" s="6">
        <v>1</v>
      </c>
      <c r="F48" s="5"/>
      <c r="G48" s="5"/>
      <c r="H48" s="5"/>
      <c r="I48" s="5"/>
      <c r="AE48" s="10">
        <v>45</v>
      </c>
      <c r="AF48" s="11" t="s">
        <v>116</v>
      </c>
      <c r="AG48" s="2">
        <v>0</v>
      </c>
      <c r="AH48" s="33"/>
      <c r="AI48" s="10" t="s">
        <v>27</v>
      </c>
    </row>
    <row r="49" spans="2:35" x14ac:dyDescent="0.25">
      <c r="B49" s="4"/>
      <c r="C49" s="6" t="s">
        <v>117</v>
      </c>
      <c r="D49" s="6">
        <v>46</v>
      </c>
      <c r="E49" s="6">
        <v>0</v>
      </c>
      <c r="F49" s="5"/>
      <c r="G49" s="5"/>
      <c r="H49" s="5"/>
      <c r="I49" s="5"/>
      <c r="AE49" s="10">
        <v>46</v>
      </c>
      <c r="AF49" s="11" t="s">
        <v>118</v>
      </c>
      <c r="AG49" s="2">
        <v>48</v>
      </c>
      <c r="AH49" s="32" t="s">
        <v>119</v>
      </c>
      <c r="AI49" s="10" t="s">
        <v>13</v>
      </c>
    </row>
    <row r="50" spans="2:35" x14ac:dyDescent="0.25">
      <c r="B50" s="4"/>
      <c r="C50" s="2" t="s">
        <v>120</v>
      </c>
      <c r="D50" s="2">
        <v>47</v>
      </c>
      <c r="E50" s="2">
        <v>1</v>
      </c>
      <c r="F50" s="5" t="s">
        <v>121</v>
      </c>
      <c r="G50" s="5"/>
      <c r="H50" s="5"/>
      <c r="I50" s="5"/>
      <c r="AE50" s="10">
        <v>47</v>
      </c>
      <c r="AF50" s="11" t="s">
        <v>122</v>
      </c>
      <c r="AG50" s="2">
        <v>50</v>
      </c>
      <c r="AH50" s="33"/>
      <c r="AI50" s="10" t="s">
        <v>15</v>
      </c>
    </row>
    <row r="51" spans="2:35" x14ac:dyDescent="0.25">
      <c r="B51" s="4"/>
      <c r="C51" s="2" t="s">
        <v>123</v>
      </c>
      <c r="D51" s="2">
        <v>48</v>
      </c>
      <c r="E51" s="2">
        <v>1</v>
      </c>
      <c r="F51" s="5"/>
      <c r="G51" s="5"/>
      <c r="H51" s="5"/>
      <c r="I51" s="5"/>
      <c r="AE51" s="10">
        <v>48</v>
      </c>
      <c r="AF51" s="11" t="s">
        <v>124</v>
      </c>
      <c r="AG51" s="2">
        <v>16</v>
      </c>
      <c r="AH51" s="33"/>
      <c r="AI51" s="10" t="s">
        <v>20</v>
      </c>
    </row>
    <row r="52" spans="2:35" x14ac:dyDescent="0.25">
      <c r="B52" s="4"/>
      <c r="C52" s="7" t="s">
        <v>125</v>
      </c>
      <c r="D52" s="6">
        <v>49</v>
      </c>
      <c r="E52" s="6">
        <v>12</v>
      </c>
      <c r="F52" s="5"/>
      <c r="G52" s="5"/>
      <c r="H52" s="5"/>
      <c r="I52" s="5"/>
      <c r="AE52" s="10">
        <v>49</v>
      </c>
      <c r="AF52" s="11" t="s">
        <v>126</v>
      </c>
      <c r="AG52" s="2">
        <v>8</v>
      </c>
      <c r="AH52" s="33"/>
      <c r="AI52" s="10" t="s">
        <v>22</v>
      </c>
    </row>
    <row r="53" spans="2:35" x14ac:dyDescent="0.25">
      <c r="B53" s="4"/>
      <c r="C53" s="7" t="s">
        <v>127</v>
      </c>
      <c r="D53" s="6">
        <v>50</v>
      </c>
      <c r="E53" s="6">
        <v>1</v>
      </c>
      <c r="F53" s="5"/>
      <c r="G53" s="5"/>
      <c r="H53" s="5"/>
      <c r="I53" s="5"/>
      <c r="AE53" s="10">
        <v>50</v>
      </c>
      <c r="AF53" s="11" t="s">
        <v>128</v>
      </c>
      <c r="AG53" s="2">
        <v>0</v>
      </c>
      <c r="AH53" s="33"/>
      <c r="AI53" s="10" t="s">
        <v>27</v>
      </c>
    </row>
    <row r="54" spans="2:35" x14ac:dyDescent="0.25">
      <c r="B54" s="7"/>
      <c r="C54" s="7" t="s">
        <v>129</v>
      </c>
      <c r="D54" s="6">
        <v>51</v>
      </c>
      <c r="E54" s="6">
        <v>0</v>
      </c>
      <c r="F54" s="5"/>
      <c r="G54" s="5"/>
      <c r="H54" s="5"/>
      <c r="I54" s="5"/>
      <c r="AE54" s="10">
        <v>51</v>
      </c>
      <c r="AF54" s="11" t="s">
        <v>130</v>
      </c>
      <c r="AG54" s="2">
        <v>48</v>
      </c>
      <c r="AH54" s="32" t="s">
        <v>131</v>
      </c>
      <c r="AI54" s="10" t="s">
        <v>13</v>
      </c>
    </row>
    <row r="55" spans="2:35" x14ac:dyDescent="0.25">
      <c r="B55" s="6"/>
      <c r="C55" s="7" t="s">
        <v>132</v>
      </c>
      <c r="D55" s="6">
        <v>52</v>
      </c>
      <c r="E55" s="6">
        <v>1</v>
      </c>
      <c r="F55" s="5"/>
      <c r="G55" s="5"/>
      <c r="H55" s="5"/>
      <c r="I55" s="5"/>
      <c r="J55" s="1"/>
      <c r="AE55" s="10">
        <v>52</v>
      </c>
      <c r="AF55" s="11" t="s">
        <v>133</v>
      </c>
      <c r="AG55" s="2">
        <v>50</v>
      </c>
      <c r="AH55" s="33"/>
      <c r="AI55" s="10" t="s">
        <v>15</v>
      </c>
    </row>
    <row r="56" spans="2:35" x14ac:dyDescent="0.25">
      <c r="B56" s="6"/>
      <c r="C56" s="7" t="s">
        <v>134</v>
      </c>
      <c r="D56" s="6">
        <v>53</v>
      </c>
      <c r="E56" s="6">
        <v>55</v>
      </c>
      <c r="F56" s="5"/>
      <c r="G56" s="5"/>
      <c r="H56" s="5"/>
      <c r="I56" s="5"/>
      <c r="J56" s="1"/>
      <c r="AE56" s="10"/>
      <c r="AF56" s="11"/>
      <c r="AG56" s="2"/>
      <c r="AH56" s="33"/>
      <c r="AI56" s="10"/>
    </row>
    <row r="57" spans="2:35" x14ac:dyDescent="0.25">
      <c r="B57" s="2"/>
      <c r="C57" s="7" t="s">
        <v>135</v>
      </c>
      <c r="D57" s="6">
        <v>54</v>
      </c>
      <c r="E57" s="6">
        <v>24</v>
      </c>
      <c r="F57" s="5"/>
      <c r="G57" s="5"/>
      <c r="H57" s="5"/>
      <c r="I57" s="5"/>
      <c r="J57" s="1"/>
      <c r="AE57" s="10">
        <v>53</v>
      </c>
      <c r="AF57" s="11" t="s">
        <v>136</v>
      </c>
      <c r="AG57" s="2">
        <v>16</v>
      </c>
      <c r="AH57" s="33"/>
      <c r="AI57" s="10" t="s">
        <v>20</v>
      </c>
    </row>
    <row r="58" spans="2:35" x14ac:dyDescent="0.25">
      <c r="B58" s="2"/>
      <c r="C58" s="7" t="s">
        <v>137</v>
      </c>
      <c r="D58" s="6">
        <v>55</v>
      </c>
      <c r="E58" s="6">
        <v>22</v>
      </c>
      <c r="F58" s="5"/>
      <c r="G58" s="5"/>
      <c r="H58" s="5"/>
      <c r="I58" s="5"/>
      <c r="J58" s="1"/>
      <c r="AE58" s="10">
        <v>54</v>
      </c>
      <c r="AF58" s="11" t="s">
        <v>138</v>
      </c>
      <c r="AG58" s="2">
        <v>8</v>
      </c>
      <c r="AH58" s="33"/>
      <c r="AI58" s="10" t="s">
        <v>22</v>
      </c>
    </row>
    <row r="59" spans="2:35" x14ac:dyDescent="0.25">
      <c r="B59" s="2"/>
      <c r="C59" s="7" t="s">
        <v>139</v>
      </c>
      <c r="D59" s="6">
        <v>56</v>
      </c>
      <c r="E59" s="6">
        <v>18</v>
      </c>
      <c r="F59" s="5"/>
      <c r="G59" s="5"/>
      <c r="H59" s="5"/>
      <c r="I59" s="5"/>
      <c r="J59" s="1"/>
      <c r="AE59" s="10">
        <v>55</v>
      </c>
      <c r="AF59" s="11" t="s">
        <v>140</v>
      </c>
      <c r="AG59" s="2">
        <v>0</v>
      </c>
      <c r="AH59" s="33"/>
      <c r="AI59" s="10" t="s">
        <v>27</v>
      </c>
    </row>
    <row r="60" spans="2:35" x14ac:dyDescent="0.25">
      <c r="B60" s="2"/>
      <c r="C60" s="7" t="s">
        <v>141</v>
      </c>
      <c r="D60" s="6">
        <v>57</v>
      </c>
      <c r="E60" s="6">
        <v>16</v>
      </c>
      <c r="F60" s="5"/>
      <c r="G60" s="5"/>
      <c r="H60" s="5"/>
      <c r="I60" s="5"/>
      <c r="J60" s="1"/>
      <c r="AE60" s="10">
        <v>56</v>
      </c>
      <c r="AF60" s="11" t="s">
        <v>142</v>
      </c>
      <c r="AG60" s="2">
        <v>52</v>
      </c>
      <c r="AH60" s="32" t="s">
        <v>143</v>
      </c>
      <c r="AI60" s="10" t="s">
        <v>13</v>
      </c>
    </row>
    <row r="61" spans="2:35" x14ac:dyDescent="0.25">
      <c r="B61" s="2"/>
      <c r="C61" s="7" t="s">
        <v>144</v>
      </c>
      <c r="D61" s="6">
        <v>58</v>
      </c>
      <c r="E61" s="6">
        <v>15</v>
      </c>
      <c r="F61" s="5"/>
      <c r="G61" s="5"/>
      <c r="H61" s="5"/>
      <c r="I61" s="5"/>
      <c r="J61" s="1"/>
      <c r="AE61" s="10">
        <v>57</v>
      </c>
      <c r="AF61" s="11" t="s">
        <v>145</v>
      </c>
      <c r="AG61" s="2">
        <v>50</v>
      </c>
      <c r="AH61" s="33"/>
      <c r="AI61" s="10" t="s">
        <v>15</v>
      </c>
    </row>
    <row r="62" spans="2:35" x14ac:dyDescent="0.25">
      <c r="B62" s="2"/>
      <c r="C62" s="7" t="s">
        <v>146</v>
      </c>
      <c r="D62" s="6">
        <v>59</v>
      </c>
      <c r="E62" s="6">
        <v>10</v>
      </c>
      <c r="F62" s="5"/>
      <c r="G62" s="5"/>
      <c r="H62" s="5"/>
      <c r="I62" s="5"/>
      <c r="J62" s="1"/>
      <c r="AE62" s="10">
        <v>58</v>
      </c>
      <c r="AF62" s="11" t="s">
        <v>147</v>
      </c>
      <c r="AG62" s="2">
        <v>16</v>
      </c>
      <c r="AH62" s="33"/>
      <c r="AI62" s="10" t="s">
        <v>20</v>
      </c>
    </row>
    <row r="63" spans="2:35" x14ac:dyDescent="0.25">
      <c r="B63" s="2"/>
      <c r="C63" s="7" t="s">
        <v>148</v>
      </c>
      <c r="D63" s="6">
        <v>60</v>
      </c>
      <c r="E63" s="6">
        <v>8</v>
      </c>
      <c r="F63" s="5"/>
      <c r="G63" s="5"/>
      <c r="H63" s="5"/>
      <c r="I63" s="5"/>
      <c r="J63" s="1"/>
      <c r="AE63" s="10">
        <v>59</v>
      </c>
      <c r="AF63" s="11" t="s">
        <v>149</v>
      </c>
      <c r="AG63" s="2">
        <v>8</v>
      </c>
      <c r="AH63" s="33"/>
      <c r="AI63" s="10" t="s">
        <v>22</v>
      </c>
    </row>
    <row r="64" spans="2:35" x14ac:dyDescent="0.25">
      <c r="B64" s="2"/>
      <c r="C64" s="7" t="s">
        <v>150</v>
      </c>
      <c r="D64" s="6">
        <v>61</v>
      </c>
      <c r="E64" s="6">
        <v>6</v>
      </c>
      <c r="F64" s="5"/>
      <c r="G64" s="5"/>
      <c r="H64" s="5"/>
      <c r="I64" s="5"/>
      <c r="J64" s="1"/>
      <c r="AE64" s="10">
        <v>60</v>
      </c>
      <c r="AF64" s="11" t="s">
        <v>151</v>
      </c>
      <c r="AG64" s="2">
        <v>0</v>
      </c>
      <c r="AH64" s="33"/>
      <c r="AI64" s="10" t="s">
        <v>27</v>
      </c>
    </row>
    <row r="65" spans="2:35" x14ac:dyDescent="0.25">
      <c r="B65" s="2"/>
      <c r="C65" s="7" t="s">
        <v>152</v>
      </c>
      <c r="D65" s="6">
        <v>62</v>
      </c>
      <c r="E65" s="6">
        <v>4</v>
      </c>
      <c r="F65" s="5"/>
      <c r="G65" s="5"/>
      <c r="H65" s="5"/>
      <c r="I65" s="5"/>
      <c r="J65" s="1"/>
      <c r="AE65" s="10">
        <v>61</v>
      </c>
      <c r="AF65" s="11" t="s">
        <v>153</v>
      </c>
      <c r="AG65" s="2">
        <v>36</v>
      </c>
      <c r="AH65" s="32" t="s">
        <v>154</v>
      </c>
      <c r="AI65" s="10" t="s">
        <v>13</v>
      </c>
    </row>
    <row r="66" spans="2:35" x14ac:dyDescent="0.25">
      <c r="B66" s="2"/>
      <c r="C66" s="6" t="s">
        <v>155</v>
      </c>
      <c r="D66" s="6">
        <v>63</v>
      </c>
      <c r="E66" s="6">
        <v>0</v>
      </c>
      <c r="F66" s="5"/>
      <c r="G66" s="5"/>
      <c r="H66" s="5"/>
      <c r="I66" s="5"/>
      <c r="J66" s="1"/>
      <c r="AE66" s="10">
        <v>62</v>
      </c>
      <c r="AF66" s="11" t="s">
        <v>156</v>
      </c>
      <c r="AG66" s="2">
        <v>50</v>
      </c>
      <c r="AH66" s="32"/>
      <c r="AI66" s="10" t="s">
        <v>15</v>
      </c>
    </row>
    <row r="67" spans="2:35" x14ac:dyDescent="0.25">
      <c r="B67" s="2"/>
      <c r="C67" s="28" t="s">
        <v>157</v>
      </c>
      <c r="D67" s="6">
        <v>64</v>
      </c>
      <c r="E67" s="6">
        <v>8</v>
      </c>
      <c r="F67" s="5"/>
      <c r="G67" s="5"/>
      <c r="H67" s="5"/>
      <c r="I67" s="5"/>
      <c r="J67" s="1"/>
      <c r="AE67" s="10">
        <v>63</v>
      </c>
      <c r="AF67" s="11" t="s">
        <v>158</v>
      </c>
      <c r="AG67" s="2">
        <v>16</v>
      </c>
      <c r="AH67" s="32"/>
      <c r="AI67" s="10" t="s">
        <v>20</v>
      </c>
    </row>
    <row r="68" spans="2:35" x14ac:dyDescent="0.25">
      <c r="B68" s="2"/>
      <c r="C68" s="28"/>
      <c r="D68" s="6">
        <v>65</v>
      </c>
      <c r="E68" s="6">
        <v>97</v>
      </c>
      <c r="F68" s="5"/>
      <c r="G68" s="5"/>
      <c r="H68" s="5"/>
      <c r="I68" s="5"/>
      <c r="J68" s="1"/>
      <c r="AE68" s="10">
        <v>64</v>
      </c>
      <c r="AF68" s="11" t="s">
        <v>159</v>
      </c>
      <c r="AG68" s="2">
        <v>8</v>
      </c>
      <c r="AH68" s="32"/>
      <c r="AI68" s="10" t="s">
        <v>22</v>
      </c>
    </row>
    <row r="69" spans="2:35" x14ac:dyDescent="0.25">
      <c r="B69" s="2"/>
      <c r="C69" s="28" t="s">
        <v>160</v>
      </c>
      <c r="D69" s="6">
        <v>66</v>
      </c>
      <c r="E69" s="6">
        <v>8</v>
      </c>
      <c r="F69" s="5"/>
      <c r="G69" s="5"/>
      <c r="H69" s="5"/>
      <c r="I69" s="5"/>
      <c r="J69" s="1"/>
      <c r="AE69" s="10">
        <v>65</v>
      </c>
      <c r="AF69" s="11" t="s">
        <v>161</v>
      </c>
      <c r="AG69" s="2">
        <v>0</v>
      </c>
      <c r="AH69" s="32"/>
      <c r="AI69" s="10" t="s">
        <v>27</v>
      </c>
    </row>
    <row r="70" spans="2:35" x14ac:dyDescent="0.25">
      <c r="B70" s="2"/>
      <c r="C70" s="28"/>
      <c r="D70" s="6">
        <v>67</v>
      </c>
      <c r="E70" s="6">
        <v>97</v>
      </c>
      <c r="F70" s="5"/>
      <c r="G70" s="5"/>
      <c r="H70" s="5"/>
      <c r="I70" s="5"/>
      <c r="J70" s="1"/>
      <c r="AE70" s="10">
        <v>66</v>
      </c>
      <c r="AF70" s="11" t="s">
        <v>162</v>
      </c>
      <c r="AG70" s="2">
        <v>36</v>
      </c>
      <c r="AH70" s="32" t="s">
        <v>163</v>
      </c>
      <c r="AI70" s="10" t="s">
        <v>13</v>
      </c>
    </row>
    <row r="71" spans="2:35" x14ac:dyDescent="0.25">
      <c r="B71" s="2"/>
      <c r="C71" s="28" t="s">
        <v>164</v>
      </c>
      <c r="D71" s="6">
        <v>68</v>
      </c>
      <c r="E71" s="6">
        <v>55</v>
      </c>
      <c r="F71" s="5"/>
      <c r="G71" s="5"/>
      <c r="H71" s="5"/>
      <c r="I71" s="5"/>
      <c r="J71" s="1"/>
      <c r="AE71" s="10">
        <v>67</v>
      </c>
      <c r="AF71" s="11" t="s">
        <v>165</v>
      </c>
      <c r="AG71" s="2">
        <v>50</v>
      </c>
      <c r="AH71" s="32"/>
      <c r="AI71" s="10" t="s">
        <v>15</v>
      </c>
    </row>
    <row r="72" spans="2:35" x14ac:dyDescent="0.25">
      <c r="B72" s="2"/>
      <c r="C72" s="28"/>
      <c r="D72" s="6">
        <v>69</v>
      </c>
      <c r="E72" s="6">
        <v>66</v>
      </c>
      <c r="F72" s="5"/>
      <c r="G72" s="5"/>
      <c r="H72" s="5"/>
      <c r="I72" s="5"/>
      <c r="AE72" s="10">
        <v>68</v>
      </c>
      <c r="AF72" s="11" t="s">
        <v>166</v>
      </c>
      <c r="AG72" s="2">
        <v>16</v>
      </c>
      <c r="AH72" s="32"/>
      <c r="AI72" s="10" t="s">
        <v>20</v>
      </c>
    </row>
    <row r="73" spans="2:35" x14ac:dyDescent="0.25">
      <c r="B73" s="2"/>
      <c r="C73" s="28" t="s">
        <v>167</v>
      </c>
      <c r="D73" s="6">
        <v>70</v>
      </c>
      <c r="E73" s="6">
        <v>0</v>
      </c>
      <c r="F73" s="5"/>
      <c r="G73" s="5"/>
      <c r="H73" s="5"/>
      <c r="I73" s="5"/>
      <c r="AE73" s="10">
        <v>69</v>
      </c>
      <c r="AF73" s="11" t="s">
        <v>168</v>
      </c>
      <c r="AG73" s="2">
        <v>8</v>
      </c>
      <c r="AH73" s="32"/>
      <c r="AI73" s="10" t="s">
        <v>22</v>
      </c>
    </row>
    <row r="74" spans="2:35" x14ac:dyDescent="0.25">
      <c r="B74" s="2"/>
      <c r="C74" s="28"/>
      <c r="D74" s="6">
        <v>71</v>
      </c>
      <c r="E74" s="6">
        <v>37</v>
      </c>
      <c r="F74" s="5"/>
      <c r="G74" s="5"/>
      <c r="H74" s="5"/>
      <c r="I74" s="5"/>
      <c r="AE74" s="10">
        <v>70</v>
      </c>
      <c r="AF74" s="11" t="s">
        <v>169</v>
      </c>
      <c r="AG74" s="2">
        <v>0</v>
      </c>
      <c r="AH74" s="32"/>
      <c r="AI74" s="10" t="s">
        <v>27</v>
      </c>
    </row>
    <row r="75" spans="2:35" x14ac:dyDescent="0.25">
      <c r="B75" s="2"/>
      <c r="C75" s="28" t="s">
        <v>170</v>
      </c>
      <c r="D75" s="6">
        <v>72</v>
      </c>
      <c r="E75" s="6">
        <v>30</v>
      </c>
      <c r="F75" s="5"/>
      <c r="G75" s="5"/>
      <c r="H75" s="5"/>
      <c r="I75" s="5"/>
      <c r="AE75" s="10">
        <v>71</v>
      </c>
      <c r="AF75" s="11" t="s">
        <v>171</v>
      </c>
      <c r="AG75" s="2">
        <v>36</v>
      </c>
      <c r="AH75" s="32" t="s">
        <v>172</v>
      </c>
      <c r="AI75" s="10" t="s">
        <v>13</v>
      </c>
    </row>
    <row r="76" spans="2:35" x14ac:dyDescent="0.25">
      <c r="B76" s="2"/>
      <c r="C76" s="28"/>
      <c r="D76" s="6">
        <v>73</v>
      </c>
      <c r="E76" s="6">
        <v>0</v>
      </c>
      <c r="F76" s="5"/>
      <c r="G76" s="5"/>
      <c r="H76" s="5"/>
      <c r="I76" s="5"/>
      <c r="AE76" s="10">
        <v>72</v>
      </c>
      <c r="AF76" s="11" t="s">
        <v>173</v>
      </c>
      <c r="AG76" s="2">
        <v>50</v>
      </c>
      <c r="AH76" s="32"/>
      <c r="AI76" s="10" t="s">
        <v>15</v>
      </c>
    </row>
    <row r="77" spans="2:35" x14ac:dyDescent="0.25">
      <c r="B77" s="2"/>
      <c r="C77" s="28" t="s">
        <v>174</v>
      </c>
      <c r="D77" s="6">
        <v>74</v>
      </c>
      <c r="E77" s="6">
        <v>0</v>
      </c>
      <c r="F77" s="5" t="s">
        <v>175</v>
      </c>
      <c r="G77" s="5"/>
      <c r="H77" s="5"/>
      <c r="I77" s="5"/>
      <c r="AE77" s="10">
        <v>73</v>
      </c>
      <c r="AF77" s="11" t="s">
        <v>176</v>
      </c>
      <c r="AG77" s="2">
        <v>16</v>
      </c>
      <c r="AH77" s="32"/>
      <c r="AI77" s="10" t="s">
        <v>20</v>
      </c>
    </row>
    <row r="78" spans="2:35" x14ac:dyDescent="0.25">
      <c r="B78" s="2"/>
      <c r="C78" s="28"/>
      <c r="D78" s="6">
        <v>75</v>
      </c>
      <c r="E78" s="6">
        <v>0</v>
      </c>
      <c r="F78" s="5" t="s">
        <v>177</v>
      </c>
      <c r="AE78" s="10">
        <v>74</v>
      </c>
      <c r="AF78" s="11" t="s">
        <v>178</v>
      </c>
      <c r="AG78" s="2">
        <v>8</v>
      </c>
      <c r="AH78" s="32"/>
      <c r="AI78" s="10" t="s">
        <v>22</v>
      </c>
    </row>
    <row r="79" spans="2:35" x14ac:dyDescent="0.25">
      <c r="B79" s="2"/>
      <c r="C79" s="28" t="s">
        <v>179</v>
      </c>
      <c r="D79" s="6">
        <v>76</v>
      </c>
      <c r="E79" s="6">
        <v>0</v>
      </c>
      <c r="AE79" s="10">
        <v>75</v>
      </c>
      <c r="AF79" s="11" t="s">
        <v>180</v>
      </c>
      <c r="AG79" s="2">
        <v>0</v>
      </c>
      <c r="AH79" s="32"/>
      <c r="AI79" s="10" t="s">
        <v>27</v>
      </c>
    </row>
    <row r="80" spans="2:35" x14ac:dyDescent="0.25">
      <c r="B80" s="2"/>
      <c r="C80" s="28"/>
      <c r="D80" s="6">
        <v>77</v>
      </c>
      <c r="E80" s="6">
        <v>30</v>
      </c>
      <c r="J80" s="1"/>
      <c r="AE80" s="10">
        <v>76</v>
      </c>
      <c r="AF80" s="11" t="s">
        <v>181</v>
      </c>
      <c r="AG80" s="2">
        <v>35</v>
      </c>
      <c r="AH80" s="32" t="s">
        <v>182</v>
      </c>
      <c r="AI80" s="10" t="s">
        <v>13</v>
      </c>
    </row>
    <row r="81" spans="2:35" x14ac:dyDescent="0.25">
      <c r="B81" s="2"/>
      <c r="C81" s="26" t="s">
        <v>183</v>
      </c>
      <c r="D81" s="2">
        <v>78</v>
      </c>
      <c r="E81" s="2">
        <v>40</v>
      </c>
      <c r="F81" s="1" t="s">
        <v>184</v>
      </c>
      <c r="J81" s="1"/>
      <c r="AE81" s="10">
        <v>77</v>
      </c>
      <c r="AF81" s="11" t="s">
        <v>185</v>
      </c>
      <c r="AG81" s="2">
        <v>50</v>
      </c>
      <c r="AH81" s="32"/>
      <c r="AI81" s="10" t="s">
        <v>15</v>
      </c>
    </row>
    <row r="82" spans="2:35" x14ac:dyDescent="0.25">
      <c r="B82" s="2"/>
      <c r="C82" s="26"/>
      <c r="D82" s="2">
        <v>79</v>
      </c>
      <c r="E82" s="2">
        <v>5</v>
      </c>
      <c r="J82" s="1"/>
      <c r="AE82" s="10">
        <v>78</v>
      </c>
      <c r="AF82" s="11" t="s">
        <v>186</v>
      </c>
      <c r="AG82" s="2">
        <v>16</v>
      </c>
      <c r="AH82" s="32"/>
      <c r="AI82" s="10" t="s">
        <v>20</v>
      </c>
    </row>
    <row r="83" spans="2:35" x14ac:dyDescent="0.25">
      <c r="B83" s="2"/>
      <c r="C83" s="28" t="s">
        <v>187</v>
      </c>
      <c r="D83" s="6">
        <v>80</v>
      </c>
      <c r="E83" s="6">
        <v>0</v>
      </c>
      <c r="J83" s="1"/>
      <c r="AE83" s="10">
        <v>79</v>
      </c>
      <c r="AF83" s="11" t="s">
        <v>188</v>
      </c>
      <c r="AG83" s="2">
        <v>8</v>
      </c>
      <c r="AH83" s="32"/>
      <c r="AI83" s="10" t="s">
        <v>22</v>
      </c>
    </row>
    <row r="84" spans="2:35" x14ac:dyDescent="0.25">
      <c r="B84" s="2"/>
      <c r="C84" s="28"/>
      <c r="D84" s="6">
        <v>81</v>
      </c>
      <c r="E84" s="6">
        <v>37</v>
      </c>
      <c r="J84" s="1"/>
      <c r="AE84" s="10">
        <v>80</v>
      </c>
      <c r="AF84" s="11" t="s">
        <v>189</v>
      </c>
      <c r="AG84" s="2">
        <v>0</v>
      </c>
      <c r="AH84" s="32"/>
      <c r="AI84" s="10" t="s">
        <v>27</v>
      </c>
    </row>
    <row r="85" spans="2:35" x14ac:dyDescent="0.25">
      <c r="B85" s="2"/>
      <c r="C85" s="28" t="s">
        <v>190</v>
      </c>
      <c r="D85" s="6">
        <v>82</v>
      </c>
      <c r="E85" s="6">
        <v>0</v>
      </c>
      <c r="J85" s="1"/>
      <c r="AE85" s="10">
        <v>81</v>
      </c>
      <c r="AF85" s="11" t="s">
        <v>191</v>
      </c>
      <c r="AG85" s="2">
        <v>35</v>
      </c>
      <c r="AH85" s="32" t="s">
        <v>192</v>
      </c>
      <c r="AI85" s="10" t="s">
        <v>13</v>
      </c>
    </row>
    <row r="86" spans="2:35" x14ac:dyDescent="0.25">
      <c r="B86" s="2"/>
      <c r="C86" s="28"/>
      <c r="D86" s="6">
        <v>83</v>
      </c>
      <c r="E86" s="6">
        <v>0</v>
      </c>
      <c r="J86" s="1"/>
      <c r="AE86" s="10">
        <v>82</v>
      </c>
      <c r="AF86" s="11" t="s">
        <v>193</v>
      </c>
      <c r="AG86" s="2">
        <v>50</v>
      </c>
      <c r="AH86" s="32"/>
      <c r="AI86" s="10" t="s">
        <v>15</v>
      </c>
    </row>
    <row r="87" spans="2:35" x14ac:dyDescent="0.25">
      <c r="B87" s="2"/>
      <c r="C87" s="28" t="s">
        <v>194</v>
      </c>
      <c r="D87" s="6">
        <v>84</v>
      </c>
      <c r="E87" s="6">
        <v>0</v>
      </c>
      <c r="J87" s="1"/>
      <c r="AE87" s="10">
        <v>83</v>
      </c>
      <c r="AF87" s="11" t="s">
        <v>195</v>
      </c>
      <c r="AG87" s="2">
        <v>16</v>
      </c>
      <c r="AH87" s="32"/>
      <c r="AI87" s="10" t="s">
        <v>20</v>
      </c>
    </row>
    <row r="88" spans="2:35" x14ac:dyDescent="0.25">
      <c r="B88" s="2"/>
      <c r="C88" s="28"/>
      <c r="D88" s="6">
        <v>85</v>
      </c>
      <c r="E88" s="6">
        <v>0</v>
      </c>
      <c r="J88" s="1"/>
      <c r="AE88" s="10">
        <v>84</v>
      </c>
      <c r="AF88" s="11" t="s">
        <v>196</v>
      </c>
      <c r="AG88" s="2">
        <v>8</v>
      </c>
      <c r="AH88" s="32"/>
      <c r="AI88" s="10" t="s">
        <v>22</v>
      </c>
    </row>
    <row r="89" spans="2:35" x14ac:dyDescent="0.25">
      <c r="B89" s="2"/>
      <c r="C89" s="6" t="s">
        <v>197</v>
      </c>
      <c r="D89" s="6">
        <v>86</v>
      </c>
      <c r="E89" s="6"/>
      <c r="J89" s="1"/>
      <c r="AE89" s="10"/>
      <c r="AF89" s="11"/>
      <c r="AG89" s="2"/>
      <c r="AH89" s="32"/>
      <c r="AI89" s="10"/>
    </row>
    <row r="90" spans="2:35" x14ac:dyDescent="0.25">
      <c r="B90" s="2"/>
      <c r="C90" s="6" t="s">
        <v>198</v>
      </c>
      <c r="D90" s="6">
        <v>87</v>
      </c>
      <c r="E90" s="6"/>
      <c r="J90" s="1"/>
      <c r="AE90" s="10"/>
      <c r="AF90" s="11"/>
      <c r="AG90" s="2"/>
      <c r="AH90" s="32"/>
      <c r="AI90" s="10"/>
    </row>
    <row r="91" spans="2:35" x14ac:dyDescent="0.25">
      <c r="B91" s="2"/>
      <c r="C91" s="2" t="s">
        <v>199</v>
      </c>
      <c r="D91" s="2">
        <v>88</v>
      </c>
      <c r="E91" s="2">
        <v>1</v>
      </c>
      <c r="F91" s="1" t="s">
        <v>200</v>
      </c>
      <c r="J91" s="1"/>
      <c r="AE91" s="10"/>
      <c r="AF91" s="11"/>
      <c r="AG91" s="2"/>
      <c r="AH91" s="32"/>
      <c r="AI91" s="10"/>
    </row>
    <row r="92" spans="2:35" x14ac:dyDescent="0.25">
      <c r="B92" s="26" t="s">
        <v>201</v>
      </c>
      <c r="C92" s="28" t="s">
        <v>202</v>
      </c>
      <c r="D92" s="6">
        <v>89</v>
      </c>
      <c r="E92" s="6">
        <v>55</v>
      </c>
      <c r="J92" s="1"/>
      <c r="AE92" s="10">
        <v>85</v>
      </c>
      <c r="AF92" s="11" t="s">
        <v>203</v>
      </c>
      <c r="AG92" s="2">
        <v>0</v>
      </c>
      <c r="AH92" s="32"/>
      <c r="AI92" s="10" t="s">
        <v>27</v>
      </c>
    </row>
    <row r="93" spans="2:35" x14ac:dyDescent="0.25">
      <c r="B93" s="26"/>
      <c r="C93" s="28"/>
      <c r="D93" s="6">
        <v>90</v>
      </c>
      <c r="E93" s="6">
        <v>66</v>
      </c>
      <c r="J93" s="1"/>
      <c r="AE93" s="10">
        <v>86</v>
      </c>
      <c r="AF93" s="11" t="s">
        <v>204</v>
      </c>
      <c r="AG93" s="2">
        <v>36</v>
      </c>
      <c r="AH93" s="32" t="s">
        <v>205</v>
      </c>
      <c r="AI93" s="10" t="s">
        <v>13</v>
      </c>
    </row>
    <row r="94" spans="2:35" x14ac:dyDescent="0.25">
      <c r="B94" s="26"/>
      <c r="C94" s="28" t="s">
        <v>206</v>
      </c>
      <c r="D94" s="6">
        <v>91</v>
      </c>
      <c r="E94" s="6">
        <v>5</v>
      </c>
      <c r="J94" s="1"/>
      <c r="AE94" s="10">
        <v>87</v>
      </c>
      <c r="AF94" s="11" t="s">
        <v>207</v>
      </c>
      <c r="AG94" s="2">
        <v>50</v>
      </c>
      <c r="AH94" s="32"/>
      <c r="AI94" s="10" t="s">
        <v>15</v>
      </c>
    </row>
    <row r="95" spans="2:35" x14ac:dyDescent="0.25">
      <c r="B95" s="26"/>
      <c r="C95" s="28"/>
      <c r="D95" s="6">
        <v>92</v>
      </c>
      <c r="E95" s="6">
        <v>80</v>
      </c>
      <c r="J95" s="1"/>
      <c r="AE95" s="10">
        <v>88</v>
      </c>
      <c r="AF95" s="11" t="s">
        <v>208</v>
      </c>
      <c r="AG95" s="2">
        <v>16</v>
      </c>
      <c r="AH95" s="32"/>
      <c r="AI95" s="10" t="s">
        <v>20</v>
      </c>
    </row>
    <row r="96" spans="2:35" x14ac:dyDescent="0.25">
      <c r="B96" s="26"/>
      <c r="C96" s="6" t="s">
        <v>209</v>
      </c>
      <c r="D96" s="6">
        <v>93</v>
      </c>
      <c r="E96" s="6"/>
      <c r="J96" s="1"/>
      <c r="AE96" s="10"/>
      <c r="AF96" s="11"/>
      <c r="AG96" s="2"/>
      <c r="AH96" s="32"/>
      <c r="AI96" s="10"/>
    </row>
    <row r="97" spans="2:35" x14ac:dyDescent="0.25">
      <c r="B97" s="26"/>
      <c r="C97" s="26" t="s">
        <v>72</v>
      </c>
      <c r="D97" s="2">
        <v>94</v>
      </c>
      <c r="E97" s="2">
        <v>1</v>
      </c>
      <c r="F97" s="1" t="s">
        <v>210</v>
      </c>
      <c r="J97" s="1"/>
      <c r="AE97" s="10">
        <v>89</v>
      </c>
      <c r="AF97" s="11" t="s">
        <v>211</v>
      </c>
      <c r="AG97" s="2">
        <v>8</v>
      </c>
      <c r="AH97" s="32"/>
      <c r="AI97" s="10" t="s">
        <v>22</v>
      </c>
    </row>
    <row r="98" spans="2:35" x14ac:dyDescent="0.25">
      <c r="B98" s="26"/>
      <c r="C98" s="26"/>
      <c r="D98" s="2">
        <v>95</v>
      </c>
      <c r="E98" s="2">
        <v>1</v>
      </c>
      <c r="F98" s="1" t="s">
        <v>212</v>
      </c>
      <c r="J98" s="1"/>
      <c r="AE98" s="10">
        <v>90</v>
      </c>
      <c r="AF98" s="11" t="s">
        <v>213</v>
      </c>
      <c r="AG98" s="2">
        <v>0</v>
      </c>
      <c r="AH98" s="32"/>
      <c r="AI98" s="10" t="s">
        <v>27</v>
      </c>
    </row>
    <row r="99" spans="2:35" x14ac:dyDescent="0.25">
      <c r="B99" s="26"/>
      <c r="C99" s="26">
        <v>20</v>
      </c>
      <c r="D99" s="2">
        <v>96</v>
      </c>
      <c r="E99" s="2">
        <v>3</v>
      </c>
      <c r="F99" s="1" t="s">
        <v>214</v>
      </c>
      <c r="J99" s="1"/>
      <c r="AE99" s="10">
        <v>91</v>
      </c>
      <c r="AF99" s="11" t="s">
        <v>215</v>
      </c>
      <c r="AG99" s="2">
        <v>32</v>
      </c>
      <c r="AH99" s="32" t="s">
        <v>216</v>
      </c>
      <c r="AI99" s="10" t="s">
        <v>13</v>
      </c>
    </row>
    <row r="100" spans="2:35" x14ac:dyDescent="0.25">
      <c r="B100" s="26"/>
      <c r="C100" s="26"/>
      <c r="D100" s="2">
        <v>97</v>
      </c>
      <c r="E100" s="2">
        <v>232</v>
      </c>
      <c r="J100" s="1"/>
      <c r="AE100" s="10">
        <v>92</v>
      </c>
      <c r="AF100" s="11" t="s">
        <v>217</v>
      </c>
      <c r="AG100" s="2">
        <v>64</v>
      </c>
      <c r="AH100" s="32"/>
      <c r="AI100" s="10" t="s">
        <v>15</v>
      </c>
    </row>
    <row r="101" spans="2:35" x14ac:dyDescent="0.25">
      <c r="B101" s="26"/>
      <c r="C101" s="26">
        <v>21</v>
      </c>
      <c r="D101" s="2">
        <v>98</v>
      </c>
      <c r="E101" s="2">
        <v>3</v>
      </c>
      <c r="J101" s="1"/>
      <c r="AE101" s="10">
        <v>93</v>
      </c>
      <c r="AF101" s="11" t="s">
        <v>218</v>
      </c>
      <c r="AG101" s="2">
        <v>8</v>
      </c>
      <c r="AH101" s="32"/>
      <c r="AI101" s="10" t="s">
        <v>20</v>
      </c>
    </row>
    <row r="102" spans="2:35" x14ac:dyDescent="0.25">
      <c r="B102" s="26"/>
      <c r="C102" s="26"/>
      <c r="D102" s="2">
        <v>99</v>
      </c>
      <c r="E102" s="2">
        <v>232</v>
      </c>
      <c r="J102" s="1"/>
      <c r="AE102" s="10">
        <v>94</v>
      </c>
      <c r="AF102" s="11" t="s">
        <v>219</v>
      </c>
      <c r="AG102" s="2">
        <v>4</v>
      </c>
      <c r="AH102" s="32"/>
      <c r="AI102" s="10" t="s">
        <v>22</v>
      </c>
    </row>
    <row r="103" spans="2:35" x14ac:dyDescent="0.25">
      <c r="B103" s="26"/>
      <c r="C103" s="26">
        <v>22</v>
      </c>
      <c r="D103" s="2">
        <v>100</v>
      </c>
      <c r="E103" s="2">
        <v>7</v>
      </c>
      <c r="J103" s="1"/>
      <c r="AE103" s="10">
        <v>95</v>
      </c>
      <c r="AF103" s="11" t="s">
        <v>220</v>
      </c>
      <c r="AG103" s="2">
        <v>0</v>
      </c>
      <c r="AH103" s="32"/>
      <c r="AI103" s="10" t="s">
        <v>27</v>
      </c>
    </row>
    <row r="104" spans="2:35" x14ac:dyDescent="0.25">
      <c r="B104" s="26"/>
      <c r="C104" s="26"/>
      <c r="D104" s="2">
        <v>101</v>
      </c>
      <c r="E104" s="2">
        <v>128</v>
      </c>
      <c r="J104" s="1"/>
      <c r="AE104" s="10">
        <v>96</v>
      </c>
      <c r="AF104" s="11" t="s">
        <v>221</v>
      </c>
      <c r="AG104" s="2">
        <v>32</v>
      </c>
      <c r="AH104" s="32" t="s">
        <v>222</v>
      </c>
      <c r="AI104" s="10" t="s">
        <v>13</v>
      </c>
    </row>
    <row r="105" spans="2:35" x14ac:dyDescent="0.25">
      <c r="B105" s="26"/>
      <c r="C105" s="26">
        <v>23</v>
      </c>
      <c r="D105" s="2">
        <v>102</v>
      </c>
      <c r="E105" s="2">
        <v>7</v>
      </c>
      <c r="J105" s="1"/>
      <c r="AE105" s="10">
        <v>97</v>
      </c>
      <c r="AF105" s="11" t="s">
        <v>223</v>
      </c>
      <c r="AG105" s="2">
        <v>64</v>
      </c>
      <c r="AH105" s="32"/>
      <c r="AI105" s="10" t="s">
        <v>15</v>
      </c>
    </row>
    <row r="106" spans="2:35" x14ac:dyDescent="0.25">
      <c r="B106" s="26"/>
      <c r="C106" s="26"/>
      <c r="D106" s="2">
        <v>103</v>
      </c>
      <c r="E106" s="2">
        <v>128</v>
      </c>
      <c r="J106" s="1"/>
      <c r="AE106" s="10">
        <v>98</v>
      </c>
      <c r="AF106" s="11" t="s">
        <v>224</v>
      </c>
      <c r="AG106" s="2">
        <v>8</v>
      </c>
      <c r="AH106" s="32"/>
      <c r="AI106" s="10" t="s">
        <v>20</v>
      </c>
    </row>
    <row r="107" spans="2:35" x14ac:dyDescent="0.25">
      <c r="B107" s="26"/>
      <c r="C107" s="26">
        <v>27</v>
      </c>
      <c r="D107" s="2">
        <v>104</v>
      </c>
      <c r="E107" s="2">
        <v>0</v>
      </c>
      <c r="J107" s="1"/>
      <c r="AE107" s="10">
        <v>99</v>
      </c>
      <c r="AF107" s="11" t="s">
        <v>225</v>
      </c>
      <c r="AG107" s="2">
        <v>4</v>
      </c>
      <c r="AH107" s="32"/>
      <c r="AI107" s="10" t="s">
        <v>22</v>
      </c>
    </row>
    <row r="108" spans="2:35" x14ac:dyDescent="0.25">
      <c r="B108" s="26"/>
      <c r="C108" s="26"/>
      <c r="D108" s="2">
        <v>105</v>
      </c>
      <c r="E108" s="2">
        <v>100</v>
      </c>
      <c r="J108" s="1"/>
      <c r="AE108" s="10">
        <v>100</v>
      </c>
      <c r="AF108" s="11" t="s">
        <v>226</v>
      </c>
      <c r="AG108" s="2">
        <v>0</v>
      </c>
      <c r="AH108" s="32"/>
      <c r="AI108" s="10" t="s">
        <v>27</v>
      </c>
    </row>
    <row r="109" spans="2:35" x14ac:dyDescent="0.25">
      <c r="B109" s="26"/>
      <c r="C109" s="26" t="s">
        <v>93</v>
      </c>
      <c r="D109" s="2">
        <v>106</v>
      </c>
      <c r="E109" s="2">
        <v>64</v>
      </c>
      <c r="J109" s="1"/>
      <c r="AE109" s="10">
        <v>101</v>
      </c>
      <c r="AF109" s="11" t="s">
        <v>227</v>
      </c>
      <c r="AG109" s="2">
        <v>32</v>
      </c>
      <c r="AH109" s="32" t="s">
        <v>228</v>
      </c>
      <c r="AI109" s="10" t="s">
        <v>13</v>
      </c>
    </row>
    <row r="110" spans="2:35" x14ac:dyDescent="0.25">
      <c r="B110" s="26"/>
      <c r="C110" s="26"/>
      <c r="D110" s="2">
        <v>107</v>
      </c>
      <c r="E110" s="2">
        <v>40</v>
      </c>
      <c r="J110" s="1"/>
      <c r="AE110" s="10">
        <v>102</v>
      </c>
      <c r="AF110" s="11" t="s">
        <v>229</v>
      </c>
      <c r="AG110" s="2">
        <v>64</v>
      </c>
      <c r="AH110" s="32"/>
      <c r="AI110" s="10" t="s">
        <v>15</v>
      </c>
    </row>
    <row r="111" spans="2:35" x14ac:dyDescent="0.25">
      <c r="B111" s="26"/>
      <c r="C111" s="26" t="s">
        <v>96</v>
      </c>
      <c r="D111" s="2">
        <v>108</v>
      </c>
      <c r="E111" s="2">
        <v>64</v>
      </c>
      <c r="J111" s="1"/>
      <c r="AE111" s="10">
        <v>103</v>
      </c>
      <c r="AF111" s="11" t="s">
        <v>230</v>
      </c>
      <c r="AG111" s="2">
        <v>8</v>
      </c>
      <c r="AH111" s="32"/>
      <c r="AI111" s="10" t="s">
        <v>20</v>
      </c>
    </row>
    <row r="112" spans="2:35" x14ac:dyDescent="0.25">
      <c r="B112" s="26"/>
      <c r="C112" s="26"/>
      <c r="D112" s="2">
        <v>109</v>
      </c>
      <c r="E112" s="2">
        <v>40</v>
      </c>
      <c r="J112" s="1"/>
      <c r="AE112" s="10">
        <v>104</v>
      </c>
      <c r="AF112" s="11" t="s">
        <v>231</v>
      </c>
      <c r="AG112" s="2">
        <v>4</v>
      </c>
      <c r="AH112" s="32"/>
      <c r="AI112" s="10" t="s">
        <v>22</v>
      </c>
    </row>
    <row r="113" spans="2:35" x14ac:dyDescent="0.25">
      <c r="B113" s="26"/>
      <c r="C113" s="26" t="s">
        <v>100</v>
      </c>
      <c r="D113" s="2">
        <v>110</v>
      </c>
      <c r="E113" s="2">
        <v>63</v>
      </c>
      <c r="J113" s="1"/>
      <c r="AE113" s="10">
        <v>105</v>
      </c>
      <c r="AF113" s="11" t="s">
        <v>232</v>
      </c>
      <c r="AG113" s="2">
        <v>0</v>
      </c>
      <c r="AH113" s="32"/>
      <c r="AI113" s="10" t="s">
        <v>27</v>
      </c>
    </row>
    <row r="114" spans="2:35" x14ac:dyDescent="0.25">
      <c r="B114" s="26"/>
      <c r="C114" s="26"/>
      <c r="D114" s="2">
        <v>111</v>
      </c>
      <c r="E114" s="2">
        <v>255</v>
      </c>
      <c r="J114" s="1"/>
      <c r="AE114" s="10">
        <v>106</v>
      </c>
      <c r="AF114" s="11" t="s">
        <v>233</v>
      </c>
      <c r="AG114" s="2">
        <v>32</v>
      </c>
      <c r="AH114" s="32" t="s">
        <v>234</v>
      </c>
      <c r="AI114" s="10" t="s">
        <v>13</v>
      </c>
    </row>
    <row r="115" spans="2:35" x14ac:dyDescent="0.25">
      <c r="B115" s="26"/>
      <c r="C115" s="26" t="s">
        <v>103</v>
      </c>
      <c r="D115" s="2">
        <v>112</v>
      </c>
      <c r="E115" s="2">
        <v>63</v>
      </c>
      <c r="J115" s="1"/>
      <c r="AE115" s="10">
        <v>107</v>
      </c>
      <c r="AF115" s="11" t="s">
        <v>235</v>
      </c>
      <c r="AG115" s="2">
        <v>64</v>
      </c>
      <c r="AH115" s="32"/>
      <c r="AI115" s="10" t="s">
        <v>15</v>
      </c>
    </row>
    <row r="116" spans="2:35" x14ac:dyDescent="0.25">
      <c r="B116" s="26"/>
      <c r="C116" s="26"/>
      <c r="D116" s="2">
        <v>113</v>
      </c>
      <c r="E116" s="2">
        <v>255</v>
      </c>
      <c r="J116" s="1"/>
      <c r="AE116" s="10">
        <v>108</v>
      </c>
      <c r="AF116" s="11" t="s">
        <v>236</v>
      </c>
      <c r="AG116" s="2">
        <v>8</v>
      </c>
      <c r="AH116" s="32"/>
      <c r="AI116" s="10" t="s">
        <v>20</v>
      </c>
    </row>
    <row r="117" spans="2:35" x14ac:dyDescent="0.25">
      <c r="B117" s="2"/>
      <c r="C117" s="2" t="s">
        <v>237</v>
      </c>
      <c r="D117" s="2">
        <v>114</v>
      </c>
      <c r="E117" s="2">
        <v>2</v>
      </c>
      <c r="J117" s="1"/>
      <c r="AE117" s="10">
        <v>109</v>
      </c>
      <c r="AF117" s="11" t="s">
        <v>238</v>
      </c>
      <c r="AG117" s="2">
        <v>4</v>
      </c>
      <c r="AH117" s="32"/>
      <c r="AI117" s="10" t="s">
        <v>22</v>
      </c>
    </row>
    <row r="118" spans="2:35" x14ac:dyDescent="0.25">
      <c r="B118" s="2"/>
      <c r="C118" s="2" t="s">
        <v>239</v>
      </c>
      <c r="D118" s="2">
        <v>115</v>
      </c>
      <c r="E118" s="2">
        <v>2</v>
      </c>
      <c r="J118" s="1"/>
      <c r="AE118" s="10">
        <v>110</v>
      </c>
      <c r="AF118" s="11" t="s">
        <v>240</v>
      </c>
      <c r="AG118" s="2">
        <v>0</v>
      </c>
      <c r="AH118" s="32"/>
      <c r="AI118" s="10" t="s">
        <v>27</v>
      </c>
    </row>
    <row r="119" spans="2:35" x14ac:dyDescent="0.25">
      <c r="B119" s="2"/>
      <c r="C119" s="2" t="s">
        <v>241</v>
      </c>
      <c r="D119" s="2">
        <v>116</v>
      </c>
      <c r="E119" s="2"/>
      <c r="F119" s="2" t="s">
        <v>242</v>
      </c>
      <c r="J119" s="1"/>
      <c r="AE119" s="10">
        <v>111</v>
      </c>
      <c r="AF119" s="11" t="s">
        <v>243</v>
      </c>
      <c r="AG119" s="2">
        <v>32</v>
      </c>
      <c r="AH119" s="32" t="s">
        <v>244</v>
      </c>
      <c r="AI119" s="10" t="s">
        <v>13</v>
      </c>
    </row>
    <row r="120" spans="2:35" x14ac:dyDescent="0.25">
      <c r="B120" s="2"/>
      <c r="C120" s="2" t="s">
        <v>245</v>
      </c>
      <c r="D120" s="2">
        <v>117</v>
      </c>
      <c r="E120" s="2"/>
      <c r="F120" s="2" t="s">
        <v>214</v>
      </c>
      <c r="J120" s="1"/>
      <c r="AE120" s="10">
        <v>112</v>
      </c>
      <c r="AF120" s="11" t="s">
        <v>246</v>
      </c>
      <c r="AG120" s="2">
        <v>64</v>
      </c>
      <c r="AH120" s="32"/>
      <c r="AI120" s="10" t="s">
        <v>15</v>
      </c>
    </row>
    <row r="121" spans="2:35" x14ac:dyDescent="0.25">
      <c r="B121" s="2"/>
      <c r="C121" s="13" t="s">
        <v>247</v>
      </c>
      <c r="D121" s="6">
        <v>118</v>
      </c>
      <c r="E121" s="2"/>
      <c r="J121" s="1" t="s">
        <v>248</v>
      </c>
      <c r="AE121" s="10">
        <v>113</v>
      </c>
      <c r="AF121" s="11" t="s">
        <v>249</v>
      </c>
      <c r="AG121" s="2">
        <v>8</v>
      </c>
      <c r="AH121" s="32"/>
      <c r="AI121" s="10" t="s">
        <v>20</v>
      </c>
    </row>
    <row r="122" spans="2:35" x14ac:dyDescent="0.25">
      <c r="B122" s="2"/>
      <c r="C122" s="6" t="s">
        <v>250</v>
      </c>
      <c r="D122" s="6">
        <v>119</v>
      </c>
      <c r="E122" s="2"/>
      <c r="F122" s="1" t="s">
        <v>251</v>
      </c>
      <c r="J122" s="1"/>
      <c r="AE122" s="10">
        <v>114</v>
      </c>
      <c r="AF122" s="11" t="s">
        <v>252</v>
      </c>
      <c r="AG122" s="2">
        <v>4</v>
      </c>
      <c r="AH122" s="32"/>
      <c r="AI122" s="10" t="s">
        <v>22</v>
      </c>
    </row>
    <row r="123" spans="2:35" x14ac:dyDescent="0.25">
      <c r="B123" s="2"/>
      <c r="C123" s="6" t="s">
        <v>253</v>
      </c>
      <c r="D123" s="6">
        <v>120</v>
      </c>
      <c r="E123" s="2"/>
      <c r="J123" s="1"/>
      <c r="AE123" s="10">
        <v>115</v>
      </c>
      <c r="AF123" s="11" t="s">
        <v>254</v>
      </c>
      <c r="AG123" s="2">
        <v>0</v>
      </c>
      <c r="AH123" s="32"/>
      <c r="AI123" s="10" t="s">
        <v>27</v>
      </c>
    </row>
    <row r="124" spans="2:35" x14ac:dyDescent="0.25">
      <c r="B124" s="2"/>
      <c r="C124" s="6" t="s">
        <v>255</v>
      </c>
      <c r="D124" s="6">
        <v>121</v>
      </c>
      <c r="E124" s="2"/>
      <c r="J124" s="1"/>
      <c r="AE124" s="10">
        <v>116</v>
      </c>
      <c r="AF124" s="11" t="s">
        <v>256</v>
      </c>
      <c r="AG124" s="2">
        <v>32</v>
      </c>
      <c r="AH124" s="32" t="s">
        <v>257</v>
      </c>
      <c r="AI124" s="10" t="s">
        <v>13</v>
      </c>
    </row>
    <row r="125" spans="2:35" x14ac:dyDescent="0.25">
      <c r="B125" s="2"/>
      <c r="C125" s="6" t="s">
        <v>258</v>
      </c>
      <c r="D125" s="6">
        <v>122</v>
      </c>
      <c r="E125" s="2"/>
      <c r="J125" s="1"/>
      <c r="AE125" s="10">
        <v>117</v>
      </c>
      <c r="AF125" s="11" t="s">
        <v>259</v>
      </c>
      <c r="AG125" s="2">
        <v>64</v>
      </c>
      <c r="AH125" s="32"/>
      <c r="AI125" s="10" t="s">
        <v>15</v>
      </c>
    </row>
    <row r="126" spans="2:35" x14ac:dyDescent="0.25">
      <c r="B126" s="2"/>
      <c r="C126" s="2" t="s">
        <v>260</v>
      </c>
      <c r="D126" s="2">
        <v>123</v>
      </c>
      <c r="E126" s="2"/>
      <c r="J126" s="1"/>
      <c r="AE126" s="10">
        <v>118</v>
      </c>
      <c r="AF126" s="11" t="s">
        <v>261</v>
      </c>
      <c r="AG126" s="2">
        <v>8</v>
      </c>
      <c r="AH126" s="32"/>
      <c r="AI126" s="10" t="s">
        <v>20</v>
      </c>
    </row>
    <row r="127" spans="2:35" x14ac:dyDescent="0.25">
      <c r="B127" s="2"/>
      <c r="C127" s="2" t="s">
        <v>262</v>
      </c>
      <c r="D127" s="2">
        <v>124</v>
      </c>
      <c r="E127" s="2"/>
      <c r="F127" s="1">
        <v>66</v>
      </c>
      <c r="J127" s="1"/>
      <c r="AE127" s="10">
        <v>119</v>
      </c>
      <c r="AF127" s="11" t="s">
        <v>263</v>
      </c>
      <c r="AG127" s="2">
        <v>4</v>
      </c>
      <c r="AH127" s="32"/>
      <c r="AI127" s="10" t="s">
        <v>22</v>
      </c>
    </row>
    <row r="128" spans="2:35" x14ac:dyDescent="0.25">
      <c r="B128" s="2"/>
      <c r="C128" s="2" t="s">
        <v>264</v>
      </c>
      <c r="D128" s="2">
        <v>125</v>
      </c>
      <c r="E128" s="2"/>
      <c r="F128" s="1">
        <v>255</v>
      </c>
      <c r="J128" s="1"/>
      <c r="AE128" s="10">
        <v>120</v>
      </c>
      <c r="AF128" s="11" t="s">
        <v>265</v>
      </c>
      <c r="AG128" s="2">
        <v>0</v>
      </c>
      <c r="AH128" s="32"/>
      <c r="AI128" s="10" t="s">
        <v>27</v>
      </c>
    </row>
    <row r="129" spans="2:35" x14ac:dyDescent="0.25">
      <c r="B129" s="2"/>
      <c r="C129" s="2" t="s">
        <v>266</v>
      </c>
      <c r="D129" s="2">
        <v>126</v>
      </c>
      <c r="E129" s="2"/>
      <c r="J129" s="1"/>
      <c r="AE129" s="10">
        <v>121</v>
      </c>
      <c r="AF129" s="11" t="s">
        <v>267</v>
      </c>
      <c r="AG129" s="2">
        <v>30</v>
      </c>
      <c r="AH129" s="33" t="s">
        <v>268</v>
      </c>
      <c r="AI129" s="10" t="s">
        <v>13</v>
      </c>
    </row>
    <row r="130" spans="2:35" x14ac:dyDescent="0.25">
      <c r="B130" s="2"/>
      <c r="C130" s="2" t="s">
        <v>269</v>
      </c>
      <c r="D130" s="2">
        <v>127</v>
      </c>
      <c r="E130" s="2"/>
      <c r="J130" s="1"/>
      <c r="AE130" s="10">
        <v>122</v>
      </c>
      <c r="AF130" s="11" t="s">
        <v>270</v>
      </c>
      <c r="AG130" s="2">
        <v>50</v>
      </c>
      <c r="AH130" s="33"/>
      <c r="AI130" s="10" t="s">
        <v>15</v>
      </c>
    </row>
    <row r="131" spans="2:35" x14ac:dyDescent="0.25">
      <c r="B131" s="2"/>
      <c r="C131" s="2" t="s">
        <v>271</v>
      </c>
      <c r="D131" s="2">
        <v>128</v>
      </c>
      <c r="E131" s="2"/>
      <c r="J131" s="1"/>
      <c r="AE131" s="10">
        <v>123</v>
      </c>
      <c r="AF131" s="11" t="s">
        <v>272</v>
      </c>
      <c r="AG131" s="2">
        <v>8</v>
      </c>
      <c r="AH131" s="33"/>
      <c r="AI131" s="10" t="s">
        <v>20</v>
      </c>
    </row>
    <row r="132" spans="2:35" x14ac:dyDescent="0.25">
      <c r="B132" s="2"/>
      <c r="C132" s="2" t="s">
        <v>273</v>
      </c>
      <c r="D132" s="2">
        <v>129</v>
      </c>
      <c r="E132" s="2"/>
      <c r="F132" s="1" t="s">
        <v>274</v>
      </c>
      <c r="J132" s="1"/>
      <c r="AE132" s="10">
        <v>124</v>
      </c>
      <c r="AF132" s="11" t="s">
        <v>275</v>
      </c>
      <c r="AG132" s="2">
        <v>8</v>
      </c>
      <c r="AH132" s="33"/>
      <c r="AI132" s="10" t="s">
        <v>22</v>
      </c>
    </row>
    <row r="133" spans="2:35" x14ac:dyDescent="0.25">
      <c r="B133" s="2"/>
      <c r="C133" s="2" t="s">
        <v>276</v>
      </c>
      <c r="D133" s="2">
        <v>130</v>
      </c>
      <c r="E133" s="2"/>
      <c r="F133" s="1" t="s">
        <v>277</v>
      </c>
      <c r="J133" s="1"/>
      <c r="AE133" s="10">
        <v>125</v>
      </c>
      <c r="AF133" s="11" t="s">
        <v>278</v>
      </c>
      <c r="AG133" s="2">
        <v>25</v>
      </c>
      <c r="AH133" s="33" t="s">
        <v>279</v>
      </c>
      <c r="AI133" s="10" t="s">
        <v>13</v>
      </c>
    </row>
    <row r="134" spans="2:35" x14ac:dyDescent="0.25">
      <c r="B134" s="2"/>
      <c r="C134" s="2" t="s">
        <v>280</v>
      </c>
      <c r="D134" s="2">
        <v>131</v>
      </c>
      <c r="E134" s="2"/>
      <c r="F134" s="30" t="s">
        <v>281</v>
      </c>
      <c r="J134" s="1"/>
      <c r="AE134" s="10">
        <v>126</v>
      </c>
      <c r="AF134" s="11" t="s">
        <v>282</v>
      </c>
      <c r="AG134" s="2">
        <v>180</v>
      </c>
      <c r="AH134" s="33"/>
      <c r="AI134" s="10" t="s">
        <v>15</v>
      </c>
    </row>
    <row r="135" spans="2:35" x14ac:dyDescent="0.25">
      <c r="B135" s="2"/>
      <c r="C135" s="2" t="s">
        <v>283</v>
      </c>
      <c r="D135" s="2">
        <v>132</v>
      </c>
      <c r="E135" s="2"/>
      <c r="F135" s="31"/>
      <c r="J135" s="1"/>
      <c r="AE135" s="10">
        <v>127</v>
      </c>
      <c r="AF135" s="11" t="s">
        <v>284</v>
      </c>
      <c r="AG135" s="2">
        <v>40</v>
      </c>
      <c r="AH135" s="33"/>
      <c r="AI135" s="10" t="s">
        <v>20</v>
      </c>
    </row>
    <row r="136" spans="2:35" x14ac:dyDescent="0.25">
      <c r="B136" s="2"/>
      <c r="C136" s="2" t="s">
        <v>285</v>
      </c>
      <c r="D136" s="2">
        <v>133</v>
      </c>
      <c r="E136" s="2"/>
      <c r="F136" s="31"/>
      <c r="J136" s="1"/>
      <c r="AE136" s="10">
        <v>128</v>
      </c>
      <c r="AF136" s="11" t="s">
        <v>286</v>
      </c>
      <c r="AG136" s="2">
        <v>8</v>
      </c>
      <c r="AH136" s="33"/>
      <c r="AI136" s="10" t="s">
        <v>22</v>
      </c>
    </row>
    <row r="137" spans="2:35" x14ac:dyDescent="0.25">
      <c r="B137" s="1"/>
      <c r="C137" s="34" t="s">
        <v>453</v>
      </c>
      <c r="D137" s="1">
        <v>134</v>
      </c>
      <c r="F137" s="29" t="s">
        <v>287</v>
      </c>
      <c r="J137" s="1"/>
      <c r="AE137" s="10"/>
      <c r="AF137" s="11"/>
      <c r="AG137" s="2"/>
      <c r="AH137" s="12"/>
      <c r="AI137" s="10"/>
    </row>
    <row r="138" spans="2:35" x14ac:dyDescent="0.25">
      <c r="B138" s="1"/>
      <c r="C138" s="29"/>
      <c r="D138" s="1">
        <v>135</v>
      </c>
      <c r="F138" s="29"/>
      <c r="J138" s="1"/>
      <c r="AE138" s="10"/>
      <c r="AF138" s="11"/>
      <c r="AG138" s="2"/>
      <c r="AH138" s="12"/>
      <c r="AI138" s="10"/>
    </row>
    <row r="139" spans="2:35" x14ac:dyDescent="0.25">
      <c r="B139" s="1"/>
      <c r="C139" s="1" t="s">
        <v>288</v>
      </c>
      <c r="D139" s="1">
        <v>136</v>
      </c>
      <c r="F139" s="1" t="s">
        <v>289</v>
      </c>
      <c r="J139" s="1"/>
      <c r="AE139" s="10">
        <v>129</v>
      </c>
      <c r="AF139" s="11" t="s">
        <v>290</v>
      </c>
      <c r="AG139" s="2">
        <v>56</v>
      </c>
      <c r="AH139" s="33" t="s">
        <v>291</v>
      </c>
      <c r="AI139" s="10" t="s">
        <v>13</v>
      </c>
    </row>
    <row r="140" spans="2:35" x14ac:dyDescent="0.25">
      <c r="B140" s="1"/>
      <c r="C140" s="1" t="s">
        <v>292</v>
      </c>
      <c r="D140" s="1">
        <v>137</v>
      </c>
      <c r="F140" s="1" t="s">
        <v>293</v>
      </c>
      <c r="J140" s="1"/>
      <c r="AE140" s="10">
        <v>130</v>
      </c>
      <c r="AF140" s="11" t="s">
        <v>294</v>
      </c>
      <c r="AG140" s="2">
        <v>30</v>
      </c>
      <c r="AH140" s="33"/>
      <c r="AI140" s="10" t="s">
        <v>15</v>
      </c>
    </row>
    <row r="141" spans="2:35" x14ac:dyDescent="0.25">
      <c r="B141" s="1"/>
      <c r="J141" s="1"/>
      <c r="AE141" s="10">
        <v>131</v>
      </c>
      <c r="AF141" s="11" t="s">
        <v>295</v>
      </c>
      <c r="AG141" s="2">
        <v>30</v>
      </c>
      <c r="AH141" s="33" t="s">
        <v>296</v>
      </c>
      <c r="AI141" s="10" t="s">
        <v>13</v>
      </c>
    </row>
    <row r="142" spans="2:35" ht="43.2" x14ac:dyDescent="0.25">
      <c r="B142" s="1"/>
      <c r="C142" s="1" t="s">
        <v>297</v>
      </c>
      <c r="D142" s="1">
        <v>139</v>
      </c>
      <c r="F142" s="36" t="s">
        <v>454</v>
      </c>
      <c r="J142" s="1"/>
      <c r="AE142" s="10">
        <v>132</v>
      </c>
      <c r="AF142" s="11" t="s">
        <v>298</v>
      </c>
      <c r="AG142" s="2">
        <v>30</v>
      </c>
      <c r="AH142" s="33"/>
      <c r="AI142" s="10" t="s">
        <v>15</v>
      </c>
    </row>
    <row r="143" spans="2:35" x14ac:dyDescent="0.25">
      <c r="B143" s="1"/>
      <c r="C143" s="1" t="s">
        <v>299</v>
      </c>
      <c r="D143" s="1">
        <v>140</v>
      </c>
      <c r="F143" s="35" t="s">
        <v>455</v>
      </c>
      <c r="J143" s="1"/>
      <c r="AE143" s="10">
        <v>133</v>
      </c>
      <c r="AF143" s="14" t="s">
        <v>300</v>
      </c>
      <c r="AG143" s="2">
        <v>80</v>
      </c>
      <c r="AH143" s="10" t="s">
        <v>301</v>
      </c>
      <c r="AI143" s="10" t="s">
        <v>302</v>
      </c>
    </row>
    <row r="144" spans="2:35" x14ac:dyDescent="0.25">
      <c r="B144" s="1"/>
      <c r="C144" s="1" t="s">
        <v>303</v>
      </c>
      <c r="D144" s="1">
        <v>141</v>
      </c>
      <c r="F144" s="1" t="s">
        <v>304</v>
      </c>
      <c r="J144" s="1"/>
      <c r="AE144" s="10">
        <v>134</v>
      </c>
      <c r="AF144" s="11" t="s">
        <v>305</v>
      </c>
      <c r="AG144" s="2">
        <v>80</v>
      </c>
      <c r="AH144" s="33" t="s">
        <v>306</v>
      </c>
      <c r="AI144" s="10" t="s">
        <v>307</v>
      </c>
    </row>
    <row r="145" spans="2:35" x14ac:dyDescent="0.25">
      <c r="B145" s="1"/>
      <c r="C145" s="1" t="s">
        <v>308</v>
      </c>
      <c r="D145" s="1" t="s">
        <v>309</v>
      </c>
      <c r="F145" s="1" t="s">
        <v>310</v>
      </c>
      <c r="J145" s="1"/>
      <c r="AE145" s="10">
        <v>135</v>
      </c>
      <c r="AF145" s="11" t="s">
        <v>311</v>
      </c>
      <c r="AG145" s="2">
        <v>80</v>
      </c>
      <c r="AH145" s="33"/>
      <c r="AI145" s="10" t="s">
        <v>312</v>
      </c>
    </row>
    <row r="146" spans="2:35" x14ac:dyDescent="0.25">
      <c r="B146" s="1"/>
      <c r="C146" s="1" t="s">
        <v>313</v>
      </c>
      <c r="D146" s="1">
        <v>147</v>
      </c>
      <c r="F146" s="1" t="s">
        <v>304</v>
      </c>
      <c r="J146" s="1"/>
      <c r="AE146" s="10">
        <v>136</v>
      </c>
      <c r="AF146" s="11" t="s">
        <v>314</v>
      </c>
      <c r="AG146" s="2">
        <v>5</v>
      </c>
      <c r="AH146" s="33"/>
      <c r="AI146" s="10" t="s">
        <v>315</v>
      </c>
    </row>
    <row r="147" spans="2:35" x14ac:dyDescent="0.25">
      <c r="B147" s="1"/>
      <c r="C147" s="1" t="s">
        <v>316</v>
      </c>
      <c r="D147" s="1" t="s">
        <v>317</v>
      </c>
      <c r="F147" s="1" t="s">
        <v>318</v>
      </c>
      <c r="J147" s="1"/>
      <c r="AE147" s="10">
        <v>137</v>
      </c>
      <c r="AF147" s="11" t="s">
        <v>319</v>
      </c>
      <c r="AG147" s="2">
        <v>0</v>
      </c>
      <c r="AH147" s="33"/>
      <c r="AI147" s="10" t="s">
        <v>320</v>
      </c>
    </row>
    <row r="148" spans="2:35" x14ac:dyDescent="0.25">
      <c r="B148" s="1"/>
      <c r="C148" s="1" t="s">
        <v>321</v>
      </c>
      <c r="D148" s="1">
        <v>152</v>
      </c>
      <c r="F148" s="1" t="s">
        <v>322</v>
      </c>
      <c r="J148" s="1"/>
      <c r="AE148" s="10">
        <v>138</v>
      </c>
      <c r="AF148" s="11" t="s">
        <v>323</v>
      </c>
      <c r="AG148" s="2">
        <v>64</v>
      </c>
      <c r="AH148" s="33"/>
      <c r="AI148" s="10" t="s">
        <v>324</v>
      </c>
    </row>
    <row r="149" spans="2:35" x14ac:dyDescent="0.25">
      <c r="B149" s="1"/>
      <c r="C149" s="1" t="s">
        <v>325</v>
      </c>
      <c r="D149" s="1" t="s">
        <v>326</v>
      </c>
      <c r="F149" s="1" t="s">
        <v>327</v>
      </c>
      <c r="J149" s="1"/>
      <c r="AE149" s="10">
        <v>139</v>
      </c>
      <c r="AF149" s="11" t="s">
        <v>328</v>
      </c>
      <c r="AG149" s="2">
        <v>60</v>
      </c>
      <c r="AH149" s="33"/>
      <c r="AI149" s="10" t="s">
        <v>329</v>
      </c>
    </row>
    <row r="150" spans="2:35" x14ac:dyDescent="0.25">
      <c r="B150" s="1"/>
      <c r="C150" s="1" t="s">
        <v>330</v>
      </c>
      <c r="D150" s="1">
        <v>168</v>
      </c>
      <c r="F150" s="1" t="s">
        <v>331</v>
      </c>
      <c r="J150" s="1"/>
      <c r="AE150" s="10">
        <v>140</v>
      </c>
      <c r="AF150" s="11" t="s">
        <v>332</v>
      </c>
      <c r="AG150" s="2">
        <v>5</v>
      </c>
      <c r="AH150" s="33"/>
      <c r="AI150" s="10" t="s">
        <v>333</v>
      </c>
    </row>
    <row r="151" spans="2:35" x14ac:dyDescent="0.25">
      <c r="B151" s="1"/>
      <c r="C151" s="1" t="s">
        <v>334</v>
      </c>
      <c r="D151" s="1">
        <v>169</v>
      </c>
      <c r="F151" s="1" t="s">
        <v>304</v>
      </c>
      <c r="J151" s="1"/>
      <c r="AE151" s="10">
        <v>141</v>
      </c>
      <c r="AF151" s="11" t="s">
        <v>335</v>
      </c>
      <c r="AG151" s="2">
        <v>0</v>
      </c>
      <c r="AH151" s="33"/>
      <c r="AI151" s="10" t="s">
        <v>336</v>
      </c>
    </row>
    <row r="152" spans="2:35" x14ac:dyDescent="0.25">
      <c r="B152" s="1"/>
      <c r="C152" s="1" t="s">
        <v>337</v>
      </c>
      <c r="D152" s="1">
        <v>170</v>
      </c>
      <c r="F152" s="1" t="s">
        <v>338</v>
      </c>
      <c r="J152" s="1"/>
      <c r="AE152" s="10">
        <v>142</v>
      </c>
      <c r="AF152" s="11" t="s">
        <v>339</v>
      </c>
      <c r="AG152" s="2">
        <v>1</v>
      </c>
      <c r="AH152" s="33"/>
      <c r="AI152" s="10" t="s">
        <v>340</v>
      </c>
    </row>
    <row r="153" spans="2:35" x14ac:dyDescent="0.25">
      <c r="B153" s="1"/>
      <c r="C153" s="1" t="s">
        <v>341</v>
      </c>
      <c r="D153" s="1">
        <v>171</v>
      </c>
      <c r="F153" s="1" t="s">
        <v>342</v>
      </c>
      <c r="J153" s="1"/>
      <c r="AE153" s="10">
        <v>143</v>
      </c>
      <c r="AF153" s="11" t="s">
        <v>343</v>
      </c>
      <c r="AG153" s="2">
        <v>20</v>
      </c>
      <c r="AH153" s="33"/>
      <c r="AI153" s="10" t="s">
        <v>344</v>
      </c>
    </row>
    <row r="154" spans="2:35" x14ac:dyDescent="0.25">
      <c r="B154" s="1"/>
      <c r="C154" s="35" t="s">
        <v>456</v>
      </c>
      <c r="D154" s="1">
        <v>172</v>
      </c>
      <c r="F154" s="35" t="s">
        <v>459</v>
      </c>
      <c r="J154" s="1"/>
      <c r="AE154" s="10">
        <v>144</v>
      </c>
      <c r="AF154" s="11" t="s">
        <v>345</v>
      </c>
      <c r="AG154" s="2">
        <v>80</v>
      </c>
      <c r="AH154" s="33" t="s">
        <v>346</v>
      </c>
      <c r="AI154" s="10" t="s">
        <v>307</v>
      </c>
    </row>
    <row r="155" spans="2:35" x14ac:dyDescent="0.25">
      <c r="B155" s="1"/>
      <c r="C155" s="35" t="s">
        <v>457</v>
      </c>
      <c r="D155" s="1">
        <v>173</v>
      </c>
      <c r="F155" s="35" t="s">
        <v>460</v>
      </c>
      <c r="J155" s="1"/>
      <c r="AE155" s="10">
        <v>145</v>
      </c>
      <c r="AF155" s="11" t="s">
        <v>347</v>
      </c>
      <c r="AG155" s="2">
        <v>64</v>
      </c>
      <c r="AH155" s="33"/>
      <c r="AI155" s="10" t="s">
        <v>312</v>
      </c>
    </row>
    <row r="156" spans="2:35" x14ac:dyDescent="0.25">
      <c r="B156" s="1"/>
      <c r="C156" s="35" t="s">
        <v>458</v>
      </c>
      <c r="D156" s="1">
        <v>174</v>
      </c>
      <c r="F156" s="35" t="s">
        <v>461</v>
      </c>
      <c r="J156" s="1"/>
      <c r="AE156" s="10">
        <v>146</v>
      </c>
      <c r="AF156" s="11" t="s">
        <v>348</v>
      </c>
      <c r="AG156" s="2">
        <v>5</v>
      </c>
      <c r="AH156" s="33"/>
      <c r="AI156" s="10" t="s">
        <v>315</v>
      </c>
    </row>
    <row r="157" spans="2:35" x14ac:dyDescent="0.25">
      <c r="B157" s="1"/>
      <c r="C157" s="37" t="s">
        <v>462</v>
      </c>
      <c r="D157" s="37">
        <v>175</v>
      </c>
      <c r="E157" s="37"/>
      <c r="F157" s="37" t="s">
        <v>462</v>
      </c>
      <c r="J157" s="1"/>
      <c r="AE157" s="10">
        <v>147</v>
      </c>
      <c r="AF157" s="11" t="s">
        <v>349</v>
      </c>
      <c r="AG157" s="2">
        <v>0</v>
      </c>
      <c r="AH157" s="33"/>
      <c r="AI157" s="10" t="s">
        <v>320</v>
      </c>
    </row>
    <row r="158" spans="2:35" x14ac:dyDescent="0.25">
      <c r="B158" s="1"/>
      <c r="C158" s="35" t="s">
        <v>463</v>
      </c>
      <c r="D158" s="1">
        <v>176</v>
      </c>
      <c r="F158" s="35" t="s">
        <v>464</v>
      </c>
      <c r="J158" s="1"/>
      <c r="AE158" s="10">
        <v>148</v>
      </c>
      <c r="AF158" s="11" t="s">
        <v>350</v>
      </c>
      <c r="AG158" s="2">
        <v>64</v>
      </c>
      <c r="AH158" s="33"/>
      <c r="AI158" s="10" t="s">
        <v>324</v>
      </c>
    </row>
    <row r="159" spans="2:35" x14ac:dyDescent="0.25">
      <c r="B159" s="1"/>
      <c r="C159" s="35" t="s">
        <v>465</v>
      </c>
      <c r="D159" s="1">
        <v>177</v>
      </c>
      <c r="F159" s="35" t="s">
        <v>466</v>
      </c>
      <c r="J159" s="1"/>
      <c r="AE159" s="10">
        <v>149</v>
      </c>
      <c r="AF159" s="11" t="s">
        <v>351</v>
      </c>
      <c r="AG159" s="2">
        <v>60</v>
      </c>
      <c r="AH159" s="33"/>
      <c r="AI159" s="10" t="s">
        <v>329</v>
      </c>
    </row>
    <row r="160" spans="2:35" x14ac:dyDescent="0.25">
      <c r="B160" s="1"/>
      <c r="C160" s="35" t="s">
        <v>467</v>
      </c>
      <c r="D160" s="1">
        <v>178</v>
      </c>
      <c r="F160" s="1" t="s">
        <v>304</v>
      </c>
      <c r="J160" s="1"/>
      <c r="AE160" s="10">
        <v>150</v>
      </c>
      <c r="AF160" s="11" t="s">
        <v>352</v>
      </c>
      <c r="AG160" s="2">
        <v>5</v>
      </c>
      <c r="AH160" s="33"/>
      <c r="AI160" s="10" t="s">
        <v>333</v>
      </c>
    </row>
    <row r="161" spans="2:35" x14ac:dyDescent="0.25">
      <c r="B161" s="1"/>
      <c r="C161" s="35" t="s">
        <v>468</v>
      </c>
      <c r="D161" s="1">
        <v>179</v>
      </c>
      <c r="F161" s="35" t="s">
        <v>469</v>
      </c>
      <c r="J161" s="1"/>
      <c r="AE161" s="10">
        <v>151</v>
      </c>
      <c r="AF161" s="11" t="s">
        <v>353</v>
      </c>
      <c r="AG161" s="2">
        <v>0</v>
      </c>
      <c r="AH161" s="33"/>
      <c r="AI161" s="10" t="s">
        <v>336</v>
      </c>
    </row>
    <row r="162" spans="2:35" x14ac:dyDescent="0.25">
      <c r="B162" s="1"/>
      <c r="J162" s="1"/>
      <c r="AE162" s="10">
        <v>152</v>
      </c>
      <c r="AF162" s="11" t="s">
        <v>354</v>
      </c>
      <c r="AG162" s="2">
        <v>1</v>
      </c>
      <c r="AH162" s="33"/>
      <c r="AI162" s="10" t="s">
        <v>340</v>
      </c>
    </row>
    <row r="163" spans="2:35" x14ac:dyDescent="0.25">
      <c r="B163" s="1"/>
      <c r="J163" s="1"/>
      <c r="AE163" s="10">
        <v>153</v>
      </c>
      <c r="AF163" s="11" t="s">
        <v>355</v>
      </c>
      <c r="AG163" s="2">
        <v>20</v>
      </c>
      <c r="AH163" s="33"/>
      <c r="AI163" s="10" t="s">
        <v>344</v>
      </c>
    </row>
    <row r="164" spans="2:35" x14ac:dyDescent="0.25">
      <c r="B164" s="1"/>
      <c r="J164" s="1"/>
      <c r="AE164" s="10">
        <v>154</v>
      </c>
      <c r="AF164" s="11" t="s">
        <v>356</v>
      </c>
      <c r="AG164" s="2">
        <v>64</v>
      </c>
      <c r="AH164" s="33" t="s">
        <v>357</v>
      </c>
      <c r="AI164" s="10" t="s">
        <v>307</v>
      </c>
    </row>
    <row r="165" spans="2:35" x14ac:dyDescent="0.25">
      <c r="B165" s="1"/>
      <c r="J165" s="1"/>
      <c r="AE165" s="10">
        <v>155</v>
      </c>
      <c r="AF165" s="11" t="s">
        <v>358</v>
      </c>
      <c r="AG165" s="2">
        <v>60</v>
      </c>
      <c r="AH165" s="33"/>
      <c r="AI165" s="10" t="s">
        <v>312</v>
      </c>
    </row>
    <row r="166" spans="2:35" x14ac:dyDescent="0.25">
      <c r="B166" s="1"/>
      <c r="J166" s="1"/>
      <c r="AE166" s="10">
        <v>156</v>
      </c>
      <c r="AF166" s="11" t="s">
        <v>359</v>
      </c>
      <c r="AG166" s="2">
        <v>5</v>
      </c>
      <c r="AH166" s="33"/>
      <c r="AI166" s="10" t="s">
        <v>315</v>
      </c>
    </row>
    <row r="167" spans="2:35" x14ac:dyDescent="0.25">
      <c r="B167" s="1"/>
      <c r="J167" s="1"/>
      <c r="AE167" s="10">
        <v>157</v>
      </c>
      <c r="AF167" s="11" t="s">
        <v>360</v>
      </c>
      <c r="AG167" s="2">
        <v>0</v>
      </c>
      <c r="AH167" s="33"/>
      <c r="AI167" s="10" t="s">
        <v>320</v>
      </c>
    </row>
    <row r="168" spans="2:35" x14ac:dyDescent="0.25">
      <c r="B168" s="1"/>
      <c r="J168" s="1"/>
      <c r="AE168" s="10">
        <v>158</v>
      </c>
      <c r="AF168" s="11" t="s">
        <v>361</v>
      </c>
      <c r="AG168" s="2">
        <v>64</v>
      </c>
      <c r="AH168" s="33"/>
      <c r="AI168" s="10" t="s">
        <v>324</v>
      </c>
    </row>
    <row r="169" spans="2:35" x14ac:dyDescent="0.25">
      <c r="B169" s="1"/>
      <c r="J169" s="1"/>
      <c r="AE169" s="10">
        <v>159</v>
      </c>
      <c r="AF169" s="11" t="s">
        <v>362</v>
      </c>
      <c r="AG169" s="2">
        <v>60</v>
      </c>
      <c r="AH169" s="33"/>
      <c r="AI169" s="10" t="s">
        <v>329</v>
      </c>
    </row>
    <row r="170" spans="2:35" x14ac:dyDescent="0.25">
      <c r="B170" s="1"/>
      <c r="J170" s="1"/>
      <c r="AE170" s="10">
        <v>160</v>
      </c>
      <c r="AF170" s="11" t="s">
        <v>363</v>
      </c>
      <c r="AG170" s="2">
        <v>5</v>
      </c>
      <c r="AH170" s="33"/>
      <c r="AI170" s="10" t="s">
        <v>333</v>
      </c>
    </row>
    <row r="171" spans="2:35" x14ac:dyDescent="0.25">
      <c r="B171" s="1"/>
      <c r="J171" s="1"/>
      <c r="AE171" s="10">
        <v>161</v>
      </c>
      <c r="AF171" s="11" t="s">
        <v>364</v>
      </c>
      <c r="AG171" s="2">
        <v>0</v>
      </c>
      <c r="AH171" s="33"/>
      <c r="AI171" s="10" t="s">
        <v>336</v>
      </c>
    </row>
    <row r="172" spans="2:35" x14ac:dyDescent="0.25">
      <c r="B172" s="1"/>
      <c r="J172" s="1"/>
      <c r="AE172" s="10">
        <v>162</v>
      </c>
      <c r="AF172" s="11" t="s">
        <v>365</v>
      </c>
      <c r="AG172" s="2">
        <v>1</v>
      </c>
      <c r="AH172" s="33"/>
      <c r="AI172" s="10" t="s">
        <v>340</v>
      </c>
    </row>
    <row r="173" spans="2:35" x14ac:dyDescent="0.25">
      <c r="B173" s="1"/>
      <c r="J173" s="1"/>
      <c r="AE173" s="10">
        <v>163</v>
      </c>
      <c r="AF173" s="11" t="s">
        <v>366</v>
      </c>
      <c r="AG173" s="2">
        <v>20</v>
      </c>
      <c r="AH173" s="33"/>
      <c r="AI173" s="10" t="s">
        <v>344</v>
      </c>
    </row>
    <row r="174" spans="2:35" x14ac:dyDescent="0.25">
      <c r="B174" s="1"/>
      <c r="J174" s="1"/>
      <c r="AE174" s="10">
        <v>164</v>
      </c>
      <c r="AF174" s="11" t="s">
        <v>367</v>
      </c>
      <c r="AG174" s="2">
        <v>64</v>
      </c>
      <c r="AH174" s="33" t="s">
        <v>368</v>
      </c>
      <c r="AI174" s="10" t="s">
        <v>307</v>
      </c>
    </row>
    <row r="175" spans="2:35" x14ac:dyDescent="0.25">
      <c r="B175" s="1"/>
      <c r="J175" s="1"/>
      <c r="AE175" s="10">
        <v>165</v>
      </c>
      <c r="AF175" s="11" t="s">
        <v>369</v>
      </c>
      <c r="AG175" s="2">
        <v>60</v>
      </c>
      <c r="AH175" s="33"/>
      <c r="AI175" s="10" t="s">
        <v>312</v>
      </c>
    </row>
    <row r="176" spans="2:35" x14ac:dyDescent="0.25">
      <c r="B176" s="1"/>
      <c r="J176" s="1"/>
      <c r="AE176" s="10">
        <v>166</v>
      </c>
      <c r="AF176" s="11" t="s">
        <v>370</v>
      </c>
      <c r="AG176" s="2">
        <v>5</v>
      </c>
      <c r="AH176" s="33"/>
      <c r="AI176" s="10" t="s">
        <v>315</v>
      </c>
    </row>
    <row r="177" spans="2:35" x14ac:dyDescent="0.25">
      <c r="B177" s="1"/>
      <c r="J177" s="1"/>
      <c r="AE177" s="10">
        <v>167</v>
      </c>
      <c r="AF177" s="11" t="s">
        <v>371</v>
      </c>
      <c r="AG177" s="2">
        <v>0</v>
      </c>
      <c r="AH177" s="33"/>
      <c r="AI177" s="10" t="s">
        <v>320</v>
      </c>
    </row>
    <row r="178" spans="2:35" x14ac:dyDescent="0.25">
      <c r="B178" s="1"/>
      <c r="J178" s="1"/>
      <c r="AE178" s="10">
        <v>168</v>
      </c>
      <c r="AF178" s="11" t="s">
        <v>372</v>
      </c>
      <c r="AG178" s="2">
        <v>64</v>
      </c>
      <c r="AH178" s="33"/>
      <c r="AI178" s="10" t="s">
        <v>324</v>
      </c>
    </row>
    <row r="179" spans="2:35" x14ac:dyDescent="0.25">
      <c r="B179" s="1"/>
      <c r="J179" s="1"/>
      <c r="AE179" s="10">
        <v>169</v>
      </c>
      <c r="AF179" s="11" t="s">
        <v>373</v>
      </c>
      <c r="AG179" s="2">
        <v>60</v>
      </c>
      <c r="AH179" s="33"/>
      <c r="AI179" s="10" t="s">
        <v>329</v>
      </c>
    </row>
    <row r="180" spans="2:35" x14ac:dyDescent="0.25">
      <c r="B180" s="1"/>
      <c r="J180" s="1"/>
      <c r="AE180" s="10">
        <v>170</v>
      </c>
      <c r="AF180" s="11" t="s">
        <v>374</v>
      </c>
      <c r="AG180" s="2">
        <v>5</v>
      </c>
      <c r="AH180" s="33"/>
      <c r="AI180" s="10" t="s">
        <v>333</v>
      </c>
    </row>
    <row r="181" spans="2:35" x14ac:dyDescent="0.25">
      <c r="B181" s="1"/>
      <c r="J181" s="1"/>
      <c r="AE181" s="10">
        <v>171</v>
      </c>
      <c r="AF181" s="11" t="s">
        <v>375</v>
      </c>
      <c r="AG181" s="2">
        <v>0</v>
      </c>
      <c r="AH181" s="33"/>
      <c r="AI181" s="10" t="s">
        <v>336</v>
      </c>
    </row>
    <row r="182" spans="2:35" x14ac:dyDescent="0.25">
      <c r="B182" s="1"/>
      <c r="J182" s="1"/>
      <c r="AE182" s="10">
        <v>172</v>
      </c>
      <c r="AF182" s="11" t="s">
        <v>376</v>
      </c>
      <c r="AG182" s="2">
        <v>1</v>
      </c>
      <c r="AH182" s="33"/>
      <c r="AI182" s="10" t="s">
        <v>340</v>
      </c>
    </row>
    <row r="183" spans="2:35" x14ac:dyDescent="0.25">
      <c r="B183" s="1"/>
      <c r="J183" s="1"/>
      <c r="AE183" s="10">
        <v>173</v>
      </c>
      <c r="AF183" s="11" t="s">
        <v>377</v>
      </c>
      <c r="AG183" s="2">
        <v>20</v>
      </c>
      <c r="AH183" s="33"/>
      <c r="AI183" s="10" t="s">
        <v>344</v>
      </c>
    </row>
    <row r="184" spans="2:35" x14ac:dyDescent="0.25">
      <c r="B184" s="1"/>
      <c r="J184" s="1"/>
      <c r="AE184" s="10">
        <v>174</v>
      </c>
      <c r="AF184" s="11" t="s">
        <v>378</v>
      </c>
      <c r="AG184" s="2">
        <v>0</v>
      </c>
      <c r="AH184" s="33" t="s">
        <v>379</v>
      </c>
      <c r="AI184" s="10" t="s">
        <v>380</v>
      </c>
    </row>
    <row r="185" spans="2:35" x14ac:dyDescent="0.25">
      <c r="B185" s="1"/>
      <c r="J185" s="1"/>
      <c r="AE185" s="10">
        <v>175</v>
      </c>
      <c r="AF185" s="11" t="s">
        <v>381</v>
      </c>
      <c r="AG185" s="2">
        <v>22</v>
      </c>
      <c r="AH185" s="33"/>
      <c r="AI185" s="10" t="s">
        <v>382</v>
      </c>
    </row>
    <row r="186" spans="2:35" x14ac:dyDescent="0.25">
      <c r="B186" s="1"/>
      <c r="J186" s="1"/>
      <c r="AE186" s="10">
        <v>176</v>
      </c>
      <c r="AF186" s="11" t="s">
        <v>383</v>
      </c>
      <c r="AG186" s="2">
        <v>22</v>
      </c>
      <c r="AH186" s="33"/>
      <c r="AI186" s="10" t="s">
        <v>384</v>
      </c>
    </row>
    <row r="187" spans="2:35" x14ac:dyDescent="0.25">
      <c r="B187" s="1"/>
      <c r="J187" s="1"/>
      <c r="AE187" s="10">
        <v>177</v>
      </c>
      <c r="AF187" s="11" t="s">
        <v>385</v>
      </c>
      <c r="AG187" s="2">
        <v>69</v>
      </c>
      <c r="AH187" s="33"/>
      <c r="AI187" s="10" t="s">
        <v>386</v>
      </c>
    </row>
    <row r="188" spans="2:35" x14ac:dyDescent="0.25">
      <c r="B188" s="1"/>
      <c r="J188" s="1"/>
      <c r="AE188" s="10">
        <v>178</v>
      </c>
      <c r="AF188" s="11" t="s">
        <v>387</v>
      </c>
      <c r="AG188" s="2">
        <v>69</v>
      </c>
      <c r="AH188" s="33"/>
      <c r="AI188" s="10" t="s">
        <v>388</v>
      </c>
    </row>
    <row r="189" spans="2:35" x14ac:dyDescent="0.25">
      <c r="B189" s="1"/>
      <c r="J189" s="1"/>
      <c r="AE189" s="10">
        <v>179</v>
      </c>
      <c r="AF189" s="11" t="s">
        <v>389</v>
      </c>
      <c r="AG189" s="2">
        <v>40</v>
      </c>
      <c r="AH189" s="33"/>
      <c r="AI189" s="10" t="s">
        <v>390</v>
      </c>
    </row>
    <row r="190" spans="2:35" x14ac:dyDescent="0.25">
      <c r="B190" s="1"/>
      <c r="J190" s="1"/>
      <c r="AE190" s="10">
        <v>180</v>
      </c>
      <c r="AF190" s="11" t="s">
        <v>391</v>
      </c>
      <c r="AG190" s="2">
        <v>28</v>
      </c>
      <c r="AH190" s="33"/>
      <c r="AI190" s="10" t="s">
        <v>392</v>
      </c>
    </row>
    <row r="191" spans="2:35" x14ac:dyDescent="0.25">
      <c r="B191" s="1"/>
      <c r="J191" s="1"/>
      <c r="AE191" s="10">
        <v>181</v>
      </c>
      <c r="AF191" s="11" t="s">
        <v>393</v>
      </c>
      <c r="AG191" s="2">
        <v>12</v>
      </c>
      <c r="AH191" s="33"/>
      <c r="AI191" s="10" t="s">
        <v>394</v>
      </c>
    </row>
    <row r="192" spans="2:35" x14ac:dyDescent="0.25">
      <c r="B192" s="1"/>
      <c r="J192" s="1"/>
      <c r="AE192" s="10">
        <v>182</v>
      </c>
      <c r="AF192" s="11" t="s">
        <v>395</v>
      </c>
      <c r="AG192" s="2">
        <v>45</v>
      </c>
      <c r="AH192" s="33"/>
      <c r="AI192" s="10" t="s">
        <v>396</v>
      </c>
    </row>
    <row r="193" spans="2:35" x14ac:dyDescent="0.25">
      <c r="B193" s="1"/>
      <c r="J193" s="1"/>
      <c r="AE193" s="10">
        <v>183</v>
      </c>
      <c r="AF193" s="11" t="s">
        <v>397</v>
      </c>
      <c r="AG193" s="2">
        <v>12</v>
      </c>
      <c r="AH193" s="33"/>
      <c r="AI193" s="10" t="s">
        <v>398</v>
      </c>
    </row>
    <row r="194" spans="2:35" x14ac:dyDescent="0.25">
      <c r="B194" s="1"/>
      <c r="J194" s="1"/>
      <c r="AE194" s="10">
        <v>184</v>
      </c>
      <c r="AF194" s="11" t="s">
        <v>399</v>
      </c>
      <c r="AG194" s="2">
        <v>8</v>
      </c>
      <c r="AH194" s="33"/>
      <c r="AI194" s="10" t="s">
        <v>400</v>
      </c>
    </row>
    <row r="195" spans="2:35" x14ac:dyDescent="0.25">
      <c r="B195" s="1"/>
      <c r="J195" s="1"/>
      <c r="AE195" s="10">
        <v>185</v>
      </c>
      <c r="AF195" s="11" t="s">
        <v>401</v>
      </c>
      <c r="AG195" s="2">
        <v>0</v>
      </c>
      <c r="AH195" s="33"/>
      <c r="AI195" s="10" t="s">
        <v>402</v>
      </c>
    </row>
    <row r="196" spans="2:35" x14ac:dyDescent="0.25">
      <c r="B196" s="1"/>
      <c r="J196" s="1"/>
      <c r="AE196" s="10">
        <v>186</v>
      </c>
      <c r="AF196" s="11" t="s">
        <v>403</v>
      </c>
      <c r="AG196" s="2">
        <v>0</v>
      </c>
      <c r="AH196" s="33"/>
      <c r="AI196" s="10" t="s">
        <v>404</v>
      </c>
    </row>
    <row r="197" spans="2:35" x14ac:dyDescent="0.25">
      <c r="B197" s="1"/>
      <c r="J197" s="1"/>
      <c r="AE197" s="10">
        <v>187</v>
      </c>
      <c r="AF197" s="11" t="s">
        <v>405</v>
      </c>
      <c r="AG197" s="2">
        <v>0</v>
      </c>
      <c r="AH197" s="33"/>
      <c r="AI197" s="10" t="s">
        <v>406</v>
      </c>
    </row>
    <row r="198" spans="2:35" x14ac:dyDescent="0.25">
      <c r="B198" s="1"/>
      <c r="J198" s="1"/>
      <c r="AE198" s="10">
        <v>188</v>
      </c>
      <c r="AF198" s="11" t="s">
        <v>407</v>
      </c>
      <c r="AG198" s="2">
        <v>0</v>
      </c>
      <c r="AH198" s="33"/>
      <c r="AI198" s="10" t="s">
        <v>408</v>
      </c>
    </row>
    <row r="199" spans="2:35" x14ac:dyDescent="0.25">
      <c r="B199" s="1"/>
      <c r="J199" s="1"/>
      <c r="AE199" s="10">
        <v>189</v>
      </c>
      <c r="AF199" s="11" t="s">
        <v>409</v>
      </c>
      <c r="AG199" s="2">
        <v>0</v>
      </c>
      <c r="AH199" s="33"/>
      <c r="AI199" s="10" t="s">
        <v>410</v>
      </c>
    </row>
    <row r="200" spans="2:35" x14ac:dyDescent="0.25">
      <c r="B200" s="1"/>
      <c r="J200" s="1"/>
      <c r="AE200" s="10">
        <v>190</v>
      </c>
      <c r="AF200" s="11" t="s">
        <v>411</v>
      </c>
      <c r="AG200" s="2">
        <v>0</v>
      </c>
      <c r="AH200" s="33"/>
      <c r="AI200" s="10" t="s">
        <v>412</v>
      </c>
    </row>
    <row r="201" spans="2:35" x14ac:dyDescent="0.25">
      <c r="B201" s="1"/>
      <c r="J201" s="1"/>
      <c r="AE201" s="10">
        <v>191</v>
      </c>
      <c r="AF201" s="11" t="s">
        <v>413</v>
      </c>
      <c r="AG201" s="2">
        <v>0</v>
      </c>
      <c r="AH201" s="33"/>
      <c r="AI201" s="10" t="s">
        <v>414</v>
      </c>
    </row>
    <row r="202" spans="2:35" x14ac:dyDescent="0.25">
      <c r="B202" s="1"/>
      <c r="J202" s="1"/>
      <c r="AE202" s="10">
        <v>192</v>
      </c>
      <c r="AF202" s="11" t="s">
        <v>415</v>
      </c>
      <c r="AG202" s="2">
        <v>0</v>
      </c>
      <c r="AH202" s="33"/>
      <c r="AI202" s="10" t="s">
        <v>416</v>
      </c>
    </row>
    <row r="203" spans="2:35" x14ac:dyDescent="0.25">
      <c r="B203" s="1"/>
      <c r="J203" s="1"/>
      <c r="AE203" s="10">
        <v>193</v>
      </c>
      <c r="AF203" s="11" t="s">
        <v>417</v>
      </c>
      <c r="AG203" s="2">
        <v>0</v>
      </c>
      <c r="AH203" s="33"/>
      <c r="AI203" s="10" t="s">
        <v>418</v>
      </c>
    </row>
    <row r="204" spans="2:35" x14ac:dyDescent="0.25">
      <c r="B204" s="1"/>
      <c r="J204" s="1"/>
      <c r="AE204" s="10">
        <v>194</v>
      </c>
      <c r="AF204" s="11" t="s">
        <v>419</v>
      </c>
      <c r="AG204" s="2">
        <v>0</v>
      </c>
      <c r="AH204" s="33"/>
      <c r="AI204" s="10" t="s">
        <v>420</v>
      </c>
    </row>
    <row r="205" spans="2:35" x14ac:dyDescent="0.25">
      <c r="B205" s="1"/>
      <c r="J205" s="1"/>
      <c r="AE205" s="10">
        <v>195</v>
      </c>
      <c r="AF205" s="11" t="s">
        <v>421</v>
      </c>
      <c r="AG205" s="2">
        <v>0</v>
      </c>
      <c r="AH205" s="33"/>
      <c r="AI205" s="10" t="s">
        <v>422</v>
      </c>
    </row>
    <row r="206" spans="2:35" x14ac:dyDescent="0.25">
      <c r="B206" s="1"/>
      <c r="J206" s="1"/>
      <c r="AE206" s="10">
        <v>196</v>
      </c>
      <c r="AF206" s="11" t="s">
        <v>423</v>
      </c>
      <c r="AG206" s="2">
        <v>0</v>
      </c>
      <c r="AH206" s="33"/>
      <c r="AI206" s="10" t="s">
        <v>424</v>
      </c>
    </row>
    <row r="207" spans="2:35" x14ac:dyDescent="0.25">
      <c r="B207" s="1"/>
      <c r="J207" s="1"/>
      <c r="AE207" s="10">
        <v>197</v>
      </c>
      <c r="AF207" s="11" t="s">
        <v>425</v>
      </c>
      <c r="AG207" s="2">
        <v>0</v>
      </c>
      <c r="AH207" s="33"/>
      <c r="AI207" s="10" t="s">
        <v>426</v>
      </c>
    </row>
    <row r="208" spans="2:35" x14ac:dyDescent="0.25">
      <c r="B208" s="1"/>
      <c r="J208" s="1"/>
      <c r="AE208" s="10">
        <v>198</v>
      </c>
      <c r="AF208" s="11" t="s">
        <v>427</v>
      </c>
      <c r="AG208" s="2">
        <v>0</v>
      </c>
      <c r="AH208" s="33"/>
      <c r="AI208" s="10" t="s">
        <v>428</v>
      </c>
    </row>
    <row r="209" spans="2:35" x14ac:dyDescent="0.25">
      <c r="B209" s="1"/>
      <c r="J209" s="1"/>
      <c r="AE209" s="10">
        <v>199</v>
      </c>
      <c r="AF209" s="11" t="s">
        <v>429</v>
      </c>
      <c r="AG209" s="2">
        <v>0</v>
      </c>
      <c r="AH209" s="33"/>
      <c r="AI209" s="10" t="s">
        <v>430</v>
      </c>
    </row>
    <row r="210" spans="2:35" x14ac:dyDescent="0.25">
      <c r="B210" s="1"/>
      <c r="J210" s="1"/>
      <c r="AE210" s="10">
        <v>200</v>
      </c>
      <c r="AF210" s="11" t="s">
        <v>431</v>
      </c>
      <c r="AG210" s="2">
        <v>0</v>
      </c>
      <c r="AH210" s="33"/>
      <c r="AI210" s="10" t="s">
        <v>432</v>
      </c>
    </row>
    <row r="211" spans="2:35" x14ac:dyDescent="0.25">
      <c r="B211" s="1"/>
      <c r="J211" s="1"/>
      <c r="AE211" s="10">
        <v>201</v>
      </c>
      <c r="AF211" s="11" t="s">
        <v>433</v>
      </c>
      <c r="AG211" s="2">
        <v>0</v>
      </c>
      <c r="AH211" s="33"/>
      <c r="AI211" s="10" t="s">
        <v>434</v>
      </c>
    </row>
    <row r="212" spans="2:35" x14ac:dyDescent="0.25">
      <c r="B212" s="1"/>
      <c r="J212" s="1"/>
      <c r="AE212" s="10">
        <v>202</v>
      </c>
      <c r="AF212" s="11" t="s">
        <v>435</v>
      </c>
      <c r="AG212" s="2">
        <v>0</v>
      </c>
      <c r="AH212" s="33"/>
      <c r="AI212" s="10" t="s">
        <v>436</v>
      </c>
    </row>
    <row r="213" spans="2:35" x14ac:dyDescent="0.25">
      <c r="B213" s="1"/>
      <c r="J213" s="1"/>
      <c r="AE213" s="10">
        <v>203</v>
      </c>
      <c r="AF213" s="11" t="s">
        <v>437</v>
      </c>
      <c r="AG213" s="2">
        <v>0</v>
      </c>
      <c r="AH213" s="33"/>
      <c r="AI213" s="10" t="s">
        <v>438</v>
      </c>
    </row>
    <row r="214" spans="2:35" x14ac:dyDescent="0.25">
      <c r="B214" s="1"/>
      <c r="J214" s="1"/>
      <c r="AE214" s="10">
        <v>204</v>
      </c>
      <c r="AF214" s="11" t="s">
        <v>439</v>
      </c>
      <c r="AG214" s="2">
        <v>0</v>
      </c>
      <c r="AH214" s="33"/>
      <c r="AI214" s="10" t="s">
        <v>440</v>
      </c>
    </row>
    <row r="215" spans="2:35" x14ac:dyDescent="0.25">
      <c r="B215" s="1"/>
      <c r="J215" s="1"/>
      <c r="AE215" s="10">
        <v>205</v>
      </c>
      <c r="AF215" s="11" t="s">
        <v>441</v>
      </c>
      <c r="AG215" s="2">
        <v>0</v>
      </c>
      <c r="AH215" s="33"/>
      <c r="AI215" s="10" t="s">
        <v>442</v>
      </c>
    </row>
    <row r="216" spans="2:35" x14ac:dyDescent="0.25">
      <c r="B216" s="1"/>
      <c r="J216" s="1"/>
    </row>
  </sheetData>
  <mergeCells count="134">
    <mergeCell ref="AH154:AH163"/>
    <mergeCell ref="AH164:AH173"/>
    <mergeCell ref="AH174:AH183"/>
    <mergeCell ref="AH184:AH215"/>
    <mergeCell ref="AH109:AH113"/>
    <mergeCell ref="AH114:AH118"/>
    <mergeCell ref="AH119:AH123"/>
    <mergeCell ref="AH124:AH128"/>
    <mergeCell ref="AH129:AH132"/>
    <mergeCell ref="AH133:AH136"/>
    <mergeCell ref="AH139:AH140"/>
    <mergeCell ref="AH141:AH142"/>
    <mergeCell ref="AH144:AH153"/>
    <mergeCell ref="C115:C116"/>
    <mergeCell ref="C137:C138"/>
    <mergeCell ref="F134:F136"/>
    <mergeCell ref="F137:F138"/>
    <mergeCell ref="AH4:AH8"/>
    <mergeCell ref="AH9:AH13"/>
    <mergeCell ref="AH14:AH18"/>
    <mergeCell ref="AH19:AH23"/>
    <mergeCell ref="AH24:AH28"/>
    <mergeCell ref="AH29:AH33"/>
    <mergeCell ref="AH34:AH38"/>
    <mergeCell ref="AH39:AH43"/>
    <mergeCell ref="AH44:AH48"/>
    <mergeCell ref="AH49:AH53"/>
    <mergeCell ref="AH54:AH59"/>
    <mergeCell ref="AH60:AH64"/>
    <mergeCell ref="AH65:AH69"/>
    <mergeCell ref="AH70:AH74"/>
    <mergeCell ref="AH75:AH79"/>
    <mergeCell ref="AH80:AH84"/>
    <mergeCell ref="AH85:AH92"/>
    <mergeCell ref="AH93:AH98"/>
    <mergeCell ref="AH99:AH103"/>
    <mergeCell ref="AH104:AH108"/>
    <mergeCell ref="C97:C98"/>
    <mergeCell ref="C99:C100"/>
    <mergeCell ref="C101:C102"/>
    <mergeCell ref="C103:C104"/>
    <mergeCell ref="C105:C106"/>
    <mergeCell ref="C107:C108"/>
    <mergeCell ref="C109:C110"/>
    <mergeCell ref="C111:C112"/>
    <mergeCell ref="C113:C114"/>
    <mergeCell ref="C75:C76"/>
    <mergeCell ref="C77:C78"/>
    <mergeCell ref="C79:C80"/>
    <mergeCell ref="C81:C82"/>
    <mergeCell ref="C83:C84"/>
    <mergeCell ref="C85:C86"/>
    <mergeCell ref="C87:C88"/>
    <mergeCell ref="C92:C93"/>
    <mergeCell ref="C94:C95"/>
    <mergeCell ref="C34:C35"/>
    <mergeCell ref="C36:C37"/>
    <mergeCell ref="C38:C39"/>
    <mergeCell ref="C40:C41"/>
    <mergeCell ref="C42:C43"/>
    <mergeCell ref="C67:C68"/>
    <mergeCell ref="C69:C70"/>
    <mergeCell ref="C71:C72"/>
    <mergeCell ref="C73:C74"/>
    <mergeCell ref="L39:T39"/>
    <mergeCell ref="U39:AA39"/>
    <mergeCell ref="L40:O40"/>
    <mergeCell ref="L41:O41"/>
    <mergeCell ref="L42:O42"/>
    <mergeCell ref="L43:O43"/>
    <mergeCell ref="B4:B23"/>
    <mergeCell ref="B24:B43"/>
    <mergeCell ref="B92:B116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L33:AA33"/>
    <mergeCell ref="L34:AA34"/>
    <mergeCell ref="L35:AA35"/>
    <mergeCell ref="L36:T36"/>
    <mergeCell ref="U36:AA36"/>
    <mergeCell ref="L37:T37"/>
    <mergeCell ref="U37:AA37"/>
    <mergeCell ref="L38:T38"/>
    <mergeCell ref="U38:AA38"/>
    <mergeCell ref="L25:S25"/>
    <mergeCell ref="T25:AA25"/>
    <mergeCell ref="L26:AA26"/>
    <mergeCell ref="L27:AA27"/>
    <mergeCell ref="L28:AA28"/>
    <mergeCell ref="L29:AA29"/>
    <mergeCell ref="L30:AA30"/>
    <mergeCell ref="L31:AA31"/>
    <mergeCell ref="L32:AA32"/>
    <mergeCell ref="L18:T18"/>
    <mergeCell ref="U18:AA18"/>
    <mergeCell ref="L19:T19"/>
    <mergeCell ref="U19:AA19"/>
    <mergeCell ref="L20:O20"/>
    <mergeCell ref="L21:O21"/>
    <mergeCell ref="L22:O22"/>
    <mergeCell ref="L23:O23"/>
    <mergeCell ref="L24:S24"/>
    <mergeCell ref="T24:AA24"/>
    <mergeCell ref="L11:AA11"/>
    <mergeCell ref="L12:AA12"/>
    <mergeCell ref="L13:AA13"/>
    <mergeCell ref="L14:AA14"/>
    <mergeCell ref="L15:AA15"/>
    <mergeCell ref="L16:T16"/>
    <mergeCell ref="U16:AA16"/>
    <mergeCell ref="L17:T17"/>
    <mergeCell ref="U17:AA17"/>
    <mergeCell ref="L4:S4"/>
    <mergeCell ref="T4:AA4"/>
    <mergeCell ref="L5:S5"/>
    <mergeCell ref="T5:AA5"/>
    <mergeCell ref="L6:AA6"/>
    <mergeCell ref="L7:AA7"/>
    <mergeCell ref="L8:AA8"/>
    <mergeCell ref="L9:AA9"/>
    <mergeCell ref="L10:AA10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5"/>
  <sheetViews>
    <sheetView topLeftCell="A16" workbookViewId="0">
      <selection activeCell="D29" sqref="D29"/>
    </sheetView>
  </sheetViews>
  <sheetFormatPr defaultColWidth="9" defaultRowHeight="14.4" x14ac:dyDescent="0.25"/>
  <cols>
    <col min="2" max="2" width="9" style="1"/>
  </cols>
  <sheetData>
    <row r="4" spans="2:9" x14ac:dyDescent="0.25">
      <c r="B4" s="2" t="s">
        <v>443</v>
      </c>
      <c r="C4" s="2" t="s">
        <v>444</v>
      </c>
      <c r="D4" s="2" t="s">
        <v>445</v>
      </c>
      <c r="E4" s="2" t="s">
        <v>446</v>
      </c>
      <c r="F4" s="2" t="s">
        <v>447</v>
      </c>
      <c r="G4" s="2" t="s">
        <v>448</v>
      </c>
      <c r="H4" s="2" t="s">
        <v>449</v>
      </c>
      <c r="I4" s="2" t="s">
        <v>450</v>
      </c>
    </row>
    <row r="5" spans="2:9" x14ac:dyDescent="0.25">
      <c r="B5" s="2">
        <v>200</v>
      </c>
      <c r="C5" s="2">
        <f>INT(60000/B5)</f>
        <v>300</v>
      </c>
      <c r="D5" s="2">
        <v>40</v>
      </c>
      <c r="E5" s="2">
        <v>60</v>
      </c>
      <c r="F5" s="2">
        <f>INT(MOD(D5+E5/C5*360,360))</f>
        <v>112</v>
      </c>
      <c r="G5" s="2">
        <v>320</v>
      </c>
      <c r="H5" s="2">
        <v>60</v>
      </c>
      <c r="I5" s="2">
        <f>INT(MOD(H5/C5*360+G5,360))</f>
        <v>32</v>
      </c>
    </row>
    <row r="6" spans="2:9" x14ac:dyDescent="0.25">
      <c r="B6" s="2">
        <v>300</v>
      </c>
      <c r="C6" s="2">
        <f t="shared" ref="C6:C35" si="0">INT(60000/B6)</f>
        <v>200</v>
      </c>
      <c r="D6" s="2">
        <v>65</v>
      </c>
      <c r="E6" s="2">
        <v>60</v>
      </c>
      <c r="F6" s="2">
        <f t="shared" ref="F6:F35" si="1">INT(MOD(D6+E6/C6*360,360))</f>
        <v>173</v>
      </c>
      <c r="G6" s="2">
        <v>230</v>
      </c>
      <c r="H6" s="2">
        <v>48</v>
      </c>
      <c r="I6" s="2">
        <f t="shared" ref="I6:I35" si="2">INT(MOD(H6/C6*360+G6,360))</f>
        <v>316</v>
      </c>
    </row>
    <row r="7" spans="2:9" x14ac:dyDescent="0.25">
      <c r="B7" s="2">
        <v>400</v>
      </c>
      <c r="C7" s="2">
        <f t="shared" si="0"/>
        <v>150</v>
      </c>
      <c r="D7" s="2">
        <v>30</v>
      </c>
      <c r="E7" s="2">
        <v>60</v>
      </c>
      <c r="F7" s="2">
        <f t="shared" si="1"/>
        <v>174</v>
      </c>
      <c r="G7" s="2">
        <v>220</v>
      </c>
      <c r="H7" s="2">
        <v>45</v>
      </c>
      <c r="I7" s="2">
        <f t="shared" si="2"/>
        <v>328</v>
      </c>
    </row>
    <row r="8" spans="2:9" x14ac:dyDescent="0.25">
      <c r="B8" s="2">
        <v>500</v>
      </c>
      <c r="C8" s="2">
        <f t="shared" si="0"/>
        <v>120</v>
      </c>
      <c r="D8" s="2">
        <v>28</v>
      </c>
      <c r="E8" s="2">
        <v>47</v>
      </c>
      <c r="F8" s="2">
        <f t="shared" si="1"/>
        <v>169</v>
      </c>
      <c r="G8" s="2">
        <v>220</v>
      </c>
      <c r="H8" s="2">
        <v>33</v>
      </c>
      <c r="I8" s="2">
        <f t="shared" si="2"/>
        <v>319</v>
      </c>
    </row>
    <row r="9" spans="2:9" x14ac:dyDescent="0.25">
      <c r="B9" s="2">
        <v>600</v>
      </c>
      <c r="C9" s="2">
        <f t="shared" si="0"/>
        <v>100</v>
      </c>
      <c r="D9" s="2">
        <v>20</v>
      </c>
      <c r="E9" s="2">
        <v>42</v>
      </c>
      <c r="F9" s="2">
        <f t="shared" si="1"/>
        <v>171</v>
      </c>
      <c r="G9" s="2">
        <v>220</v>
      </c>
      <c r="H9" s="2">
        <v>30</v>
      </c>
      <c r="I9" s="2">
        <f t="shared" si="2"/>
        <v>328</v>
      </c>
    </row>
    <row r="10" spans="2:9" x14ac:dyDescent="0.25">
      <c r="B10" s="2">
        <v>700</v>
      </c>
      <c r="C10" s="2">
        <f t="shared" si="0"/>
        <v>85</v>
      </c>
      <c r="D10" s="2">
        <v>15</v>
      </c>
      <c r="E10" s="2">
        <v>37</v>
      </c>
      <c r="F10" s="2">
        <f t="shared" si="1"/>
        <v>171</v>
      </c>
      <c r="G10" s="2">
        <v>210</v>
      </c>
      <c r="H10" s="2">
        <v>28</v>
      </c>
      <c r="I10" s="2">
        <f t="shared" si="2"/>
        <v>328</v>
      </c>
    </row>
    <row r="11" spans="2:9" x14ac:dyDescent="0.25">
      <c r="B11" s="2">
        <v>800</v>
      </c>
      <c r="C11" s="2">
        <f t="shared" si="0"/>
        <v>75</v>
      </c>
      <c r="D11" s="2">
        <v>15</v>
      </c>
      <c r="E11" s="2">
        <v>33</v>
      </c>
      <c r="F11" s="2">
        <f t="shared" si="1"/>
        <v>173</v>
      </c>
      <c r="G11" s="2">
        <v>210</v>
      </c>
      <c r="H11" s="2">
        <v>24</v>
      </c>
      <c r="I11" s="2">
        <f t="shared" si="2"/>
        <v>325</v>
      </c>
    </row>
    <row r="12" spans="2:9" x14ac:dyDescent="0.25">
      <c r="B12" s="2">
        <v>900</v>
      </c>
      <c r="C12" s="2">
        <f t="shared" si="0"/>
        <v>66</v>
      </c>
      <c r="D12" s="2">
        <v>15</v>
      </c>
      <c r="E12" s="2">
        <v>29</v>
      </c>
      <c r="F12" s="2">
        <f t="shared" si="1"/>
        <v>173</v>
      </c>
      <c r="G12" s="2">
        <v>200</v>
      </c>
      <c r="H12" s="2">
        <v>22</v>
      </c>
      <c r="I12" s="2">
        <f t="shared" si="2"/>
        <v>320</v>
      </c>
    </row>
    <row r="13" spans="2:9" x14ac:dyDescent="0.25">
      <c r="B13" s="2">
        <v>1000</v>
      </c>
      <c r="C13" s="2">
        <f t="shared" si="0"/>
        <v>60</v>
      </c>
      <c r="D13" s="2">
        <v>15</v>
      </c>
      <c r="E13" s="2">
        <v>26</v>
      </c>
      <c r="F13" s="2">
        <f t="shared" si="1"/>
        <v>171</v>
      </c>
      <c r="G13" s="2">
        <v>200</v>
      </c>
      <c r="H13" s="2">
        <v>20</v>
      </c>
      <c r="I13" s="2">
        <f t="shared" si="2"/>
        <v>320</v>
      </c>
    </row>
    <row r="14" spans="2:9" x14ac:dyDescent="0.25">
      <c r="B14" s="2">
        <v>1100</v>
      </c>
      <c r="C14" s="2">
        <f t="shared" si="0"/>
        <v>54</v>
      </c>
      <c r="D14" s="2">
        <v>15</v>
      </c>
      <c r="E14" s="2">
        <v>24</v>
      </c>
      <c r="F14" s="2">
        <f t="shared" si="1"/>
        <v>175</v>
      </c>
      <c r="G14" s="2">
        <v>200</v>
      </c>
      <c r="H14" s="2">
        <v>19</v>
      </c>
      <c r="I14" s="2">
        <f t="shared" si="2"/>
        <v>326</v>
      </c>
    </row>
    <row r="15" spans="2:9" x14ac:dyDescent="0.25">
      <c r="B15" s="2">
        <v>1200</v>
      </c>
      <c r="C15" s="2">
        <f t="shared" si="0"/>
        <v>50</v>
      </c>
      <c r="D15" s="2">
        <v>15</v>
      </c>
      <c r="E15" s="2">
        <v>22</v>
      </c>
      <c r="F15" s="2">
        <f t="shared" si="1"/>
        <v>173</v>
      </c>
      <c r="G15" s="2">
        <v>190</v>
      </c>
      <c r="H15" s="2">
        <v>18</v>
      </c>
      <c r="I15" s="2">
        <f t="shared" si="2"/>
        <v>319</v>
      </c>
    </row>
    <row r="16" spans="2:9" x14ac:dyDescent="0.25">
      <c r="B16" s="2">
        <v>1300</v>
      </c>
      <c r="C16" s="2">
        <f t="shared" si="0"/>
        <v>46</v>
      </c>
      <c r="D16" s="2">
        <v>15</v>
      </c>
      <c r="E16" s="2">
        <v>20</v>
      </c>
      <c r="F16" s="2">
        <f t="shared" si="1"/>
        <v>171</v>
      </c>
      <c r="G16" s="2">
        <v>180</v>
      </c>
      <c r="H16" s="2">
        <v>18</v>
      </c>
      <c r="I16" s="2">
        <f t="shared" si="2"/>
        <v>320</v>
      </c>
    </row>
    <row r="17" spans="2:9" x14ac:dyDescent="0.25">
      <c r="B17" s="2">
        <v>1400</v>
      </c>
      <c r="C17" s="2">
        <f t="shared" si="0"/>
        <v>42</v>
      </c>
      <c r="D17" s="2">
        <v>15</v>
      </c>
      <c r="E17" s="2">
        <v>18</v>
      </c>
      <c r="F17" s="2">
        <f t="shared" si="1"/>
        <v>169</v>
      </c>
      <c r="G17" s="2">
        <v>180</v>
      </c>
      <c r="H17" s="2">
        <v>17</v>
      </c>
      <c r="I17" s="2">
        <f t="shared" si="2"/>
        <v>325</v>
      </c>
    </row>
    <row r="18" spans="2:9" x14ac:dyDescent="0.25">
      <c r="B18" s="2">
        <v>1500</v>
      </c>
      <c r="C18" s="2">
        <f t="shared" si="0"/>
        <v>40</v>
      </c>
      <c r="D18" s="2">
        <v>15</v>
      </c>
      <c r="E18" s="2">
        <v>17</v>
      </c>
      <c r="F18" s="2">
        <f t="shared" si="1"/>
        <v>168</v>
      </c>
      <c r="G18" s="2">
        <v>180</v>
      </c>
      <c r="H18" s="2">
        <v>16</v>
      </c>
      <c r="I18" s="2">
        <f t="shared" si="2"/>
        <v>324</v>
      </c>
    </row>
    <row r="19" spans="2:9" x14ac:dyDescent="0.25">
      <c r="B19" s="2">
        <v>1600</v>
      </c>
      <c r="C19" s="2">
        <f t="shared" si="0"/>
        <v>37</v>
      </c>
      <c r="D19" s="2">
        <v>15</v>
      </c>
      <c r="E19" s="2">
        <v>15</v>
      </c>
      <c r="F19" s="2">
        <f t="shared" si="1"/>
        <v>160</v>
      </c>
      <c r="G19" s="2">
        <v>180</v>
      </c>
      <c r="H19" s="2">
        <v>15</v>
      </c>
      <c r="I19" s="2">
        <f t="shared" si="2"/>
        <v>325</v>
      </c>
    </row>
    <row r="20" spans="2:9" x14ac:dyDescent="0.25">
      <c r="B20" s="2">
        <v>1700</v>
      </c>
      <c r="C20" s="2">
        <f t="shared" si="0"/>
        <v>35</v>
      </c>
      <c r="D20" s="2">
        <v>15</v>
      </c>
      <c r="E20" s="2">
        <v>14</v>
      </c>
      <c r="F20" s="2">
        <f t="shared" si="1"/>
        <v>159</v>
      </c>
      <c r="G20" s="2">
        <v>180</v>
      </c>
      <c r="H20" s="2">
        <v>14</v>
      </c>
      <c r="I20" s="2">
        <f t="shared" si="2"/>
        <v>324</v>
      </c>
    </row>
    <row r="21" spans="2:9" x14ac:dyDescent="0.25">
      <c r="B21" s="2">
        <v>1800</v>
      </c>
      <c r="C21" s="2">
        <f t="shared" si="0"/>
        <v>33</v>
      </c>
      <c r="D21" s="2">
        <v>15</v>
      </c>
      <c r="E21" s="2">
        <v>14</v>
      </c>
      <c r="F21" s="2">
        <f t="shared" si="1"/>
        <v>167</v>
      </c>
      <c r="G21" s="2">
        <v>180</v>
      </c>
      <c r="H21" s="2">
        <v>13</v>
      </c>
      <c r="I21" s="2">
        <f t="shared" si="2"/>
        <v>321</v>
      </c>
    </row>
    <row r="22" spans="2:9" x14ac:dyDescent="0.25">
      <c r="B22" s="2">
        <v>1900</v>
      </c>
      <c r="C22" s="2">
        <f t="shared" si="0"/>
        <v>31</v>
      </c>
      <c r="D22" s="2">
        <v>15</v>
      </c>
      <c r="E22" s="2">
        <v>13</v>
      </c>
      <c r="F22" s="2">
        <f t="shared" si="1"/>
        <v>165</v>
      </c>
      <c r="G22" s="2">
        <v>180</v>
      </c>
      <c r="H22" s="2">
        <v>13</v>
      </c>
      <c r="I22" s="2">
        <f t="shared" si="2"/>
        <v>330</v>
      </c>
    </row>
    <row r="23" spans="2:9" x14ac:dyDescent="0.25">
      <c r="B23" s="2">
        <v>2000</v>
      </c>
      <c r="C23" s="2">
        <f t="shared" si="0"/>
        <v>30</v>
      </c>
      <c r="D23" s="2">
        <v>340</v>
      </c>
      <c r="E23" s="2">
        <v>13</v>
      </c>
      <c r="F23" s="2">
        <f t="shared" si="1"/>
        <v>136</v>
      </c>
      <c r="G23" s="2">
        <v>170</v>
      </c>
      <c r="H23" s="2">
        <v>13</v>
      </c>
      <c r="I23" s="2">
        <f t="shared" si="2"/>
        <v>326</v>
      </c>
    </row>
    <row r="24" spans="2:9" x14ac:dyDescent="0.25">
      <c r="B24" s="2">
        <v>2100</v>
      </c>
      <c r="C24" s="2">
        <f t="shared" si="0"/>
        <v>28</v>
      </c>
      <c r="D24" s="2">
        <v>340</v>
      </c>
      <c r="E24" s="2">
        <v>13</v>
      </c>
      <c r="F24" s="2">
        <f t="shared" si="1"/>
        <v>147</v>
      </c>
      <c r="G24" s="2">
        <v>160</v>
      </c>
      <c r="H24" s="2">
        <v>13</v>
      </c>
      <c r="I24" s="2">
        <f t="shared" si="2"/>
        <v>327</v>
      </c>
    </row>
    <row r="25" spans="2:9" x14ac:dyDescent="0.25">
      <c r="B25" s="2">
        <v>2200</v>
      </c>
      <c r="C25" s="2">
        <f t="shared" si="0"/>
        <v>27</v>
      </c>
      <c r="D25" s="2">
        <v>340</v>
      </c>
      <c r="E25" s="2">
        <v>12</v>
      </c>
      <c r="F25" s="2">
        <f t="shared" si="1"/>
        <v>140</v>
      </c>
      <c r="G25" s="2">
        <v>150</v>
      </c>
      <c r="H25" s="2">
        <v>12</v>
      </c>
      <c r="I25" s="2">
        <f t="shared" si="2"/>
        <v>310</v>
      </c>
    </row>
    <row r="26" spans="2:9" x14ac:dyDescent="0.25">
      <c r="B26" s="2">
        <v>2300</v>
      </c>
      <c r="C26" s="2">
        <f t="shared" si="0"/>
        <v>26</v>
      </c>
      <c r="D26" s="2">
        <v>340</v>
      </c>
      <c r="E26" s="2">
        <v>12</v>
      </c>
      <c r="F26" s="2">
        <f t="shared" si="1"/>
        <v>146</v>
      </c>
      <c r="G26" s="2">
        <v>150</v>
      </c>
      <c r="H26" s="2">
        <v>12</v>
      </c>
      <c r="I26" s="2">
        <f t="shared" si="2"/>
        <v>316</v>
      </c>
    </row>
    <row r="27" spans="2:9" x14ac:dyDescent="0.25">
      <c r="B27" s="2">
        <v>2400</v>
      </c>
      <c r="C27" s="2">
        <f t="shared" si="0"/>
        <v>25</v>
      </c>
      <c r="D27" s="2">
        <v>340</v>
      </c>
      <c r="E27" s="2">
        <v>11</v>
      </c>
      <c r="F27" s="2">
        <f t="shared" si="1"/>
        <v>138</v>
      </c>
      <c r="G27" s="2">
        <v>150</v>
      </c>
      <c r="H27" s="2">
        <v>11</v>
      </c>
      <c r="I27" s="2">
        <f t="shared" si="2"/>
        <v>308</v>
      </c>
    </row>
    <row r="28" spans="2:9" x14ac:dyDescent="0.25">
      <c r="B28" s="2">
        <v>2500</v>
      </c>
      <c r="C28" s="2">
        <f t="shared" si="0"/>
        <v>24</v>
      </c>
      <c r="D28" s="2">
        <v>340</v>
      </c>
      <c r="E28" s="2">
        <v>11</v>
      </c>
      <c r="F28" s="2">
        <f t="shared" si="1"/>
        <v>145</v>
      </c>
      <c r="G28" s="2">
        <v>150</v>
      </c>
      <c r="H28" s="2">
        <v>11</v>
      </c>
      <c r="I28" s="2">
        <f t="shared" si="2"/>
        <v>315</v>
      </c>
    </row>
    <row r="29" spans="2:9" x14ac:dyDescent="0.25">
      <c r="B29" s="2">
        <v>2600</v>
      </c>
      <c r="C29" s="2">
        <f t="shared" si="0"/>
        <v>23</v>
      </c>
      <c r="D29" s="2">
        <v>330</v>
      </c>
      <c r="E29" s="2">
        <v>10</v>
      </c>
      <c r="F29" s="2">
        <f t="shared" si="1"/>
        <v>126</v>
      </c>
      <c r="G29" s="2">
        <v>150</v>
      </c>
      <c r="H29" s="2">
        <v>10</v>
      </c>
      <c r="I29" s="2">
        <f t="shared" si="2"/>
        <v>306</v>
      </c>
    </row>
    <row r="30" spans="2:9" x14ac:dyDescent="0.25">
      <c r="B30" s="2">
        <v>2700</v>
      </c>
      <c r="C30" s="2">
        <f t="shared" si="0"/>
        <v>22</v>
      </c>
      <c r="D30" s="2">
        <v>330</v>
      </c>
      <c r="E30" s="2">
        <v>10</v>
      </c>
      <c r="F30" s="2">
        <f t="shared" si="1"/>
        <v>133</v>
      </c>
      <c r="G30" s="2">
        <v>150</v>
      </c>
      <c r="H30" s="2">
        <v>10</v>
      </c>
      <c r="I30" s="2">
        <f t="shared" si="2"/>
        <v>313</v>
      </c>
    </row>
    <row r="31" spans="2:9" x14ac:dyDescent="0.25">
      <c r="B31" s="2">
        <v>2800</v>
      </c>
      <c r="C31" s="2">
        <f t="shared" si="0"/>
        <v>21</v>
      </c>
      <c r="D31" s="2">
        <v>330</v>
      </c>
      <c r="E31" s="2">
        <v>10</v>
      </c>
      <c r="F31" s="2">
        <f t="shared" si="1"/>
        <v>141</v>
      </c>
      <c r="G31" s="2">
        <v>150</v>
      </c>
      <c r="H31" s="2">
        <v>9</v>
      </c>
      <c r="I31" s="2">
        <f t="shared" si="2"/>
        <v>304</v>
      </c>
    </row>
    <row r="32" spans="2:9" x14ac:dyDescent="0.25">
      <c r="B32" s="2">
        <v>2900</v>
      </c>
      <c r="C32" s="2">
        <f t="shared" si="0"/>
        <v>20</v>
      </c>
      <c r="D32" s="2">
        <v>330</v>
      </c>
      <c r="E32" s="2">
        <v>9</v>
      </c>
      <c r="F32" s="2">
        <f t="shared" si="1"/>
        <v>132</v>
      </c>
      <c r="G32" s="2">
        <v>140</v>
      </c>
      <c r="H32" s="2">
        <v>9</v>
      </c>
      <c r="I32" s="2">
        <f t="shared" si="2"/>
        <v>302</v>
      </c>
    </row>
    <row r="33" spans="2:9" x14ac:dyDescent="0.25">
      <c r="B33" s="2">
        <v>3000</v>
      </c>
      <c r="C33" s="2">
        <f t="shared" si="0"/>
        <v>20</v>
      </c>
      <c r="D33" s="2">
        <v>330</v>
      </c>
      <c r="E33" s="2">
        <v>9</v>
      </c>
      <c r="F33" s="2">
        <f t="shared" si="1"/>
        <v>132</v>
      </c>
      <c r="G33" s="2">
        <v>140</v>
      </c>
      <c r="H33" s="2">
        <v>9</v>
      </c>
      <c r="I33" s="2">
        <f t="shared" si="2"/>
        <v>302</v>
      </c>
    </row>
    <row r="34" spans="2:9" x14ac:dyDescent="0.25">
      <c r="B34" s="2">
        <v>3100</v>
      </c>
      <c r="C34" s="2">
        <f t="shared" si="0"/>
        <v>19</v>
      </c>
      <c r="D34" s="2">
        <v>330</v>
      </c>
      <c r="E34" s="2">
        <v>9</v>
      </c>
      <c r="F34" s="2">
        <f t="shared" si="1"/>
        <v>140</v>
      </c>
      <c r="G34" s="2">
        <v>140</v>
      </c>
      <c r="H34" s="2">
        <v>9</v>
      </c>
      <c r="I34" s="2">
        <f t="shared" si="2"/>
        <v>310</v>
      </c>
    </row>
    <row r="35" spans="2:9" x14ac:dyDescent="0.25">
      <c r="B35" s="2">
        <v>3200</v>
      </c>
      <c r="C35" s="2">
        <f t="shared" si="0"/>
        <v>18</v>
      </c>
      <c r="D35" s="2">
        <v>330</v>
      </c>
      <c r="E35" s="2">
        <v>8</v>
      </c>
      <c r="F35" s="2">
        <f t="shared" si="1"/>
        <v>130</v>
      </c>
      <c r="G35" s="2">
        <v>140</v>
      </c>
      <c r="H35" s="2">
        <v>8</v>
      </c>
      <c r="I35" s="2">
        <f t="shared" si="2"/>
        <v>300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35"/>
  <sheetViews>
    <sheetView topLeftCell="A22" workbookViewId="0">
      <selection activeCell="H15" sqref="H15"/>
    </sheetView>
  </sheetViews>
  <sheetFormatPr defaultColWidth="9" defaultRowHeight="14.4" x14ac:dyDescent="0.25"/>
  <cols>
    <col min="2" max="2" width="9" style="1"/>
  </cols>
  <sheetData>
    <row r="4" spans="2:15" x14ac:dyDescent="0.25">
      <c r="B4" s="2" t="s">
        <v>443</v>
      </c>
      <c r="C4" s="2" t="s">
        <v>444</v>
      </c>
      <c r="D4" s="2" t="s">
        <v>445</v>
      </c>
      <c r="E4" s="2" t="s">
        <v>446</v>
      </c>
      <c r="F4" s="2" t="s">
        <v>447</v>
      </c>
      <c r="G4" s="2" t="s">
        <v>448</v>
      </c>
      <c r="H4" s="2" t="s">
        <v>449</v>
      </c>
      <c r="I4" s="2" t="s">
        <v>450</v>
      </c>
      <c r="K4" t="s">
        <v>451</v>
      </c>
    </row>
    <row r="5" spans="2:15" x14ac:dyDescent="0.25">
      <c r="B5" s="2">
        <v>200</v>
      </c>
      <c r="C5" s="2">
        <f>INT(60000/B5)</f>
        <v>300</v>
      </c>
      <c r="D5" s="2">
        <v>65</v>
      </c>
      <c r="E5" s="2">
        <v>60</v>
      </c>
      <c r="F5" s="2">
        <f>INT(MOD(D5+E5/C5*360,360))</f>
        <v>137</v>
      </c>
      <c r="G5" s="2">
        <v>250</v>
      </c>
      <c r="H5" s="2">
        <v>60</v>
      </c>
      <c r="I5" s="2">
        <f>INT(MOD(H5/C5*360+G5,360))</f>
        <v>322</v>
      </c>
      <c r="K5">
        <v>300</v>
      </c>
      <c r="L5">
        <v>55</v>
      </c>
      <c r="M5">
        <v>109</v>
      </c>
      <c r="N5">
        <v>230</v>
      </c>
      <c r="O5">
        <v>284</v>
      </c>
    </row>
    <row r="6" spans="2:15" x14ac:dyDescent="0.25">
      <c r="B6" s="2">
        <v>300</v>
      </c>
      <c r="C6" s="2">
        <f t="shared" ref="C6:C35" si="0">INT(60000/B6)</f>
        <v>200</v>
      </c>
      <c r="D6" s="2">
        <v>65</v>
      </c>
      <c r="E6" s="2">
        <v>60</v>
      </c>
      <c r="F6" s="2">
        <f t="shared" ref="F6:F35" si="1">INT(MOD(D6+E6/C6*360,360))</f>
        <v>173</v>
      </c>
      <c r="G6" s="2">
        <v>230</v>
      </c>
      <c r="H6" s="2">
        <v>60</v>
      </c>
      <c r="I6" s="2">
        <f t="shared" ref="I6:I35" si="2">INT(MOD(H6/C6*360+G6,360))</f>
        <v>338</v>
      </c>
      <c r="K6">
        <v>500</v>
      </c>
      <c r="L6">
        <v>35</v>
      </c>
      <c r="M6">
        <v>95</v>
      </c>
      <c r="N6">
        <v>230</v>
      </c>
      <c r="O6">
        <v>305</v>
      </c>
    </row>
    <row r="7" spans="2:15" x14ac:dyDescent="0.25">
      <c r="B7" s="2">
        <v>400</v>
      </c>
      <c r="C7" s="2">
        <f t="shared" si="0"/>
        <v>150</v>
      </c>
      <c r="D7" s="2">
        <v>30</v>
      </c>
      <c r="E7" s="2">
        <v>60</v>
      </c>
      <c r="F7" s="2">
        <f t="shared" si="1"/>
        <v>174</v>
      </c>
      <c r="G7" s="2">
        <v>230</v>
      </c>
      <c r="H7" s="3">
        <v>50</v>
      </c>
      <c r="I7" s="2">
        <f t="shared" si="2"/>
        <v>350</v>
      </c>
      <c r="K7">
        <v>700</v>
      </c>
      <c r="L7">
        <v>10</v>
      </c>
      <c r="M7">
        <v>86</v>
      </c>
      <c r="N7">
        <v>210</v>
      </c>
      <c r="O7">
        <v>306</v>
      </c>
    </row>
    <row r="8" spans="2:15" x14ac:dyDescent="0.25">
      <c r="B8" s="2">
        <v>500</v>
      </c>
      <c r="C8" s="2">
        <f t="shared" si="0"/>
        <v>120</v>
      </c>
      <c r="D8" s="2">
        <v>28</v>
      </c>
      <c r="E8" s="2">
        <v>47</v>
      </c>
      <c r="F8" s="2">
        <f t="shared" si="1"/>
        <v>169</v>
      </c>
      <c r="G8" s="3">
        <v>220</v>
      </c>
      <c r="H8" s="2">
        <v>47</v>
      </c>
      <c r="I8" s="2">
        <f t="shared" si="2"/>
        <v>1</v>
      </c>
      <c r="K8">
        <v>900</v>
      </c>
      <c r="L8">
        <v>30</v>
      </c>
      <c r="M8">
        <v>145</v>
      </c>
      <c r="N8">
        <v>190</v>
      </c>
      <c r="O8">
        <v>319</v>
      </c>
    </row>
    <row r="9" spans="2:15" x14ac:dyDescent="0.25">
      <c r="B9" s="2">
        <v>600</v>
      </c>
      <c r="C9" s="2">
        <f t="shared" si="0"/>
        <v>100</v>
      </c>
      <c r="D9" s="2">
        <v>20</v>
      </c>
      <c r="E9" s="2">
        <v>42</v>
      </c>
      <c r="F9" s="2">
        <f t="shared" si="1"/>
        <v>171</v>
      </c>
      <c r="G9" s="3">
        <v>210</v>
      </c>
      <c r="H9" s="2">
        <v>42</v>
      </c>
      <c r="I9" s="2">
        <f t="shared" si="2"/>
        <v>1</v>
      </c>
      <c r="K9">
        <v>1100</v>
      </c>
      <c r="L9">
        <v>340</v>
      </c>
      <c r="M9">
        <v>132</v>
      </c>
      <c r="N9">
        <v>160</v>
      </c>
      <c r="O9">
        <v>323</v>
      </c>
    </row>
    <row r="10" spans="2:15" x14ac:dyDescent="0.25">
      <c r="B10" s="2">
        <v>700</v>
      </c>
      <c r="C10" s="2">
        <f t="shared" si="0"/>
        <v>85</v>
      </c>
      <c r="D10" s="2">
        <v>15</v>
      </c>
      <c r="E10" s="2">
        <v>37</v>
      </c>
      <c r="F10" s="2">
        <f t="shared" si="1"/>
        <v>171</v>
      </c>
      <c r="G10" s="2">
        <v>210</v>
      </c>
      <c r="H10" s="2">
        <v>37</v>
      </c>
      <c r="I10" s="2">
        <f t="shared" si="2"/>
        <v>6</v>
      </c>
      <c r="K10">
        <v>1300</v>
      </c>
    </row>
    <row r="11" spans="2:15" x14ac:dyDescent="0.25">
      <c r="B11" s="2">
        <v>800</v>
      </c>
      <c r="C11" s="2">
        <f t="shared" si="0"/>
        <v>75</v>
      </c>
      <c r="D11" s="2">
        <v>15</v>
      </c>
      <c r="E11" s="2">
        <v>33</v>
      </c>
      <c r="F11" s="2">
        <f t="shared" si="1"/>
        <v>173</v>
      </c>
      <c r="G11" s="2">
        <v>210</v>
      </c>
      <c r="H11" s="2">
        <v>33</v>
      </c>
      <c r="I11" s="2">
        <f t="shared" si="2"/>
        <v>8</v>
      </c>
    </row>
    <row r="12" spans="2:15" x14ac:dyDescent="0.25">
      <c r="B12" s="2">
        <v>900</v>
      </c>
      <c r="C12" s="2">
        <f t="shared" si="0"/>
        <v>66</v>
      </c>
      <c r="D12" s="2">
        <v>15</v>
      </c>
      <c r="E12" s="2">
        <v>29</v>
      </c>
      <c r="F12" s="2">
        <f t="shared" si="1"/>
        <v>173</v>
      </c>
      <c r="G12" s="2">
        <v>210</v>
      </c>
      <c r="H12" s="2">
        <v>29</v>
      </c>
      <c r="I12" s="2">
        <f t="shared" si="2"/>
        <v>8</v>
      </c>
    </row>
    <row r="13" spans="2:15" x14ac:dyDescent="0.25">
      <c r="B13" s="2">
        <v>1000</v>
      </c>
      <c r="C13" s="2">
        <f t="shared" si="0"/>
        <v>60</v>
      </c>
      <c r="D13" s="2">
        <v>15</v>
      </c>
      <c r="E13" s="2">
        <v>26</v>
      </c>
      <c r="F13" s="2">
        <f t="shared" si="1"/>
        <v>171</v>
      </c>
      <c r="G13" s="2">
        <v>210</v>
      </c>
      <c r="H13" s="2">
        <v>26</v>
      </c>
      <c r="I13" s="2">
        <f t="shared" si="2"/>
        <v>6</v>
      </c>
      <c r="K13" t="s">
        <v>452</v>
      </c>
    </row>
    <row r="14" spans="2:15" x14ac:dyDescent="0.25">
      <c r="B14" s="2">
        <v>1100</v>
      </c>
      <c r="C14" s="2">
        <f t="shared" si="0"/>
        <v>54</v>
      </c>
      <c r="D14" s="2">
        <v>15</v>
      </c>
      <c r="E14" s="2">
        <v>24</v>
      </c>
      <c r="F14" s="2">
        <f t="shared" si="1"/>
        <v>175</v>
      </c>
      <c r="G14" s="2">
        <v>210</v>
      </c>
      <c r="H14" s="3">
        <v>23</v>
      </c>
      <c r="I14" s="2">
        <f t="shared" si="2"/>
        <v>3</v>
      </c>
    </row>
    <row r="15" spans="2:15" x14ac:dyDescent="0.25">
      <c r="B15" s="2">
        <v>1200</v>
      </c>
      <c r="C15" s="2">
        <f t="shared" si="0"/>
        <v>50</v>
      </c>
      <c r="D15" s="2">
        <v>15</v>
      </c>
      <c r="E15" s="2">
        <v>22</v>
      </c>
      <c r="F15" s="2">
        <f t="shared" si="1"/>
        <v>173</v>
      </c>
      <c r="G15" s="2">
        <v>210</v>
      </c>
      <c r="H15" s="2">
        <v>22</v>
      </c>
      <c r="I15" s="2">
        <f t="shared" si="2"/>
        <v>8</v>
      </c>
    </row>
    <row r="16" spans="2:15" x14ac:dyDescent="0.25">
      <c r="B16" s="2">
        <v>1300</v>
      </c>
      <c r="C16" s="2">
        <f t="shared" si="0"/>
        <v>46</v>
      </c>
      <c r="D16" s="2">
        <v>15</v>
      </c>
      <c r="E16" s="2">
        <v>20</v>
      </c>
      <c r="F16" s="2">
        <f t="shared" si="1"/>
        <v>171</v>
      </c>
      <c r="G16" s="2">
        <v>210</v>
      </c>
      <c r="H16" s="2">
        <v>20</v>
      </c>
      <c r="I16" s="2">
        <f t="shared" si="2"/>
        <v>6</v>
      </c>
      <c r="K16">
        <v>2400</v>
      </c>
    </row>
    <row r="17" spans="2:19" x14ac:dyDescent="0.25">
      <c r="B17" s="2">
        <v>1400</v>
      </c>
      <c r="C17" s="2">
        <f t="shared" si="0"/>
        <v>42</v>
      </c>
      <c r="D17" s="2">
        <v>15</v>
      </c>
      <c r="E17" s="2">
        <v>18</v>
      </c>
      <c r="F17" s="2">
        <f t="shared" si="1"/>
        <v>169</v>
      </c>
      <c r="G17" s="2">
        <v>210</v>
      </c>
      <c r="H17" s="2">
        <v>18</v>
      </c>
      <c r="I17" s="2">
        <f t="shared" si="2"/>
        <v>4</v>
      </c>
      <c r="K17">
        <v>2200</v>
      </c>
      <c r="L17">
        <v>2500</v>
      </c>
      <c r="M17">
        <f t="shared" ref="M17:M21" si="3">INT(60000/L17)</f>
        <v>24</v>
      </c>
      <c r="N17">
        <v>320</v>
      </c>
      <c r="O17">
        <v>12</v>
      </c>
      <c r="P17">
        <f t="shared" ref="P17:P21" si="4">INT(MOD(N17+O17/M17*360,360))</f>
        <v>140</v>
      </c>
      <c r="Q17">
        <v>150</v>
      </c>
      <c r="R17">
        <v>10</v>
      </c>
      <c r="S17">
        <f t="shared" ref="S17:S21" si="5">INT(MOD(R17/M17*360+Q17,360))</f>
        <v>300</v>
      </c>
    </row>
    <row r="18" spans="2:19" x14ac:dyDescent="0.25">
      <c r="B18" s="2">
        <v>1500</v>
      </c>
      <c r="C18" s="2">
        <f t="shared" si="0"/>
        <v>40</v>
      </c>
      <c r="D18" s="2">
        <v>15</v>
      </c>
      <c r="E18" s="2">
        <v>17</v>
      </c>
      <c r="F18" s="2">
        <f t="shared" si="1"/>
        <v>168</v>
      </c>
      <c r="G18" s="2">
        <v>210</v>
      </c>
      <c r="H18" s="2">
        <v>17</v>
      </c>
      <c r="I18" s="2">
        <f t="shared" si="2"/>
        <v>3</v>
      </c>
      <c r="K18">
        <v>1900</v>
      </c>
      <c r="L18">
        <v>1600</v>
      </c>
      <c r="M18">
        <f t="shared" si="3"/>
        <v>37</v>
      </c>
      <c r="N18">
        <v>340</v>
      </c>
      <c r="O18">
        <v>14</v>
      </c>
      <c r="P18">
        <f t="shared" si="4"/>
        <v>116</v>
      </c>
      <c r="Q18">
        <v>160</v>
      </c>
      <c r="R18">
        <v>16</v>
      </c>
      <c r="S18">
        <f t="shared" si="5"/>
        <v>315</v>
      </c>
    </row>
    <row r="19" spans="2:19" x14ac:dyDescent="0.25">
      <c r="B19" s="2">
        <v>1600</v>
      </c>
      <c r="C19" s="2">
        <f t="shared" si="0"/>
        <v>37</v>
      </c>
      <c r="D19" s="2">
        <v>15</v>
      </c>
      <c r="E19" s="2">
        <v>15</v>
      </c>
      <c r="F19" s="2">
        <f t="shared" si="1"/>
        <v>160</v>
      </c>
      <c r="G19" s="2">
        <v>210</v>
      </c>
      <c r="H19" s="2">
        <v>16</v>
      </c>
      <c r="I19" s="2">
        <f t="shared" si="2"/>
        <v>5</v>
      </c>
      <c r="K19">
        <v>1600</v>
      </c>
      <c r="L19">
        <v>1000</v>
      </c>
      <c r="M19">
        <f t="shared" si="3"/>
        <v>60</v>
      </c>
      <c r="N19">
        <v>35</v>
      </c>
      <c r="O19">
        <v>16</v>
      </c>
      <c r="P19">
        <f t="shared" si="4"/>
        <v>131</v>
      </c>
      <c r="Q19">
        <v>190</v>
      </c>
      <c r="R19">
        <v>18</v>
      </c>
      <c r="S19">
        <f t="shared" si="5"/>
        <v>298</v>
      </c>
    </row>
    <row r="20" spans="2:19" x14ac:dyDescent="0.25">
      <c r="B20" s="2">
        <v>1700</v>
      </c>
      <c r="C20" s="2">
        <f t="shared" si="0"/>
        <v>35</v>
      </c>
      <c r="D20" s="2">
        <v>15</v>
      </c>
      <c r="E20" s="2">
        <v>15</v>
      </c>
      <c r="F20" s="2">
        <f t="shared" si="1"/>
        <v>169</v>
      </c>
      <c r="G20" s="2">
        <v>210</v>
      </c>
      <c r="H20" s="2">
        <v>15</v>
      </c>
      <c r="I20" s="2">
        <f t="shared" si="2"/>
        <v>4</v>
      </c>
      <c r="K20">
        <v>1300</v>
      </c>
      <c r="L20">
        <v>600</v>
      </c>
      <c r="M20">
        <f t="shared" si="3"/>
        <v>100</v>
      </c>
      <c r="N20">
        <v>35</v>
      </c>
      <c r="O20">
        <v>19</v>
      </c>
      <c r="P20">
        <f t="shared" si="4"/>
        <v>103</v>
      </c>
      <c r="Q20">
        <v>220</v>
      </c>
      <c r="R20">
        <v>23</v>
      </c>
      <c r="S20">
        <f t="shared" si="5"/>
        <v>302</v>
      </c>
    </row>
    <row r="21" spans="2:19" x14ac:dyDescent="0.25">
      <c r="B21" s="2">
        <v>1800</v>
      </c>
      <c r="C21" s="2">
        <f t="shared" si="0"/>
        <v>33</v>
      </c>
      <c r="D21" s="2">
        <v>15</v>
      </c>
      <c r="E21" s="2">
        <v>15</v>
      </c>
      <c r="F21" s="2">
        <f t="shared" si="1"/>
        <v>178</v>
      </c>
      <c r="G21" s="2">
        <v>200</v>
      </c>
      <c r="H21" s="2">
        <v>15</v>
      </c>
      <c r="I21" s="2">
        <f t="shared" si="2"/>
        <v>3</v>
      </c>
      <c r="K21">
        <v>1000</v>
      </c>
      <c r="L21">
        <v>300</v>
      </c>
      <c r="M21">
        <f t="shared" si="3"/>
        <v>200</v>
      </c>
      <c r="N21">
        <v>55</v>
      </c>
      <c r="O21">
        <v>30</v>
      </c>
      <c r="P21">
        <f t="shared" si="4"/>
        <v>109</v>
      </c>
      <c r="Q21">
        <v>230</v>
      </c>
      <c r="R21">
        <v>30</v>
      </c>
      <c r="S21">
        <f t="shared" si="5"/>
        <v>284</v>
      </c>
    </row>
    <row r="22" spans="2:19" x14ac:dyDescent="0.25">
      <c r="B22" s="2">
        <v>1900</v>
      </c>
      <c r="C22" s="2">
        <f t="shared" si="0"/>
        <v>31</v>
      </c>
      <c r="D22" s="2">
        <v>15</v>
      </c>
      <c r="E22" s="2">
        <v>13</v>
      </c>
      <c r="F22" s="2">
        <f t="shared" si="1"/>
        <v>165</v>
      </c>
      <c r="G22" s="2">
        <v>200</v>
      </c>
      <c r="H22" s="2">
        <v>13</v>
      </c>
      <c r="I22" s="2">
        <f t="shared" si="2"/>
        <v>350</v>
      </c>
      <c r="K22">
        <v>800</v>
      </c>
    </row>
    <row r="23" spans="2:19" x14ac:dyDescent="0.25">
      <c r="B23" s="2">
        <v>2000</v>
      </c>
      <c r="C23" s="2">
        <f t="shared" si="0"/>
        <v>30</v>
      </c>
      <c r="D23" s="2">
        <v>10</v>
      </c>
      <c r="E23" s="2">
        <v>13</v>
      </c>
      <c r="F23" s="2">
        <f t="shared" si="1"/>
        <v>166</v>
      </c>
      <c r="G23" s="2">
        <v>200</v>
      </c>
      <c r="H23" s="2">
        <v>13</v>
      </c>
      <c r="I23" s="2">
        <f t="shared" si="2"/>
        <v>356</v>
      </c>
      <c r="K23">
        <v>600</v>
      </c>
    </row>
    <row r="24" spans="2:19" x14ac:dyDescent="0.25">
      <c r="B24" s="2">
        <v>2100</v>
      </c>
      <c r="C24" s="2">
        <f t="shared" si="0"/>
        <v>28</v>
      </c>
      <c r="D24" s="2">
        <v>10</v>
      </c>
      <c r="E24" s="2">
        <v>13</v>
      </c>
      <c r="F24" s="2">
        <f t="shared" si="1"/>
        <v>177</v>
      </c>
      <c r="G24" s="2">
        <v>200</v>
      </c>
      <c r="H24" s="2">
        <v>13</v>
      </c>
      <c r="I24" s="2">
        <f t="shared" si="2"/>
        <v>7</v>
      </c>
      <c r="K24">
        <v>400</v>
      </c>
    </row>
    <row r="25" spans="2:19" x14ac:dyDescent="0.25">
      <c r="B25" s="2">
        <v>2200</v>
      </c>
      <c r="C25" s="2">
        <f t="shared" si="0"/>
        <v>27</v>
      </c>
      <c r="D25" s="2">
        <v>10</v>
      </c>
      <c r="E25" s="2">
        <v>12</v>
      </c>
      <c r="F25" s="2">
        <f t="shared" si="1"/>
        <v>170</v>
      </c>
      <c r="G25" s="2">
        <v>200</v>
      </c>
      <c r="H25" s="2">
        <v>12</v>
      </c>
      <c r="I25" s="2">
        <f t="shared" si="2"/>
        <v>0</v>
      </c>
      <c r="K25">
        <v>200</v>
      </c>
    </row>
    <row r="26" spans="2:19" x14ac:dyDescent="0.25">
      <c r="B26" s="2">
        <v>2300</v>
      </c>
      <c r="C26" s="2">
        <f t="shared" si="0"/>
        <v>26</v>
      </c>
      <c r="D26" s="2">
        <v>10</v>
      </c>
      <c r="E26" s="2">
        <v>12</v>
      </c>
      <c r="F26" s="2">
        <f t="shared" si="1"/>
        <v>176</v>
      </c>
      <c r="G26" s="2">
        <v>200</v>
      </c>
      <c r="H26" s="2">
        <v>12</v>
      </c>
      <c r="I26" s="2">
        <f t="shared" si="2"/>
        <v>6</v>
      </c>
    </row>
    <row r="27" spans="2:19" x14ac:dyDescent="0.25">
      <c r="B27" s="2">
        <v>2400</v>
      </c>
      <c r="C27" s="2">
        <f t="shared" si="0"/>
        <v>25</v>
      </c>
      <c r="D27" s="2">
        <v>10</v>
      </c>
      <c r="E27" s="2">
        <v>11</v>
      </c>
      <c r="F27" s="2">
        <f t="shared" si="1"/>
        <v>168</v>
      </c>
      <c r="G27" s="2">
        <v>200</v>
      </c>
      <c r="H27" s="2">
        <v>11</v>
      </c>
      <c r="I27" s="2">
        <f t="shared" si="2"/>
        <v>358</v>
      </c>
    </row>
    <row r="28" spans="2:19" x14ac:dyDescent="0.25">
      <c r="B28" s="2">
        <v>2500</v>
      </c>
      <c r="C28" s="2">
        <f t="shared" si="0"/>
        <v>24</v>
      </c>
      <c r="D28" s="2">
        <v>10</v>
      </c>
      <c r="E28" s="2">
        <v>11</v>
      </c>
      <c r="F28" s="2">
        <f t="shared" si="1"/>
        <v>175</v>
      </c>
      <c r="G28" s="2">
        <v>200</v>
      </c>
      <c r="H28" s="2">
        <v>11</v>
      </c>
      <c r="I28" s="2">
        <f t="shared" si="2"/>
        <v>5</v>
      </c>
    </row>
    <row r="29" spans="2:19" x14ac:dyDescent="0.25">
      <c r="B29" s="2">
        <v>2600</v>
      </c>
      <c r="C29" s="2">
        <f t="shared" si="0"/>
        <v>23</v>
      </c>
      <c r="D29" s="2">
        <v>9</v>
      </c>
      <c r="E29" s="2">
        <v>11</v>
      </c>
      <c r="F29" s="2">
        <f t="shared" si="1"/>
        <v>181</v>
      </c>
      <c r="G29" s="2">
        <v>190</v>
      </c>
      <c r="H29" s="2">
        <v>11</v>
      </c>
      <c r="I29" s="2">
        <f t="shared" si="2"/>
        <v>2</v>
      </c>
    </row>
    <row r="30" spans="2:19" x14ac:dyDescent="0.25">
      <c r="B30" s="2">
        <v>2700</v>
      </c>
      <c r="C30" s="2">
        <f t="shared" si="0"/>
        <v>22</v>
      </c>
      <c r="D30" s="2">
        <v>8</v>
      </c>
      <c r="E30" s="2">
        <v>10</v>
      </c>
      <c r="F30" s="2">
        <f t="shared" si="1"/>
        <v>171</v>
      </c>
      <c r="G30" s="2">
        <v>190</v>
      </c>
      <c r="H30" s="2">
        <v>10</v>
      </c>
      <c r="I30" s="2">
        <f t="shared" si="2"/>
        <v>353</v>
      </c>
    </row>
    <row r="31" spans="2:19" x14ac:dyDescent="0.25">
      <c r="B31" s="2">
        <v>2800</v>
      </c>
      <c r="C31" s="2">
        <f t="shared" si="0"/>
        <v>21</v>
      </c>
      <c r="D31" s="2">
        <v>8</v>
      </c>
      <c r="E31" s="2">
        <v>10</v>
      </c>
      <c r="F31" s="2">
        <f t="shared" si="1"/>
        <v>179</v>
      </c>
      <c r="G31" s="2">
        <v>185</v>
      </c>
      <c r="H31" s="2">
        <v>10</v>
      </c>
      <c r="I31" s="2">
        <f t="shared" si="2"/>
        <v>356</v>
      </c>
    </row>
    <row r="32" spans="2:19" x14ac:dyDescent="0.25">
      <c r="B32" s="2">
        <v>2900</v>
      </c>
      <c r="C32" s="2">
        <f t="shared" si="0"/>
        <v>20</v>
      </c>
      <c r="D32" s="2">
        <v>5</v>
      </c>
      <c r="E32" s="2">
        <v>10</v>
      </c>
      <c r="F32" s="2">
        <f t="shared" si="1"/>
        <v>185</v>
      </c>
      <c r="G32" s="2">
        <v>185</v>
      </c>
      <c r="H32" s="3">
        <v>9</v>
      </c>
      <c r="I32" s="2">
        <f t="shared" si="2"/>
        <v>347</v>
      </c>
    </row>
    <row r="33" spans="2:9" x14ac:dyDescent="0.25">
      <c r="B33" s="2">
        <v>3000</v>
      </c>
      <c r="C33" s="2">
        <f t="shared" si="0"/>
        <v>20</v>
      </c>
      <c r="D33" s="2">
        <v>5</v>
      </c>
      <c r="E33" s="2">
        <v>10</v>
      </c>
      <c r="F33" s="2">
        <f t="shared" si="1"/>
        <v>185</v>
      </c>
      <c r="G33" s="2">
        <v>185</v>
      </c>
      <c r="H33" s="3">
        <v>9</v>
      </c>
      <c r="I33" s="2">
        <f t="shared" si="2"/>
        <v>347</v>
      </c>
    </row>
    <row r="34" spans="2:9" x14ac:dyDescent="0.25">
      <c r="B34" s="2">
        <v>3100</v>
      </c>
      <c r="C34" s="2">
        <f t="shared" si="0"/>
        <v>19</v>
      </c>
      <c r="D34" s="2">
        <v>5</v>
      </c>
      <c r="E34" s="2">
        <v>9</v>
      </c>
      <c r="F34" s="2">
        <f t="shared" si="1"/>
        <v>175</v>
      </c>
      <c r="G34" s="2">
        <v>185</v>
      </c>
      <c r="H34" s="2">
        <v>9</v>
      </c>
      <c r="I34" s="2">
        <f t="shared" si="2"/>
        <v>355</v>
      </c>
    </row>
    <row r="35" spans="2:9" x14ac:dyDescent="0.25">
      <c r="B35" s="2">
        <v>3200</v>
      </c>
      <c r="C35" s="2">
        <f t="shared" si="0"/>
        <v>18</v>
      </c>
      <c r="D35" s="2">
        <v>5</v>
      </c>
      <c r="E35" s="2">
        <v>9</v>
      </c>
      <c r="F35" s="2">
        <f t="shared" si="1"/>
        <v>185</v>
      </c>
      <c r="G35" s="2">
        <v>185</v>
      </c>
      <c r="H35" s="2">
        <v>9</v>
      </c>
      <c r="I35" s="2">
        <f t="shared" si="2"/>
        <v>5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中捷模板机配置参数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</cp:lastModifiedBy>
  <dcterms:created xsi:type="dcterms:W3CDTF">2006-09-13T11:21:00Z</dcterms:created>
  <dcterms:modified xsi:type="dcterms:W3CDTF">2018-11-21T08:11:08Z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  <property fmtid="{D5CDD505-2E9C-101B-9397-08002B2CF9AE}" pid="3" name="KSOReadingLayout">
    <vt:bool>true</vt:bool>
  </property>
</Properties>
</file>