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1"/>
  <workbookPr/>
  <mc:AlternateContent xmlns:mc="http://schemas.openxmlformats.org/markup-compatibility/2006">
    <mc:Choice Requires="x15">
      <x15ac:absPath xmlns:x15ac="http://schemas.microsoft.com/office/spreadsheetml/2010/11/ac" url="D:\TempUserProfiles\NetworkService\AppData\Local\Packages\oice_16_974fa576_32c1d314_3ff6\AC\Temp\"/>
    </mc:Choice>
  </mc:AlternateContent>
  <xr:revisionPtr revIDLastSave="0" documentId="8_{86A813D5-181F-4BB5-AFA9-5393B23246E3}" xr6:coauthVersionLast="45" xr6:coauthVersionMax="45" xr10:uidLastSave="{00000000-0000-0000-0000-000000000000}"/>
  <bookViews>
    <workbookView xWindow="0" yWindow="0" windowWidth="28800" windowHeight="12300" firstSheet="3" activeTab="3" xr2:uid="{00000000-000D-0000-FFFF-FFFF00000000}"/>
  </bookViews>
  <sheets>
    <sheet name="Jun" sheetId="22" r:id="rId1"/>
    <sheet name="Jul" sheetId="15" r:id="rId2"/>
    <sheet name="Aug" sheetId="16" r:id="rId3"/>
    <sheet name="Sep" sheetId="17" r:id="rId4"/>
    <sheet name="Oct" sheetId="18" r:id="rId5"/>
    <sheet name="Nov" sheetId="23" r:id="rId6"/>
    <sheet name="Leave Overview" sheetId="5" r:id="rId7"/>
    <sheet name="Dec" sheetId="24" r:id="rId8"/>
  </sheets>
  <definedNames>
    <definedName name="CalendarYear">Jul!$A$3</definedName>
    <definedName name="KeyCD">Jul!$B$26</definedName>
    <definedName name="KeyCDDesc">Jul!$G$26</definedName>
    <definedName name="KeyCDLabel">Jul!$C$26</definedName>
    <definedName name="KeyCrossDesc">Jul!$G$34</definedName>
    <definedName name="KeyCrossLabel">Jul!$C$34</definedName>
    <definedName name="KeyExclaimDesc">Jul!$G$36</definedName>
    <definedName name="KeyExclaimLabel">Jul!$C$36</definedName>
    <definedName name="KeyFlagDesc">Jul!$G$40</definedName>
    <definedName name="KeyFlagLabel">Jul!$C$40</definedName>
    <definedName name="KeyLegends">Jul!$A$24</definedName>
    <definedName name="KeyOL">Jul!$B$32</definedName>
    <definedName name="KeyOLDesc">Jul!$G$32</definedName>
    <definedName name="KeyOLLabel">Jul!$C$32</definedName>
    <definedName name="KeyPH">Jul!$B$24</definedName>
    <definedName name="KeyPHLabel">Jul!$C$24</definedName>
    <definedName name="KeyPL">Jul!$B$30</definedName>
    <definedName name="KeyPLDesc">Jul!$G$30</definedName>
    <definedName name="KeyPLLabel">Jul!$C$30</definedName>
    <definedName name="KeyTickDesc">Jul!$G$38</definedName>
    <definedName name="KeyTickLabel">Jul!$C$38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S7" i="16" l="1"/>
  <c r="AT7" i="16"/>
  <c r="AQ7" i="15"/>
  <c r="AS7" i="22"/>
  <c r="AR7" i="22"/>
  <c r="AU8" i="24"/>
  <c r="AU9" i="24"/>
  <c r="AU10" i="24"/>
  <c r="AU11" i="24"/>
  <c r="AU12" i="24"/>
  <c r="AU13" i="24"/>
  <c r="AU14" i="24"/>
  <c r="AU15" i="24"/>
  <c r="AU16" i="24"/>
  <c r="AU17" i="24"/>
  <c r="AU18" i="24"/>
  <c r="AU19" i="24"/>
  <c r="AU20" i="24"/>
  <c r="AU21" i="24"/>
  <c r="AU7" i="24"/>
  <c r="AU22" i="24"/>
  <c r="AT8" i="24"/>
  <c r="AT9" i="24"/>
  <c r="AT10" i="24"/>
  <c r="AT11" i="24"/>
  <c r="AT12" i="24"/>
  <c r="AT13" i="24"/>
  <c r="AT14" i="24"/>
  <c r="AT15" i="24"/>
  <c r="AT16" i="24"/>
  <c r="AT17" i="24"/>
  <c r="AT18" i="24"/>
  <c r="AT19" i="24"/>
  <c r="AT20" i="24"/>
  <c r="AT21" i="24"/>
  <c r="AT7" i="24"/>
  <c r="AT22" i="24"/>
  <c r="AQ8" i="23"/>
  <c r="AQ9" i="23"/>
  <c r="AQ10" i="23"/>
  <c r="AQ11" i="23"/>
  <c r="AQ12" i="23"/>
  <c r="AQ13" i="23"/>
  <c r="AQ14" i="23"/>
  <c r="AQ15" i="23"/>
  <c r="AQ16" i="23"/>
  <c r="AQ17" i="23"/>
  <c r="AQ18" i="23"/>
  <c r="AQ19" i="23"/>
  <c r="AQ20" i="23"/>
  <c r="AQ21" i="23"/>
  <c r="AQ7" i="23"/>
  <c r="AQ22" i="23"/>
  <c r="AP8" i="23"/>
  <c r="AP9" i="23"/>
  <c r="AP10" i="23"/>
  <c r="AP11" i="23"/>
  <c r="AP12" i="23"/>
  <c r="AP13" i="23"/>
  <c r="AP14" i="23"/>
  <c r="AP15" i="23"/>
  <c r="AP16" i="23"/>
  <c r="AP17" i="23"/>
  <c r="AP18" i="23"/>
  <c r="AP19" i="23"/>
  <c r="AP20" i="23"/>
  <c r="AP21" i="23"/>
  <c r="AP7" i="23"/>
  <c r="AP22" i="23"/>
  <c r="AR8" i="18"/>
  <c r="AR9" i="18"/>
  <c r="AR10" i="18"/>
  <c r="AR11" i="18"/>
  <c r="AR12" i="18"/>
  <c r="AR13" i="18"/>
  <c r="AR14" i="18"/>
  <c r="AR15" i="18"/>
  <c r="AR16" i="18"/>
  <c r="AR17" i="18"/>
  <c r="AR18" i="18"/>
  <c r="AR19" i="18"/>
  <c r="AR20" i="18"/>
  <c r="AR21" i="18"/>
  <c r="AR7" i="18"/>
  <c r="AR22" i="18"/>
  <c r="AQ8" i="18"/>
  <c r="AQ9" i="18"/>
  <c r="AQ10" i="18"/>
  <c r="AQ11" i="18"/>
  <c r="AQ12" i="18"/>
  <c r="AQ13" i="18"/>
  <c r="AQ14" i="18"/>
  <c r="AQ15" i="18"/>
  <c r="AQ16" i="18"/>
  <c r="AQ17" i="18"/>
  <c r="AQ18" i="18"/>
  <c r="AQ19" i="18"/>
  <c r="AQ20" i="18"/>
  <c r="AQ21" i="18"/>
  <c r="AQ7" i="18"/>
  <c r="AQ22" i="18"/>
  <c r="AQ8" i="17"/>
  <c r="AQ9" i="17"/>
  <c r="AQ10" i="17"/>
  <c r="AQ11" i="17"/>
  <c r="AQ12" i="17"/>
  <c r="AQ13" i="17"/>
  <c r="AQ14" i="17"/>
  <c r="AQ15" i="17"/>
  <c r="AQ16" i="17"/>
  <c r="AQ17" i="17"/>
  <c r="AQ18" i="17"/>
  <c r="AQ19" i="17"/>
  <c r="AQ20" i="17"/>
  <c r="AQ21" i="17"/>
  <c r="AQ7" i="17"/>
  <c r="AP8" i="17"/>
  <c r="AP9" i="17"/>
  <c r="AP10" i="17"/>
  <c r="AP11" i="17"/>
  <c r="AP12" i="17"/>
  <c r="AP13" i="17"/>
  <c r="AP14" i="17"/>
  <c r="AP15" i="17"/>
  <c r="AP16" i="17"/>
  <c r="AP17" i="17"/>
  <c r="AP18" i="17"/>
  <c r="AP19" i="17"/>
  <c r="AP20" i="17"/>
  <c r="AP21" i="17"/>
  <c r="AP7" i="17"/>
  <c r="AP22" i="17"/>
  <c r="AT8" i="16"/>
  <c r="AT9" i="16"/>
  <c r="AT10" i="16"/>
  <c r="AT11" i="16"/>
  <c r="AT12" i="16"/>
  <c r="AT13" i="16"/>
  <c r="AT14" i="16"/>
  <c r="AT15" i="16"/>
  <c r="AT16" i="16"/>
  <c r="AT17" i="16"/>
  <c r="AT18" i="16"/>
  <c r="AT19" i="16"/>
  <c r="AT20" i="16"/>
  <c r="AT21" i="16"/>
  <c r="AS8" i="16"/>
  <c r="AS9" i="16"/>
  <c r="AS10" i="16"/>
  <c r="AS11" i="16"/>
  <c r="AS12" i="16"/>
  <c r="AS13" i="16"/>
  <c r="AS14" i="16"/>
  <c r="AS15" i="16"/>
  <c r="AS16" i="16"/>
  <c r="AS17" i="16"/>
  <c r="AS18" i="16"/>
  <c r="AS19" i="16"/>
  <c r="AS20" i="16"/>
  <c r="AS21" i="16"/>
  <c r="AS22" i="16"/>
  <c r="AQ8" i="15"/>
  <c r="AQ9" i="15"/>
  <c r="AQ10" i="15"/>
  <c r="AQ11" i="15"/>
  <c r="AQ12" i="15"/>
  <c r="AQ13" i="15"/>
  <c r="AQ14" i="15"/>
  <c r="AQ15" i="15"/>
  <c r="AQ16" i="15"/>
  <c r="AQ17" i="15"/>
  <c r="AQ18" i="15"/>
  <c r="AQ19" i="15"/>
  <c r="AQ20" i="15"/>
  <c r="AQ21" i="15"/>
  <c r="AQ22" i="15"/>
  <c r="AP8" i="15"/>
  <c r="AP9" i="15"/>
  <c r="AP10" i="15"/>
  <c r="AP11" i="15"/>
  <c r="AP12" i="15"/>
  <c r="AP13" i="15"/>
  <c r="AP14" i="15"/>
  <c r="AP15" i="15"/>
  <c r="AP16" i="15"/>
  <c r="AP17" i="15"/>
  <c r="AP18" i="15"/>
  <c r="AP19" i="15"/>
  <c r="AP20" i="15"/>
  <c r="AP21" i="15"/>
  <c r="AP7" i="15"/>
  <c r="AP22" i="15"/>
  <c r="AS8" i="22"/>
  <c r="AS9" i="22"/>
  <c r="AS10" i="22"/>
  <c r="AS11" i="22"/>
  <c r="AS12" i="22"/>
  <c r="AS13" i="22"/>
  <c r="AS14" i="22"/>
  <c r="AS15" i="22"/>
  <c r="AS16" i="22"/>
  <c r="AS17" i="22"/>
  <c r="AS18" i="22"/>
  <c r="AS19" i="22"/>
  <c r="AS20" i="22"/>
  <c r="AS21" i="22"/>
  <c r="AR8" i="22"/>
  <c r="AR9" i="22"/>
  <c r="AR10" i="22"/>
  <c r="AR11" i="22"/>
  <c r="AR12" i="22"/>
  <c r="AR13" i="22"/>
  <c r="AR14" i="22"/>
  <c r="AR15" i="22"/>
  <c r="AR16" i="22"/>
  <c r="AR17" i="22"/>
  <c r="AR18" i="22"/>
  <c r="AR19" i="22"/>
  <c r="AR20" i="22"/>
  <c r="AR21" i="22"/>
  <c r="AR22" i="22"/>
  <c r="AQ22" i="17"/>
  <c r="AS22" i="22"/>
  <c r="AQ7" i="22"/>
  <c r="AS19" i="15"/>
  <c r="AW21" i="24"/>
  <c r="AV21" i="24"/>
  <c r="AS21" i="24"/>
  <c r="AW20" i="24"/>
  <c r="AV20" i="24"/>
  <c r="AS20" i="24"/>
  <c r="AW19" i="24"/>
  <c r="AV19" i="24"/>
  <c r="AS19" i="24"/>
  <c r="AW18" i="24"/>
  <c r="AV18" i="24"/>
  <c r="AS18" i="24"/>
  <c r="AW17" i="24"/>
  <c r="AV17" i="24"/>
  <c r="AS17" i="24"/>
  <c r="AW16" i="24"/>
  <c r="AV16" i="24"/>
  <c r="AS16" i="24"/>
  <c r="AW15" i="24"/>
  <c r="AV15" i="24"/>
  <c r="AS15" i="24"/>
  <c r="AW14" i="24"/>
  <c r="AV14" i="24"/>
  <c r="AS14" i="24"/>
  <c r="AW13" i="24"/>
  <c r="AV13" i="24"/>
  <c r="AS13" i="24"/>
  <c r="AW12" i="24"/>
  <c r="AV12" i="24"/>
  <c r="AS12" i="24"/>
  <c r="AW11" i="24"/>
  <c r="AV11" i="24"/>
  <c r="AS11" i="24"/>
  <c r="AW10" i="24"/>
  <c r="AV10" i="24"/>
  <c r="AS10" i="24"/>
  <c r="AW9" i="24"/>
  <c r="AV9" i="24"/>
  <c r="AS9" i="24"/>
  <c r="AW8" i="24"/>
  <c r="AV8" i="24"/>
  <c r="AS8" i="24"/>
  <c r="AW7" i="24"/>
  <c r="AV7" i="24"/>
  <c r="AS7" i="24"/>
  <c r="AS21" i="23"/>
  <c r="AR21" i="23"/>
  <c r="AO21" i="23"/>
  <c r="AS20" i="23"/>
  <c r="AR20" i="23"/>
  <c r="AO20" i="23"/>
  <c r="AS19" i="23"/>
  <c r="AR19" i="23"/>
  <c r="AO19" i="23"/>
  <c r="AS18" i="23"/>
  <c r="AR18" i="23"/>
  <c r="AO18" i="23"/>
  <c r="AS17" i="23"/>
  <c r="AR17" i="23"/>
  <c r="AO17" i="23"/>
  <c r="AS16" i="23"/>
  <c r="AR16" i="23"/>
  <c r="AO16" i="23"/>
  <c r="AS15" i="23"/>
  <c r="AR15" i="23"/>
  <c r="AO15" i="23"/>
  <c r="AS14" i="23"/>
  <c r="AR14" i="23"/>
  <c r="AO14" i="23"/>
  <c r="AS13" i="23"/>
  <c r="AR13" i="23"/>
  <c r="AO13" i="23"/>
  <c r="AS12" i="23"/>
  <c r="AR12" i="23"/>
  <c r="AO12" i="23"/>
  <c r="AS11" i="23"/>
  <c r="AR11" i="23"/>
  <c r="AO11" i="23"/>
  <c r="AS10" i="23"/>
  <c r="AR10" i="23"/>
  <c r="AO10" i="23"/>
  <c r="AS9" i="23"/>
  <c r="AR9" i="23"/>
  <c r="AO9" i="23"/>
  <c r="AS8" i="23"/>
  <c r="AR8" i="23"/>
  <c r="AO8" i="23"/>
  <c r="AS7" i="23"/>
  <c r="AR7" i="23"/>
  <c r="AO7" i="23"/>
  <c r="AR22" i="23"/>
  <c r="AV22" i="24"/>
  <c r="AS22" i="24"/>
  <c r="AW22" i="24"/>
  <c r="AS22" i="23"/>
  <c r="AO22" i="23"/>
  <c r="AV8" i="16"/>
  <c r="AV9" i="16"/>
  <c r="AV10" i="16"/>
  <c r="AV11" i="16"/>
  <c r="AV12" i="16"/>
  <c r="AV13" i="16"/>
  <c r="AV14" i="16"/>
  <c r="AV15" i="16"/>
  <c r="AV16" i="16"/>
  <c r="AV17" i="16"/>
  <c r="AV18" i="16"/>
  <c r="AV19" i="16"/>
  <c r="AV20" i="16"/>
  <c r="AV21" i="16"/>
  <c r="AV7" i="16"/>
  <c r="AU8" i="16"/>
  <c r="AU9" i="16"/>
  <c r="AU10" i="16"/>
  <c r="AU11" i="16"/>
  <c r="AU12" i="16"/>
  <c r="AU13" i="16"/>
  <c r="AU14" i="16"/>
  <c r="AU15" i="16"/>
  <c r="AU16" i="16"/>
  <c r="AU17" i="16"/>
  <c r="AU18" i="16"/>
  <c r="AU19" i="16"/>
  <c r="AU20" i="16"/>
  <c r="AU21" i="16"/>
  <c r="AU7" i="16"/>
  <c r="AR8" i="16"/>
  <c r="AR9" i="16"/>
  <c r="AR10" i="16"/>
  <c r="AR11" i="16"/>
  <c r="AR12" i="16"/>
  <c r="AR13" i="16"/>
  <c r="AR14" i="16"/>
  <c r="AR15" i="16"/>
  <c r="AR16" i="16"/>
  <c r="AR17" i="16"/>
  <c r="AR18" i="16"/>
  <c r="AR19" i="16"/>
  <c r="AR20" i="16"/>
  <c r="AR21" i="16"/>
  <c r="AR7" i="16"/>
  <c r="AU8" i="22"/>
  <c r="AU9" i="22"/>
  <c r="AU10" i="22"/>
  <c r="AU11" i="22"/>
  <c r="AU12" i="22"/>
  <c r="AU13" i="22"/>
  <c r="AU14" i="22"/>
  <c r="AU15" i="22"/>
  <c r="AU16" i="22"/>
  <c r="AU17" i="22"/>
  <c r="AU18" i="22"/>
  <c r="AU19" i="22"/>
  <c r="AU20" i="22"/>
  <c r="AU21" i="22"/>
  <c r="AT8" i="22"/>
  <c r="AT9" i="22"/>
  <c r="AT10" i="22"/>
  <c r="AT11" i="22"/>
  <c r="AT12" i="22"/>
  <c r="AT13" i="22"/>
  <c r="AT14" i="22"/>
  <c r="AT15" i="22"/>
  <c r="AT16" i="22"/>
  <c r="AT17" i="22"/>
  <c r="AT18" i="22"/>
  <c r="AT19" i="22"/>
  <c r="AT20" i="22"/>
  <c r="AT21" i="22"/>
  <c r="AQ9" i="22"/>
  <c r="AQ10" i="22"/>
  <c r="AQ11" i="22"/>
  <c r="AQ12" i="22"/>
  <c r="AQ13" i="22"/>
  <c r="AQ14" i="22"/>
  <c r="AQ15" i="22"/>
  <c r="AQ16" i="22"/>
  <c r="AQ17" i="22"/>
  <c r="AQ18" i="22"/>
  <c r="AQ19" i="22"/>
  <c r="AQ20" i="22"/>
  <c r="AQ21" i="22"/>
  <c r="AQ8" i="22"/>
  <c r="AQ22" i="22"/>
  <c r="AU7" i="22"/>
  <c r="AT7" i="22"/>
  <c r="AO14" i="17"/>
  <c r="AO13" i="17"/>
  <c r="AR11" i="15"/>
  <c r="AS12" i="15"/>
  <c r="AS8" i="17"/>
  <c r="AT8" i="18"/>
  <c r="AS8" i="15"/>
  <c r="AT21" i="18"/>
  <c r="AS21" i="18"/>
  <c r="AP21" i="18"/>
  <c r="AT20" i="18"/>
  <c r="AS20" i="18"/>
  <c r="AP20" i="18"/>
  <c r="AT19" i="18"/>
  <c r="AS19" i="18"/>
  <c r="AP19" i="18"/>
  <c r="AT18" i="18"/>
  <c r="AS18" i="18"/>
  <c r="AP18" i="18"/>
  <c r="AT17" i="18"/>
  <c r="AS17" i="18"/>
  <c r="AP17" i="18"/>
  <c r="AT16" i="18"/>
  <c r="AS16" i="18"/>
  <c r="AP16" i="18"/>
  <c r="AT15" i="18"/>
  <c r="AS15" i="18"/>
  <c r="AP15" i="18"/>
  <c r="AT11" i="18"/>
  <c r="AS11" i="18"/>
  <c r="AP11" i="18"/>
  <c r="AT14" i="18"/>
  <c r="AS14" i="18"/>
  <c r="AP14" i="18"/>
  <c r="AT13" i="18"/>
  <c r="AS13" i="18"/>
  <c r="AP13" i="18"/>
  <c r="AT12" i="18"/>
  <c r="AS12" i="18"/>
  <c r="AP12" i="18"/>
  <c r="AT10" i="18"/>
  <c r="AS10" i="18"/>
  <c r="AP10" i="18"/>
  <c r="AP7" i="18"/>
  <c r="AP8" i="18"/>
  <c r="AP9" i="18"/>
  <c r="AT9" i="18"/>
  <c r="AS9" i="18"/>
  <c r="AT7" i="18"/>
  <c r="AS8" i="18"/>
  <c r="AS7" i="18"/>
  <c r="AS21" i="17"/>
  <c r="AR21" i="17"/>
  <c r="AO21" i="17"/>
  <c r="AS20" i="17"/>
  <c r="AR20" i="17"/>
  <c r="AO20" i="17"/>
  <c r="AS19" i="17"/>
  <c r="E14" i="5"/>
  <c r="AR19" i="17"/>
  <c r="AO19" i="17"/>
  <c r="AS18" i="17"/>
  <c r="AR18" i="17"/>
  <c r="AO18" i="17"/>
  <c r="AS17" i="17"/>
  <c r="AS17" i="15"/>
  <c r="AR17" i="17"/>
  <c r="AO17" i="17"/>
  <c r="AS16" i="17"/>
  <c r="AR16" i="17"/>
  <c r="AO16" i="17"/>
  <c r="AS15" i="17"/>
  <c r="AR15" i="17"/>
  <c r="AO15" i="17"/>
  <c r="AS11" i="17"/>
  <c r="AR11" i="17"/>
  <c r="AO11" i="17"/>
  <c r="AS14" i="17"/>
  <c r="AR14" i="17"/>
  <c r="AS13" i="17"/>
  <c r="AR13" i="17"/>
  <c r="AS12" i="17"/>
  <c r="AR12" i="17"/>
  <c r="AO12" i="17"/>
  <c r="AS10" i="17"/>
  <c r="AR10" i="17"/>
  <c r="AO10" i="17"/>
  <c r="AS9" i="17"/>
  <c r="AR9" i="17"/>
  <c r="AO9" i="17"/>
  <c r="AR8" i="17"/>
  <c r="AR7" i="17"/>
  <c r="AO8" i="17"/>
  <c r="AS7" i="17"/>
  <c r="AO7" i="17"/>
  <c r="AS21" i="15"/>
  <c r="AS14" i="15"/>
  <c r="AR13" i="15"/>
  <c r="AR21" i="15"/>
  <c r="AO21" i="15"/>
  <c r="AS20" i="15"/>
  <c r="AR20" i="15"/>
  <c r="AO20" i="15"/>
  <c r="AR19" i="15"/>
  <c r="B14" i="5"/>
  <c r="AO19" i="15"/>
  <c r="AS18" i="15"/>
  <c r="AR18" i="15"/>
  <c r="B13" i="5"/>
  <c r="AO18" i="15"/>
  <c r="AR17" i="15"/>
  <c r="AO17" i="15"/>
  <c r="AS16" i="15"/>
  <c r="AR16" i="15"/>
  <c r="AO16" i="15"/>
  <c r="AS15" i="15"/>
  <c r="AR15" i="15"/>
  <c r="AO15" i="15"/>
  <c r="AS11" i="15"/>
  <c r="AO11" i="15"/>
  <c r="AR14" i="15"/>
  <c r="AO14" i="15"/>
  <c r="AS13" i="15"/>
  <c r="AO13" i="15"/>
  <c r="AR12" i="15"/>
  <c r="AO12" i="15"/>
  <c r="AS10" i="15"/>
  <c r="AR10" i="15"/>
  <c r="AO10" i="15"/>
  <c r="AS9" i="15"/>
  <c r="E4" i="5"/>
  <c r="AR9" i="15"/>
  <c r="AO9" i="15"/>
  <c r="AR8" i="15"/>
  <c r="AO8" i="15"/>
  <c r="AS7" i="15"/>
  <c r="AR7" i="15"/>
  <c r="AO7" i="15"/>
  <c r="E6" i="5"/>
  <c r="F6" i="5"/>
  <c r="B12" i="5"/>
  <c r="C12" i="5"/>
  <c r="B3" i="5"/>
  <c r="C3" i="5"/>
  <c r="B7" i="5"/>
  <c r="C7" i="5"/>
  <c r="B9" i="5"/>
  <c r="C9" i="5"/>
  <c r="B16" i="5"/>
  <c r="C16" i="5"/>
  <c r="B11" i="5"/>
  <c r="C11" i="5"/>
  <c r="B5" i="5"/>
  <c r="C5" i="5"/>
  <c r="E10" i="5"/>
  <c r="F10" i="5"/>
  <c r="E8" i="5"/>
  <c r="F8" i="5"/>
  <c r="B10" i="5"/>
  <c r="C10" i="5"/>
  <c r="E11" i="5"/>
  <c r="F11" i="5"/>
  <c r="E16" i="5"/>
  <c r="F16" i="5"/>
  <c r="E3" i="5"/>
  <c r="F3" i="5"/>
  <c r="B6" i="5"/>
  <c r="B4" i="5"/>
  <c r="C4" i="5"/>
  <c r="E5" i="5"/>
  <c r="F5" i="5"/>
  <c r="B15" i="5"/>
  <c r="C15" i="5"/>
  <c r="B8" i="5"/>
  <c r="C8" i="5"/>
  <c r="E12" i="5"/>
  <c r="F12" i="5"/>
  <c r="B2" i="5"/>
  <c r="C2" i="5"/>
  <c r="E9" i="5"/>
  <c r="F9" i="5"/>
  <c r="E2" i="5"/>
  <c r="F2" i="5"/>
  <c r="E7" i="5"/>
  <c r="F7" i="5"/>
  <c r="F4" i="5"/>
  <c r="E15" i="5"/>
  <c r="F15" i="5"/>
  <c r="F14" i="5"/>
  <c r="E13" i="5"/>
  <c r="F13" i="5"/>
  <c r="C14" i="5"/>
  <c r="C13" i="5"/>
  <c r="AT22" i="18"/>
  <c r="AS22" i="17"/>
  <c r="AP22" i="18"/>
  <c r="AU22" i="16"/>
  <c r="AO22" i="15"/>
  <c r="AS22" i="15"/>
  <c r="AR22" i="17"/>
  <c r="AS22" i="18"/>
  <c r="AR22" i="15"/>
  <c r="AV22" i="16"/>
  <c r="AO22" i="17"/>
  <c r="AR22" i="16"/>
  <c r="AT22" i="16"/>
  <c r="AU22" i="22"/>
  <c r="AT22" i="22"/>
  <c r="C6" i="5"/>
</calcChain>
</file>

<file path=xl/sharedStrings.xml><?xml version="1.0" encoding="utf-8"?>
<sst xmlns="http://schemas.openxmlformats.org/spreadsheetml/2006/main" count="913" uniqueCount="78">
  <si>
    <t>Resident Assistants' Duty Schedule</t>
  </si>
  <si>
    <t>2019/20 S1</t>
  </si>
  <si>
    <t>JUNE</t>
  </si>
  <si>
    <t>DUTY</t>
  </si>
  <si>
    <t>LEAVE</t>
  </si>
  <si>
    <t>RA's Name</t>
  </si>
  <si>
    <t>TOTAL DUTY</t>
  </si>
  <si>
    <t>NO. OF WEEKDAYS DUTY</t>
  </si>
  <si>
    <t>NO. OF WEEKENDS DUTY</t>
  </si>
  <si>
    <t>TOTAL PL</t>
  </si>
  <si>
    <t>TOTAL OL</t>
  </si>
  <si>
    <t>Sat</t>
  </si>
  <si>
    <t>Sun</t>
  </si>
  <si>
    <t>Mon</t>
  </si>
  <si>
    <t>Tue</t>
  </si>
  <si>
    <t>Wed</t>
  </si>
  <si>
    <t>Thu</t>
  </si>
  <si>
    <t>Fri</t>
  </si>
  <si>
    <t>AM</t>
  </si>
  <si>
    <t>PM</t>
  </si>
  <si>
    <t>Brian</t>
  </si>
  <si>
    <t>CD</t>
  </si>
  <si>
    <t>Gerald</t>
  </si>
  <si>
    <t>Hui Kun</t>
  </si>
  <si>
    <t>Jenny</t>
  </si>
  <si>
    <t>Jeremy</t>
  </si>
  <si>
    <t>Jingjing</t>
  </si>
  <si>
    <t>Joshua</t>
  </si>
  <si>
    <t>Kai Lin</t>
  </si>
  <si>
    <t>Koji</t>
  </si>
  <si>
    <t>Madeline</t>
  </si>
  <si>
    <t>Rui Yuan</t>
  </si>
  <si>
    <t>Sabrina</t>
  </si>
  <si>
    <t>Sara</t>
  </si>
  <si>
    <t>Tanay</t>
  </si>
  <si>
    <t>Yi Quan</t>
  </si>
  <si>
    <t>TOTAL</t>
  </si>
  <si>
    <t>Legends &amp;
Descriptions</t>
  </si>
  <si>
    <t>Public Holiday</t>
  </si>
  <si>
    <r>
      <rPr>
        <b/>
        <sz val="9"/>
        <color theme="1"/>
        <rFont val="Century Gothic"/>
        <family val="2"/>
        <scheme val="minor"/>
      </rPr>
      <t>5 Jun:</t>
    </r>
    <r>
      <rPr>
        <sz val="9"/>
        <color theme="1"/>
        <rFont val="Century Gothic"/>
        <family val="2"/>
        <scheme val="minor"/>
      </rPr>
      <t xml:space="preserve"> Hari Raya Puasa</t>
    </r>
  </si>
  <si>
    <t>College Duty</t>
  </si>
  <si>
    <t>Weekdays &amp; Weekends PM: 6pm-8.30am the following day
Weekends AM: 8.30am-6pm
Public Holidays' duties are functioning like Weekends'</t>
  </si>
  <si>
    <t>PL</t>
  </si>
  <si>
    <t>Personal
Leave</t>
  </si>
  <si>
    <t>RAs may take up to 15 days of PL per semester (excluding Weeks -1, 0 &amp; 17, except for terrible emergencies).
All PL applications must be submitted to RF &amp; DSL for approval at least 2 weeks before the commencement of the leave period.</t>
  </si>
  <si>
    <t>OL</t>
  </si>
  <si>
    <t>Official
Leave</t>
  </si>
  <si>
    <t>RAs may take up to 25 days of OL per academic year for overseas academic events, conferences, etc. as recognised by the University.
All OL applications must be supported by relevant academic department and submitted to RF &amp; DSL for approval at least 1 month before the commencement of the leave period.</t>
  </si>
  <si>
    <t>Exceeded No. of
Duties Per Month</t>
  </si>
  <si>
    <t>Reached Max. No.
of Duties Per Month</t>
  </si>
  <si>
    <t>Acceptable No. of
Duties Per Month</t>
  </si>
  <si>
    <t>Below Expected No.
of Duties Per Month</t>
  </si>
  <si>
    <t>Updating Remarks by Admin Team</t>
  </si>
  <si>
    <t>Format e.g.: "On DDMMM, [NAME 1] IS COVERING [NAME 2]. Updated by [Name 3] on DDMMM, HH:MM AM/PM".
1. On 05JunAM, Koji IS COVERING Gerald. Updated by Josh on 04Jun, 01:00PM
2. On 08JunAM, Gerald IS COVERING Koji. Updated by Josh on 04Jun, 01:00PM
3. On 15JunAM, Madeline IS COVERING Sara. Updated by Josh on 04Jun, 01:00PM
4. On 29JunAM, Sara IS COVERING Madeline. Updated by Josh on 04Jun, 01:00PM
5. On 12JunPM, RuiYan IS COVERING Koji. Updated by Josh on 10Jun, 09:10AM
6. On 21JunPM, Josh IS COVERING YiQuan. Updated by Josh on 14Jun, 10:35AM
7.
8.
9.
10.</t>
  </si>
  <si>
    <t>JULY</t>
  </si>
  <si>
    <t>None</t>
  </si>
  <si>
    <t>For full month: Taking 4 duties as the base + 3 days = 7 days
For 2-3 weeks: Taking 2 duties as the base + 3 days = 5 days</t>
  </si>
  <si>
    <t>For full month: Taking 4 duties as the base + 2 days = 6 days
For 2-3 weeks: Taking 2 duties as the base + 2 days = 4 days</t>
  </si>
  <si>
    <t>For full month: 3-5 days
For 2-3 weeks: 2-3 days</t>
  </si>
  <si>
    <t>For full month: ≤2 days
For 2-3 weeks: ≤1 day</t>
  </si>
  <si>
    <t>Format e.g.: "On DDMMM, [NAME 1] IS COVERING [NAME 2]. Updated by [Name 3] on DDMMM, HH:MM AM/PM". 
1. On 1307 AM Sara swap with Joshua 2807 AM, Updated by Sabrina on 0107, 21:22.
2. On 2407 PM, Bryan IS COVERING Gerald. Updated by Josh on 1607, 10:49 AM.
3. On 1907 PM, Gerald IS COVERING Bryan. Updated by Josh on 1607, 10:49 AM.
4. On 2007AM, Gerald swap with YiQuan 2107AM, Updated by Josh on 1907, 10;24PM.
5.
6.
7.
8. 
9. 
10.</t>
  </si>
  <si>
    <t>AUGUST</t>
  </si>
  <si>
    <r>
      <rPr>
        <b/>
        <sz val="9"/>
        <color theme="1"/>
        <rFont val="Century Gothic"/>
        <family val="2"/>
        <scheme val="minor"/>
      </rPr>
      <t>9 Aug:</t>
    </r>
    <r>
      <rPr>
        <sz val="9"/>
        <color theme="1"/>
        <rFont val="Century Gothic"/>
        <family val="2"/>
        <scheme val="minor"/>
      </rPr>
      <t xml:space="preserve"> National Day; </t>
    </r>
    <r>
      <rPr>
        <b/>
        <sz val="9"/>
        <rFont val="Century Gothic"/>
        <family val="2"/>
        <scheme val="minor"/>
      </rPr>
      <t>11</t>
    </r>
    <r>
      <rPr>
        <b/>
        <sz val="9"/>
        <color theme="1"/>
        <rFont val="Century Gothic"/>
        <family val="2"/>
        <scheme val="minor"/>
      </rPr>
      <t xml:space="preserve"> Aug:</t>
    </r>
    <r>
      <rPr>
        <sz val="9"/>
        <color theme="1"/>
        <rFont val="Century Gothic"/>
        <family val="2"/>
        <scheme val="minor"/>
      </rPr>
      <t xml:space="preserve"> Hari Raya Haji; </t>
    </r>
    <r>
      <rPr>
        <b/>
        <sz val="9"/>
        <color theme="1"/>
        <rFont val="Century Gothic"/>
        <family val="2"/>
        <scheme val="minor"/>
      </rPr>
      <t>12 Aug:</t>
    </r>
    <r>
      <rPr>
        <sz val="9"/>
        <color theme="1"/>
        <rFont val="Century Gothic"/>
        <family val="2"/>
        <scheme val="minor"/>
      </rPr>
      <t xml:space="preserve"> Monday after a Public Holiday</t>
    </r>
  </si>
  <si>
    <r>
      <t xml:space="preserve">For full month: </t>
    </r>
    <r>
      <rPr>
        <sz val="11"/>
        <color theme="1"/>
        <rFont val="Calibri"/>
        <family val="2"/>
      </rPr>
      <t>≤</t>
    </r>
    <r>
      <rPr>
        <sz val="11"/>
        <color theme="1"/>
        <rFont val="Century Gothic"/>
        <family val="2"/>
        <scheme val="minor"/>
      </rPr>
      <t>2 days
For 2-3 weeks: ≤1 day</t>
    </r>
  </si>
  <si>
    <t>Format e.g.: "On DDMMM, [NAME 1] IS COVERING [NAME 2]. Updated by [Name 3] on DDMMM, HH:MM AM/PM". 
1.On 11PM with 31AM, JOSH IS SWAPPING Tanay. Updated by Josh on 29Jul, 11:14PM
2. On 27PM with 29PM, Jeremy IS SWAPPING Jenny. Updated by Josh on 19Aug, 3:46PM
3. On 25AM, Tanay is COVERING Jing Jing. Updated by Sabrina on 23Aug, 11:38AM
4.
5.
6.
7.
8. 
9. 
10.</t>
  </si>
  <si>
    <t>SEPTEMBER</t>
  </si>
  <si>
    <t>Format e.g.: "On DDMMM, [NAME 1] IS COVERING [NAME 2]. Updated by [Name 3] on DDMMM, HH:MM AM/PM". 
1.
2.
3.
4.
5.
6.
7.
8. 
9. 
10.</t>
  </si>
  <si>
    <t>OCTOBER</t>
  </si>
  <si>
    <r>
      <rPr>
        <b/>
        <sz val="9"/>
        <color theme="1"/>
        <rFont val="Century Gothic"/>
        <family val="2"/>
        <scheme val="minor"/>
      </rPr>
      <t>27 Oct:</t>
    </r>
    <r>
      <rPr>
        <sz val="9"/>
        <color theme="1"/>
        <rFont val="Century Gothic"/>
        <family val="2"/>
        <scheme val="minor"/>
      </rPr>
      <t xml:space="preserve"> Deepavali; </t>
    </r>
    <r>
      <rPr>
        <b/>
        <sz val="9"/>
        <color theme="1"/>
        <rFont val="Century Gothic"/>
        <family val="2"/>
        <scheme val="minor"/>
      </rPr>
      <t>28 Oct:</t>
    </r>
    <r>
      <rPr>
        <sz val="9"/>
        <color theme="1"/>
        <rFont val="Century Gothic"/>
        <family val="2"/>
        <scheme val="minor"/>
      </rPr>
      <t xml:space="preserve"> Monday after a Public Holiday</t>
    </r>
  </si>
  <si>
    <t>NOVEMBER</t>
  </si>
  <si>
    <t>RA</t>
  </si>
  <si>
    <t>PL
TAKEN</t>
  </si>
  <si>
    <t>PL
LEFT</t>
  </si>
  <si>
    <t>OL
CARRIED OVER</t>
  </si>
  <si>
    <t>OL
TAKEN</t>
  </si>
  <si>
    <t>OL
LEFT</t>
  </si>
  <si>
    <t>DECEMBER</t>
  </si>
  <si>
    <r>
      <rPr>
        <b/>
        <sz val="9"/>
        <color theme="1"/>
        <rFont val="Century Gothic"/>
        <family val="2"/>
        <scheme val="minor"/>
      </rPr>
      <t>25 Dec:</t>
    </r>
    <r>
      <rPr>
        <sz val="9"/>
        <color theme="1"/>
        <rFont val="Century Gothic"/>
        <family val="2"/>
        <scheme val="minor"/>
      </rPr>
      <t xml:space="preserve"> Christmas Day; </t>
    </r>
    <r>
      <rPr>
        <b/>
        <sz val="9"/>
        <color theme="1"/>
        <rFont val="Century Gothic"/>
        <family val="2"/>
        <scheme val="minor"/>
      </rPr>
      <t>1 Jan 2020:</t>
    </r>
    <r>
      <rPr>
        <sz val="9"/>
        <color theme="1"/>
        <rFont val="Century Gothic"/>
        <family val="2"/>
        <scheme val="minor"/>
      </rPr>
      <t xml:space="preserve"> New Year's 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</si>
</sst>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5">
    <font>
      <sz val="11"/>
      <color theme="1"/>
      <name val="Century Gothic"/>
      <family val="2"/>
      <scheme val="minor"/>
    </font>
    <font>
      <sz val="18"/>
      <color theme="3"/>
      <name val="Century Gothic"/>
      <family val="2"/>
      <scheme val="major"/>
    </font>
    <font>
      <b/>
      <sz val="15"/>
      <color theme="3"/>
      <name val="Century Gothic"/>
      <family val="2"/>
      <scheme val="minor"/>
    </font>
    <font>
      <b/>
      <sz val="11"/>
      <color theme="0"/>
      <name val="Century Gothic"/>
      <family val="2"/>
      <scheme val="minor"/>
    </font>
    <font>
      <b/>
      <sz val="26"/>
      <color theme="3"/>
      <name val="Century Gothic"/>
      <family val="2"/>
      <scheme val="major"/>
    </font>
    <font>
      <sz val="10"/>
      <name val="Century Gothic"/>
      <family val="2"/>
    </font>
    <font>
      <b/>
      <sz val="12"/>
      <name val="Arial"/>
      <family val="2"/>
    </font>
    <font>
      <b/>
      <sz val="18"/>
      <color theme="4" tint="-0.249977111117893"/>
      <name val="Century Gothic"/>
      <family val="2"/>
      <scheme val="major"/>
    </font>
    <font>
      <b/>
      <sz val="16"/>
      <color theme="4" tint="-0.249977111117893"/>
      <name val="Century Gothic"/>
      <family val="2"/>
      <scheme val="major"/>
    </font>
    <font>
      <b/>
      <sz val="18"/>
      <color theme="4" tint="-0.249977111117893"/>
      <name val="Century Gothic"/>
      <family val="2"/>
      <scheme val="minor"/>
    </font>
    <font>
      <sz val="11"/>
      <name val="Century Gothic"/>
      <family val="2"/>
      <scheme val="minor"/>
    </font>
    <font>
      <sz val="11"/>
      <color theme="0"/>
      <name val="Century Gothic"/>
      <family val="2"/>
      <scheme val="minor"/>
    </font>
    <font>
      <b/>
      <sz val="11"/>
      <name val="Century Gothic"/>
      <family val="2"/>
      <scheme val="minor"/>
    </font>
    <font>
      <b/>
      <sz val="9"/>
      <color theme="0"/>
      <name val="Century Gothic"/>
      <family val="2"/>
      <scheme val="minor"/>
    </font>
    <font>
      <sz val="10"/>
      <color theme="1"/>
      <name val="Century Gothic"/>
      <family val="2"/>
      <scheme val="minor"/>
    </font>
    <font>
      <sz val="9"/>
      <color theme="1"/>
      <name val="Century Gothic"/>
      <family val="2"/>
      <scheme val="minor"/>
    </font>
    <font>
      <b/>
      <sz val="9"/>
      <color theme="1"/>
      <name val="Century Gothic"/>
      <family val="2"/>
      <scheme val="minor"/>
    </font>
    <font>
      <sz val="11"/>
      <color theme="1"/>
      <name val="Calibri"/>
      <family val="2"/>
    </font>
    <font>
      <b/>
      <sz val="11"/>
      <color rgb="FFFF0000"/>
      <name val="Century Gothic"/>
      <family val="2"/>
      <scheme val="minor"/>
    </font>
    <font>
      <b/>
      <sz val="9"/>
      <color rgb="FFFF0000"/>
      <name val="Century Gothic"/>
      <family val="2"/>
      <scheme val="minor"/>
    </font>
    <font>
      <b/>
      <sz val="12"/>
      <color theme="1"/>
      <name val="Century Gothic"/>
      <family val="2"/>
      <scheme val="minor"/>
    </font>
    <font>
      <b/>
      <sz val="20"/>
      <color theme="1"/>
      <name val="Century Gothic"/>
      <family val="2"/>
      <scheme val="minor"/>
    </font>
    <font>
      <sz val="20"/>
      <color theme="1"/>
      <name val="Century Gothic"/>
      <family val="2"/>
      <scheme val="minor"/>
    </font>
    <font>
      <sz val="11"/>
      <color rgb="FFFFFFFF"/>
      <name val="Century Gothic"/>
      <family val="2"/>
      <scheme val="minor"/>
    </font>
    <font>
      <b/>
      <sz val="9"/>
      <name val="Century Gothic"/>
      <family val="2"/>
      <scheme val="minor"/>
    </font>
  </fonts>
  <fills count="2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bgColor indexed="64"/>
      </patternFill>
    </fill>
    <fill>
      <patternFill patternType="solid">
        <fgColor theme="6" tint="0.79998168889431442"/>
        <bgColor indexed="64"/>
      </patternFill>
    </fill>
    <fill>
      <patternFill patternType="solid">
        <fgColor theme="8"/>
        <bgColor indexed="64"/>
      </patternFill>
    </fill>
    <fill>
      <patternFill patternType="solid">
        <fgColor theme="1"/>
        <bgColor theme="1"/>
      </patternFill>
    </fill>
    <fill>
      <patternFill patternType="solid">
        <fgColor theme="7" tint="-0.249977111117893"/>
        <bgColor theme="7" tint="-0.249977111117893"/>
      </patternFill>
    </fill>
    <fill>
      <patternFill patternType="solid">
        <fgColor theme="7" tint="-0.499984740745262"/>
        <bgColor theme="7" tint="-0.499984740745262"/>
      </patternFill>
    </fill>
    <fill>
      <patternFill patternType="solid">
        <fgColor theme="9" tint="-0.249977111117893"/>
        <bgColor indexed="64"/>
      </patternFill>
    </fill>
    <fill>
      <patternFill patternType="solid">
        <fgColor theme="0" tint="-0.499984740745262"/>
        <bgColor indexed="64"/>
      </patternFill>
    </fill>
    <fill>
      <patternFill patternType="solid">
        <fgColor theme="1"/>
        <bgColor indexed="64"/>
      </patternFill>
    </fill>
    <fill>
      <patternFill patternType="solid">
        <fgColor rgb="FFFFFF00"/>
        <bgColor indexed="64"/>
      </patternFill>
    </fill>
    <fill>
      <patternFill patternType="solid">
        <fgColor rgb="FFFFFF00"/>
        <bgColor theme="1"/>
      </patternFill>
    </fill>
    <fill>
      <patternFill patternType="solid">
        <fgColor rgb="FFFF0000"/>
        <bgColor indexed="64"/>
      </patternFill>
    </fill>
    <fill>
      <patternFill patternType="solid">
        <fgColor rgb="FFD0CECE"/>
        <bgColor indexed="64"/>
      </patternFill>
    </fill>
    <fill>
      <patternFill patternType="solid">
        <fgColor rgb="FFD9D9D9"/>
        <bgColor indexed="64"/>
      </patternFill>
    </fill>
    <fill>
      <patternFill patternType="solid">
        <fgColor rgb="FFE7E6E6"/>
        <bgColor indexed="64"/>
      </patternFill>
    </fill>
    <fill>
      <patternFill patternType="solid">
        <fgColor rgb="FF7030A0"/>
        <bgColor indexed="64"/>
      </patternFill>
    </fill>
    <fill>
      <patternFill patternType="solid">
        <fgColor rgb="FFFFFFFF"/>
        <bgColor indexed="64"/>
      </patternFill>
    </fill>
  </fills>
  <borders count="48">
    <border>
      <left/>
      <right/>
      <top/>
      <bottom/>
      <diagonal/>
    </border>
    <border>
      <left/>
      <right/>
      <top/>
      <bottom style="thick">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right style="thin">
        <color theme="0" tint="-0.34998626667073579"/>
      </right>
      <top/>
      <bottom style="thin">
        <color indexed="64"/>
      </bottom>
      <diagonal/>
    </border>
    <border>
      <left style="thin">
        <color theme="0" tint="-0.34998626667073579"/>
      </left>
      <right style="thin">
        <color theme="0" tint="-0.34998626667073579"/>
      </right>
      <top/>
      <bottom style="thin">
        <color indexed="64"/>
      </bottom>
      <diagonal/>
    </border>
    <border>
      <left style="thin">
        <color theme="0" tint="-0.34998626667073579"/>
      </left>
      <right/>
      <top/>
      <bottom style="thin">
        <color indexed="64"/>
      </bottom>
      <diagonal/>
    </border>
    <border>
      <left/>
      <right/>
      <top style="thin">
        <color indexed="64"/>
      </top>
      <bottom style="thin">
        <color indexed="64"/>
      </bottom>
      <diagonal/>
    </border>
    <border>
      <left style="thin">
        <color theme="0" tint="-0.24994659260841701"/>
      </left>
      <right/>
      <top/>
      <bottom style="thin">
        <color theme="0" tint="-0.24994659260841701"/>
      </bottom>
      <diagonal/>
    </border>
    <border>
      <left style="thin">
        <color theme="0" tint="-0.24994659260841701"/>
      </left>
      <right/>
      <top/>
      <bottom/>
      <diagonal/>
    </border>
    <border>
      <left/>
      <right style="thin">
        <color theme="0" tint="-0.24994659260841701"/>
      </right>
      <top style="thin">
        <color theme="0" tint="-0.2499465926084170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24994659260841701"/>
      </right>
      <top/>
      <bottom/>
      <diagonal/>
    </border>
    <border>
      <left style="thin">
        <color theme="0" tint="-0.14996795556505021"/>
      </left>
      <right style="thin">
        <color theme="0"/>
      </right>
      <top style="thin">
        <color theme="0"/>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bottom>
      <diagonal/>
    </border>
    <border>
      <left style="thin">
        <color theme="0" tint="-0.14996795556505021"/>
      </left>
      <right style="thin">
        <color theme="0" tint="-0.14993743705557422"/>
      </right>
      <top/>
      <bottom style="thin">
        <color theme="0" tint="-0.14996795556505021"/>
      </bottom>
      <diagonal/>
    </border>
    <border>
      <left style="thin">
        <color theme="0" tint="-0.14993743705557422"/>
      </left>
      <right style="thin">
        <color theme="0" tint="-0.14993743705557422"/>
      </right>
      <top/>
      <bottom style="thin">
        <color theme="0" tint="-0.14996795556505021"/>
      </bottom>
      <diagonal/>
    </border>
    <border>
      <left style="thin">
        <color theme="0" tint="-0.1499374370555742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top/>
      <bottom style="thin">
        <color theme="0" tint="-0.14996795556505021"/>
      </bottom>
      <diagonal/>
    </border>
    <border>
      <left/>
      <right style="thin">
        <color theme="0" tint="-0.14996795556505021"/>
      </right>
      <top style="thin">
        <color theme="0"/>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95">
    <xf numFmtId="0" fontId="0" fillId="0" borderId="0" xfId="0"/>
    <xf numFmtId="49" fontId="4" fillId="0" borderId="0" xfId="1" applyNumberFormat="1" applyFont="1" applyFill="1" applyBorder="1" applyAlignment="1" applyProtection="1">
      <alignment vertical="top"/>
      <protection locked="0"/>
    </xf>
    <xf numFmtId="0" fontId="0" fillId="0" borderId="0" xfId="0" applyBorder="1" applyAlignment="1" applyProtection="1">
      <alignment vertical="top"/>
      <protection locked="0"/>
    </xf>
    <xf numFmtId="0" fontId="6" fillId="0" borderId="0" xfId="0" applyFont="1" applyBorder="1" applyAlignment="1" applyProtection="1">
      <alignment vertical="top"/>
      <protection locked="0"/>
    </xf>
    <xf numFmtId="0" fontId="0" fillId="0" borderId="0" xfId="0" applyProtection="1">
      <protection locked="0"/>
    </xf>
    <xf numFmtId="0" fontId="10" fillId="0" borderId="2" xfId="0" applyFont="1" applyFill="1" applyBorder="1" applyAlignment="1" applyProtection="1">
      <alignment horizontal="center" vertical="center"/>
      <protection locked="0"/>
    </xf>
    <xf numFmtId="0" fontId="5" fillId="0" borderId="0" xfId="0" applyFont="1" applyAlignment="1" applyProtection="1">
      <alignment horizontal="center"/>
      <protection locked="0"/>
    </xf>
    <xf numFmtId="0" fontId="5" fillId="0" borderId="0" xfId="0" applyFont="1" applyProtection="1">
      <protection locked="0"/>
    </xf>
    <xf numFmtId="49" fontId="3" fillId="8" borderId="3" xfId="0" applyNumberFormat="1" applyFont="1" applyFill="1" applyBorder="1" applyAlignment="1" applyProtection="1">
      <alignment horizontal="left" vertical="center" wrapText="1" indent="2"/>
    </xf>
    <xf numFmtId="164" fontId="12" fillId="3" borderId="3" xfId="0" applyNumberFormat="1" applyFont="1" applyFill="1" applyBorder="1" applyAlignment="1" applyProtection="1">
      <alignment horizontal="center" vertical="center"/>
    </xf>
    <xf numFmtId="164" fontId="12" fillId="3" borderId="5" xfId="0" applyNumberFormat="1" applyFont="1" applyFill="1" applyBorder="1" applyAlignment="1" applyProtection="1">
      <alignment horizontal="center" vertical="center"/>
    </xf>
    <xf numFmtId="164" fontId="12" fillId="3" borderId="2" xfId="0" applyNumberFormat="1" applyFont="1" applyFill="1" applyBorder="1" applyAlignment="1" applyProtection="1">
      <alignment horizontal="center" vertical="center"/>
    </xf>
    <xf numFmtId="164" fontId="3" fillId="9" borderId="7" xfId="0" applyNumberFormat="1" applyFont="1" applyFill="1" applyBorder="1" applyAlignment="1" applyProtection="1">
      <alignment horizontal="center" vertical="center"/>
    </xf>
    <xf numFmtId="164" fontId="3" fillId="9" borderId="8" xfId="0" applyNumberFormat="1" applyFont="1" applyFill="1" applyBorder="1" applyAlignment="1" applyProtection="1">
      <alignment horizontal="center" vertical="center"/>
    </xf>
    <xf numFmtId="0" fontId="10" fillId="0" borderId="9" xfId="0" applyFont="1" applyFill="1" applyBorder="1" applyAlignment="1" applyProtection="1">
      <alignment horizontal="center" vertical="center"/>
      <protection locked="0"/>
    </xf>
    <xf numFmtId="0" fontId="7" fillId="2" borderId="2" xfId="0" applyFont="1" applyFill="1" applyBorder="1" applyAlignment="1" applyProtection="1">
      <alignment horizontal="center" vertical="center"/>
    </xf>
    <xf numFmtId="0" fontId="20" fillId="0" borderId="26" xfId="0" applyFont="1" applyBorder="1" applyAlignment="1" applyProtection="1">
      <alignment horizontal="center" vertical="center"/>
    </xf>
    <xf numFmtId="0" fontId="20" fillId="0" borderId="27" xfId="0" applyFont="1" applyBorder="1" applyAlignment="1" applyProtection="1">
      <alignment horizontal="center" wrapText="1"/>
    </xf>
    <xf numFmtId="0" fontId="20" fillId="0" borderId="28" xfId="0" applyFont="1" applyBorder="1" applyAlignment="1" applyProtection="1">
      <alignment horizontal="center" wrapText="1"/>
    </xf>
    <xf numFmtId="0" fontId="21" fillId="0" borderId="11" xfId="0" applyFont="1" applyBorder="1" applyProtection="1"/>
    <xf numFmtId="0" fontId="22" fillId="0" borderId="10" xfId="0" applyFont="1" applyBorder="1" applyAlignment="1" applyProtection="1">
      <alignment horizontal="center"/>
    </xf>
    <xf numFmtId="0" fontId="21" fillId="0" borderId="10" xfId="0" applyFont="1" applyBorder="1" applyAlignment="1" applyProtection="1">
      <alignment horizontal="center"/>
    </xf>
    <xf numFmtId="0" fontId="22" fillId="0" borderId="12" xfId="0" applyFont="1" applyBorder="1" applyAlignment="1" applyProtection="1">
      <alignment horizontal="center"/>
    </xf>
    <xf numFmtId="0" fontId="21" fillId="0" borderId="12" xfId="0" applyFont="1" applyBorder="1" applyAlignment="1" applyProtection="1">
      <alignment horizontal="center"/>
    </xf>
    <xf numFmtId="49" fontId="4" fillId="0" borderId="0" xfId="1" applyNumberFormat="1" applyFont="1" applyFill="1" applyBorder="1" applyAlignment="1" applyProtection="1">
      <alignment vertical="top"/>
    </xf>
    <xf numFmtId="0" fontId="10" fillId="0" borderId="0" xfId="0" applyFont="1" applyFill="1" applyBorder="1" applyAlignment="1" applyProtection="1">
      <alignment horizontal="center" vertical="center"/>
      <protection locked="0"/>
    </xf>
    <xf numFmtId="0" fontId="10" fillId="0" borderId="33" xfId="0" applyFont="1" applyFill="1" applyBorder="1" applyAlignment="1" applyProtection="1">
      <alignment horizontal="center" vertical="center"/>
      <protection locked="0"/>
    </xf>
    <xf numFmtId="0" fontId="19" fillId="13" borderId="37" xfId="0" applyFont="1" applyFill="1" applyBorder="1" applyAlignment="1" applyProtection="1">
      <alignment horizontal="center" vertical="center"/>
    </xf>
    <xf numFmtId="0" fontId="10" fillId="0" borderId="38" xfId="0" applyFont="1" applyFill="1" applyBorder="1" applyAlignment="1" applyProtection="1">
      <alignment horizontal="center" vertical="center"/>
      <protection locked="0"/>
    </xf>
    <xf numFmtId="0" fontId="10" fillId="0" borderId="39" xfId="0" applyFont="1" applyFill="1" applyBorder="1" applyAlignment="1" applyProtection="1">
      <alignment horizontal="center" vertical="center"/>
      <protection locked="0"/>
    </xf>
    <xf numFmtId="0" fontId="10" fillId="0" borderId="41" xfId="0" applyFont="1" applyFill="1" applyBorder="1" applyAlignment="1" applyProtection="1">
      <alignment horizontal="center" vertical="center"/>
      <protection locked="0"/>
    </xf>
    <xf numFmtId="0" fontId="3" fillId="7" borderId="2" xfId="0" applyFont="1" applyFill="1" applyBorder="1" applyAlignment="1" applyProtection="1">
      <alignment horizontal="center" vertical="center"/>
    </xf>
    <xf numFmtId="0" fontId="13" fillId="12" borderId="2" xfId="0" applyFont="1" applyFill="1" applyBorder="1" applyAlignment="1" applyProtection="1">
      <alignment vertical="center" wrapText="1"/>
    </xf>
    <xf numFmtId="0" fontId="19" fillId="13" borderId="2" xfId="0" applyFont="1" applyFill="1" applyBorder="1" applyAlignment="1" applyProtection="1">
      <alignment horizontal="center" vertical="center"/>
    </xf>
    <xf numFmtId="0" fontId="10" fillId="0" borderId="42" xfId="0" applyFont="1" applyFill="1" applyBorder="1" applyAlignment="1" applyProtection="1">
      <alignment horizontal="center" vertical="center"/>
      <protection locked="0"/>
    </xf>
    <xf numFmtId="0" fontId="19" fillId="13" borderId="45" xfId="0" applyFont="1" applyFill="1" applyBorder="1" applyAlignment="1" applyProtection="1">
      <alignment horizontal="center" vertical="center"/>
    </xf>
    <xf numFmtId="0" fontId="10" fillId="16" borderId="0" xfId="0" applyFont="1" applyFill="1" applyBorder="1" applyAlignment="1" applyProtection="1">
      <alignment horizontal="center" vertical="center"/>
      <protection locked="0"/>
    </xf>
    <xf numFmtId="0" fontId="10" fillId="16" borderId="33" xfId="0" applyFont="1" applyFill="1" applyBorder="1" applyAlignment="1" applyProtection="1">
      <alignment horizontal="center" vertical="center"/>
      <protection locked="0"/>
    </xf>
    <xf numFmtId="0" fontId="10" fillId="17" borderId="0" xfId="0" applyFont="1" applyFill="1" applyBorder="1" applyAlignment="1" applyProtection="1">
      <alignment horizontal="center" vertical="center"/>
      <protection locked="0"/>
    </xf>
    <xf numFmtId="0" fontId="10" fillId="16" borderId="40" xfId="0" applyFont="1" applyFill="1" applyBorder="1" applyAlignment="1" applyProtection="1">
      <alignment horizontal="center" vertical="center"/>
      <protection locked="0"/>
    </xf>
    <xf numFmtId="0" fontId="10" fillId="16" borderId="41" xfId="0" applyFont="1" applyFill="1" applyBorder="1" applyAlignment="1" applyProtection="1">
      <alignment horizontal="center" vertical="center"/>
      <protection locked="0"/>
    </xf>
    <xf numFmtId="0" fontId="10" fillId="16" borderId="9" xfId="0" applyFont="1" applyFill="1" applyBorder="1" applyAlignment="1" applyProtection="1">
      <alignment horizontal="center" vertical="center"/>
      <protection locked="0"/>
    </xf>
    <xf numFmtId="164" fontId="12" fillId="3" borderId="3" xfId="0" applyNumberFormat="1" applyFont="1" applyFill="1" applyBorder="1" applyAlignment="1">
      <alignment horizontal="center" vertical="center"/>
    </xf>
    <xf numFmtId="0" fontId="10" fillId="0" borderId="0" xfId="0" applyFont="1" applyAlignment="1" applyProtection="1">
      <alignment horizontal="center" vertical="center"/>
      <protection locked="0"/>
    </xf>
    <xf numFmtId="0" fontId="10" fillId="0" borderId="41" xfId="0" applyFont="1" applyBorder="1" applyAlignment="1" applyProtection="1">
      <alignment horizontal="center" vertical="center"/>
      <protection locked="0"/>
    </xf>
    <xf numFmtId="0" fontId="10" fillId="0" borderId="9" xfId="0" applyFont="1" applyBorder="1" applyAlignment="1" applyProtection="1">
      <alignment horizontal="center" vertical="center"/>
      <protection locked="0"/>
    </xf>
    <xf numFmtId="0" fontId="10" fillId="16" borderId="0" xfId="0" applyFont="1" applyFill="1" applyAlignment="1" applyProtection="1">
      <alignment horizontal="center" vertical="center"/>
      <protection locked="0"/>
    </xf>
    <xf numFmtId="0" fontId="10" fillId="17" borderId="0" xfId="0" applyFont="1" applyFill="1" applyAlignment="1" applyProtection="1">
      <alignment horizontal="center" vertical="center"/>
      <protection locked="0"/>
    </xf>
    <xf numFmtId="0" fontId="10" fillId="17" borderId="2" xfId="0" applyFont="1" applyFill="1" applyBorder="1" applyAlignment="1" applyProtection="1">
      <alignment horizontal="center" vertical="center"/>
      <protection locked="0"/>
    </xf>
    <xf numFmtId="0" fontId="0" fillId="17" borderId="0" xfId="0" applyFill="1" applyBorder="1" applyProtection="1">
      <protection locked="0"/>
    </xf>
    <xf numFmtId="0" fontId="10" fillId="17" borderId="9" xfId="0" applyFont="1" applyFill="1" applyBorder="1" applyAlignment="1" applyProtection="1">
      <alignment horizontal="center" vertical="center"/>
      <protection locked="0"/>
    </xf>
    <xf numFmtId="0" fontId="23" fillId="17" borderId="0" xfId="0" applyFont="1" applyFill="1" applyBorder="1" applyAlignment="1" applyProtection="1">
      <alignment horizontal="center" vertical="center"/>
    </xf>
    <xf numFmtId="164" fontId="3" fillId="9" borderId="7" xfId="0" applyNumberFormat="1" applyFont="1" applyFill="1" applyBorder="1" applyAlignment="1" applyProtection="1">
      <alignment horizontal="center" vertical="center" wrapText="1"/>
    </xf>
    <xf numFmtId="0" fontId="0" fillId="16" borderId="0" xfId="0" applyFill="1" applyProtection="1">
      <protection locked="0"/>
    </xf>
    <xf numFmtId="0" fontId="10" fillId="18" borderId="0" xfId="0" applyFont="1" applyFill="1" applyBorder="1" applyAlignment="1" applyProtection="1">
      <alignment horizontal="center" vertical="center"/>
      <protection locked="0"/>
    </xf>
    <xf numFmtId="0" fontId="10" fillId="19" borderId="0" xfId="0" applyFont="1" applyFill="1" applyBorder="1" applyAlignment="1" applyProtection="1">
      <alignment horizontal="center" vertical="center"/>
      <protection locked="0"/>
    </xf>
    <xf numFmtId="0" fontId="10" fillId="18" borderId="46" xfId="0" applyFont="1" applyFill="1" applyBorder="1" applyAlignment="1" applyProtection="1">
      <alignment horizontal="center" vertical="center"/>
      <protection locked="0"/>
    </xf>
    <xf numFmtId="0" fontId="10" fillId="20" borderId="47" xfId="0" applyFont="1" applyFill="1" applyBorder="1" applyAlignment="1" applyProtection="1">
      <alignment horizontal="center" vertical="center"/>
      <protection locked="0"/>
    </xf>
    <xf numFmtId="0" fontId="10" fillId="19" borderId="9" xfId="0" applyFont="1" applyFill="1" applyBorder="1" applyAlignment="1" applyProtection="1">
      <alignment horizontal="center" vertical="center"/>
      <protection locked="0"/>
    </xf>
    <xf numFmtId="0" fontId="10" fillId="18" borderId="9" xfId="0" applyFont="1" applyFill="1" applyBorder="1" applyAlignment="1" applyProtection="1">
      <alignment horizontal="center" vertical="center"/>
      <protection locked="0"/>
    </xf>
    <xf numFmtId="49" fontId="5" fillId="0" borderId="0" xfId="0" applyNumberFormat="1" applyFont="1" applyAlignment="1" applyProtection="1">
      <alignment horizontal="center"/>
      <protection locked="0"/>
    </xf>
    <xf numFmtId="0" fontId="13" fillId="12" borderId="2" xfId="0" applyFont="1" applyFill="1" applyBorder="1" applyAlignment="1" applyProtection="1">
      <alignment horizontal="center" vertical="center"/>
    </xf>
    <xf numFmtId="0" fontId="3" fillId="12" borderId="5" xfId="0" applyFont="1" applyFill="1" applyBorder="1" applyAlignment="1" applyProtection="1">
      <alignment horizontal="center" vertical="center" wrapText="1"/>
    </xf>
    <xf numFmtId="0" fontId="3" fillId="12" borderId="25" xfId="0" applyFont="1" applyFill="1" applyBorder="1" applyAlignment="1" applyProtection="1">
      <alignment horizontal="center" vertical="center" wrapText="1"/>
    </xf>
    <xf numFmtId="0" fontId="3" fillId="12" borderId="24" xfId="0" applyFont="1" applyFill="1" applyBorder="1" applyAlignment="1" applyProtection="1">
      <alignment horizontal="center" vertical="center" wrapText="1"/>
    </xf>
    <xf numFmtId="0" fontId="9" fillId="2" borderId="6" xfId="2" applyFont="1" applyFill="1" applyBorder="1" applyAlignment="1" applyProtection="1">
      <alignment horizontal="center" vertical="center"/>
    </xf>
    <xf numFmtId="0" fontId="9" fillId="2" borderId="7" xfId="2" applyFont="1" applyFill="1" applyBorder="1" applyAlignment="1" applyProtection="1">
      <alignment horizontal="center" vertical="center"/>
    </xf>
    <xf numFmtId="0" fontId="9" fillId="2" borderId="8" xfId="2" applyFont="1" applyFill="1" applyBorder="1" applyAlignment="1" applyProtection="1">
      <alignment horizontal="center" vertical="center"/>
    </xf>
    <xf numFmtId="0" fontId="13" fillId="12" borderId="6" xfId="0" applyFont="1" applyFill="1" applyBorder="1" applyAlignment="1" applyProtection="1">
      <alignment horizontal="center" vertical="center"/>
    </xf>
    <xf numFmtId="0" fontId="13" fillId="12" borderId="8" xfId="0" applyFont="1" applyFill="1" applyBorder="1" applyAlignment="1" applyProtection="1">
      <alignment horizontal="center" vertical="center"/>
    </xf>
    <xf numFmtId="0" fontId="3" fillId="7" borderId="6" xfId="0" applyFont="1" applyFill="1" applyBorder="1" applyAlignment="1" applyProtection="1">
      <alignment horizontal="center" vertical="center"/>
    </xf>
    <xf numFmtId="0" fontId="3" fillId="7" borderId="8" xfId="0" applyFont="1" applyFill="1" applyBorder="1" applyAlignment="1" applyProtection="1">
      <alignment horizontal="center" vertical="center"/>
    </xf>
    <xf numFmtId="0" fontId="0" fillId="5" borderId="18" xfId="0" applyFill="1" applyBorder="1" applyAlignment="1" applyProtection="1">
      <alignment horizontal="left" vertical="center" wrapText="1"/>
    </xf>
    <xf numFmtId="0" fontId="0" fillId="5" borderId="20" xfId="0" applyFill="1" applyBorder="1" applyAlignment="1" applyProtection="1">
      <alignment horizontal="left" vertical="center" wrapText="1"/>
    </xf>
    <xf numFmtId="0" fontId="0" fillId="5" borderId="16" xfId="0" applyFill="1" applyBorder="1" applyAlignment="1" applyProtection="1">
      <alignment horizontal="left" vertical="center" wrapText="1"/>
    </xf>
    <xf numFmtId="0" fontId="0" fillId="5" borderId="15" xfId="0" applyFill="1" applyBorder="1" applyAlignment="1" applyProtection="1">
      <alignment horizontal="left" vertical="center" wrapText="1"/>
    </xf>
    <xf numFmtId="0" fontId="0" fillId="5" borderId="22" xfId="0" applyFill="1" applyBorder="1" applyAlignment="1" applyProtection="1">
      <alignment horizontal="left" vertical="center" wrapText="1"/>
    </xf>
    <xf numFmtId="0" fontId="0" fillId="5" borderId="13" xfId="0" applyFill="1" applyBorder="1" applyAlignment="1" applyProtection="1">
      <alignment horizontal="left" vertical="center" wrapText="1"/>
    </xf>
    <xf numFmtId="164" fontId="0" fillId="5" borderId="18" xfId="0" applyNumberFormat="1" applyFont="1" applyFill="1" applyBorder="1" applyAlignment="1" applyProtection="1">
      <alignment horizontal="left" vertical="center" wrapText="1"/>
    </xf>
    <xf numFmtId="164" fontId="0" fillId="5" borderId="20" xfId="0" applyNumberFormat="1" applyFont="1" applyFill="1" applyBorder="1" applyAlignment="1" applyProtection="1">
      <alignment horizontal="left" vertical="center" wrapText="1"/>
    </xf>
    <xf numFmtId="164" fontId="0" fillId="5" borderId="16" xfId="0" applyNumberFormat="1" applyFont="1" applyFill="1" applyBorder="1" applyAlignment="1" applyProtection="1">
      <alignment horizontal="left" vertical="center" wrapText="1"/>
    </xf>
    <xf numFmtId="164" fontId="0" fillId="5" borderId="19" xfId="0" applyNumberFormat="1" applyFont="1" applyFill="1" applyBorder="1" applyAlignment="1" applyProtection="1">
      <alignment horizontal="left" vertical="center" wrapText="1"/>
    </xf>
    <xf numFmtId="164" fontId="0" fillId="5" borderId="0" xfId="0" applyNumberFormat="1" applyFont="1" applyFill="1" applyBorder="1" applyAlignment="1" applyProtection="1">
      <alignment horizontal="left" vertical="center" wrapText="1"/>
    </xf>
    <xf numFmtId="164" fontId="0" fillId="5" borderId="21" xfId="0" applyNumberFormat="1" applyFont="1" applyFill="1" applyBorder="1" applyAlignment="1" applyProtection="1">
      <alignment horizontal="left" vertical="center" wrapText="1"/>
    </xf>
    <xf numFmtId="164" fontId="0" fillId="5" borderId="15" xfId="0" applyNumberFormat="1" applyFont="1" applyFill="1" applyBorder="1" applyAlignment="1" applyProtection="1">
      <alignment horizontal="left" vertical="center" wrapText="1"/>
    </xf>
    <xf numFmtId="164" fontId="0" fillId="5" borderId="22" xfId="0" applyNumberFormat="1" applyFont="1" applyFill="1" applyBorder="1" applyAlignment="1" applyProtection="1">
      <alignment horizontal="left" vertical="center" wrapText="1"/>
    </xf>
    <xf numFmtId="164" fontId="0" fillId="5" borderId="13" xfId="0" applyNumberFormat="1" applyFont="1" applyFill="1" applyBorder="1" applyAlignment="1" applyProtection="1">
      <alignment horizontal="left" vertical="center" wrapText="1"/>
    </xf>
    <xf numFmtId="49" fontId="3" fillId="7" borderId="5" xfId="0" applyNumberFormat="1" applyFont="1" applyFill="1" applyBorder="1" applyAlignment="1" applyProtection="1">
      <alignment horizontal="left" vertical="center"/>
    </xf>
    <xf numFmtId="49" fontId="3" fillId="7" borderId="25" xfId="0" applyNumberFormat="1" applyFont="1" applyFill="1" applyBorder="1" applyAlignment="1" applyProtection="1">
      <alignment horizontal="left" vertical="center"/>
    </xf>
    <xf numFmtId="49" fontId="3" fillId="7" borderId="24" xfId="0" applyNumberFormat="1" applyFont="1" applyFill="1" applyBorder="1" applyAlignment="1" applyProtection="1">
      <alignment horizontal="left" vertical="center"/>
    </xf>
    <xf numFmtId="0" fontId="3" fillId="12" borderId="5" xfId="0" applyFont="1" applyFill="1" applyBorder="1" applyAlignment="1" applyProtection="1">
      <alignment horizontal="center" vertical="center"/>
    </xf>
    <xf numFmtId="0" fontId="3" fillId="12" borderId="25" xfId="0" applyFont="1" applyFill="1" applyBorder="1" applyAlignment="1" applyProtection="1">
      <alignment horizontal="center" vertical="center"/>
    </xf>
    <xf numFmtId="0" fontId="3" fillId="12" borderId="24" xfId="0" applyFont="1" applyFill="1" applyBorder="1" applyAlignment="1" applyProtection="1">
      <alignment horizontal="center" vertical="center"/>
    </xf>
    <xf numFmtId="0" fontId="13" fillId="12" borderId="7" xfId="0" applyFont="1" applyFill="1" applyBorder="1" applyAlignment="1" applyProtection="1">
      <alignment horizontal="center" vertical="center"/>
    </xf>
    <xf numFmtId="0" fontId="18" fillId="14" borderId="6" xfId="0" applyFont="1" applyFill="1" applyBorder="1" applyAlignment="1" applyProtection="1">
      <alignment horizontal="center" vertical="center"/>
    </xf>
    <xf numFmtId="0" fontId="18" fillId="14" borderId="8" xfId="0" applyFont="1" applyFill="1" applyBorder="1" applyAlignment="1" applyProtection="1">
      <alignment horizontal="center" vertical="center"/>
    </xf>
    <xf numFmtId="164" fontId="3" fillId="6" borderId="10" xfId="0" applyNumberFormat="1" applyFont="1" applyFill="1" applyBorder="1" applyAlignment="1" applyProtection="1">
      <alignment horizontal="center" vertical="center"/>
    </xf>
    <xf numFmtId="0" fontId="0" fillId="0" borderId="10" xfId="0" applyBorder="1" applyAlignment="1" applyProtection="1">
      <alignment horizontal="center" vertical="center"/>
    </xf>
    <xf numFmtId="0" fontId="0" fillId="0" borderId="17" xfId="0" applyBorder="1" applyAlignment="1" applyProtection="1">
      <alignment horizontal="center" vertical="center"/>
    </xf>
    <xf numFmtId="0" fontId="8" fillId="2" borderId="6" xfId="0" applyFont="1" applyFill="1" applyBorder="1" applyAlignment="1" applyProtection="1">
      <alignment horizontal="center" vertical="center"/>
    </xf>
    <xf numFmtId="0" fontId="8" fillId="2" borderId="7" xfId="0" applyFont="1" applyFill="1" applyBorder="1" applyAlignment="1" applyProtection="1">
      <alignment horizontal="center" vertical="center"/>
    </xf>
    <xf numFmtId="0" fontId="15" fillId="0" borderId="10" xfId="0" applyFont="1" applyBorder="1" applyAlignment="1" applyProtection="1">
      <alignment horizontal="left" vertical="center" wrapText="1"/>
    </xf>
    <xf numFmtId="0" fontId="0" fillId="11" borderId="18" xfId="0" applyFill="1" applyBorder="1" applyAlignment="1" applyProtection="1">
      <alignment horizontal="center" vertical="center" wrapText="1"/>
    </xf>
    <xf numFmtId="0" fontId="0" fillId="11" borderId="20" xfId="0" applyFill="1" applyBorder="1" applyAlignment="1" applyProtection="1">
      <alignment horizontal="center" vertical="center" wrapText="1"/>
    </xf>
    <xf numFmtId="0" fontId="0" fillId="11" borderId="16" xfId="0" applyFill="1" applyBorder="1" applyAlignment="1" applyProtection="1">
      <alignment horizontal="center" vertical="center" wrapText="1"/>
    </xf>
    <xf numFmtId="0" fontId="0" fillId="11" borderId="19" xfId="0" applyFill="1" applyBorder="1" applyAlignment="1" applyProtection="1">
      <alignment horizontal="center" vertical="center" wrapText="1"/>
    </xf>
    <xf numFmtId="0" fontId="0" fillId="11" borderId="0" xfId="0" applyFill="1" applyBorder="1" applyAlignment="1" applyProtection="1">
      <alignment horizontal="center" vertical="center" wrapText="1"/>
    </xf>
    <xf numFmtId="0" fontId="0" fillId="11" borderId="21" xfId="0" applyFill="1" applyBorder="1" applyAlignment="1" applyProtection="1">
      <alignment horizontal="center" vertical="center" wrapText="1"/>
    </xf>
    <xf numFmtId="0" fontId="0" fillId="11" borderId="15" xfId="0" applyFill="1" applyBorder="1" applyAlignment="1" applyProtection="1">
      <alignment horizontal="center" vertical="center" wrapText="1"/>
    </xf>
    <xf numFmtId="0" fontId="0" fillId="11" borderId="22" xfId="0" applyFill="1" applyBorder="1" applyAlignment="1" applyProtection="1">
      <alignment horizontal="center" vertical="center" wrapText="1"/>
    </xf>
    <xf numFmtId="0" fontId="0" fillId="11" borderId="13" xfId="0" applyFill="1" applyBorder="1" applyAlignment="1" applyProtection="1">
      <alignment horizontal="center" vertical="center" wrapText="1"/>
    </xf>
    <xf numFmtId="0" fontId="14" fillId="5" borderId="18" xfId="0" applyFont="1" applyFill="1" applyBorder="1" applyAlignment="1" applyProtection="1">
      <alignment horizontal="left" vertical="center" wrapText="1"/>
    </xf>
    <xf numFmtId="0" fontId="14" fillId="5" borderId="20" xfId="0" applyFont="1" applyFill="1" applyBorder="1" applyAlignment="1" applyProtection="1">
      <alignment horizontal="left" vertical="center" wrapText="1"/>
    </xf>
    <xf numFmtId="0" fontId="14" fillId="5" borderId="16" xfId="0" applyFont="1" applyFill="1" applyBorder="1" applyAlignment="1" applyProtection="1">
      <alignment horizontal="left" vertical="center" wrapText="1"/>
    </xf>
    <xf numFmtId="0" fontId="14" fillId="5" borderId="15" xfId="0" applyFont="1" applyFill="1" applyBorder="1" applyAlignment="1" applyProtection="1">
      <alignment horizontal="left" vertical="center" wrapText="1"/>
    </xf>
    <xf numFmtId="0" fontId="14" fillId="5" borderId="22" xfId="0" applyFont="1" applyFill="1" applyBorder="1" applyAlignment="1" applyProtection="1">
      <alignment horizontal="left" vertical="center" wrapText="1"/>
    </xf>
    <xf numFmtId="0" fontId="14" fillId="5" borderId="13" xfId="0" applyFont="1" applyFill="1" applyBorder="1" applyAlignment="1" applyProtection="1">
      <alignment horizontal="left" vertical="center" wrapText="1"/>
    </xf>
    <xf numFmtId="0" fontId="19" fillId="13" borderId="6" xfId="0" applyFont="1" applyFill="1" applyBorder="1" applyAlignment="1" applyProtection="1">
      <alignment horizontal="center" vertical="center"/>
    </xf>
    <xf numFmtId="0" fontId="19" fillId="13" borderId="8" xfId="0" applyFont="1" applyFill="1" applyBorder="1" applyAlignment="1" applyProtection="1">
      <alignment horizontal="center" vertical="center"/>
    </xf>
    <xf numFmtId="0" fontId="11" fillId="12" borderId="12" xfId="0" applyFont="1" applyFill="1" applyBorder="1" applyAlignment="1" applyProtection="1">
      <alignment horizontal="center" vertical="center"/>
      <protection locked="0"/>
    </xf>
    <xf numFmtId="0" fontId="11" fillId="12" borderId="29" xfId="0" applyFont="1" applyFill="1" applyBorder="1" applyAlignment="1" applyProtection="1">
      <alignment horizontal="center" vertical="center"/>
      <protection locked="0"/>
    </xf>
    <xf numFmtId="0" fontId="11" fillId="12" borderId="11" xfId="0" applyFont="1" applyFill="1" applyBorder="1" applyAlignment="1" applyProtection="1">
      <alignment horizontal="center" vertical="center"/>
      <protection locked="0"/>
    </xf>
    <xf numFmtId="0" fontId="0" fillId="0" borderId="10" xfId="0" applyBorder="1" applyAlignment="1" applyProtection="1">
      <alignment horizontal="left" vertical="top" wrapText="1"/>
      <protection locked="0"/>
    </xf>
    <xf numFmtId="0" fontId="3" fillId="9" borderId="6" xfId="0" applyFont="1" applyFill="1" applyBorder="1" applyAlignment="1" applyProtection="1">
      <alignment horizontal="right" vertical="center"/>
      <protection locked="0"/>
    </xf>
    <xf numFmtId="0" fontId="3" fillId="9" borderId="7" xfId="0" applyFont="1" applyFill="1" applyBorder="1" applyAlignment="1" applyProtection="1">
      <alignment horizontal="right" vertical="center"/>
      <protection locked="0"/>
    </xf>
    <xf numFmtId="49" fontId="5" fillId="0" borderId="0" xfId="0" applyNumberFormat="1" applyFont="1" applyAlignment="1" applyProtection="1">
      <alignment horizontal="center"/>
      <protection locked="0"/>
    </xf>
    <xf numFmtId="0" fontId="11" fillId="12" borderId="16" xfId="0" applyFont="1" applyFill="1" applyBorder="1" applyAlignment="1" applyProtection="1">
      <alignment horizontal="center" vertical="center" wrapText="1"/>
    </xf>
    <xf numFmtId="0" fontId="11" fillId="12" borderId="21" xfId="0" applyFont="1" applyFill="1" applyBorder="1" applyAlignment="1" applyProtection="1">
      <alignment horizontal="center" vertical="center" wrapText="1"/>
    </xf>
    <xf numFmtId="0" fontId="18" fillId="13" borderId="10" xfId="0" applyFont="1" applyFill="1" applyBorder="1" applyAlignment="1" applyProtection="1">
      <alignment horizontal="center" vertical="center"/>
    </xf>
    <xf numFmtId="164" fontId="3" fillId="4" borderId="17" xfId="0" applyNumberFormat="1" applyFont="1" applyFill="1" applyBorder="1" applyAlignment="1" applyProtection="1">
      <alignment horizontal="center" vertical="center"/>
    </xf>
    <xf numFmtId="164" fontId="3" fillId="4" borderId="23" xfId="0" applyNumberFormat="1" applyFont="1" applyFill="1" applyBorder="1" applyAlignment="1" applyProtection="1">
      <alignment horizontal="center" vertical="center"/>
    </xf>
    <xf numFmtId="164" fontId="3" fillId="4" borderId="14" xfId="0" applyNumberFormat="1" applyFont="1" applyFill="1" applyBorder="1" applyAlignment="1" applyProtection="1">
      <alignment horizontal="center" vertical="center"/>
    </xf>
    <xf numFmtId="164" fontId="3" fillId="10" borderId="10" xfId="0" applyNumberFormat="1" applyFont="1" applyFill="1" applyBorder="1" applyAlignment="1" applyProtection="1">
      <alignment horizontal="center" vertical="center"/>
    </xf>
    <xf numFmtId="49" fontId="3" fillId="7" borderId="3" xfId="0" applyNumberFormat="1" applyFont="1" applyFill="1" applyBorder="1" applyAlignment="1" applyProtection="1">
      <alignment horizontal="left" vertical="center"/>
    </xf>
    <xf numFmtId="49" fontId="3" fillId="7" borderId="31" xfId="0" applyNumberFormat="1" applyFont="1" applyFill="1" applyBorder="1" applyAlignment="1" applyProtection="1">
      <alignment horizontal="left" vertical="center"/>
    </xf>
    <xf numFmtId="49" fontId="3" fillId="7" borderId="30" xfId="0" applyNumberFormat="1" applyFont="1" applyFill="1" applyBorder="1" applyAlignment="1" applyProtection="1">
      <alignment horizontal="left" vertical="center"/>
    </xf>
    <xf numFmtId="0" fontId="0" fillId="0" borderId="12" xfId="0" applyBorder="1" applyAlignment="1" applyProtection="1">
      <alignment horizontal="left" vertical="top" wrapText="1"/>
      <protection locked="0"/>
    </xf>
    <xf numFmtId="0" fontId="0" fillId="0" borderId="29"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3" fillId="12" borderId="32" xfId="0" applyFont="1" applyFill="1" applyBorder="1" applyAlignment="1" applyProtection="1">
      <alignment horizontal="center" vertical="center"/>
    </xf>
    <xf numFmtId="0" fontId="3" fillId="12" borderId="34" xfId="0" applyFont="1" applyFill="1" applyBorder="1" applyAlignment="1" applyProtection="1">
      <alignment horizontal="center" vertical="center"/>
    </xf>
    <xf numFmtId="0" fontId="3" fillId="12" borderId="4" xfId="0" applyFont="1" applyFill="1" applyBorder="1" applyAlignment="1" applyProtection="1">
      <alignment horizontal="center" vertical="center"/>
    </xf>
    <xf numFmtId="0" fontId="15" fillId="0" borderId="18" xfId="0" applyFont="1" applyBorder="1" applyAlignment="1" applyProtection="1">
      <alignment horizontal="left" vertical="center" wrapText="1"/>
    </xf>
    <xf numFmtId="0" fontId="15" fillId="0" borderId="20" xfId="0" applyFont="1" applyBorder="1" applyAlignment="1" applyProtection="1">
      <alignment horizontal="left" vertical="center" wrapText="1"/>
    </xf>
    <xf numFmtId="0" fontId="15" fillId="0" borderId="16" xfId="0" applyFont="1" applyBorder="1" applyAlignment="1" applyProtection="1">
      <alignment horizontal="left" vertical="center" wrapText="1"/>
    </xf>
    <xf numFmtId="0" fontId="15" fillId="0" borderId="15" xfId="0" applyFont="1" applyBorder="1" applyAlignment="1" applyProtection="1">
      <alignment horizontal="left" vertical="center" wrapText="1"/>
    </xf>
    <xf numFmtId="0" fontId="15" fillId="0" borderId="22" xfId="0" applyFont="1" applyBorder="1" applyAlignment="1" applyProtection="1">
      <alignment horizontal="left" vertical="center" wrapText="1"/>
    </xf>
    <xf numFmtId="0" fontId="15" fillId="0" borderId="13" xfId="0" applyFont="1" applyBorder="1" applyAlignment="1" applyProtection="1">
      <alignment horizontal="left" vertical="center" wrapText="1"/>
    </xf>
    <xf numFmtId="0" fontId="15" fillId="0" borderId="19" xfId="0" applyFont="1" applyBorder="1" applyAlignment="1" applyProtection="1">
      <alignment horizontal="left" vertical="center" wrapText="1"/>
    </xf>
    <xf numFmtId="0" fontId="15" fillId="0" borderId="0" xfId="0" applyFont="1" applyBorder="1" applyAlignment="1" applyProtection="1">
      <alignment horizontal="left" vertical="center" wrapText="1"/>
    </xf>
    <xf numFmtId="0" fontId="15" fillId="0" borderId="21" xfId="0" applyFont="1" applyBorder="1" applyAlignment="1" applyProtection="1">
      <alignment horizontal="left" vertical="center" wrapText="1"/>
    </xf>
    <xf numFmtId="164" fontId="3" fillId="15" borderId="17" xfId="0" applyNumberFormat="1" applyFont="1" applyFill="1" applyBorder="1" applyAlignment="1" applyProtection="1">
      <alignment horizontal="center" vertical="center"/>
    </xf>
    <xf numFmtId="164" fontId="3" fillId="15" borderId="23" xfId="0" applyNumberFormat="1" applyFont="1" applyFill="1" applyBorder="1" applyAlignment="1" applyProtection="1">
      <alignment horizontal="center" vertical="center"/>
    </xf>
    <xf numFmtId="164" fontId="3" fillId="15" borderId="14" xfId="0" applyNumberFormat="1" applyFont="1" applyFill="1" applyBorder="1" applyAlignment="1" applyProtection="1">
      <alignment horizontal="center" vertical="center"/>
    </xf>
    <xf numFmtId="0" fontId="0" fillId="0" borderId="18"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16" xfId="0" applyBorder="1" applyAlignment="1" applyProtection="1">
      <alignment horizontal="left" vertical="center" wrapText="1"/>
    </xf>
    <xf numFmtId="0" fontId="0" fillId="0" borderId="15" xfId="0" applyBorder="1" applyAlignment="1" applyProtection="1">
      <alignment horizontal="left" vertical="center" wrapText="1"/>
    </xf>
    <xf numFmtId="0" fontId="0" fillId="0" borderId="22" xfId="0" applyBorder="1" applyAlignment="1" applyProtection="1">
      <alignment horizontal="left" vertical="center" wrapText="1"/>
    </xf>
    <xf numFmtId="0" fontId="0" fillId="0" borderId="13" xfId="0" applyBorder="1" applyAlignment="1" applyProtection="1">
      <alignment horizontal="left" vertical="center" wrapText="1"/>
    </xf>
    <xf numFmtId="164" fontId="0" fillId="5" borderId="10" xfId="0" applyNumberFormat="1" applyFont="1" applyFill="1" applyBorder="1" applyAlignment="1" applyProtection="1">
      <alignment horizontal="left" vertical="center" wrapText="1"/>
    </xf>
    <xf numFmtId="0" fontId="14" fillId="5" borderId="10" xfId="0" applyFont="1" applyFill="1" applyBorder="1" applyAlignment="1" applyProtection="1">
      <alignment horizontal="left" vertical="center" wrapText="1"/>
    </xf>
    <xf numFmtId="0" fontId="14" fillId="5" borderId="10" xfId="0" applyFont="1" applyFill="1" applyBorder="1" applyAlignment="1" applyProtection="1">
      <alignment horizontal="left" vertical="center"/>
    </xf>
    <xf numFmtId="0" fontId="8" fillId="2" borderId="5" xfId="0" applyFont="1" applyFill="1" applyBorder="1" applyAlignment="1" applyProtection="1">
      <alignment horizontal="center" vertical="center"/>
    </xf>
    <xf numFmtId="0" fontId="11" fillId="12" borderId="10" xfId="0" applyFont="1" applyFill="1" applyBorder="1" applyAlignment="1" applyProtection="1">
      <alignment horizontal="center" vertical="center"/>
      <protection locked="0"/>
    </xf>
    <xf numFmtId="0" fontId="14" fillId="5" borderId="17" xfId="0" applyFont="1" applyFill="1" applyBorder="1" applyAlignment="1" applyProtection="1">
      <alignment horizontal="left" vertical="center"/>
    </xf>
    <xf numFmtId="0" fontId="13" fillId="12" borderId="2" xfId="0" applyFont="1" applyFill="1" applyBorder="1" applyAlignment="1" applyProtection="1">
      <alignment horizontal="center" vertical="center"/>
    </xf>
    <xf numFmtId="0" fontId="0" fillId="5" borderId="10" xfId="0" applyFill="1" applyBorder="1" applyAlignment="1" applyProtection="1">
      <alignment horizontal="left" vertical="center" wrapText="1"/>
    </xf>
    <xf numFmtId="0" fontId="0" fillId="0" borderId="10" xfId="0" applyBorder="1" applyAlignment="1" applyProtection="1">
      <alignment horizontal="left" vertical="center" wrapText="1"/>
    </xf>
    <xf numFmtId="0" fontId="11" fillId="12" borderId="10" xfId="0" applyFont="1" applyFill="1" applyBorder="1" applyAlignment="1" applyProtection="1">
      <alignment horizontal="center" vertical="center" wrapText="1"/>
    </xf>
    <xf numFmtId="164" fontId="3" fillId="4" borderId="10" xfId="0" applyNumberFormat="1" applyFont="1" applyFill="1" applyBorder="1" applyAlignment="1" applyProtection="1">
      <alignment horizontal="center" vertical="center"/>
    </xf>
    <xf numFmtId="0" fontId="0" fillId="0" borderId="14" xfId="0" applyBorder="1" applyAlignment="1" applyProtection="1">
      <alignment horizontal="center" vertical="center"/>
    </xf>
    <xf numFmtId="0" fontId="0" fillId="0" borderId="18" xfId="0" applyBorder="1" applyAlignment="1" applyProtection="1">
      <alignment vertical="center" wrapText="1"/>
    </xf>
    <xf numFmtId="0" fontId="0" fillId="0" borderId="20" xfId="0" applyBorder="1" applyAlignment="1" applyProtection="1">
      <alignment vertical="center" wrapText="1"/>
    </xf>
    <xf numFmtId="0" fontId="0" fillId="0" borderId="16" xfId="0" applyBorder="1" applyAlignment="1" applyProtection="1">
      <alignment vertical="center" wrapText="1"/>
    </xf>
    <xf numFmtId="0" fontId="0" fillId="0" borderId="15" xfId="0" applyBorder="1" applyAlignment="1" applyProtection="1">
      <alignment vertical="center" wrapText="1"/>
    </xf>
    <xf numFmtId="0" fontId="0" fillId="0" borderId="22" xfId="0" applyBorder="1" applyAlignment="1" applyProtection="1">
      <alignment vertical="center" wrapText="1"/>
    </xf>
    <xf numFmtId="0" fontId="0" fillId="0" borderId="13" xfId="0" applyBorder="1" applyAlignment="1" applyProtection="1">
      <alignment vertical="center" wrapText="1"/>
    </xf>
    <xf numFmtId="0" fontId="18" fillId="13" borderId="17" xfId="0" applyFont="1" applyFill="1" applyBorder="1" applyAlignment="1" applyProtection="1">
      <alignment horizontal="center" vertical="center"/>
    </xf>
    <xf numFmtId="0" fontId="18" fillId="13" borderId="14" xfId="0" applyFont="1" applyFill="1" applyBorder="1" applyAlignment="1" applyProtection="1">
      <alignment horizontal="center" vertical="center"/>
    </xf>
    <xf numFmtId="164" fontId="3" fillId="10" borderId="17" xfId="0" applyNumberFormat="1" applyFont="1" applyFill="1" applyBorder="1" applyAlignment="1" applyProtection="1">
      <alignment horizontal="center" vertical="center"/>
    </xf>
    <xf numFmtId="164" fontId="3" fillId="10" borderId="14" xfId="0" applyNumberFormat="1" applyFont="1" applyFill="1" applyBorder="1" applyAlignment="1" applyProtection="1">
      <alignment horizontal="center" vertical="center"/>
    </xf>
    <xf numFmtId="164" fontId="3" fillId="6" borderId="17" xfId="0" applyNumberFormat="1" applyFont="1" applyFill="1" applyBorder="1" applyAlignment="1" applyProtection="1">
      <alignment horizontal="center" vertical="center"/>
    </xf>
    <xf numFmtId="164" fontId="3" fillId="6" borderId="14" xfId="0" applyNumberFormat="1" applyFont="1" applyFill="1" applyBorder="1" applyAlignment="1" applyProtection="1">
      <alignment horizontal="center" vertical="center"/>
    </xf>
    <xf numFmtId="0" fontId="15" fillId="0" borderId="18" xfId="0" applyFont="1" applyBorder="1" applyAlignment="1" applyProtection="1">
      <alignment vertical="center" wrapText="1"/>
    </xf>
    <xf numFmtId="0" fontId="15" fillId="0" borderId="20" xfId="0" applyFont="1" applyBorder="1" applyAlignment="1" applyProtection="1">
      <alignment vertical="center" wrapText="1"/>
    </xf>
    <xf numFmtId="0" fontId="15" fillId="0" borderId="16" xfId="0" applyFont="1" applyBorder="1" applyAlignment="1" applyProtection="1">
      <alignment vertical="center" wrapText="1"/>
    </xf>
    <xf numFmtId="0" fontId="15" fillId="0" borderId="15" xfId="0" applyFont="1" applyBorder="1" applyAlignment="1" applyProtection="1">
      <alignment vertical="center" wrapText="1"/>
    </xf>
    <xf numFmtId="0" fontId="15" fillId="0" borderId="22" xfId="0" applyFont="1" applyBorder="1" applyAlignment="1" applyProtection="1">
      <alignment vertical="center" wrapText="1"/>
    </xf>
    <xf numFmtId="0" fontId="15" fillId="0" borderId="13" xfId="0" applyFont="1" applyBorder="1" applyAlignment="1" applyProtection="1">
      <alignment vertical="center" wrapText="1"/>
    </xf>
    <xf numFmtId="0" fontId="3" fillId="12" borderId="8" xfId="0" applyFont="1" applyFill="1" applyBorder="1" applyAlignment="1" applyProtection="1">
      <alignment horizontal="center" vertical="center"/>
    </xf>
    <xf numFmtId="15" fontId="18" fillId="14" borderId="43" xfId="0" applyNumberFormat="1" applyFont="1" applyFill="1" applyBorder="1" applyAlignment="1" applyProtection="1">
      <alignment horizontal="center" vertical="center"/>
    </xf>
    <xf numFmtId="15" fontId="18" fillId="14" borderId="35" xfId="0" applyNumberFormat="1" applyFont="1" applyFill="1" applyBorder="1" applyAlignment="1" applyProtection="1">
      <alignment horizontal="center" vertical="center"/>
    </xf>
    <xf numFmtId="0" fontId="19" fillId="13" borderId="44" xfId="0" applyFont="1" applyFill="1" applyBorder="1" applyAlignment="1" applyProtection="1">
      <alignment horizontal="center" vertical="center"/>
    </xf>
    <xf numFmtId="0" fontId="19" fillId="13" borderId="36" xfId="0" applyFont="1" applyFill="1" applyBorder="1" applyAlignment="1" applyProtection="1">
      <alignment horizontal="center" vertical="center"/>
    </xf>
  </cellXfs>
  <cellStyles count="3">
    <cellStyle name="Heading 1" xfId="2" builtinId="16"/>
    <cellStyle name="Normal" xfId="0" builtinId="0"/>
    <cellStyle name="Title" xfId="1" builtinId="15"/>
  </cellStyles>
  <dxfs count="411">
    <dxf>
      <font>
        <color theme="0"/>
      </font>
      <fill>
        <patternFill>
          <bgColor theme="4"/>
        </patternFill>
      </fill>
    </dxf>
    <dxf>
      <font>
        <color theme="0"/>
      </font>
      <fill>
        <patternFill>
          <bgColor theme="9" tint="-0.24994659260841701"/>
        </patternFill>
      </fill>
    </dxf>
    <dxf>
      <font>
        <color theme="0"/>
      </font>
      <fill>
        <patternFill>
          <bgColor theme="8"/>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style="thin">
          <color indexed="64"/>
        </horizontal>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0"/>
    </dxf>
    <dxf>
      <font>
        <b/>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style="thin">
          <color indexed="64"/>
        </horizontal>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0"/>
    </dxf>
    <dxf>
      <alignment horizontal="center" vertical="bottom" textRotation="0" wrapText="0" indent="0" justifyLastLine="0" shrinkToFit="0" readingOrder="0"/>
      <border diagonalUp="0" diagonalDown="0">
        <left/>
        <right style="thin">
          <color indexed="64"/>
        </right>
        <top style="thin">
          <color indexed="64"/>
        </top>
        <bottom style="thin">
          <color indexed="64"/>
        </bottom>
        <horizontal style="thin">
          <color indexed="64"/>
        </horizontal>
      </border>
      <protection locked="1" hidden="0"/>
    </dxf>
    <dxf>
      <font>
        <b/>
      </font>
      <border diagonalUp="0" diagonalDown="0">
        <left/>
        <right style="thin">
          <color indexed="64"/>
        </right>
        <top style="thin">
          <color indexed="64"/>
        </top>
        <bottom style="thin">
          <color indexed="64"/>
        </bottom>
        <horizontal style="thin">
          <color indexed="64"/>
        </horizontal>
      </border>
      <protection locked="1" hidden="0"/>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Century Gothic"/>
        <scheme val="minor"/>
      </font>
      <alignment horizontal="center" vertical="bottom" textRotation="0" wrapText="0" indent="0" justifyLastLine="0" shrinkToFit="0" readingOrder="0"/>
      <border diagonalUp="0" diagonalDown="0">
        <left style="thin">
          <color indexed="64"/>
        </left>
        <right style="thin">
          <color indexed="64"/>
        </right>
        <top/>
        <bottom/>
      </border>
      <protection locked="1" hidden="0"/>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ont>
        <color theme="0"/>
      </font>
      <fill>
        <patternFill>
          <bgColor theme="4"/>
        </patternFill>
      </fill>
    </dxf>
    <dxf>
      <font>
        <color theme="0"/>
      </font>
      <fill>
        <patternFill>
          <bgColor theme="9" tint="-0.24994659260841701"/>
        </patternFill>
      </fill>
    </dxf>
    <dxf>
      <font>
        <color theme="0"/>
      </font>
      <fill>
        <patternFill>
          <bgColor theme="8"/>
        </patternFill>
      </fill>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s>
  <tableStyles count="1" defaultTableStyle="TableStyleMedium2" defaultPivotStyle="PivotStyleLight16">
    <tableStyle name="Employee Absence Table" pivot="0" count="13" xr9:uid="{00000000-0011-0000-FFFF-FFFF00000000}">
      <tableStyleElement type="wholeTable" dxfId="410"/>
      <tableStyleElement type="headerRow" dxfId="409"/>
      <tableStyleElement type="totalRow" dxfId="408"/>
      <tableStyleElement type="firstColumn" dxfId="407"/>
      <tableStyleElement type="lastColumn" dxfId="406"/>
      <tableStyleElement type="firstRowStripe" dxfId="405"/>
      <tableStyleElement type="secondRowStripe" dxfId="404"/>
      <tableStyleElement type="firstColumnStripe" dxfId="403"/>
      <tableStyleElement type="secondColumnStripe" dxfId="402"/>
      <tableStyleElement type="firstHeaderCell" dxfId="401"/>
      <tableStyleElement type="lastHeaderCell" dxfId="400"/>
      <tableStyleElement type="firstTotalCell" dxfId="399"/>
      <tableStyleElement type="lastTotalCell" dxfId="3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16" totalsRowShown="0" headerRowDxfId="13" dataDxfId="12" headerRowBorderDxfId="10" tableBorderDxfId="11" totalsRowBorderDxfId="9">
  <tableColumns count="6">
    <tableColumn id="1" xr3:uid="{00000000-0010-0000-0000-000001000000}" name="RA" dataDxfId="8"/>
    <tableColumn id="2" xr3:uid="{00000000-0010-0000-0000-000002000000}" name="PL_x000a_TAKEN" dataDxfId="7">
      <calculatedColumnFormula>Jun!AT7+Jul!AR7+Aug!AU7+Sep!AR7+Oct!AS7</calculatedColumnFormula>
    </tableColumn>
    <tableColumn id="3" xr3:uid="{00000000-0010-0000-0000-000003000000}" name="PL_x000a_LEFT" dataDxfId="6"/>
    <tableColumn id="6" xr3:uid="{00000000-0010-0000-0000-000006000000}" name="OL_x000a_CARRIED OVER" dataDxfId="5"/>
    <tableColumn id="4" xr3:uid="{00000000-0010-0000-0000-000004000000}" name="OL_x000a_TAKEN" dataDxfId="4">
      <calculatedColumnFormula>Jul!AS7+Aug!AV7+Sep!AS7+Oct!AT7+#REF!+#REF!+#REF!+Jun!AU7</calculatedColumnFormula>
    </tableColumn>
    <tableColumn id="5" xr3:uid="{00000000-0010-0000-0000-000005000000}" name="OL_x000a_LEFT" dataDxfId="3">
      <calculatedColumnFormula>25-E2</calculatedColumnFormula>
    </tableColumn>
  </tableColumns>
  <tableStyleInfo name="TableStyleDark5"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42"/>
  <sheetViews>
    <sheetView topLeftCell="A3" workbookViewId="0">
      <pane xSplit="1" ySplit="4" topLeftCell="B26" activePane="bottomRight" state="frozen"/>
      <selection pane="bottomRight" activeCell="A18" sqref="A18"/>
      <selection pane="bottomLeft"/>
      <selection pane="topRight"/>
    </sheetView>
  </sheetViews>
  <sheetFormatPr defaultRowHeight="16.5"/>
  <cols>
    <col min="1" max="1" width="17.375" style="4" customWidth="1"/>
    <col min="2" max="42" width="4.375" style="4" customWidth="1"/>
    <col min="43" max="43" width="11.25" style="4" bestFit="1" customWidth="1"/>
    <col min="44" max="45" width="11.25" style="4" customWidth="1"/>
    <col min="46" max="46" width="8.625" style="4" bestFit="1" customWidth="1"/>
    <col min="47" max="47" width="10.75" style="4" customWidth="1"/>
    <col min="48" max="16384" width="9" style="4"/>
  </cols>
  <sheetData>
    <row r="1" spans="1:47" ht="33.75">
      <c r="A1" s="2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3"/>
      <c r="AR1" s="3"/>
      <c r="AS1" s="3"/>
      <c r="AT1" s="3"/>
    </row>
    <row r="2" spans="1:47" ht="33.7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3"/>
      <c r="AR2" s="3"/>
      <c r="AS2" s="3"/>
      <c r="AT2" s="3"/>
    </row>
    <row r="3" spans="1:47" ht="20.25" customHeight="1">
      <c r="A3" s="15" t="s">
        <v>1</v>
      </c>
      <c r="B3" s="99" t="s">
        <v>2</v>
      </c>
      <c r="C3" s="100"/>
      <c r="D3" s="100"/>
      <c r="E3" s="100"/>
      <c r="F3" s="100"/>
      <c r="G3" s="100"/>
      <c r="H3" s="100"/>
      <c r="I3" s="100"/>
      <c r="J3" s="100"/>
      <c r="K3" s="100"/>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c r="AQ3" s="65" t="s">
        <v>3</v>
      </c>
      <c r="AR3" s="66"/>
      <c r="AS3" s="67"/>
      <c r="AT3" s="65" t="s">
        <v>4</v>
      </c>
      <c r="AU3" s="67"/>
    </row>
    <row r="4" spans="1:47" ht="16.5" customHeight="1">
      <c r="A4" s="87" t="s">
        <v>5</v>
      </c>
      <c r="B4" s="70">
        <v>1</v>
      </c>
      <c r="C4" s="71"/>
      <c r="D4" s="70">
        <v>2</v>
      </c>
      <c r="E4" s="71"/>
      <c r="F4" s="31">
        <v>3</v>
      </c>
      <c r="G4" s="31">
        <v>4</v>
      </c>
      <c r="H4" s="94">
        <v>5</v>
      </c>
      <c r="I4" s="95"/>
      <c r="J4" s="31">
        <v>6</v>
      </c>
      <c r="K4" s="31">
        <v>7</v>
      </c>
      <c r="L4" s="70">
        <v>8</v>
      </c>
      <c r="M4" s="71"/>
      <c r="N4" s="70">
        <v>9</v>
      </c>
      <c r="O4" s="71"/>
      <c r="P4" s="31">
        <v>10</v>
      </c>
      <c r="Q4" s="31">
        <v>11</v>
      </c>
      <c r="R4" s="31">
        <v>12</v>
      </c>
      <c r="S4" s="31">
        <v>13</v>
      </c>
      <c r="T4" s="31">
        <v>14</v>
      </c>
      <c r="U4" s="70">
        <v>15</v>
      </c>
      <c r="V4" s="71"/>
      <c r="W4" s="70">
        <v>16</v>
      </c>
      <c r="X4" s="71"/>
      <c r="Y4" s="31">
        <v>17</v>
      </c>
      <c r="Z4" s="31">
        <v>18</v>
      </c>
      <c r="AA4" s="31">
        <v>19</v>
      </c>
      <c r="AB4" s="31">
        <v>20</v>
      </c>
      <c r="AC4" s="31">
        <v>21</v>
      </c>
      <c r="AD4" s="70">
        <v>22</v>
      </c>
      <c r="AE4" s="71"/>
      <c r="AF4" s="70">
        <v>23</v>
      </c>
      <c r="AG4" s="71"/>
      <c r="AH4" s="31">
        <v>24</v>
      </c>
      <c r="AI4" s="31">
        <v>25</v>
      </c>
      <c r="AJ4" s="31">
        <v>26</v>
      </c>
      <c r="AK4" s="31">
        <v>27</v>
      </c>
      <c r="AL4" s="31">
        <v>28</v>
      </c>
      <c r="AM4" s="70">
        <v>29</v>
      </c>
      <c r="AN4" s="71"/>
      <c r="AO4" s="70">
        <v>30</v>
      </c>
      <c r="AP4" s="71"/>
      <c r="AQ4" s="90" t="s">
        <v>6</v>
      </c>
      <c r="AR4" s="62" t="s">
        <v>7</v>
      </c>
      <c r="AS4" s="62" t="s">
        <v>8</v>
      </c>
      <c r="AT4" s="90" t="s">
        <v>9</v>
      </c>
      <c r="AU4" s="90" t="s">
        <v>10</v>
      </c>
    </row>
    <row r="5" spans="1:47" ht="16.5" customHeight="1">
      <c r="A5" s="88"/>
      <c r="B5" s="68" t="s">
        <v>11</v>
      </c>
      <c r="C5" s="69"/>
      <c r="D5" s="68" t="s">
        <v>12</v>
      </c>
      <c r="E5" s="69"/>
      <c r="F5" s="32" t="s">
        <v>13</v>
      </c>
      <c r="G5" s="61" t="s">
        <v>14</v>
      </c>
      <c r="H5" s="117" t="s">
        <v>15</v>
      </c>
      <c r="I5" s="118"/>
      <c r="J5" s="61" t="s">
        <v>16</v>
      </c>
      <c r="K5" s="61" t="s">
        <v>17</v>
      </c>
      <c r="L5" s="68" t="s">
        <v>11</v>
      </c>
      <c r="M5" s="69"/>
      <c r="N5" s="68" t="s">
        <v>12</v>
      </c>
      <c r="O5" s="69"/>
      <c r="P5" s="61" t="s">
        <v>13</v>
      </c>
      <c r="Q5" s="61" t="s">
        <v>14</v>
      </c>
      <c r="R5" s="61" t="s">
        <v>15</v>
      </c>
      <c r="S5" s="61" t="s">
        <v>16</v>
      </c>
      <c r="T5" s="61" t="s">
        <v>17</v>
      </c>
      <c r="U5" s="68" t="s">
        <v>11</v>
      </c>
      <c r="V5" s="69"/>
      <c r="W5" s="68" t="s">
        <v>12</v>
      </c>
      <c r="X5" s="69"/>
      <c r="Y5" s="61" t="s">
        <v>13</v>
      </c>
      <c r="Z5" s="61" t="s">
        <v>14</v>
      </c>
      <c r="AA5" s="61" t="s">
        <v>15</v>
      </c>
      <c r="AB5" s="61" t="s">
        <v>16</v>
      </c>
      <c r="AC5" s="61" t="s">
        <v>17</v>
      </c>
      <c r="AD5" s="68" t="s">
        <v>11</v>
      </c>
      <c r="AE5" s="69"/>
      <c r="AF5" s="68" t="s">
        <v>12</v>
      </c>
      <c r="AG5" s="69"/>
      <c r="AH5" s="61" t="s">
        <v>13</v>
      </c>
      <c r="AI5" s="61" t="s">
        <v>14</v>
      </c>
      <c r="AJ5" s="61" t="s">
        <v>15</v>
      </c>
      <c r="AK5" s="61" t="s">
        <v>16</v>
      </c>
      <c r="AL5" s="61" t="s">
        <v>17</v>
      </c>
      <c r="AM5" s="68" t="s">
        <v>11</v>
      </c>
      <c r="AN5" s="69"/>
      <c r="AO5" s="68" t="s">
        <v>12</v>
      </c>
      <c r="AP5" s="69"/>
      <c r="AQ5" s="91"/>
      <c r="AR5" s="63"/>
      <c r="AS5" s="63"/>
      <c r="AT5" s="91"/>
      <c r="AU5" s="91"/>
    </row>
    <row r="6" spans="1:47" ht="16.5" customHeight="1">
      <c r="A6" s="89"/>
      <c r="B6" s="61" t="s">
        <v>18</v>
      </c>
      <c r="C6" s="61" t="s">
        <v>19</v>
      </c>
      <c r="D6" s="61" t="s">
        <v>18</v>
      </c>
      <c r="E6" s="61" t="s">
        <v>19</v>
      </c>
      <c r="F6" s="68" t="s">
        <v>19</v>
      </c>
      <c r="G6" s="69"/>
      <c r="H6" s="33" t="s">
        <v>18</v>
      </c>
      <c r="I6" s="33" t="s">
        <v>19</v>
      </c>
      <c r="J6" s="68" t="s">
        <v>19</v>
      </c>
      <c r="K6" s="69"/>
      <c r="L6" s="61" t="s">
        <v>18</v>
      </c>
      <c r="M6" s="61" t="s">
        <v>19</v>
      </c>
      <c r="N6" s="61" t="s">
        <v>18</v>
      </c>
      <c r="O6" s="61" t="s">
        <v>19</v>
      </c>
      <c r="P6" s="68" t="s">
        <v>19</v>
      </c>
      <c r="Q6" s="93"/>
      <c r="R6" s="93"/>
      <c r="S6" s="93"/>
      <c r="T6" s="69"/>
      <c r="U6" s="61" t="s">
        <v>18</v>
      </c>
      <c r="V6" s="61" t="s">
        <v>19</v>
      </c>
      <c r="W6" s="61" t="s">
        <v>18</v>
      </c>
      <c r="X6" s="61" t="s">
        <v>19</v>
      </c>
      <c r="Y6" s="68" t="s">
        <v>19</v>
      </c>
      <c r="Z6" s="93"/>
      <c r="AA6" s="93"/>
      <c r="AB6" s="93"/>
      <c r="AC6" s="69"/>
      <c r="AD6" s="61" t="s">
        <v>18</v>
      </c>
      <c r="AE6" s="61" t="s">
        <v>19</v>
      </c>
      <c r="AF6" s="61" t="s">
        <v>18</v>
      </c>
      <c r="AG6" s="61" t="s">
        <v>19</v>
      </c>
      <c r="AH6" s="68" t="s">
        <v>19</v>
      </c>
      <c r="AI6" s="93"/>
      <c r="AJ6" s="93"/>
      <c r="AK6" s="93"/>
      <c r="AL6" s="69"/>
      <c r="AM6" s="61" t="s">
        <v>18</v>
      </c>
      <c r="AN6" s="61" t="s">
        <v>19</v>
      </c>
      <c r="AO6" s="61" t="s">
        <v>18</v>
      </c>
      <c r="AP6" s="61" t="s">
        <v>19</v>
      </c>
      <c r="AQ6" s="92"/>
      <c r="AR6" s="64"/>
      <c r="AS6" s="64"/>
      <c r="AT6" s="92"/>
      <c r="AU6" s="92"/>
    </row>
    <row r="7" spans="1:47" ht="16.5" customHeight="1">
      <c r="A7" s="8" t="s">
        <v>20</v>
      </c>
      <c r="B7" s="28" t="s">
        <v>21</v>
      </c>
      <c r="C7" s="29"/>
      <c r="D7" s="29"/>
      <c r="E7" s="29"/>
      <c r="F7" s="29" t="s">
        <v>21</v>
      </c>
      <c r="G7" s="29"/>
      <c r="H7" s="29"/>
      <c r="I7" s="34"/>
      <c r="J7" s="39"/>
      <c r="K7" s="40"/>
      <c r="L7" s="30"/>
      <c r="M7" s="30"/>
      <c r="N7" s="44"/>
      <c r="O7" s="30"/>
      <c r="P7" s="40"/>
      <c r="Q7" s="36"/>
      <c r="R7" s="36"/>
      <c r="S7" s="36"/>
      <c r="T7" s="36"/>
      <c r="U7" s="25"/>
      <c r="V7" s="25"/>
      <c r="W7" s="25" t="s">
        <v>21</v>
      </c>
      <c r="X7" s="25"/>
      <c r="Y7" s="36"/>
      <c r="Z7" s="36"/>
      <c r="AA7" s="36"/>
      <c r="AB7" s="36"/>
      <c r="AC7" s="36"/>
      <c r="AD7" s="25"/>
      <c r="AE7" s="25"/>
      <c r="AF7" s="25"/>
      <c r="AG7" s="25"/>
      <c r="AH7" s="25" t="s">
        <v>21</v>
      </c>
      <c r="AI7" s="36"/>
      <c r="AJ7" s="36"/>
      <c r="AK7" s="36"/>
      <c r="AL7" s="36"/>
      <c r="AM7" s="25"/>
      <c r="AN7" s="25"/>
      <c r="AO7" s="25"/>
      <c r="AP7" s="25"/>
      <c r="AQ7" s="9">
        <f>COUNTIF(Jun!$B7:$AP7,"CD")</f>
        <v>4</v>
      </c>
      <c r="AR7" s="42">
        <f>COUNTIF(E7:G7,"CD")+COUNTIF(J7,"CD")+COUNTIF(O7:S7,"CD")+COUNTIF(X7:AB7,"CD")+COUNTIF(AG7:AK7,"CD")+COUNTIF(AP7,"CD")</f>
        <v>2</v>
      </c>
      <c r="AS7" s="9">
        <f>COUNTIF(B7:D7,"CD")+COUNTIF(H7:I7,"CD")+COUNTIF(K7:N7,"CD")+COUNTIF(T7:W7,"CD")+COUNTIF(AC7:AF7,"CD")+COUNTIF(AL7:AO7,"CD")</f>
        <v>2</v>
      </c>
      <c r="AT7" s="10">
        <f>COUNTIF(Jun!$B7:$AP7,"PL")</f>
        <v>0</v>
      </c>
      <c r="AU7" s="10">
        <f>COUNTIF(Jun!$B7:$AP7,"OL")</f>
        <v>0</v>
      </c>
    </row>
    <row r="8" spans="1:47" ht="15">
      <c r="A8" s="8" t="s">
        <v>22</v>
      </c>
      <c r="B8" s="26"/>
      <c r="C8" s="26"/>
      <c r="D8" s="26"/>
      <c r="E8" s="26"/>
      <c r="F8" s="26"/>
      <c r="G8" s="26"/>
      <c r="H8" s="25" t="s">
        <v>21</v>
      </c>
      <c r="I8" s="26"/>
      <c r="J8" s="37"/>
      <c r="K8" s="37"/>
      <c r="L8" s="26"/>
      <c r="M8" s="26"/>
      <c r="N8" s="26"/>
      <c r="O8" s="26"/>
      <c r="P8" s="37"/>
      <c r="Q8" s="36"/>
      <c r="R8" s="36"/>
      <c r="S8" s="36"/>
      <c r="T8" s="36"/>
      <c r="U8" s="25"/>
      <c r="V8" s="25"/>
      <c r="W8" s="25"/>
      <c r="X8" s="25"/>
      <c r="Y8" s="36"/>
      <c r="Z8" s="36"/>
      <c r="AA8" s="36"/>
      <c r="AB8" s="36"/>
      <c r="AC8" s="36"/>
      <c r="AD8" s="25"/>
      <c r="AE8" s="25"/>
      <c r="AF8" s="25"/>
      <c r="AG8" s="25"/>
      <c r="AH8" s="36"/>
      <c r="AI8" s="36"/>
      <c r="AJ8" s="36"/>
      <c r="AK8" s="36"/>
      <c r="AL8" s="36"/>
      <c r="AM8" s="25"/>
      <c r="AN8" s="25"/>
      <c r="AO8" s="25" t="s">
        <v>21</v>
      </c>
      <c r="AP8" s="25"/>
      <c r="AQ8" s="9">
        <f>COUNTIF(Jun!$B8:$AP8,"CD")</f>
        <v>2</v>
      </c>
      <c r="AR8" s="42">
        <f t="shared" ref="AR8:AR21" si="0">COUNTIF(E8:G8,"CD")+COUNTIF(J8,"CD")+COUNTIF(O8:S8,"CD")+COUNTIF(X8:AB8,"CD")+COUNTIF(AG8:AK8,"CD")+COUNTIF(AP8,"CD")</f>
        <v>0</v>
      </c>
      <c r="AS8" s="9">
        <f t="shared" ref="AS8:AS21" si="1">COUNTIF(B8:D8,"CD")+COUNTIF(H8:I8,"CD")+COUNTIF(K8:N8,"CD")+COUNTIF(T8:W8,"CD")+COUNTIF(AC8:AF8,"CD")+COUNTIF(AL8:AO8,"CD")</f>
        <v>2</v>
      </c>
      <c r="AT8" s="10">
        <f>COUNTIF(Jun!$B8:$AP8,"PL")</f>
        <v>0</v>
      </c>
      <c r="AU8" s="10">
        <f>COUNTIF(Jun!$B8:$AP8,"OL")</f>
        <v>0</v>
      </c>
    </row>
    <row r="9" spans="1:47" ht="15">
      <c r="A9" s="8" t="s">
        <v>23</v>
      </c>
      <c r="B9" s="26"/>
      <c r="C9" s="26"/>
      <c r="D9" s="26"/>
      <c r="E9" s="26"/>
      <c r="F9" s="26"/>
      <c r="G9" s="26"/>
      <c r="H9" s="26"/>
      <c r="I9" s="25" t="s">
        <v>21</v>
      </c>
      <c r="J9" s="37"/>
      <c r="K9" s="37"/>
      <c r="L9" s="37"/>
      <c r="M9" s="26"/>
      <c r="N9" s="26"/>
      <c r="O9" s="26"/>
      <c r="P9" s="37"/>
      <c r="Q9" s="36"/>
      <c r="R9" s="36"/>
      <c r="S9" s="43" t="s">
        <v>21</v>
      </c>
      <c r="T9" s="46"/>
      <c r="U9" s="36"/>
      <c r="V9" s="25"/>
      <c r="W9" s="25"/>
      <c r="X9" s="25"/>
      <c r="Y9" s="36"/>
      <c r="Z9" s="36"/>
      <c r="AA9" s="36"/>
      <c r="AB9" s="36"/>
      <c r="AC9" s="36"/>
      <c r="AD9" s="36"/>
      <c r="AE9" s="25"/>
      <c r="AF9" s="25"/>
      <c r="AG9" s="25"/>
      <c r="AH9" s="36"/>
      <c r="AI9" s="36"/>
      <c r="AJ9" s="36"/>
      <c r="AK9" s="36"/>
      <c r="AL9" s="46"/>
      <c r="AM9" s="25"/>
      <c r="AN9" s="25"/>
      <c r="AO9" s="25"/>
      <c r="AP9" s="25" t="s">
        <v>21</v>
      </c>
      <c r="AQ9" s="9">
        <f>COUNTIF(Jun!$B9:$AP9,"CD")</f>
        <v>3</v>
      </c>
      <c r="AR9" s="42">
        <f t="shared" si="0"/>
        <v>2</v>
      </c>
      <c r="AS9" s="9">
        <f t="shared" si="1"/>
        <v>1</v>
      </c>
      <c r="AT9" s="10">
        <f>COUNTIF(Jun!$B9:$AP9,"PL")</f>
        <v>0</v>
      </c>
      <c r="AU9" s="10">
        <f>COUNTIF(Jun!$B9:$AP9,"OL")</f>
        <v>0</v>
      </c>
    </row>
    <row r="10" spans="1:47" ht="15">
      <c r="A10" s="8" t="s">
        <v>24</v>
      </c>
      <c r="B10" s="25"/>
      <c r="C10" s="25"/>
      <c r="D10" s="25"/>
      <c r="E10" s="25"/>
      <c r="F10" s="25"/>
      <c r="G10" s="25"/>
      <c r="H10" s="25"/>
      <c r="I10" s="25"/>
      <c r="J10" s="36"/>
      <c r="K10" s="36"/>
      <c r="L10" s="36"/>
      <c r="M10" s="36"/>
      <c r="N10" s="25"/>
      <c r="O10" s="25" t="s">
        <v>21</v>
      </c>
      <c r="P10" s="36"/>
      <c r="Q10" s="36"/>
      <c r="R10" s="36"/>
      <c r="S10" s="36"/>
      <c r="T10" s="36"/>
      <c r="U10" s="25"/>
      <c r="V10" s="25"/>
      <c r="W10" s="25"/>
      <c r="X10" s="25"/>
      <c r="Y10" s="36"/>
      <c r="Z10" s="36"/>
      <c r="AA10" s="36"/>
      <c r="AB10" s="36"/>
      <c r="AC10" s="36"/>
      <c r="AD10" s="25"/>
      <c r="AE10" s="25"/>
      <c r="AF10" s="25" t="s">
        <v>21</v>
      </c>
      <c r="AG10" s="25"/>
      <c r="AH10" s="36"/>
      <c r="AI10" s="36"/>
      <c r="AJ10" s="36"/>
      <c r="AK10" s="36"/>
      <c r="AL10" s="36"/>
      <c r="AM10" s="25"/>
      <c r="AN10" s="25"/>
      <c r="AP10" s="25"/>
      <c r="AQ10" s="9">
        <f>COUNTIF(Jun!$B10:$AP10,"CD")</f>
        <v>2</v>
      </c>
      <c r="AR10" s="42">
        <f t="shared" si="0"/>
        <v>1</v>
      </c>
      <c r="AS10" s="9">
        <f t="shared" si="1"/>
        <v>1</v>
      </c>
      <c r="AT10" s="10">
        <f>COUNTIF(Jun!$B10:$AP10,"PL")</f>
        <v>0</v>
      </c>
      <c r="AU10" s="10">
        <f>COUNTIF(Jun!$B10:$AP10,"OL")</f>
        <v>0</v>
      </c>
    </row>
    <row r="11" spans="1:47" ht="15">
      <c r="A11" s="8" t="s">
        <v>25</v>
      </c>
      <c r="B11" s="25"/>
      <c r="C11" s="25"/>
      <c r="D11" s="25"/>
      <c r="E11" s="25"/>
      <c r="F11" s="25"/>
      <c r="G11" s="25"/>
      <c r="H11" s="25"/>
      <c r="I11" s="25"/>
      <c r="J11" s="36"/>
      <c r="K11" s="36"/>
      <c r="L11" s="36"/>
      <c r="M11" s="36"/>
      <c r="N11" s="25" t="s">
        <v>21</v>
      </c>
      <c r="O11" s="25"/>
      <c r="P11" s="36"/>
      <c r="Q11" s="36"/>
      <c r="R11" s="36"/>
      <c r="S11" s="36"/>
      <c r="T11" s="36"/>
      <c r="U11" s="36"/>
      <c r="V11" s="36"/>
      <c r="W11" s="25"/>
      <c r="X11" s="25"/>
      <c r="Y11" s="36"/>
      <c r="Z11" s="36"/>
      <c r="AA11" s="36"/>
      <c r="AB11" s="36"/>
      <c r="AC11" s="36"/>
      <c r="AD11" s="25" t="s">
        <v>21</v>
      </c>
      <c r="AE11" s="25"/>
      <c r="AF11" s="25"/>
      <c r="AG11" s="25"/>
      <c r="AH11" s="36"/>
      <c r="AI11" s="36"/>
      <c r="AJ11" s="36"/>
      <c r="AK11" s="36"/>
      <c r="AL11" s="36"/>
      <c r="AM11" s="25"/>
      <c r="AN11" s="25" t="s">
        <v>21</v>
      </c>
      <c r="AO11" s="25"/>
      <c r="AP11" s="25"/>
      <c r="AQ11" s="9">
        <f>COUNTIF(Jun!$B11:$AP11,"CD")</f>
        <v>3</v>
      </c>
      <c r="AR11" s="42">
        <f t="shared" si="0"/>
        <v>0</v>
      </c>
      <c r="AS11" s="9">
        <f t="shared" si="1"/>
        <v>3</v>
      </c>
      <c r="AT11" s="10">
        <f>COUNTIF(Jun!$B11:$AP11,"PL")</f>
        <v>0</v>
      </c>
      <c r="AU11" s="10">
        <f>COUNTIF(Jun!$B11:$AP11,"OL")</f>
        <v>0</v>
      </c>
    </row>
    <row r="12" spans="1:47" ht="15">
      <c r="A12" s="8" t="s">
        <v>26</v>
      </c>
      <c r="B12" s="25"/>
      <c r="C12" s="25"/>
      <c r="D12" s="25" t="s">
        <v>21</v>
      </c>
      <c r="E12" s="25"/>
      <c r="F12" s="25"/>
      <c r="G12" s="36"/>
      <c r="H12" s="36"/>
      <c r="I12" s="36"/>
      <c r="J12" s="36"/>
      <c r="K12" s="36"/>
      <c r="L12" s="25"/>
      <c r="M12" s="25"/>
      <c r="N12" s="25"/>
      <c r="O12" s="25"/>
      <c r="P12" s="36"/>
      <c r="Q12" s="25" t="s">
        <v>21</v>
      </c>
      <c r="R12" s="25"/>
      <c r="S12" s="36"/>
      <c r="T12" s="36"/>
      <c r="U12" s="36"/>
      <c r="V12" s="36"/>
      <c r="W12" s="36"/>
      <c r="X12" s="36"/>
      <c r="Y12" s="25"/>
      <c r="Z12" s="25"/>
      <c r="AA12" s="25" t="s">
        <v>21</v>
      </c>
      <c r="AB12" s="36"/>
      <c r="AC12" s="25"/>
      <c r="AD12" s="25"/>
      <c r="AE12" s="25"/>
      <c r="AF12" s="36"/>
      <c r="AG12" s="36"/>
      <c r="AH12" s="25"/>
      <c r="AI12" s="36"/>
      <c r="AJ12" s="25" t="s">
        <v>21</v>
      </c>
      <c r="AK12" s="36"/>
      <c r="AL12" s="25"/>
      <c r="AM12" s="25"/>
      <c r="AN12" s="25"/>
      <c r="AO12" s="25"/>
      <c r="AP12" s="25"/>
      <c r="AQ12" s="9">
        <f>COUNTIF(Jun!$B12:$AP12,"CD")</f>
        <v>4</v>
      </c>
      <c r="AR12" s="42">
        <f t="shared" si="0"/>
        <v>3</v>
      </c>
      <c r="AS12" s="9">
        <f t="shared" si="1"/>
        <v>1</v>
      </c>
      <c r="AT12" s="10">
        <f>COUNTIF(Jun!$B12:$AP12,"PL")</f>
        <v>0</v>
      </c>
      <c r="AU12" s="10">
        <f>COUNTIF(Jun!$B12:$AP12,"OL")</f>
        <v>0</v>
      </c>
    </row>
    <row r="13" spans="1:47" ht="15">
      <c r="A13" s="8" t="s">
        <v>27</v>
      </c>
      <c r="B13" s="25"/>
      <c r="C13" s="25"/>
      <c r="D13" s="25"/>
      <c r="E13" s="25" t="s">
        <v>21</v>
      </c>
      <c r="F13" s="25"/>
      <c r="G13" s="25"/>
      <c r="H13" s="25"/>
      <c r="I13" s="25"/>
      <c r="J13" s="36"/>
      <c r="K13" s="36"/>
      <c r="L13" s="25"/>
      <c r="M13" s="25"/>
      <c r="N13" s="25"/>
      <c r="O13" s="25"/>
      <c r="P13" s="25" t="s">
        <v>21</v>
      </c>
      <c r="Q13" s="36"/>
      <c r="R13" s="36"/>
      <c r="S13" s="36"/>
      <c r="T13" s="36"/>
      <c r="U13" s="25"/>
      <c r="V13" s="25"/>
      <c r="W13" s="25"/>
      <c r="X13" s="25"/>
      <c r="Y13" s="36"/>
      <c r="Z13" s="36"/>
      <c r="AA13" s="36"/>
      <c r="AB13" s="25" t="s">
        <v>21</v>
      </c>
      <c r="AC13" s="46"/>
      <c r="AD13" s="36"/>
      <c r="AE13" s="25"/>
      <c r="AF13" s="25"/>
      <c r="AG13" s="25"/>
      <c r="AH13" s="36"/>
      <c r="AI13" s="43" t="s">
        <v>21</v>
      </c>
      <c r="AJ13" s="36"/>
      <c r="AK13" s="46"/>
      <c r="AL13" s="36"/>
      <c r="AM13" s="36"/>
      <c r="AN13" s="36"/>
      <c r="AO13" s="36"/>
      <c r="AP13" s="36"/>
      <c r="AQ13" s="9">
        <f>COUNTIF(Jun!$B13:$AP13,"CD")</f>
        <v>4</v>
      </c>
      <c r="AR13" s="42">
        <f t="shared" si="0"/>
        <v>4</v>
      </c>
      <c r="AS13" s="9">
        <f t="shared" si="1"/>
        <v>0</v>
      </c>
      <c r="AT13" s="10">
        <f>COUNTIF(Jun!$B13:$AP13,"PL")</f>
        <v>0</v>
      </c>
      <c r="AU13" s="10">
        <f>COUNTIF(Jun!$B13:$AP13,"OL")</f>
        <v>0</v>
      </c>
    </row>
    <row r="14" spans="1:47" ht="15">
      <c r="A14" s="8" t="s">
        <v>28</v>
      </c>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9">
        <f>COUNTIF(Jun!$B14:$AP14,"CD")</f>
        <v>0</v>
      </c>
      <c r="AR14" s="42">
        <f t="shared" si="0"/>
        <v>0</v>
      </c>
      <c r="AS14" s="9">
        <f t="shared" si="1"/>
        <v>0</v>
      </c>
      <c r="AT14" s="10">
        <f>COUNTIF(Jun!$B14:$AP14,"PL")</f>
        <v>0</v>
      </c>
      <c r="AU14" s="10">
        <f>COUNTIF(Jun!$B14:$AP14,"OL")</f>
        <v>0</v>
      </c>
    </row>
    <row r="15" spans="1:47" ht="15">
      <c r="A15" s="8" t="s">
        <v>29</v>
      </c>
      <c r="B15" s="25"/>
      <c r="C15" s="25"/>
      <c r="D15" s="25"/>
      <c r="E15" s="25"/>
      <c r="F15" s="25"/>
      <c r="G15" s="25"/>
      <c r="H15" s="25"/>
      <c r="I15" s="25"/>
      <c r="J15" s="36"/>
      <c r="K15" s="36"/>
      <c r="L15" s="25" t="s">
        <v>21</v>
      </c>
      <c r="M15" s="25"/>
      <c r="N15" s="25"/>
      <c r="O15" s="25"/>
      <c r="P15" s="36"/>
      <c r="Q15" s="36"/>
      <c r="R15" s="43" t="s">
        <v>21</v>
      </c>
      <c r="S15" s="36"/>
      <c r="T15" s="46"/>
      <c r="U15" s="25"/>
      <c r="V15" s="25"/>
      <c r="W15" s="25"/>
      <c r="X15" s="25"/>
      <c r="Y15" s="36"/>
      <c r="Z15" s="36"/>
      <c r="AA15" s="36"/>
      <c r="AB15" s="36"/>
      <c r="AC15" s="36"/>
      <c r="AD15" s="25"/>
      <c r="AE15" s="25" t="s">
        <v>21</v>
      </c>
      <c r="AF15" s="25"/>
      <c r="AG15" s="25"/>
      <c r="AH15" s="36"/>
      <c r="AI15" s="36"/>
      <c r="AJ15" s="36"/>
      <c r="AK15" s="36"/>
      <c r="AL15" s="36"/>
      <c r="AM15" s="36"/>
      <c r="AN15" s="36"/>
      <c r="AO15" s="36"/>
      <c r="AP15" s="36"/>
      <c r="AQ15" s="9">
        <f>COUNTIF(Jun!$B15:$AP15,"CD")</f>
        <v>3</v>
      </c>
      <c r="AR15" s="42">
        <f t="shared" si="0"/>
        <v>1</v>
      </c>
      <c r="AS15" s="9">
        <f t="shared" si="1"/>
        <v>2</v>
      </c>
      <c r="AT15" s="10">
        <f>COUNTIF(Jun!$B15:$AP15,"PL")</f>
        <v>0</v>
      </c>
      <c r="AU15" s="10">
        <f>COUNTIF(Jun!$B15:$AP15,"OL")</f>
        <v>0</v>
      </c>
    </row>
    <row r="16" spans="1:47" ht="15">
      <c r="A16" s="8" t="s">
        <v>30</v>
      </c>
      <c r="B16" s="25"/>
      <c r="C16" s="25"/>
      <c r="D16" s="25"/>
      <c r="E16" s="25"/>
      <c r="F16" s="25"/>
      <c r="G16" s="25"/>
      <c r="H16" s="25"/>
      <c r="I16" s="25"/>
      <c r="J16" s="36"/>
      <c r="K16" s="36"/>
      <c r="L16" s="36"/>
      <c r="M16" s="25"/>
      <c r="N16" s="36"/>
      <c r="O16" s="36"/>
      <c r="P16" s="36"/>
      <c r="Q16" s="36"/>
      <c r="R16" s="36"/>
      <c r="S16" s="36"/>
      <c r="T16" s="36"/>
      <c r="U16" s="25"/>
      <c r="V16" s="25" t="s">
        <v>21</v>
      </c>
      <c r="W16" s="25"/>
      <c r="X16" s="25" t="s">
        <v>21</v>
      </c>
      <c r="Y16" s="36"/>
      <c r="Z16" s="36"/>
      <c r="AA16" s="36"/>
      <c r="AB16" s="36"/>
      <c r="AC16" s="36"/>
      <c r="AD16" s="36"/>
      <c r="AE16" s="36"/>
      <c r="AF16" s="25"/>
      <c r="AG16" s="25"/>
      <c r="AH16" s="36"/>
      <c r="AI16" s="36"/>
      <c r="AJ16" s="36"/>
      <c r="AK16" s="36"/>
      <c r="AL16" s="36"/>
      <c r="AM16" s="25" t="s">
        <v>21</v>
      </c>
      <c r="AN16" s="25"/>
      <c r="AO16" s="25"/>
      <c r="AP16" s="25"/>
      <c r="AQ16" s="9">
        <f>COUNTIF(Jun!$B16:$AP16,"CD")</f>
        <v>3</v>
      </c>
      <c r="AR16" s="42">
        <f t="shared" si="0"/>
        <v>1</v>
      </c>
      <c r="AS16" s="9">
        <f t="shared" si="1"/>
        <v>2</v>
      </c>
      <c r="AT16" s="10">
        <f>COUNTIF(Jun!$B16:$AP16,"PL")</f>
        <v>0</v>
      </c>
      <c r="AU16" s="10">
        <f>COUNTIF(Jun!$B16:$AP16,"OL")</f>
        <v>0</v>
      </c>
    </row>
    <row r="17" spans="1:47" ht="15">
      <c r="A17" s="8" t="s">
        <v>31</v>
      </c>
      <c r="B17" s="25"/>
      <c r="C17" s="25"/>
      <c r="D17" s="25"/>
      <c r="E17" s="25"/>
      <c r="F17" s="25"/>
      <c r="G17" s="25"/>
      <c r="H17" s="25"/>
      <c r="I17" s="25"/>
      <c r="J17" s="25"/>
      <c r="K17" s="25" t="s">
        <v>21</v>
      </c>
      <c r="L17" s="25"/>
      <c r="M17" s="25"/>
      <c r="N17" s="25"/>
      <c r="O17" s="25"/>
      <c r="P17" s="25"/>
      <c r="Q17" s="25"/>
      <c r="R17" s="25"/>
      <c r="S17" s="25"/>
      <c r="T17" s="43" t="s">
        <v>21</v>
      </c>
      <c r="V17" s="25"/>
      <c r="W17" s="25"/>
      <c r="X17" s="25"/>
      <c r="Y17" s="43" t="s">
        <v>21</v>
      </c>
      <c r="Z17" s="47"/>
      <c r="AA17" s="47"/>
      <c r="AB17" s="47"/>
      <c r="AC17" s="43"/>
      <c r="AD17" s="25"/>
      <c r="AE17" s="25"/>
      <c r="AF17" s="25"/>
      <c r="AG17" s="25"/>
      <c r="AI17" s="25"/>
      <c r="AJ17" s="25"/>
      <c r="AK17" s="25"/>
      <c r="AL17" s="25"/>
      <c r="AM17" s="38"/>
      <c r="AN17" s="38"/>
      <c r="AO17" s="38"/>
      <c r="AP17" s="38"/>
      <c r="AQ17" s="9">
        <f>COUNTIF(Jun!$B17:$AP17,"CD")</f>
        <v>3</v>
      </c>
      <c r="AR17" s="42">
        <f t="shared" si="0"/>
        <v>1</v>
      </c>
      <c r="AS17" s="9">
        <f t="shared" si="1"/>
        <v>2</v>
      </c>
      <c r="AT17" s="10">
        <f>COUNTIF(Jun!$B17:$AP17,"PL")</f>
        <v>0</v>
      </c>
      <c r="AU17" s="10">
        <f>COUNTIF(Jun!$B17:$AP17,"OL")</f>
        <v>0</v>
      </c>
    </row>
    <row r="18" spans="1:47" ht="15">
      <c r="A18" s="8" t="s">
        <v>32</v>
      </c>
      <c r="B18" s="25"/>
      <c r="C18" s="25" t="s">
        <v>21</v>
      </c>
      <c r="D18" s="25"/>
      <c r="E18" s="25"/>
      <c r="F18" s="25"/>
      <c r="G18" s="25" t="s">
        <v>21</v>
      </c>
      <c r="H18" s="25"/>
      <c r="I18" s="25"/>
      <c r="J18" s="43" t="s">
        <v>21</v>
      </c>
      <c r="K18" s="43"/>
      <c r="L18" s="25"/>
      <c r="M18" s="25"/>
      <c r="N18" s="25"/>
      <c r="O18" s="25"/>
      <c r="P18" s="25"/>
      <c r="Q18" s="25"/>
      <c r="R18" s="25"/>
      <c r="S18" s="25"/>
      <c r="T18" s="25"/>
      <c r="U18" s="25"/>
      <c r="V18" s="25"/>
      <c r="W18" s="25"/>
      <c r="X18" s="25"/>
      <c r="Y18" s="36"/>
      <c r="Z18" s="36"/>
      <c r="AA18" s="36"/>
      <c r="AB18" s="36"/>
      <c r="AC18" s="36"/>
      <c r="AD18" s="25"/>
      <c r="AE18" s="25"/>
      <c r="AF18" s="25"/>
      <c r="AG18" s="25"/>
      <c r="AH18" s="25"/>
      <c r="AI18" s="25"/>
      <c r="AJ18" s="25"/>
      <c r="AK18" s="25"/>
      <c r="AL18" s="25" t="s">
        <v>21</v>
      </c>
      <c r="AM18" s="25"/>
      <c r="AN18" s="25"/>
      <c r="AO18" s="25"/>
      <c r="AP18" s="25"/>
      <c r="AQ18" s="9">
        <f>COUNTIF(Jun!$B18:$AP18,"CD")</f>
        <v>4</v>
      </c>
      <c r="AR18" s="42">
        <f t="shared" si="0"/>
        <v>2</v>
      </c>
      <c r="AS18" s="9">
        <f t="shared" si="1"/>
        <v>2</v>
      </c>
      <c r="AT18" s="10">
        <f>COUNTIF(Jun!$B18:$AP18,"PL")</f>
        <v>0</v>
      </c>
      <c r="AU18" s="10">
        <f>COUNTIF(Jun!$B18:$AP18,"OL")</f>
        <v>0</v>
      </c>
    </row>
    <row r="19" spans="1:47" ht="15">
      <c r="A19" s="8" t="s">
        <v>33</v>
      </c>
      <c r="B19" s="25"/>
      <c r="C19" s="25"/>
      <c r="D19" s="25"/>
      <c r="E19" s="25"/>
      <c r="F19" s="25"/>
      <c r="G19" s="25"/>
      <c r="H19" s="25"/>
      <c r="I19" s="25"/>
      <c r="J19" s="36"/>
      <c r="K19" s="36"/>
      <c r="L19" s="25"/>
      <c r="M19" s="25" t="s">
        <v>21</v>
      </c>
      <c r="N19" s="25"/>
      <c r="O19" s="25"/>
      <c r="P19" s="36"/>
      <c r="Q19" s="36"/>
      <c r="R19" s="36"/>
      <c r="S19" s="36"/>
      <c r="T19" s="36"/>
      <c r="U19" s="25" t="s">
        <v>21</v>
      </c>
      <c r="V19" s="25"/>
      <c r="W19" s="25"/>
      <c r="X19" s="25"/>
      <c r="Y19" s="36"/>
      <c r="Z19" s="36"/>
      <c r="AA19" s="36"/>
      <c r="AB19" s="36"/>
      <c r="AC19" s="36"/>
      <c r="AD19" s="25"/>
      <c r="AE19" s="25"/>
      <c r="AF19" s="25"/>
      <c r="AG19" s="25" t="s">
        <v>21</v>
      </c>
      <c r="AH19" s="36"/>
      <c r="AI19" s="36"/>
      <c r="AJ19" s="36"/>
      <c r="AK19" s="36"/>
      <c r="AL19" s="36"/>
      <c r="AM19" s="25"/>
      <c r="AN19" s="25"/>
      <c r="AO19" s="25"/>
      <c r="AP19" s="25"/>
      <c r="AQ19" s="9">
        <f>COUNTIF(Jun!$B19:$AP19,"CD")</f>
        <v>3</v>
      </c>
      <c r="AR19" s="42">
        <f t="shared" si="0"/>
        <v>1</v>
      </c>
      <c r="AS19" s="9">
        <f t="shared" si="1"/>
        <v>2</v>
      </c>
      <c r="AT19" s="10">
        <f>COUNTIF(Jun!$B19:$AP19,"PL")</f>
        <v>0</v>
      </c>
      <c r="AU19" s="10">
        <f>COUNTIF(Jun!$B19:$AP19,"OL")</f>
        <v>0</v>
      </c>
    </row>
    <row r="20" spans="1:47" ht="15">
      <c r="A20" s="8" t="s">
        <v>34</v>
      </c>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9">
        <f>COUNTIF(Jun!$B20:$AP20,"CD")</f>
        <v>0</v>
      </c>
      <c r="AR20" s="42">
        <f t="shared" si="0"/>
        <v>0</v>
      </c>
      <c r="AS20" s="9">
        <f t="shared" si="1"/>
        <v>0</v>
      </c>
      <c r="AT20" s="10">
        <f>COUNTIF(Jun!$B20:$AP20,"PL")</f>
        <v>0</v>
      </c>
      <c r="AU20" s="10">
        <f>COUNTIF(Jun!$B20:$AP20,"OL")</f>
        <v>0</v>
      </c>
    </row>
    <row r="21" spans="1:47" ht="15">
      <c r="A21" s="8" t="s">
        <v>35</v>
      </c>
      <c r="B21" s="41"/>
      <c r="C21" s="41"/>
      <c r="D21" s="41"/>
      <c r="E21" s="41"/>
      <c r="F21" s="41"/>
      <c r="G21" s="41"/>
      <c r="H21" s="41"/>
      <c r="I21" s="41"/>
      <c r="J21" s="41"/>
      <c r="K21" s="41"/>
      <c r="L21" s="41"/>
      <c r="M21" s="41"/>
      <c r="N21" s="41"/>
      <c r="O21" s="41"/>
      <c r="P21" s="41"/>
      <c r="Q21" s="41"/>
      <c r="R21" s="41"/>
      <c r="S21" s="41"/>
      <c r="T21" s="41"/>
      <c r="U21" s="41"/>
      <c r="V21" s="41"/>
      <c r="W21" s="41"/>
      <c r="X21" s="41"/>
      <c r="Y21" s="14"/>
      <c r="Z21" s="43" t="s">
        <v>21</v>
      </c>
      <c r="AA21" s="43"/>
      <c r="AC21" s="43" t="s">
        <v>21</v>
      </c>
      <c r="AE21" s="14"/>
      <c r="AF21" s="14"/>
      <c r="AG21" s="14"/>
      <c r="AH21" s="14"/>
      <c r="AJ21" s="14"/>
      <c r="AK21" s="43" t="s">
        <v>21</v>
      </c>
      <c r="AM21" s="14"/>
      <c r="AN21" s="14"/>
      <c r="AO21" s="45"/>
      <c r="AP21" s="14"/>
      <c r="AQ21" s="9">
        <f>COUNTIF(Jun!$B21:$AP21,"CD")</f>
        <v>3</v>
      </c>
      <c r="AR21" s="42">
        <f t="shared" si="0"/>
        <v>2</v>
      </c>
      <c r="AS21" s="9">
        <f t="shared" si="1"/>
        <v>1</v>
      </c>
      <c r="AT21" s="10">
        <f>COUNTIF(Jun!$B21:$AP21,"PL")</f>
        <v>0</v>
      </c>
      <c r="AU21" s="10">
        <f>COUNTIF(Jun!$B21:$AP21,"OL")</f>
        <v>0</v>
      </c>
    </row>
    <row r="22" spans="1:47" ht="15">
      <c r="A22" s="123" t="s">
        <v>36</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
        <f>SUM(AQ7:AQ21)</f>
        <v>41</v>
      </c>
      <c r="AR22" s="12">
        <f>SUM(AR7:AR21)</f>
        <v>20</v>
      </c>
      <c r="AS22" s="12">
        <f>SUM(AS7:AS21)</f>
        <v>21</v>
      </c>
      <c r="AT22" s="12">
        <f>SUM(AT7:AT21)</f>
        <v>0</v>
      </c>
      <c r="AU22" s="12">
        <f>SUM(AU7:AU21)</f>
        <v>0</v>
      </c>
    </row>
    <row r="23" spans="1:47" ht="14.2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row>
    <row r="24" spans="1:47" ht="16.5" customHeight="1">
      <c r="A24" s="126" t="s">
        <v>37</v>
      </c>
      <c r="B24" s="128">
        <v>1</v>
      </c>
      <c r="C24" s="72" t="s">
        <v>38</v>
      </c>
      <c r="D24" s="73"/>
      <c r="E24" s="73"/>
      <c r="F24" s="73"/>
      <c r="G24" s="74"/>
      <c r="H24" s="101" t="s">
        <v>39</v>
      </c>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row>
    <row r="25" spans="1:47" ht="14.25">
      <c r="A25" s="127"/>
      <c r="B25" s="128"/>
      <c r="C25" s="75"/>
      <c r="D25" s="76"/>
      <c r="E25" s="76"/>
      <c r="F25" s="76"/>
      <c r="G25" s="77"/>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row>
    <row r="26" spans="1:47" ht="16.5" customHeight="1">
      <c r="A26" s="127"/>
      <c r="B26" s="129" t="s">
        <v>21</v>
      </c>
      <c r="C26" s="78" t="s">
        <v>40</v>
      </c>
      <c r="D26" s="79"/>
      <c r="E26" s="79"/>
      <c r="F26" s="79"/>
      <c r="G26" s="80"/>
      <c r="H26" s="101" t="s">
        <v>41</v>
      </c>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row>
    <row r="27" spans="1:47" ht="14.25">
      <c r="A27" s="127"/>
      <c r="B27" s="130"/>
      <c r="C27" s="81"/>
      <c r="D27" s="82"/>
      <c r="E27" s="82"/>
      <c r="F27" s="82"/>
      <c r="G27" s="83"/>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row>
    <row r="28" spans="1:47" ht="16.5" customHeight="1">
      <c r="A28" s="127"/>
      <c r="B28" s="130"/>
      <c r="C28" s="81"/>
      <c r="D28" s="82"/>
      <c r="E28" s="82"/>
      <c r="F28" s="82"/>
      <c r="G28" s="83"/>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row>
    <row r="29" spans="1:47" ht="14.25">
      <c r="A29" s="127"/>
      <c r="B29" s="131"/>
      <c r="C29" s="84"/>
      <c r="D29" s="85"/>
      <c r="E29" s="85"/>
      <c r="F29" s="85"/>
      <c r="G29" s="86"/>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row>
    <row r="30" spans="1:47" ht="16.5" customHeight="1">
      <c r="A30" s="127"/>
      <c r="B30" s="132" t="s">
        <v>42</v>
      </c>
      <c r="C30" s="78" t="s">
        <v>43</v>
      </c>
      <c r="D30" s="79"/>
      <c r="E30" s="79"/>
      <c r="F30" s="79"/>
      <c r="G30" s="80"/>
      <c r="H30" s="101" t="s">
        <v>44</v>
      </c>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row>
    <row r="31" spans="1:47" ht="14.25">
      <c r="A31" s="127"/>
      <c r="B31" s="132"/>
      <c r="C31" s="84"/>
      <c r="D31" s="85"/>
      <c r="E31" s="85"/>
      <c r="F31" s="85"/>
      <c r="G31" s="86"/>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row>
    <row r="32" spans="1:47" ht="16.5" customHeight="1">
      <c r="A32" s="127"/>
      <c r="B32" s="96" t="s">
        <v>45</v>
      </c>
      <c r="C32" s="78" t="s">
        <v>46</v>
      </c>
      <c r="D32" s="79"/>
      <c r="E32" s="79"/>
      <c r="F32" s="79"/>
      <c r="G32" s="80"/>
      <c r="H32" s="101" t="s">
        <v>47</v>
      </c>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row>
    <row r="33" spans="1:47" ht="14.25">
      <c r="A33" s="127"/>
      <c r="B33" s="96"/>
      <c r="C33" s="84"/>
      <c r="D33" s="85"/>
      <c r="E33" s="85"/>
      <c r="F33" s="85"/>
      <c r="G33" s="86"/>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row>
    <row r="34" spans="1:47" ht="16.5" customHeight="1">
      <c r="A34" s="127"/>
      <c r="B34" s="97">
        <v>7</v>
      </c>
      <c r="C34" s="111" t="s">
        <v>48</v>
      </c>
      <c r="D34" s="112"/>
      <c r="E34" s="112"/>
      <c r="F34" s="112"/>
      <c r="G34" s="113"/>
      <c r="H34" s="102"/>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4"/>
    </row>
    <row r="35" spans="1:47" ht="14.25">
      <c r="A35" s="127"/>
      <c r="B35" s="97"/>
      <c r="C35" s="114"/>
      <c r="D35" s="115"/>
      <c r="E35" s="115"/>
      <c r="F35" s="115"/>
      <c r="G35" s="116"/>
      <c r="H35" s="105"/>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7"/>
    </row>
    <row r="36" spans="1:47" ht="16.5" customHeight="1">
      <c r="A36" s="127"/>
      <c r="B36" s="97">
        <v>6</v>
      </c>
      <c r="C36" s="111" t="s">
        <v>49</v>
      </c>
      <c r="D36" s="112"/>
      <c r="E36" s="112"/>
      <c r="F36" s="112"/>
      <c r="G36" s="113"/>
      <c r="H36" s="105"/>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7"/>
    </row>
    <row r="37" spans="1:47" ht="14.25">
      <c r="A37" s="127"/>
      <c r="B37" s="97"/>
      <c r="C37" s="114"/>
      <c r="D37" s="115"/>
      <c r="E37" s="115"/>
      <c r="F37" s="115"/>
      <c r="G37" s="116"/>
      <c r="H37" s="105"/>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7"/>
    </row>
    <row r="38" spans="1:47" ht="16.5" customHeight="1">
      <c r="A38" s="127"/>
      <c r="B38" s="97">
        <v>3</v>
      </c>
      <c r="C38" s="111" t="s">
        <v>50</v>
      </c>
      <c r="D38" s="112"/>
      <c r="E38" s="112"/>
      <c r="F38" s="112"/>
      <c r="G38" s="113"/>
      <c r="H38" s="105"/>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7"/>
    </row>
    <row r="39" spans="1:47" ht="14.25">
      <c r="A39" s="127"/>
      <c r="B39" s="97"/>
      <c r="C39" s="114"/>
      <c r="D39" s="115"/>
      <c r="E39" s="115"/>
      <c r="F39" s="115"/>
      <c r="G39" s="116"/>
      <c r="H39" s="105"/>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7"/>
    </row>
    <row r="40" spans="1:47" ht="16.5" customHeight="1">
      <c r="A40" s="127"/>
      <c r="B40" s="97">
        <v>2</v>
      </c>
      <c r="C40" s="111" t="s">
        <v>51</v>
      </c>
      <c r="D40" s="112"/>
      <c r="E40" s="112"/>
      <c r="F40" s="112"/>
      <c r="G40" s="113"/>
      <c r="H40" s="105"/>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7"/>
    </row>
    <row r="41" spans="1:47" ht="14.25">
      <c r="A41" s="127"/>
      <c r="B41" s="98"/>
      <c r="C41" s="114"/>
      <c r="D41" s="115"/>
      <c r="E41" s="115"/>
      <c r="F41" s="115"/>
      <c r="G41" s="116"/>
      <c r="H41" s="108"/>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10"/>
    </row>
    <row r="42" spans="1:47" ht="183.75" customHeight="1">
      <c r="A42" s="119" t="s">
        <v>52</v>
      </c>
      <c r="B42" s="120"/>
      <c r="C42" s="120"/>
      <c r="D42" s="120"/>
      <c r="E42" s="120"/>
      <c r="F42" s="120"/>
      <c r="G42" s="121"/>
      <c r="H42" s="122" t="s">
        <v>53</v>
      </c>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2"/>
      <c r="AN42" s="122"/>
      <c r="AO42" s="122"/>
      <c r="AP42" s="122"/>
      <c r="AQ42" s="122"/>
      <c r="AR42" s="122"/>
      <c r="AS42" s="122"/>
      <c r="AT42" s="122"/>
      <c r="AU42" s="122"/>
    </row>
  </sheetData>
  <sortState xmlns:xlrd2="http://schemas.microsoft.com/office/spreadsheetml/2017/richdata2" ref="A7:A21">
    <sortCondition ref="A7"/>
  </sortState>
  <mergeCells count="62">
    <mergeCell ref="L4:M4"/>
    <mergeCell ref="N4:O4"/>
    <mergeCell ref="L5:M5"/>
    <mergeCell ref="N5:O5"/>
    <mergeCell ref="A42:G42"/>
    <mergeCell ref="H42:AU42"/>
    <mergeCell ref="B38:B39"/>
    <mergeCell ref="A22:AP22"/>
    <mergeCell ref="B34:B35"/>
    <mergeCell ref="A23:AU23"/>
    <mergeCell ref="A24:A41"/>
    <mergeCell ref="B24:B25"/>
    <mergeCell ref="H24:AU25"/>
    <mergeCell ref="B26:B29"/>
    <mergeCell ref="H26:AU29"/>
    <mergeCell ref="B30:B31"/>
    <mergeCell ref="B32:B33"/>
    <mergeCell ref="B40:B41"/>
    <mergeCell ref="B36:B37"/>
    <mergeCell ref="C30:G31"/>
    <mergeCell ref="B3:AP3"/>
    <mergeCell ref="C32:G33"/>
    <mergeCell ref="H32:AU33"/>
    <mergeCell ref="H34:AU41"/>
    <mergeCell ref="C34:G35"/>
    <mergeCell ref="C36:G37"/>
    <mergeCell ref="C38:G39"/>
    <mergeCell ref="C40:G41"/>
    <mergeCell ref="H30:AU31"/>
    <mergeCell ref="D4:E4"/>
    <mergeCell ref="H5:I5"/>
    <mergeCell ref="U4:V4"/>
    <mergeCell ref="AT3:AU3"/>
    <mergeCell ref="C24:G25"/>
    <mergeCell ref="C26:G29"/>
    <mergeCell ref="A4:A6"/>
    <mergeCell ref="AQ4:AQ6"/>
    <mergeCell ref="AT4:AT6"/>
    <mergeCell ref="AU4:AU6"/>
    <mergeCell ref="D5:E5"/>
    <mergeCell ref="B5:C5"/>
    <mergeCell ref="B4:C4"/>
    <mergeCell ref="F6:G6"/>
    <mergeCell ref="J6:K6"/>
    <mergeCell ref="P6:T6"/>
    <mergeCell ref="Y6:AC6"/>
    <mergeCell ref="AH6:AL6"/>
    <mergeCell ref="H4:I4"/>
    <mergeCell ref="AR4:AR6"/>
    <mergeCell ref="AS4:AS6"/>
    <mergeCell ref="AQ3:AS3"/>
    <mergeCell ref="U5:V5"/>
    <mergeCell ref="AO5:AP5"/>
    <mergeCell ref="AM5:AN5"/>
    <mergeCell ref="AF5:AG5"/>
    <mergeCell ref="AD5:AE5"/>
    <mergeCell ref="W5:X5"/>
    <mergeCell ref="W4:X4"/>
    <mergeCell ref="AD4:AE4"/>
    <mergeCell ref="AF4:AG4"/>
    <mergeCell ref="AM4:AN4"/>
    <mergeCell ref="AO4:AP4"/>
  </mergeCells>
  <conditionalFormatting sqref="B10:AN10 AP10 AM21:AP21 AJ21:AK21 V17:AG17 AI17:AP17 AE21:AH21 B7:AP9 B17:S17 B18:AP20 B21:AA21 AC21 B11:AP16">
    <cfRule type="expression" dxfId="397" priority="5" stopIfTrue="1">
      <formula>B7=KeyOL</formula>
    </cfRule>
    <cfRule type="expression" dxfId="396" priority="6" stopIfTrue="1">
      <formula>B7=KeyPL</formula>
    </cfRule>
    <cfRule type="expression" dxfId="395" priority="7" stopIfTrue="1">
      <formula>B7=KeyCD</formula>
    </cfRule>
  </conditionalFormatting>
  <conditionalFormatting sqref="T17">
    <cfRule type="expression" dxfId="394" priority="1" stopIfTrue="1">
      <formula>T17=KeyOL</formula>
    </cfRule>
    <cfRule type="expression" dxfId="393" priority="2" stopIfTrue="1">
      <formula>T17=KeyPL</formula>
    </cfRule>
    <cfRule type="expression" dxfId="392" priority="3" stopIfTrue="1">
      <formula>T17=KeyCD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8" id="{77F911F5-A97C-480B-955F-06B0B7D23428}">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39" id="{ED3863E3-AC60-48B3-B03E-050568B214C1}">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AQ7:AS21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42"/>
  <sheetViews>
    <sheetView topLeftCell="A3" workbookViewId="0">
      <pane xSplit="1" ySplit="4" topLeftCell="B12" activePane="bottomRight" state="frozen"/>
      <selection pane="bottomRight" activeCell="F18" sqref="F18"/>
      <selection pane="bottomLeft"/>
      <selection pane="topRight"/>
    </sheetView>
  </sheetViews>
  <sheetFormatPr defaultRowHeight="16.5"/>
  <cols>
    <col min="1" max="1" width="17.375" style="4" customWidth="1"/>
    <col min="2" max="40" width="4.375" style="4" customWidth="1"/>
    <col min="41" max="43" width="10.75" style="4" customWidth="1"/>
    <col min="44" max="44" width="8.5" style="4" customWidth="1"/>
    <col min="45" max="16384" width="9" style="4"/>
  </cols>
  <sheetData>
    <row r="1" spans="1:45" ht="33.75">
      <c r="A1" s="2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5" ht="33.7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spans="1:45" ht="20.25" customHeight="1">
      <c r="A3" s="15" t="s">
        <v>1</v>
      </c>
      <c r="B3" s="163" t="s">
        <v>54</v>
      </c>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65" t="s">
        <v>3</v>
      </c>
      <c r="AP3" s="66"/>
      <c r="AQ3" s="67"/>
      <c r="AR3" s="65" t="s">
        <v>4</v>
      </c>
      <c r="AS3" s="67"/>
    </row>
    <row r="4" spans="1:45" ht="15">
      <c r="A4" s="133" t="s">
        <v>5</v>
      </c>
      <c r="B4" s="31">
        <v>1</v>
      </c>
      <c r="C4" s="31">
        <v>2</v>
      </c>
      <c r="D4" s="31">
        <v>3</v>
      </c>
      <c r="E4" s="31">
        <v>4</v>
      </c>
      <c r="F4" s="31">
        <v>5</v>
      </c>
      <c r="G4" s="70">
        <v>6</v>
      </c>
      <c r="H4" s="71"/>
      <c r="I4" s="70">
        <v>7</v>
      </c>
      <c r="J4" s="71"/>
      <c r="K4" s="31">
        <v>8</v>
      </c>
      <c r="L4" s="31">
        <v>9</v>
      </c>
      <c r="M4" s="31">
        <v>10</v>
      </c>
      <c r="N4" s="31">
        <v>11</v>
      </c>
      <c r="O4" s="31">
        <v>12</v>
      </c>
      <c r="P4" s="70">
        <v>13</v>
      </c>
      <c r="Q4" s="71"/>
      <c r="R4" s="70">
        <v>14</v>
      </c>
      <c r="S4" s="71"/>
      <c r="T4" s="31">
        <v>15</v>
      </c>
      <c r="U4" s="31">
        <v>16</v>
      </c>
      <c r="V4" s="31">
        <v>17</v>
      </c>
      <c r="W4" s="31">
        <v>18</v>
      </c>
      <c r="X4" s="31">
        <v>19</v>
      </c>
      <c r="Y4" s="70">
        <v>20</v>
      </c>
      <c r="Z4" s="71"/>
      <c r="AA4" s="70">
        <v>21</v>
      </c>
      <c r="AB4" s="71"/>
      <c r="AC4" s="31">
        <v>22</v>
      </c>
      <c r="AD4" s="31">
        <v>23</v>
      </c>
      <c r="AE4" s="31">
        <v>24</v>
      </c>
      <c r="AF4" s="31">
        <v>25</v>
      </c>
      <c r="AG4" s="31">
        <v>26</v>
      </c>
      <c r="AH4" s="70">
        <v>27</v>
      </c>
      <c r="AI4" s="71"/>
      <c r="AJ4" s="70">
        <v>28</v>
      </c>
      <c r="AK4" s="71"/>
      <c r="AL4" s="31">
        <v>29</v>
      </c>
      <c r="AM4" s="31">
        <v>30</v>
      </c>
      <c r="AN4" s="31">
        <v>31</v>
      </c>
      <c r="AO4" s="139" t="s">
        <v>6</v>
      </c>
      <c r="AP4" s="62" t="s">
        <v>7</v>
      </c>
      <c r="AQ4" s="62" t="s">
        <v>8</v>
      </c>
      <c r="AR4" s="90" t="s">
        <v>9</v>
      </c>
      <c r="AS4" s="90" t="s">
        <v>10</v>
      </c>
    </row>
    <row r="5" spans="1:45" ht="16.5" customHeight="1">
      <c r="A5" s="134"/>
      <c r="B5" s="61" t="s">
        <v>13</v>
      </c>
      <c r="C5" s="61" t="s">
        <v>14</v>
      </c>
      <c r="D5" s="61" t="s">
        <v>15</v>
      </c>
      <c r="E5" s="61" t="s">
        <v>16</v>
      </c>
      <c r="F5" s="61" t="s">
        <v>17</v>
      </c>
      <c r="G5" s="68" t="s">
        <v>11</v>
      </c>
      <c r="H5" s="69"/>
      <c r="I5" s="68" t="s">
        <v>12</v>
      </c>
      <c r="J5" s="69"/>
      <c r="K5" s="61" t="s">
        <v>13</v>
      </c>
      <c r="L5" s="61" t="s">
        <v>14</v>
      </c>
      <c r="M5" s="61" t="s">
        <v>15</v>
      </c>
      <c r="N5" s="61" t="s">
        <v>16</v>
      </c>
      <c r="O5" s="61" t="s">
        <v>17</v>
      </c>
      <c r="P5" s="68" t="s">
        <v>11</v>
      </c>
      <c r="Q5" s="69"/>
      <c r="R5" s="68" t="s">
        <v>12</v>
      </c>
      <c r="S5" s="69"/>
      <c r="T5" s="61" t="s">
        <v>13</v>
      </c>
      <c r="U5" s="61" t="s">
        <v>14</v>
      </c>
      <c r="V5" s="61" t="s">
        <v>15</v>
      </c>
      <c r="W5" s="61" t="s">
        <v>16</v>
      </c>
      <c r="X5" s="61" t="s">
        <v>17</v>
      </c>
      <c r="Y5" s="68" t="s">
        <v>11</v>
      </c>
      <c r="Z5" s="69"/>
      <c r="AA5" s="68" t="s">
        <v>12</v>
      </c>
      <c r="AB5" s="69"/>
      <c r="AC5" s="61" t="s">
        <v>13</v>
      </c>
      <c r="AD5" s="61" t="s">
        <v>14</v>
      </c>
      <c r="AE5" s="61" t="s">
        <v>15</v>
      </c>
      <c r="AF5" s="61" t="s">
        <v>16</v>
      </c>
      <c r="AG5" s="61" t="s">
        <v>17</v>
      </c>
      <c r="AH5" s="68" t="s">
        <v>11</v>
      </c>
      <c r="AI5" s="69"/>
      <c r="AJ5" s="68" t="s">
        <v>12</v>
      </c>
      <c r="AK5" s="69"/>
      <c r="AL5" s="61" t="s">
        <v>13</v>
      </c>
      <c r="AM5" s="61" t="s">
        <v>14</v>
      </c>
      <c r="AN5" s="61" t="s">
        <v>15</v>
      </c>
      <c r="AO5" s="140"/>
      <c r="AP5" s="63"/>
      <c r="AQ5" s="63"/>
      <c r="AR5" s="91"/>
      <c r="AS5" s="91"/>
    </row>
    <row r="6" spans="1:45" ht="16.5" customHeight="1">
      <c r="A6" s="135"/>
      <c r="B6" s="68" t="s">
        <v>19</v>
      </c>
      <c r="C6" s="93"/>
      <c r="D6" s="93"/>
      <c r="E6" s="93"/>
      <c r="F6" s="69"/>
      <c r="G6" s="61" t="s">
        <v>18</v>
      </c>
      <c r="H6" s="61" t="s">
        <v>19</v>
      </c>
      <c r="I6" s="61" t="s">
        <v>18</v>
      </c>
      <c r="J6" s="61" t="s">
        <v>19</v>
      </c>
      <c r="K6" s="68" t="s">
        <v>19</v>
      </c>
      <c r="L6" s="93"/>
      <c r="M6" s="93"/>
      <c r="N6" s="93"/>
      <c r="O6" s="69"/>
      <c r="P6" s="61" t="s">
        <v>18</v>
      </c>
      <c r="Q6" s="61" t="s">
        <v>19</v>
      </c>
      <c r="R6" s="61" t="s">
        <v>18</v>
      </c>
      <c r="S6" s="61" t="s">
        <v>19</v>
      </c>
      <c r="T6" s="68" t="s">
        <v>19</v>
      </c>
      <c r="U6" s="93"/>
      <c r="V6" s="93"/>
      <c r="W6" s="93"/>
      <c r="X6" s="69"/>
      <c r="Y6" s="61" t="s">
        <v>18</v>
      </c>
      <c r="Z6" s="61" t="s">
        <v>19</v>
      </c>
      <c r="AA6" s="61" t="s">
        <v>18</v>
      </c>
      <c r="AB6" s="61" t="s">
        <v>19</v>
      </c>
      <c r="AC6" s="68" t="s">
        <v>19</v>
      </c>
      <c r="AD6" s="93"/>
      <c r="AE6" s="93"/>
      <c r="AF6" s="93"/>
      <c r="AG6" s="69"/>
      <c r="AH6" s="61" t="s">
        <v>18</v>
      </c>
      <c r="AI6" s="61" t="s">
        <v>19</v>
      </c>
      <c r="AJ6" s="61" t="s">
        <v>18</v>
      </c>
      <c r="AK6" s="61" t="s">
        <v>19</v>
      </c>
      <c r="AL6" s="68" t="s">
        <v>19</v>
      </c>
      <c r="AM6" s="93"/>
      <c r="AN6" s="69"/>
      <c r="AO6" s="141"/>
      <c r="AP6" s="64"/>
      <c r="AQ6" s="64"/>
      <c r="AR6" s="92"/>
      <c r="AS6" s="92"/>
    </row>
    <row r="7" spans="1:45" ht="15">
      <c r="A7" s="8" t="s">
        <v>20</v>
      </c>
      <c r="B7" s="38"/>
      <c r="C7" s="38"/>
      <c r="D7" s="38"/>
      <c r="E7" s="38"/>
      <c r="F7" s="38"/>
      <c r="G7" s="25"/>
      <c r="H7" s="25"/>
      <c r="I7" s="25"/>
      <c r="J7" s="25"/>
      <c r="K7" s="38"/>
      <c r="L7" s="38"/>
      <c r="M7" s="38"/>
      <c r="N7" s="38"/>
      <c r="O7" s="38"/>
      <c r="P7" s="38"/>
      <c r="Q7" s="38"/>
      <c r="R7" s="38"/>
      <c r="S7" s="38"/>
      <c r="T7" s="38"/>
      <c r="U7" s="38"/>
      <c r="V7" s="38"/>
      <c r="W7" s="38"/>
      <c r="Y7" s="25"/>
      <c r="Z7" s="25"/>
      <c r="AA7" s="25"/>
      <c r="AB7" s="25"/>
      <c r="AC7" s="38"/>
      <c r="AD7" s="38" t="s">
        <v>21</v>
      </c>
      <c r="AE7" s="25" t="s">
        <v>21</v>
      </c>
      <c r="AF7" s="38"/>
      <c r="AG7" s="38"/>
      <c r="AH7" s="25"/>
      <c r="AI7" s="25" t="s">
        <v>21</v>
      </c>
      <c r="AJ7" s="25"/>
      <c r="AK7" s="25"/>
      <c r="AL7" s="38"/>
      <c r="AM7" s="38"/>
      <c r="AN7" s="38"/>
      <c r="AO7" s="9">
        <f>COUNTIF(Jul!$B7:$AN7,"CD")</f>
        <v>3</v>
      </c>
      <c r="AP7" s="9">
        <f>COUNTIF(B7:E7,"CD")+COUNTIF(J7:N7,"CD")+COUNTIF(S7:W7,"CD")+COUNTIF(AB7:AF7,"CD")+COUNTIF(AK7:AN7,"CD")</f>
        <v>2</v>
      </c>
      <c r="AQ7" s="9">
        <f>COUNTIF(F7:I7,"CD")+COUNTIF(O7:R7,"CD")+COUNTIF(X7:AA7,"CD")+COUNTIF(AG7:AJ7,"CD")</f>
        <v>1</v>
      </c>
      <c r="AR7" s="10">
        <f>COUNTIF(Jul!$B7:$AN7,"PL")</f>
        <v>0</v>
      </c>
      <c r="AS7" s="10">
        <f>COUNTIF(Jul!$B7:$AN7,"OL")</f>
        <v>0</v>
      </c>
    </row>
    <row r="8" spans="1:45" ht="15">
      <c r="A8" s="8" t="s">
        <v>22</v>
      </c>
      <c r="B8" s="38"/>
      <c r="C8" s="38"/>
      <c r="D8" s="38"/>
      <c r="E8" s="38"/>
      <c r="F8" s="38"/>
      <c r="G8" s="38"/>
      <c r="H8" s="38"/>
      <c r="I8" s="38"/>
      <c r="J8" s="38"/>
      <c r="K8" s="25" t="s">
        <v>21</v>
      </c>
      <c r="L8" s="38"/>
      <c r="M8" s="38"/>
      <c r="N8" s="38"/>
      <c r="O8" s="38"/>
      <c r="P8" s="38"/>
      <c r="Q8" s="38"/>
      <c r="R8" s="38"/>
      <c r="S8" s="38"/>
      <c r="T8" s="38"/>
      <c r="U8" s="38"/>
      <c r="V8" s="38"/>
      <c r="W8" s="38"/>
      <c r="X8" s="25" t="s">
        <v>21</v>
      </c>
      <c r="Y8" s="25" t="s">
        <v>21</v>
      </c>
      <c r="Z8" s="25"/>
      <c r="AA8" s="25"/>
      <c r="AB8" s="25"/>
      <c r="AC8" s="38"/>
      <c r="AD8" s="38"/>
      <c r="AF8" s="38"/>
      <c r="AG8" s="38"/>
      <c r="AH8" s="5"/>
      <c r="AI8" s="5"/>
      <c r="AJ8" s="5"/>
      <c r="AK8" s="5"/>
      <c r="AL8" s="48"/>
      <c r="AM8" s="48"/>
      <c r="AN8" s="48"/>
      <c r="AO8" s="11">
        <f>COUNTIF(Jul!$B8:$AN8,"CD")</f>
        <v>3</v>
      </c>
      <c r="AP8" s="9">
        <f t="shared" ref="AP8:AP21" si="0">COUNTIF(B8:E8,"CD")+COUNTIF(J8:N8,"CD")+COUNTIF(S8:W8,"CD")+COUNTIF(AB8:AF8,"CD")+COUNTIF(AK8:AN8,"CD")</f>
        <v>1</v>
      </c>
      <c r="AQ8" s="9">
        <f>COUNTIF(F8:I8,"CD")+COUNTIF(O8:R8,"CD")+COUNTIF(X8:AA8,"CD")+COUNTIF(AG8:AJ8,"CD")</f>
        <v>2</v>
      </c>
      <c r="AR8" s="11">
        <f>COUNTIF(Jul!$B8:$AN8,"PL")</f>
        <v>0</v>
      </c>
      <c r="AS8" s="11">
        <f>COUNTIF(Jul!$B8:$AN8,"OL")</f>
        <v>0</v>
      </c>
    </row>
    <row r="9" spans="1:45" ht="15">
      <c r="A9" s="8" t="s">
        <v>23</v>
      </c>
      <c r="B9" s="38"/>
      <c r="C9" s="38"/>
      <c r="D9" s="25" t="s">
        <v>21</v>
      </c>
      <c r="E9" s="38"/>
      <c r="F9" s="38"/>
      <c r="G9" s="25"/>
      <c r="H9" s="25" t="s">
        <v>21</v>
      </c>
      <c r="I9" s="25"/>
      <c r="J9" s="25"/>
      <c r="K9" s="38"/>
      <c r="L9" s="38"/>
      <c r="M9" s="25" t="s">
        <v>21</v>
      </c>
      <c r="N9" s="38"/>
      <c r="O9" s="38"/>
      <c r="P9" s="25"/>
      <c r="Q9" s="25"/>
      <c r="R9" s="25"/>
      <c r="S9" s="25"/>
      <c r="T9" s="38"/>
      <c r="U9" s="51"/>
      <c r="V9" s="38"/>
      <c r="W9" s="38"/>
      <c r="X9" s="38"/>
      <c r="Y9" s="25"/>
      <c r="Z9" s="25"/>
      <c r="AA9" s="25"/>
      <c r="AB9" s="25"/>
      <c r="AC9" s="38"/>
      <c r="AD9" s="38"/>
      <c r="AE9" s="38"/>
      <c r="AF9" s="38"/>
      <c r="AG9" s="38"/>
      <c r="AH9" s="5"/>
      <c r="AI9" s="5"/>
      <c r="AJ9" s="5"/>
      <c r="AK9" s="5"/>
      <c r="AL9" s="48"/>
      <c r="AM9" s="48"/>
      <c r="AN9" s="48"/>
      <c r="AO9" s="11">
        <f>COUNTIF(Jul!$B9:$AN9,"CD")</f>
        <v>3</v>
      </c>
      <c r="AP9" s="9">
        <f t="shared" si="0"/>
        <v>2</v>
      </c>
      <c r="AQ9" s="9">
        <f t="shared" ref="AQ9:AQ21" si="1">COUNTIF(F9:I9,"CD")+COUNTIF(O9:R9,"CD")+COUNTIF(X9:AA9,"CD")+COUNTIF(AG9:AJ9,"CD")</f>
        <v>1</v>
      </c>
      <c r="AR9" s="11">
        <f>COUNTIF(Jul!$B9:$AN9,"PL")</f>
        <v>0</v>
      </c>
      <c r="AS9" s="11">
        <f>COUNTIF(Jul!$B9:$AN9,"OL")</f>
        <v>0</v>
      </c>
    </row>
    <row r="10" spans="1:45" ht="15">
      <c r="A10" s="8" t="s">
        <v>24</v>
      </c>
      <c r="B10" s="38"/>
      <c r="C10" s="38"/>
      <c r="D10" s="38"/>
      <c r="E10" s="38"/>
      <c r="F10" s="38"/>
      <c r="G10" s="38"/>
      <c r="H10" s="38"/>
      <c r="I10" s="25"/>
      <c r="J10" s="25"/>
      <c r="K10" s="38"/>
      <c r="L10" s="38"/>
      <c r="M10" s="38"/>
      <c r="N10" s="38"/>
      <c r="O10" s="49"/>
      <c r="P10" s="49"/>
      <c r="Q10" s="49"/>
      <c r="R10" s="25" t="s">
        <v>21</v>
      </c>
      <c r="S10" s="25"/>
      <c r="T10" s="38"/>
      <c r="U10" s="38"/>
      <c r="V10" s="38"/>
      <c r="W10" s="38"/>
      <c r="X10" s="38"/>
      <c r="Y10" s="38"/>
      <c r="Z10" s="38"/>
      <c r="AA10" s="25"/>
      <c r="AB10" s="25" t="s">
        <v>21</v>
      </c>
      <c r="AC10" s="25"/>
      <c r="AD10" s="25"/>
      <c r="AE10" s="25"/>
      <c r="AF10" s="25"/>
      <c r="AG10" s="25" t="s">
        <v>21</v>
      </c>
      <c r="AH10" s="48"/>
      <c r="AI10" s="48"/>
      <c r="AJ10" s="48"/>
      <c r="AK10" s="48"/>
      <c r="AL10" s="5"/>
      <c r="AM10" s="5"/>
      <c r="AN10" s="5"/>
      <c r="AO10" s="11">
        <f>COUNTIF(Jul!$B10:$AN10,"CD")</f>
        <v>3</v>
      </c>
      <c r="AP10" s="9">
        <f t="shared" si="0"/>
        <v>1</v>
      </c>
      <c r="AQ10" s="9">
        <f t="shared" si="1"/>
        <v>2</v>
      </c>
      <c r="AR10" s="11">
        <f>COUNTIF(Jul!$B10:$AN10,"PL")</f>
        <v>0</v>
      </c>
      <c r="AS10" s="11">
        <f>COUNTIF(Jul!$B10:$AN10,"OL")</f>
        <v>0</v>
      </c>
    </row>
    <row r="11" spans="1:45" ht="15">
      <c r="A11" s="8" t="s">
        <v>25</v>
      </c>
      <c r="B11" s="38"/>
      <c r="C11" s="38"/>
      <c r="D11" s="38"/>
      <c r="E11" s="38"/>
      <c r="F11" s="38"/>
      <c r="G11" s="25" t="s">
        <v>21</v>
      </c>
      <c r="H11" s="25"/>
      <c r="I11" s="25"/>
      <c r="J11" s="25"/>
      <c r="K11" s="38"/>
      <c r="L11" s="38"/>
      <c r="M11" s="38"/>
      <c r="N11" s="38"/>
      <c r="O11" s="38"/>
      <c r="P11" s="25"/>
      <c r="Q11" s="25"/>
      <c r="R11" s="25"/>
      <c r="S11" s="25" t="s">
        <v>21</v>
      </c>
      <c r="T11" s="38"/>
      <c r="U11" s="38"/>
      <c r="V11" s="38"/>
      <c r="W11" s="38"/>
      <c r="X11" s="38"/>
      <c r="Y11" s="38"/>
      <c r="Z11" s="38"/>
      <c r="AA11" s="25"/>
      <c r="AB11" s="25"/>
      <c r="AC11" s="38"/>
      <c r="AD11" s="38"/>
      <c r="AE11" s="38"/>
      <c r="AF11" s="38"/>
      <c r="AG11" s="38"/>
      <c r="AH11" s="5"/>
      <c r="AI11" s="5"/>
      <c r="AJ11" s="5"/>
      <c r="AK11" s="5"/>
      <c r="AL11" s="48"/>
      <c r="AM11" s="48"/>
      <c r="AN11" s="48"/>
      <c r="AO11" s="11">
        <f>COUNTIF(Jul!$B11:$AN11,"CD")</f>
        <v>2</v>
      </c>
      <c r="AP11" s="9">
        <f t="shared" si="0"/>
        <v>1</v>
      </c>
      <c r="AQ11" s="9">
        <f t="shared" si="1"/>
        <v>1</v>
      </c>
      <c r="AR11" s="11">
        <f>COUNTIF(Jul!$B11:$AN11,"PL")</f>
        <v>0</v>
      </c>
      <c r="AS11" s="11">
        <f>COUNTIF(Jul!$B11:$AN11,"OL")</f>
        <v>0</v>
      </c>
    </row>
    <row r="12" spans="1:45" ht="15">
      <c r="A12" s="8" t="s">
        <v>26</v>
      </c>
      <c r="B12" s="25"/>
      <c r="C12" s="25" t="s">
        <v>21</v>
      </c>
      <c r="D12" s="25"/>
      <c r="E12" s="38"/>
      <c r="F12" s="25"/>
      <c r="G12" s="25"/>
      <c r="H12" s="25"/>
      <c r="I12" s="25"/>
      <c r="J12" s="25"/>
      <c r="K12" s="25"/>
      <c r="L12" s="25" t="s">
        <v>21</v>
      </c>
      <c r="M12" s="25"/>
      <c r="N12" s="38"/>
      <c r="O12" s="25"/>
      <c r="P12" s="38"/>
      <c r="Q12" s="38"/>
      <c r="R12" s="25"/>
      <c r="S12" s="25"/>
      <c r="T12" s="25" t="s">
        <v>21</v>
      </c>
      <c r="U12" s="25"/>
      <c r="V12" s="25"/>
      <c r="W12" s="38"/>
      <c r="X12" s="25"/>
      <c r="Y12" s="25"/>
      <c r="Z12" s="25"/>
      <c r="AA12" s="5"/>
      <c r="AB12" s="25"/>
      <c r="AC12" s="25"/>
      <c r="AD12" s="25"/>
      <c r="AE12" s="25"/>
      <c r="AF12" s="38"/>
      <c r="AG12" s="25"/>
      <c r="AH12" s="5"/>
      <c r="AI12" s="5"/>
      <c r="AJ12" s="5"/>
      <c r="AK12" s="5"/>
      <c r="AL12" s="5"/>
      <c r="AM12" s="5"/>
      <c r="AN12" s="5"/>
      <c r="AO12" s="11">
        <f>COUNTIF(Jul!$B12:$AN12,"CD")</f>
        <v>3</v>
      </c>
      <c r="AP12" s="9">
        <f t="shared" si="0"/>
        <v>3</v>
      </c>
      <c r="AQ12" s="9">
        <f t="shared" si="1"/>
        <v>0</v>
      </c>
      <c r="AR12" s="11">
        <f>COUNTIF(Jul!$B12:$AN12,"PL")</f>
        <v>0</v>
      </c>
      <c r="AS12" s="11">
        <f>COUNTIF(Jul!$B12:$AN12,"OL")</f>
        <v>0</v>
      </c>
    </row>
    <row r="13" spans="1:45" ht="15">
      <c r="A13" s="8" t="s">
        <v>27</v>
      </c>
      <c r="B13" s="25"/>
      <c r="C13" s="25"/>
      <c r="D13" s="25"/>
      <c r="E13" s="25"/>
      <c r="F13" s="25"/>
      <c r="G13" s="38"/>
      <c r="H13" s="38"/>
      <c r="I13" s="38"/>
      <c r="J13" s="38"/>
      <c r="K13" s="25"/>
      <c r="L13" s="25"/>
      <c r="M13" s="25"/>
      <c r="N13" s="25"/>
      <c r="O13" s="25" t="s">
        <v>21</v>
      </c>
      <c r="P13" s="25" t="s">
        <v>21</v>
      </c>
      <c r="Q13" s="25"/>
      <c r="R13" s="38"/>
      <c r="S13" s="38"/>
      <c r="T13" s="25"/>
      <c r="U13" s="25"/>
      <c r="V13" s="25"/>
      <c r="W13" s="25" t="s">
        <v>21</v>
      </c>
      <c r="X13" s="25"/>
      <c r="Y13" s="25"/>
      <c r="Z13" s="25"/>
      <c r="AA13" s="25"/>
      <c r="AB13" s="25"/>
      <c r="AC13" s="25"/>
      <c r="AD13" s="25"/>
      <c r="AE13" s="25"/>
      <c r="AF13" s="25"/>
      <c r="AG13" s="25"/>
      <c r="AH13" s="5"/>
      <c r="AI13" s="5"/>
      <c r="AJ13" s="25"/>
      <c r="AK13" s="5"/>
      <c r="AL13" s="5"/>
      <c r="AM13" s="5"/>
      <c r="AN13" s="5"/>
      <c r="AO13" s="11">
        <f>COUNTIF(Jul!$B13:$AN13,"CD")</f>
        <v>3</v>
      </c>
      <c r="AP13" s="9">
        <f t="shared" si="0"/>
        <v>1</v>
      </c>
      <c r="AQ13" s="9">
        <f t="shared" si="1"/>
        <v>2</v>
      </c>
      <c r="AR13" s="11">
        <f>COUNTIF(Jul!$B13:$AN13,"PL")</f>
        <v>0</v>
      </c>
      <c r="AS13" s="11">
        <f>COUNTIF(Jul!$B13:$AN13,"OL")</f>
        <v>0</v>
      </c>
    </row>
    <row r="14" spans="1:45" ht="15">
      <c r="A14" s="8" t="s">
        <v>28</v>
      </c>
      <c r="B14" s="38"/>
      <c r="C14" s="38"/>
      <c r="D14" s="38"/>
      <c r="E14" s="38"/>
      <c r="F14" s="38"/>
      <c r="G14" s="38"/>
      <c r="H14" s="38"/>
      <c r="I14" s="38"/>
      <c r="J14" s="38"/>
      <c r="K14" s="38"/>
      <c r="L14" s="38"/>
      <c r="M14" s="38"/>
      <c r="N14" s="38"/>
      <c r="O14" s="38"/>
      <c r="P14" s="38"/>
      <c r="Q14" s="38"/>
      <c r="R14" s="38"/>
      <c r="S14" s="38"/>
      <c r="T14" s="38"/>
      <c r="U14" s="38"/>
      <c r="V14" s="38"/>
      <c r="W14" s="38"/>
      <c r="X14" s="38"/>
      <c r="Y14" s="38"/>
      <c r="Z14" s="25" t="s">
        <v>21</v>
      </c>
      <c r="AA14" s="38"/>
      <c r="AB14" s="38"/>
      <c r="AC14" s="25" t="s">
        <v>21</v>
      </c>
      <c r="AD14" s="38"/>
      <c r="AE14" s="38"/>
      <c r="AF14" s="38"/>
      <c r="AG14" s="38"/>
      <c r="AH14" s="48"/>
      <c r="AI14" s="48"/>
      <c r="AJ14" s="48"/>
      <c r="AK14" s="48"/>
      <c r="AL14" s="48"/>
      <c r="AM14" s="48"/>
      <c r="AN14" s="48"/>
      <c r="AO14" s="11">
        <f>COUNTIF(Jul!$B14:$AN14,"CD")</f>
        <v>2</v>
      </c>
      <c r="AP14" s="9">
        <f t="shared" si="0"/>
        <v>1</v>
      </c>
      <c r="AQ14" s="9">
        <f t="shared" si="1"/>
        <v>1</v>
      </c>
      <c r="AR14" s="11">
        <f>COUNTIF(Jul!$B14:$AN14,"PL")</f>
        <v>0</v>
      </c>
      <c r="AS14" s="11">
        <f>COUNTIF(Jul!$B14:$AN14,"OL")</f>
        <v>0</v>
      </c>
    </row>
    <row r="15" spans="1:45" ht="15">
      <c r="A15" s="8" t="s">
        <v>29</v>
      </c>
      <c r="B15" s="38"/>
      <c r="C15" s="38"/>
      <c r="D15" s="38"/>
      <c r="E15" s="38"/>
      <c r="F15" s="38"/>
      <c r="G15" s="25"/>
      <c r="H15" s="25"/>
      <c r="I15" s="25"/>
      <c r="J15" s="25" t="s">
        <v>21</v>
      </c>
      <c r="K15" s="38"/>
      <c r="L15" s="38"/>
      <c r="M15" s="38"/>
      <c r="N15" s="38"/>
      <c r="O15" s="38"/>
      <c r="P15" s="25"/>
      <c r="Q15" s="25" t="s">
        <v>21</v>
      </c>
      <c r="R15" s="25"/>
      <c r="S15" s="25"/>
      <c r="T15" s="38"/>
      <c r="U15" s="38"/>
      <c r="V15" s="38"/>
      <c r="W15" s="38"/>
      <c r="X15" s="38"/>
      <c r="Y15" s="25"/>
      <c r="Z15" s="25"/>
      <c r="AA15" s="25"/>
      <c r="AB15" s="25"/>
      <c r="AC15" s="38"/>
      <c r="AD15" s="38"/>
      <c r="AE15" s="38"/>
      <c r="AF15" s="38"/>
      <c r="AG15" s="38"/>
      <c r="AH15" s="5"/>
      <c r="AI15" s="5"/>
      <c r="AJ15" s="5"/>
      <c r="AK15" s="5"/>
      <c r="AL15" s="48"/>
      <c r="AM15" s="48"/>
      <c r="AN15" s="48"/>
      <c r="AO15" s="11">
        <f>COUNTIF(Jul!$B15:$AN15,"CD")</f>
        <v>2</v>
      </c>
      <c r="AP15" s="9">
        <f t="shared" si="0"/>
        <v>1</v>
      </c>
      <c r="AQ15" s="9">
        <f t="shared" si="1"/>
        <v>1</v>
      </c>
      <c r="AR15" s="11">
        <f>COUNTIF(Jul!$B15:$AN15,"PL")</f>
        <v>0</v>
      </c>
      <c r="AS15" s="11">
        <f>COUNTIF(Jul!$B15:$AN15,"OL")</f>
        <v>0</v>
      </c>
    </row>
    <row r="16" spans="1:45" ht="15">
      <c r="A16" s="8" t="s">
        <v>30</v>
      </c>
      <c r="B16" s="38"/>
      <c r="C16" s="38"/>
      <c r="D16" s="38"/>
      <c r="E16" s="38"/>
      <c r="F16" s="38"/>
      <c r="G16" s="38"/>
      <c r="H16" s="38"/>
      <c r="I16" s="25" t="s">
        <v>21</v>
      </c>
      <c r="J16" s="25"/>
      <c r="K16" s="38"/>
      <c r="L16" s="38"/>
      <c r="M16" s="38"/>
      <c r="N16" s="38"/>
      <c r="O16" s="38"/>
      <c r="P16" s="38"/>
      <c r="Q16" s="38"/>
      <c r="R16" s="38"/>
      <c r="S16" s="38"/>
      <c r="T16" s="38"/>
      <c r="U16" s="38"/>
      <c r="V16" s="38"/>
      <c r="W16" s="38"/>
      <c r="X16" s="38"/>
      <c r="Y16" s="38"/>
      <c r="Z16" s="38"/>
      <c r="AA16" s="38"/>
      <c r="AB16" s="38"/>
      <c r="AC16" s="38"/>
      <c r="AD16" s="38"/>
      <c r="AE16" s="25"/>
      <c r="AF16" s="25"/>
      <c r="AG16" s="25"/>
      <c r="AH16" s="5"/>
      <c r="AI16" s="5"/>
      <c r="AJ16" s="5"/>
      <c r="AK16" s="5"/>
      <c r="AL16" s="5" t="s">
        <v>21</v>
      </c>
      <c r="AM16" s="5"/>
      <c r="AN16" s="5"/>
      <c r="AO16" s="11">
        <f>COUNTIF(Jul!$B16:$AN16,"CD")</f>
        <v>2</v>
      </c>
      <c r="AP16" s="9">
        <f t="shared" si="0"/>
        <v>1</v>
      </c>
      <c r="AQ16" s="9">
        <f t="shared" si="1"/>
        <v>1</v>
      </c>
      <c r="AR16" s="11">
        <f>COUNTIF(Jul!$B16:$AN16,"PL")</f>
        <v>0</v>
      </c>
      <c r="AS16" s="11">
        <f>COUNTIF(Jul!$B16:$AN16,"OL")</f>
        <v>0</v>
      </c>
    </row>
    <row r="17" spans="1:45" ht="15">
      <c r="A17" s="8" t="s">
        <v>31</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48"/>
      <c r="AI17" s="48"/>
      <c r="AJ17" s="48"/>
      <c r="AK17" s="48"/>
      <c r="AL17" s="48"/>
      <c r="AM17" s="5" t="s">
        <v>21</v>
      </c>
      <c r="AN17" s="5"/>
      <c r="AO17" s="11">
        <f>COUNTIF(Jul!$B17:$AN17,"CD")</f>
        <v>1</v>
      </c>
      <c r="AP17" s="9">
        <f t="shared" si="0"/>
        <v>1</v>
      </c>
      <c r="AQ17" s="9">
        <f t="shared" si="1"/>
        <v>0</v>
      </c>
      <c r="AR17" s="11">
        <f>COUNTIF(Jul!$B17:$AN17,"PL")</f>
        <v>0</v>
      </c>
      <c r="AS17" s="11">
        <f>COUNTIF(Jul!$B17:$AN17,"OL")</f>
        <v>0</v>
      </c>
    </row>
    <row r="18" spans="1:45" ht="15">
      <c r="A18" s="8" t="s">
        <v>32</v>
      </c>
      <c r="B18" s="25" t="s">
        <v>21</v>
      </c>
      <c r="C18" s="25"/>
      <c r="D18" s="25"/>
      <c r="E18" s="25"/>
      <c r="F18" s="25" t="s">
        <v>21</v>
      </c>
      <c r="G18" s="38"/>
      <c r="H18" s="25"/>
      <c r="I18" s="38"/>
      <c r="J18" s="38"/>
      <c r="K18" s="25"/>
      <c r="L18" s="25"/>
      <c r="M18" s="25"/>
      <c r="N18" s="25" t="s">
        <v>21</v>
      </c>
      <c r="O18" s="25"/>
      <c r="P18" s="38"/>
      <c r="Q18" s="25"/>
      <c r="R18" s="38"/>
      <c r="S18" s="38"/>
      <c r="T18" s="25"/>
      <c r="U18" s="25" t="s">
        <v>21</v>
      </c>
      <c r="V18" s="38"/>
      <c r="W18" s="25"/>
      <c r="X18" s="25"/>
      <c r="Y18" s="38"/>
      <c r="Z18" s="25"/>
      <c r="AA18" s="38"/>
      <c r="AB18" s="38"/>
      <c r="AC18" s="25"/>
      <c r="AD18" s="25"/>
      <c r="AE18" s="25"/>
      <c r="AF18" s="25"/>
      <c r="AG18" s="25"/>
      <c r="AH18" s="48"/>
      <c r="AI18" s="5"/>
      <c r="AJ18" s="48"/>
      <c r="AK18" s="48"/>
      <c r="AL18" s="5"/>
      <c r="AM18" s="5"/>
      <c r="AN18" s="5"/>
      <c r="AO18" s="11">
        <f>COUNTIF(Jul!$B18:$AN18,"CD")</f>
        <v>4</v>
      </c>
      <c r="AP18" s="9">
        <f t="shared" si="0"/>
        <v>3</v>
      </c>
      <c r="AQ18" s="9">
        <f t="shared" si="1"/>
        <v>1</v>
      </c>
      <c r="AR18" s="11">
        <f>COUNTIF(Jul!$B18:$AN18,"PL")</f>
        <v>0</v>
      </c>
      <c r="AS18" s="11">
        <f>COUNTIF(Jul!$B18:$AN18,"OL")</f>
        <v>0</v>
      </c>
    </row>
    <row r="19" spans="1:45" ht="15">
      <c r="A19" s="8" t="s">
        <v>33</v>
      </c>
      <c r="B19" s="38"/>
      <c r="C19" s="38"/>
      <c r="D19" s="38"/>
      <c r="E19" s="38"/>
      <c r="F19" s="38"/>
      <c r="G19" s="38"/>
      <c r="H19" s="38"/>
      <c r="I19" s="38"/>
      <c r="J19" s="38"/>
      <c r="K19" s="38"/>
      <c r="L19" s="38"/>
      <c r="M19" s="38"/>
      <c r="N19" s="38"/>
      <c r="O19" s="38"/>
      <c r="P19" s="25"/>
      <c r="Q19" s="25"/>
      <c r="R19" s="25"/>
      <c r="S19" s="25"/>
      <c r="T19" s="38"/>
      <c r="U19" s="38"/>
      <c r="V19" s="38"/>
      <c r="W19" s="38"/>
      <c r="X19" s="38"/>
      <c r="Y19" s="38"/>
      <c r="Z19" s="38"/>
      <c r="AA19" s="38"/>
      <c r="AB19" s="38"/>
      <c r="AC19" s="38"/>
      <c r="AD19" s="38"/>
      <c r="AE19" s="38"/>
      <c r="AF19" s="38"/>
      <c r="AG19" s="38"/>
      <c r="AH19" s="48"/>
      <c r="AI19" s="48"/>
      <c r="AJ19" s="25" t="s">
        <v>21</v>
      </c>
      <c r="AK19" s="25" t="s">
        <v>21</v>
      </c>
      <c r="AL19" s="48"/>
      <c r="AM19" s="48"/>
      <c r="AN19" s="48"/>
      <c r="AO19" s="11">
        <f>COUNTIF(Jul!$B19:$AN19,"CD")</f>
        <v>2</v>
      </c>
      <c r="AP19" s="9">
        <f t="shared" si="0"/>
        <v>1</v>
      </c>
      <c r="AQ19" s="9">
        <f t="shared" si="1"/>
        <v>1</v>
      </c>
      <c r="AR19" s="11">
        <f>COUNTIF(Jul!$B19:$AN19,"PL")</f>
        <v>0</v>
      </c>
      <c r="AS19" s="11">
        <f>COUNTIF(Jul!$B19:$AN19,"OL")</f>
        <v>0</v>
      </c>
    </row>
    <row r="20" spans="1:45" ht="15">
      <c r="A20" s="8" t="s">
        <v>34</v>
      </c>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25"/>
      <c r="AH20" s="5" t="s">
        <v>21</v>
      </c>
      <c r="AI20" s="5"/>
      <c r="AJ20" s="5"/>
      <c r="AK20" s="5"/>
      <c r="AL20" s="25"/>
      <c r="AM20" s="5"/>
      <c r="AN20" s="5" t="s">
        <v>21</v>
      </c>
      <c r="AO20" s="11">
        <f>COUNTIF(Jul!$B20:$AN20,"CD")</f>
        <v>2</v>
      </c>
      <c r="AP20" s="9">
        <f t="shared" si="0"/>
        <v>1</v>
      </c>
      <c r="AQ20" s="9">
        <f t="shared" si="1"/>
        <v>1</v>
      </c>
      <c r="AR20" s="11">
        <f>COUNTIF(Jul!$B20:$AN20,"PL")</f>
        <v>0</v>
      </c>
      <c r="AS20" s="11">
        <f>COUNTIF(Jul!$B20:$AN20,"OL")</f>
        <v>0</v>
      </c>
    </row>
    <row r="21" spans="1:45" ht="15">
      <c r="A21" s="8" t="s">
        <v>35</v>
      </c>
      <c r="B21" s="14"/>
      <c r="C21" s="14"/>
      <c r="D21" s="25"/>
      <c r="E21" s="25" t="s">
        <v>21</v>
      </c>
      <c r="F21" s="14"/>
      <c r="G21" s="14"/>
      <c r="H21" s="14"/>
      <c r="I21" s="14"/>
      <c r="J21" s="14"/>
      <c r="K21" s="50"/>
      <c r="L21" s="50"/>
      <c r="M21" s="50"/>
      <c r="N21" s="50"/>
      <c r="O21" s="50"/>
      <c r="P21" s="14"/>
      <c r="Q21" s="14"/>
      <c r="R21" s="14"/>
      <c r="S21" s="14"/>
      <c r="T21" s="14"/>
      <c r="U21" s="50"/>
      <c r="V21" s="14" t="s">
        <v>21</v>
      </c>
      <c r="W21" s="14"/>
      <c r="X21" s="50"/>
      <c r="Y21" s="14"/>
      <c r="Z21" s="14"/>
      <c r="AA21" s="5" t="s">
        <v>21</v>
      </c>
      <c r="AB21" s="14"/>
      <c r="AC21" s="14"/>
      <c r="AD21" s="14"/>
      <c r="AE21" s="25"/>
      <c r="AF21" s="5" t="s">
        <v>21</v>
      </c>
      <c r="AG21" s="14"/>
      <c r="AH21" s="5"/>
      <c r="AI21" s="5"/>
      <c r="AJ21" s="5"/>
      <c r="AK21" s="5"/>
      <c r="AL21" s="5"/>
      <c r="AM21" s="5"/>
      <c r="AN21" s="5"/>
      <c r="AO21" s="11">
        <f>COUNTIF(Jul!$B21:$AN21,"CD")</f>
        <v>4</v>
      </c>
      <c r="AP21" s="9">
        <f t="shared" si="0"/>
        <v>3</v>
      </c>
      <c r="AQ21" s="9">
        <f t="shared" si="1"/>
        <v>1</v>
      </c>
      <c r="AR21" s="11">
        <f>COUNTIF(Jul!$B21:$AN21,"PL")</f>
        <v>0</v>
      </c>
      <c r="AS21" s="11">
        <f>COUNTIF(Jul!$B21:$AN21,"OL")</f>
        <v>0</v>
      </c>
    </row>
    <row r="22" spans="1:45" ht="15">
      <c r="A22" s="123" t="s">
        <v>36</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
        <f>SUM(AO7:AO21)</f>
        <v>39</v>
      </c>
      <c r="AP22" s="12">
        <f>SUM(AP7:AP21)</f>
        <v>23</v>
      </c>
      <c r="AQ22" s="12">
        <f>SUM(AQ7:AQ21)</f>
        <v>16</v>
      </c>
      <c r="AR22" s="12">
        <f>SUM(AR7:AR21)</f>
        <v>0</v>
      </c>
      <c r="AS22" s="13">
        <f>SUM(AS7:AS21)</f>
        <v>0</v>
      </c>
    </row>
    <row r="23" spans="1:45" ht="14.2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60"/>
      <c r="AQ23" s="60"/>
      <c r="AR23" s="6"/>
      <c r="AS23" s="7"/>
    </row>
    <row r="24" spans="1:45" ht="16.5" customHeight="1">
      <c r="A24" s="126" t="s">
        <v>37</v>
      </c>
      <c r="B24" s="128">
        <v>1</v>
      </c>
      <c r="C24" s="72" t="s">
        <v>38</v>
      </c>
      <c r="D24" s="73"/>
      <c r="E24" s="73"/>
      <c r="F24" s="73"/>
      <c r="G24" s="142" t="s">
        <v>55</v>
      </c>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4"/>
    </row>
    <row r="25" spans="1:45" ht="14.25">
      <c r="A25" s="127"/>
      <c r="B25" s="128"/>
      <c r="C25" s="75"/>
      <c r="D25" s="76"/>
      <c r="E25" s="76"/>
      <c r="F25" s="76"/>
      <c r="G25" s="145"/>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7"/>
    </row>
    <row r="26" spans="1:45" ht="16.5" customHeight="1">
      <c r="A26" s="127"/>
      <c r="B26" s="151" t="s">
        <v>21</v>
      </c>
      <c r="C26" s="78" t="s">
        <v>40</v>
      </c>
      <c r="D26" s="79"/>
      <c r="E26" s="79"/>
      <c r="F26" s="79"/>
      <c r="G26" s="142" t="s">
        <v>41</v>
      </c>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4"/>
    </row>
    <row r="27" spans="1:45" ht="14.25">
      <c r="A27" s="127"/>
      <c r="B27" s="152"/>
      <c r="C27" s="81"/>
      <c r="D27" s="82"/>
      <c r="E27" s="82"/>
      <c r="F27" s="82"/>
      <c r="G27" s="148"/>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50"/>
    </row>
    <row r="28" spans="1:45" ht="16.5" customHeight="1">
      <c r="A28" s="127"/>
      <c r="B28" s="152"/>
      <c r="C28" s="81"/>
      <c r="D28" s="82"/>
      <c r="E28" s="82"/>
      <c r="F28" s="82"/>
      <c r="G28" s="148"/>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50"/>
    </row>
    <row r="29" spans="1:45" ht="14.25">
      <c r="A29" s="127"/>
      <c r="B29" s="153"/>
      <c r="C29" s="84"/>
      <c r="D29" s="85"/>
      <c r="E29" s="85"/>
      <c r="F29" s="85"/>
      <c r="G29" s="145"/>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7"/>
    </row>
    <row r="30" spans="1:45" ht="16.5" customHeight="1">
      <c r="A30" s="127"/>
      <c r="B30" s="132" t="s">
        <v>42</v>
      </c>
      <c r="C30" s="160" t="s">
        <v>43</v>
      </c>
      <c r="D30" s="160"/>
      <c r="E30" s="160"/>
      <c r="F30" s="160"/>
      <c r="G30" s="142" t="s">
        <v>44</v>
      </c>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4"/>
    </row>
    <row r="31" spans="1:45" ht="14.25">
      <c r="A31" s="127"/>
      <c r="B31" s="132"/>
      <c r="C31" s="160"/>
      <c r="D31" s="160"/>
      <c r="E31" s="160"/>
      <c r="F31" s="160"/>
      <c r="G31" s="145"/>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7"/>
    </row>
    <row r="32" spans="1:45" ht="16.5" customHeight="1">
      <c r="A32" s="127"/>
      <c r="B32" s="96" t="s">
        <v>45</v>
      </c>
      <c r="C32" s="160" t="s">
        <v>46</v>
      </c>
      <c r="D32" s="160"/>
      <c r="E32" s="160"/>
      <c r="F32" s="160"/>
      <c r="G32" s="142" t="s">
        <v>47</v>
      </c>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4"/>
    </row>
    <row r="33" spans="1:45" ht="14.25">
      <c r="A33" s="127"/>
      <c r="B33" s="96"/>
      <c r="C33" s="160"/>
      <c r="D33" s="160"/>
      <c r="E33" s="160"/>
      <c r="F33" s="160"/>
      <c r="G33" s="145"/>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7"/>
    </row>
    <row r="34" spans="1:45" ht="16.5" customHeight="1">
      <c r="A34" s="127"/>
      <c r="B34" s="97">
        <v>7</v>
      </c>
      <c r="C34" s="161" t="s">
        <v>48</v>
      </c>
      <c r="D34" s="162"/>
      <c r="E34" s="162"/>
      <c r="F34" s="162"/>
      <c r="G34" s="154" t="s">
        <v>56</v>
      </c>
      <c r="H34" s="155"/>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6"/>
    </row>
    <row r="35" spans="1:45" ht="14.25">
      <c r="A35" s="127"/>
      <c r="B35" s="97"/>
      <c r="C35" s="162"/>
      <c r="D35" s="162"/>
      <c r="E35" s="162"/>
      <c r="F35" s="162"/>
      <c r="G35" s="157"/>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9"/>
    </row>
    <row r="36" spans="1:45" ht="16.5" customHeight="1">
      <c r="A36" s="127"/>
      <c r="B36" s="97">
        <v>6</v>
      </c>
      <c r="C36" s="111" t="s">
        <v>49</v>
      </c>
      <c r="D36" s="112"/>
      <c r="E36" s="112"/>
      <c r="F36" s="112"/>
      <c r="G36" s="154" t="s">
        <v>57</v>
      </c>
      <c r="H36" s="155"/>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6"/>
    </row>
    <row r="37" spans="1:45" ht="14.25">
      <c r="A37" s="127"/>
      <c r="B37" s="97"/>
      <c r="C37" s="114"/>
      <c r="D37" s="115"/>
      <c r="E37" s="115"/>
      <c r="F37" s="115"/>
      <c r="G37" s="157"/>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9"/>
    </row>
    <row r="38" spans="1:45" ht="16.5" customHeight="1">
      <c r="A38" s="127"/>
      <c r="B38" s="97">
        <v>3</v>
      </c>
      <c r="C38" s="161" t="s">
        <v>50</v>
      </c>
      <c r="D38" s="162"/>
      <c r="E38" s="162"/>
      <c r="F38" s="162"/>
      <c r="G38" s="154" t="s">
        <v>58</v>
      </c>
      <c r="H38" s="155"/>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6"/>
    </row>
    <row r="39" spans="1:45" ht="14.25">
      <c r="A39" s="127"/>
      <c r="B39" s="97"/>
      <c r="C39" s="162"/>
      <c r="D39" s="162"/>
      <c r="E39" s="162"/>
      <c r="F39" s="162"/>
      <c r="G39" s="157"/>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9"/>
    </row>
    <row r="40" spans="1:45" ht="16.5" customHeight="1">
      <c r="A40" s="127"/>
      <c r="B40" s="97">
        <v>2</v>
      </c>
      <c r="C40" s="161" t="s">
        <v>51</v>
      </c>
      <c r="D40" s="162"/>
      <c r="E40" s="162"/>
      <c r="F40" s="162"/>
      <c r="G40" s="154" t="s">
        <v>59</v>
      </c>
      <c r="H40" s="155"/>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6"/>
    </row>
    <row r="41" spans="1:45" ht="14.25">
      <c r="A41" s="127"/>
      <c r="B41" s="98"/>
      <c r="C41" s="165"/>
      <c r="D41" s="165"/>
      <c r="E41" s="165"/>
      <c r="F41" s="165"/>
      <c r="G41" s="157"/>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9"/>
    </row>
    <row r="42" spans="1:45" ht="183.75" customHeight="1">
      <c r="A42" s="164" t="s">
        <v>52</v>
      </c>
      <c r="B42" s="164"/>
      <c r="C42" s="164"/>
      <c r="D42" s="164"/>
      <c r="E42" s="164"/>
      <c r="F42" s="164"/>
      <c r="G42" s="136" t="s">
        <v>60</v>
      </c>
      <c r="H42" s="137"/>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8"/>
    </row>
  </sheetData>
  <sortState xmlns:xlrd2="http://schemas.microsoft.com/office/spreadsheetml/2017/richdata2" ref="A7:A21">
    <sortCondition ref="A7"/>
  </sortState>
  <mergeCells count="59">
    <mergeCell ref="I4:J4"/>
    <mergeCell ref="I5:J5"/>
    <mergeCell ref="R4:S4"/>
    <mergeCell ref="R5:S5"/>
    <mergeCell ref="AA4:AB4"/>
    <mergeCell ref="AA5:AB5"/>
    <mergeCell ref="A42:F42"/>
    <mergeCell ref="B38:B39"/>
    <mergeCell ref="C38:F39"/>
    <mergeCell ref="B40:B41"/>
    <mergeCell ref="C40:F41"/>
    <mergeCell ref="G40:AS41"/>
    <mergeCell ref="B3:AN3"/>
    <mergeCell ref="AR3:AS3"/>
    <mergeCell ref="Y4:Z4"/>
    <mergeCell ref="AH4:AI4"/>
    <mergeCell ref="G5:H5"/>
    <mergeCell ref="P5:Q5"/>
    <mergeCell ref="Y5:Z5"/>
    <mergeCell ref="AH5:AI5"/>
    <mergeCell ref="B6:F6"/>
    <mergeCell ref="K6:O6"/>
    <mergeCell ref="T6:X6"/>
    <mergeCell ref="AC6:AG6"/>
    <mergeCell ref="AL6:AN6"/>
    <mergeCell ref="A22:AN22"/>
    <mergeCell ref="B36:B37"/>
    <mergeCell ref="B26:B29"/>
    <mergeCell ref="G4:H4"/>
    <mergeCell ref="P4:Q4"/>
    <mergeCell ref="G36:AS37"/>
    <mergeCell ref="G38:AS39"/>
    <mergeCell ref="C36:F37"/>
    <mergeCell ref="B30:B31"/>
    <mergeCell ref="C30:F31"/>
    <mergeCell ref="B32:B33"/>
    <mergeCell ref="C32:F33"/>
    <mergeCell ref="B34:B35"/>
    <mergeCell ref="C34:F35"/>
    <mergeCell ref="C26:F29"/>
    <mergeCell ref="G34:AS35"/>
    <mergeCell ref="AJ4:AK4"/>
    <mergeCell ref="AJ5:AK5"/>
    <mergeCell ref="AP4:AP6"/>
    <mergeCell ref="AQ4:AQ6"/>
    <mergeCell ref="AO3:AQ3"/>
    <mergeCell ref="A4:A6"/>
    <mergeCell ref="G42:AS42"/>
    <mergeCell ref="AO4:AO6"/>
    <mergeCell ref="AR4:AR6"/>
    <mergeCell ref="AS4:AS6"/>
    <mergeCell ref="G24:AS25"/>
    <mergeCell ref="G26:AS29"/>
    <mergeCell ref="G30:AS31"/>
    <mergeCell ref="G32:AS33"/>
    <mergeCell ref="A23:AO23"/>
    <mergeCell ref="A24:A41"/>
    <mergeCell ref="B24:B25"/>
    <mergeCell ref="C24:F25"/>
  </mergeCells>
  <conditionalFormatting sqref="B14:AN14 C18:E18 B21:C21 B13:D13 G18:P18 B20:AK20 AM20:AN20 B15:H15 B11:F11 R18:AN18 B10:AN10 I9:J9 B16:AN17 H11:AN11 J15:AN15 B9:G9 L9:AN9 D12:AN12 E21:AN21 B19:AN19 F13:AN13 B7:W7 B8:AD8 AF8:AN8 Y7:AN7">
    <cfRule type="expression" dxfId="391" priority="38" stopIfTrue="1">
      <formula>B7=KeyOL</formula>
    </cfRule>
    <cfRule type="expression" dxfId="390" priority="39" stopIfTrue="1">
      <formula>B7=KeyPL</formula>
    </cfRule>
    <cfRule type="expression" dxfId="389" priority="40" stopIfTrue="1">
      <formula>B7=KeyCD</formula>
    </cfRule>
  </conditionalFormatting>
  <conditionalFormatting sqref="B12">
    <cfRule type="expression" dxfId="388" priority="34" stopIfTrue="1">
      <formula>B12=KeyOL</formula>
    </cfRule>
    <cfRule type="expression" dxfId="387" priority="35" stopIfTrue="1">
      <formula>B12=KeyPL</formula>
    </cfRule>
    <cfRule type="expression" dxfId="386" priority="36" stopIfTrue="1">
      <formula>B12=KeyCD</formula>
    </cfRule>
  </conditionalFormatting>
  <conditionalFormatting sqref="B18">
    <cfRule type="expression" dxfId="385" priority="31" stopIfTrue="1">
      <formula>B18=KeyOL</formula>
    </cfRule>
    <cfRule type="expression" dxfId="384" priority="32" stopIfTrue="1">
      <formula>B18=KeyPL</formula>
    </cfRule>
    <cfRule type="expression" dxfId="383" priority="33" stopIfTrue="1">
      <formula>B18=KeyCD</formula>
    </cfRule>
  </conditionalFormatting>
  <conditionalFormatting sqref="C12">
    <cfRule type="expression" dxfId="382" priority="28" stopIfTrue="1">
      <formula>C12=KeyOL</formula>
    </cfRule>
    <cfRule type="expression" dxfId="381" priority="29" stopIfTrue="1">
      <formula>C12=KeyPL</formula>
    </cfRule>
    <cfRule type="expression" dxfId="380" priority="30" stopIfTrue="1">
      <formula>C12=KeyCD</formula>
    </cfRule>
  </conditionalFormatting>
  <conditionalFormatting sqref="D21">
    <cfRule type="expression" dxfId="379" priority="25" stopIfTrue="1">
      <formula>D21=KeyOL</formula>
    </cfRule>
    <cfRule type="expression" dxfId="378" priority="26" stopIfTrue="1">
      <formula>D21=KeyPL</formula>
    </cfRule>
    <cfRule type="expression" dxfId="377" priority="27" stopIfTrue="1">
      <formula>D21=KeyCD</formula>
    </cfRule>
  </conditionalFormatting>
  <conditionalFormatting sqref="E13">
    <cfRule type="expression" dxfId="376" priority="22" stopIfTrue="1">
      <formula>E13=KeyOL</formula>
    </cfRule>
    <cfRule type="expression" dxfId="375" priority="23" stopIfTrue="1">
      <formula>E13=KeyPL</formula>
    </cfRule>
    <cfRule type="expression" dxfId="374" priority="24" stopIfTrue="1">
      <formula>E13=KeyCD</formula>
    </cfRule>
  </conditionalFormatting>
  <conditionalFormatting sqref="F18">
    <cfRule type="expression" dxfId="373" priority="19" stopIfTrue="1">
      <formula>F18=KeyOL</formula>
    </cfRule>
    <cfRule type="expression" dxfId="372" priority="20" stopIfTrue="1">
      <formula>F18=KeyPL</formula>
    </cfRule>
    <cfRule type="expression" dxfId="371" priority="21" stopIfTrue="1">
      <formula>F18=KeyCD</formula>
    </cfRule>
  </conditionalFormatting>
  <conditionalFormatting sqref="AL20">
    <cfRule type="expression" dxfId="370" priority="16" stopIfTrue="1">
      <formula>AL20=KeyOL</formula>
    </cfRule>
    <cfRule type="expression" dxfId="369" priority="17" stopIfTrue="1">
      <formula>AL20=KeyPL</formula>
    </cfRule>
    <cfRule type="expression" dxfId="368" priority="18" stopIfTrue="1">
      <formula>AL20=KeyCD</formula>
    </cfRule>
  </conditionalFormatting>
  <conditionalFormatting sqref="I15">
    <cfRule type="expression" dxfId="367" priority="13" stopIfTrue="1">
      <formula>I15=KeyOL</formula>
    </cfRule>
    <cfRule type="expression" dxfId="366" priority="14" stopIfTrue="1">
      <formula>I15=KeyPL</formula>
    </cfRule>
    <cfRule type="expression" dxfId="365" priority="15" stopIfTrue="1">
      <formula>I15=KeyCD</formula>
    </cfRule>
  </conditionalFormatting>
  <conditionalFormatting sqref="G11">
    <cfRule type="expression" dxfId="364" priority="10" stopIfTrue="1">
      <formula>G11=KeyOL</formula>
    </cfRule>
    <cfRule type="expression" dxfId="363" priority="11" stopIfTrue="1">
      <formula>G11=KeyPL</formula>
    </cfRule>
    <cfRule type="expression" dxfId="362" priority="12" stopIfTrue="1">
      <formula>G11=KeyCD</formula>
    </cfRule>
  </conditionalFormatting>
  <conditionalFormatting sqref="Q18">
    <cfRule type="expression" dxfId="361" priority="7" stopIfTrue="1">
      <formula>Q18=KeyOL</formula>
    </cfRule>
    <cfRule type="expression" dxfId="360" priority="8" stopIfTrue="1">
      <formula>Q18=KeyPL</formula>
    </cfRule>
    <cfRule type="expression" dxfId="359" priority="9" stopIfTrue="1">
      <formula>Q18=KeyCD</formula>
    </cfRule>
  </conditionalFormatting>
  <conditionalFormatting sqref="H9">
    <cfRule type="expression" dxfId="358" priority="4" stopIfTrue="1">
      <formula>H9=KeyOL</formula>
    </cfRule>
    <cfRule type="expression" dxfId="357" priority="5" stopIfTrue="1">
      <formula>H9=KeyPL</formula>
    </cfRule>
    <cfRule type="expression" dxfId="356" priority="6" stopIfTrue="1">
      <formula>H9=KeyCD</formula>
    </cfRule>
  </conditionalFormatting>
  <conditionalFormatting sqref="K9">
    <cfRule type="expression" dxfId="355" priority="1" stopIfTrue="1">
      <formula>K9=KeyOL</formula>
    </cfRule>
    <cfRule type="expression" dxfId="354" priority="2" stopIfTrue="1">
      <formula>K9=KeyPL</formula>
    </cfRule>
    <cfRule type="expression" dxfId="353" priority="3" stopIfTrue="1">
      <formula>K9=KeyCD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43" id="{414D619E-026A-4C01-B396-46B15462EFA3}">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37" id="{01DD302E-C9A2-44F8-9A9D-2168072A08D1}">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AO7:AQ21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V42"/>
  <sheetViews>
    <sheetView topLeftCell="A3" workbookViewId="0">
      <pane xSplit="1" ySplit="4" topLeftCell="AQ7" activePane="bottomRight" state="frozen"/>
      <selection pane="bottomRight" activeCell="I44" sqref="I44"/>
      <selection pane="bottomLeft"/>
      <selection pane="topRight"/>
    </sheetView>
  </sheetViews>
  <sheetFormatPr defaultRowHeight="16.5"/>
  <cols>
    <col min="1" max="1" width="17.375" style="4" customWidth="1"/>
    <col min="2" max="43" width="4.375" style="4" customWidth="1"/>
    <col min="44" max="46" width="10.75" style="4" customWidth="1"/>
    <col min="47" max="47" width="8.5" style="4" customWidth="1"/>
    <col min="48" max="16384" width="9" style="4"/>
  </cols>
  <sheetData>
    <row r="1" spans="1:48" ht="33.75">
      <c r="A1" s="2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row>
    <row r="2" spans="1:48" ht="33.7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row>
    <row r="3" spans="1:48" ht="20.25" customHeight="1">
      <c r="A3" s="15" t="s">
        <v>1</v>
      </c>
      <c r="B3" s="163" t="s">
        <v>61</v>
      </c>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65" t="s">
        <v>3</v>
      </c>
      <c r="AS3" s="66"/>
      <c r="AT3" s="67"/>
      <c r="AU3" s="65" t="s">
        <v>4</v>
      </c>
      <c r="AV3" s="67"/>
    </row>
    <row r="4" spans="1:48" ht="15">
      <c r="A4" s="133" t="s">
        <v>5</v>
      </c>
      <c r="B4" s="31">
        <v>1</v>
      </c>
      <c r="C4" s="31">
        <v>2</v>
      </c>
      <c r="D4" s="70">
        <v>3</v>
      </c>
      <c r="E4" s="71"/>
      <c r="F4" s="70">
        <v>4</v>
      </c>
      <c r="G4" s="71"/>
      <c r="H4" s="31">
        <v>5</v>
      </c>
      <c r="I4" s="31">
        <v>6</v>
      </c>
      <c r="J4" s="31">
        <v>7</v>
      </c>
      <c r="K4" s="31">
        <v>8</v>
      </c>
      <c r="L4" s="94">
        <v>9</v>
      </c>
      <c r="M4" s="95"/>
      <c r="N4" s="70">
        <v>10</v>
      </c>
      <c r="O4" s="71"/>
      <c r="P4" s="94">
        <v>11</v>
      </c>
      <c r="Q4" s="95"/>
      <c r="R4" s="94">
        <v>12</v>
      </c>
      <c r="S4" s="95"/>
      <c r="T4" s="31">
        <v>13</v>
      </c>
      <c r="U4" s="31">
        <v>14</v>
      </c>
      <c r="V4" s="31">
        <v>15</v>
      </c>
      <c r="W4" s="31">
        <v>16</v>
      </c>
      <c r="X4" s="70">
        <v>17</v>
      </c>
      <c r="Y4" s="71"/>
      <c r="Z4" s="70">
        <v>18</v>
      </c>
      <c r="AA4" s="71"/>
      <c r="AB4" s="31">
        <v>19</v>
      </c>
      <c r="AC4" s="31">
        <v>20</v>
      </c>
      <c r="AD4" s="31">
        <v>21</v>
      </c>
      <c r="AE4" s="31">
        <v>22</v>
      </c>
      <c r="AF4" s="31">
        <v>23</v>
      </c>
      <c r="AG4" s="70">
        <v>24</v>
      </c>
      <c r="AH4" s="71"/>
      <c r="AI4" s="70">
        <v>25</v>
      </c>
      <c r="AJ4" s="71"/>
      <c r="AK4" s="31">
        <v>26</v>
      </c>
      <c r="AL4" s="31">
        <v>27</v>
      </c>
      <c r="AM4" s="31">
        <v>28</v>
      </c>
      <c r="AN4" s="31">
        <v>29</v>
      </c>
      <c r="AO4" s="31">
        <v>30</v>
      </c>
      <c r="AP4" s="70">
        <v>31</v>
      </c>
      <c r="AQ4" s="71"/>
      <c r="AR4" s="139" t="s">
        <v>6</v>
      </c>
      <c r="AS4" s="62" t="s">
        <v>7</v>
      </c>
      <c r="AT4" s="62" t="s">
        <v>8</v>
      </c>
      <c r="AU4" s="90" t="s">
        <v>9</v>
      </c>
      <c r="AV4" s="90" t="s">
        <v>10</v>
      </c>
    </row>
    <row r="5" spans="1:48" ht="16.5" customHeight="1">
      <c r="A5" s="134"/>
      <c r="B5" s="61" t="s">
        <v>16</v>
      </c>
      <c r="C5" s="61" t="s">
        <v>17</v>
      </c>
      <c r="D5" s="68" t="s">
        <v>11</v>
      </c>
      <c r="E5" s="69"/>
      <c r="F5" s="68" t="s">
        <v>12</v>
      </c>
      <c r="G5" s="69"/>
      <c r="H5" s="61" t="s">
        <v>13</v>
      </c>
      <c r="I5" s="61" t="s">
        <v>14</v>
      </c>
      <c r="J5" s="61" t="s">
        <v>15</v>
      </c>
      <c r="K5" s="61" t="s">
        <v>16</v>
      </c>
      <c r="L5" s="117" t="s">
        <v>17</v>
      </c>
      <c r="M5" s="118"/>
      <c r="N5" s="68" t="s">
        <v>11</v>
      </c>
      <c r="O5" s="69"/>
      <c r="P5" s="117" t="s">
        <v>12</v>
      </c>
      <c r="Q5" s="118"/>
      <c r="R5" s="117" t="s">
        <v>13</v>
      </c>
      <c r="S5" s="118"/>
      <c r="T5" s="61" t="s">
        <v>14</v>
      </c>
      <c r="U5" s="61" t="s">
        <v>15</v>
      </c>
      <c r="V5" s="61" t="s">
        <v>16</v>
      </c>
      <c r="W5" s="61" t="s">
        <v>17</v>
      </c>
      <c r="X5" s="68" t="s">
        <v>11</v>
      </c>
      <c r="Y5" s="69"/>
      <c r="Z5" s="68" t="s">
        <v>12</v>
      </c>
      <c r="AA5" s="69"/>
      <c r="AB5" s="61" t="s">
        <v>13</v>
      </c>
      <c r="AC5" s="61" t="s">
        <v>14</v>
      </c>
      <c r="AD5" s="61" t="s">
        <v>15</v>
      </c>
      <c r="AE5" s="61" t="s">
        <v>16</v>
      </c>
      <c r="AF5" s="61" t="s">
        <v>17</v>
      </c>
      <c r="AG5" s="68" t="s">
        <v>11</v>
      </c>
      <c r="AH5" s="69"/>
      <c r="AI5" s="68" t="s">
        <v>12</v>
      </c>
      <c r="AJ5" s="69"/>
      <c r="AK5" s="61" t="s">
        <v>13</v>
      </c>
      <c r="AL5" s="61" t="s">
        <v>14</v>
      </c>
      <c r="AM5" s="61" t="s">
        <v>15</v>
      </c>
      <c r="AN5" s="61" t="s">
        <v>16</v>
      </c>
      <c r="AO5" s="61" t="s">
        <v>17</v>
      </c>
      <c r="AP5" s="68" t="s">
        <v>11</v>
      </c>
      <c r="AQ5" s="69"/>
      <c r="AR5" s="140"/>
      <c r="AS5" s="63"/>
      <c r="AT5" s="63"/>
      <c r="AU5" s="91"/>
      <c r="AV5" s="91"/>
    </row>
    <row r="6" spans="1:48" ht="16.5" customHeight="1">
      <c r="A6" s="135"/>
      <c r="B6" s="68" t="s">
        <v>19</v>
      </c>
      <c r="C6" s="69"/>
      <c r="D6" s="61" t="s">
        <v>18</v>
      </c>
      <c r="E6" s="61" t="s">
        <v>19</v>
      </c>
      <c r="F6" s="61" t="s">
        <v>18</v>
      </c>
      <c r="G6" s="61" t="s">
        <v>19</v>
      </c>
      <c r="H6" s="68" t="s">
        <v>19</v>
      </c>
      <c r="I6" s="93"/>
      <c r="J6" s="93"/>
      <c r="K6" s="69"/>
      <c r="L6" s="33" t="s">
        <v>18</v>
      </c>
      <c r="M6" s="33" t="s">
        <v>19</v>
      </c>
      <c r="N6" s="61" t="s">
        <v>18</v>
      </c>
      <c r="O6" s="61" t="s">
        <v>19</v>
      </c>
      <c r="P6" s="33" t="s">
        <v>18</v>
      </c>
      <c r="Q6" s="33" t="s">
        <v>19</v>
      </c>
      <c r="R6" s="33" t="s">
        <v>18</v>
      </c>
      <c r="S6" s="33" t="s">
        <v>19</v>
      </c>
      <c r="T6" s="166" t="s">
        <v>19</v>
      </c>
      <c r="U6" s="166"/>
      <c r="V6" s="166"/>
      <c r="W6" s="166"/>
      <c r="X6" s="61" t="s">
        <v>18</v>
      </c>
      <c r="Y6" s="61" t="s">
        <v>19</v>
      </c>
      <c r="Z6" s="61" t="s">
        <v>18</v>
      </c>
      <c r="AA6" s="61" t="s">
        <v>19</v>
      </c>
      <c r="AB6" s="68" t="s">
        <v>19</v>
      </c>
      <c r="AC6" s="93"/>
      <c r="AD6" s="93"/>
      <c r="AE6" s="93"/>
      <c r="AF6" s="69"/>
      <c r="AG6" s="61" t="s">
        <v>18</v>
      </c>
      <c r="AH6" s="61" t="s">
        <v>19</v>
      </c>
      <c r="AI6" s="61" t="s">
        <v>18</v>
      </c>
      <c r="AJ6" s="61" t="s">
        <v>19</v>
      </c>
      <c r="AK6" s="68" t="s">
        <v>19</v>
      </c>
      <c r="AL6" s="93"/>
      <c r="AM6" s="93"/>
      <c r="AN6" s="93"/>
      <c r="AO6" s="69"/>
      <c r="AP6" s="61" t="s">
        <v>18</v>
      </c>
      <c r="AQ6" s="61" t="s">
        <v>19</v>
      </c>
      <c r="AR6" s="141"/>
      <c r="AS6" s="64"/>
      <c r="AT6" s="64"/>
      <c r="AU6" s="92"/>
      <c r="AV6" s="92"/>
    </row>
    <row r="7" spans="1:48">
      <c r="A7" s="8" t="s">
        <v>20</v>
      </c>
      <c r="B7" s="36"/>
      <c r="C7" s="25"/>
      <c r="D7" s="25"/>
      <c r="E7" s="25"/>
      <c r="F7" s="25"/>
      <c r="G7" s="25"/>
      <c r="H7" s="25"/>
      <c r="I7" s="25"/>
      <c r="J7" s="25"/>
      <c r="K7" s="25"/>
      <c r="L7" s="25"/>
      <c r="M7" s="25"/>
      <c r="N7" s="25"/>
      <c r="O7" s="25" t="s">
        <v>21</v>
      </c>
      <c r="P7" s="25"/>
      <c r="Q7" s="25"/>
      <c r="R7" s="25"/>
      <c r="S7" s="25"/>
      <c r="T7" s="25"/>
      <c r="U7" s="25"/>
      <c r="V7" s="25"/>
      <c r="W7" s="25"/>
      <c r="X7" s="25"/>
      <c r="Y7" s="25"/>
      <c r="Z7" s="25"/>
      <c r="AA7" s="25"/>
      <c r="AD7" s="36"/>
      <c r="AE7" s="36"/>
      <c r="AG7" s="25"/>
      <c r="AH7" s="25"/>
      <c r="AI7" s="25"/>
      <c r="AJ7" s="25"/>
      <c r="AK7" s="25"/>
      <c r="AL7" s="25"/>
      <c r="AM7" s="25"/>
      <c r="AN7" s="25"/>
      <c r="AP7" s="25"/>
      <c r="AQ7" s="25"/>
      <c r="AR7" s="9">
        <f>COUNTIF(Aug!$B7:$AQ7,"CD")</f>
        <v>1</v>
      </c>
      <c r="AS7" s="9">
        <f>COUNTIF(B7,"CD")+COUNTIF(G7:K7,"CD")+COUNTIF(T7:V7,"CD")+COUNTIF(AA7:AE7,"CD")+COUNTIF(AJ7:AN7,"CD")</f>
        <v>0</v>
      </c>
      <c r="AT7" s="9">
        <f>COUNTIF(C7:F7,"CD")+COUNTIF(L7:S7,"CD")+COUNTIF(W7:Z7,"CD")+COUNTIF(AF7:AI7,"CD")+COUNTIF(AF7:AQ7,"CD")</f>
        <v>1</v>
      </c>
      <c r="AU7" s="10">
        <f>COUNTIF(Aug!$B7:$AQ7,"PL")</f>
        <v>0</v>
      </c>
      <c r="AV7" s="10">
        <f>COUNTIF(Aug!$B7:$AQ7,"OL")</f>
        <v>0</v>
      </c>
    </row>
    <row r="8" spans="1:48" ht="15">
      <c r="A8" s="8" t="s">
        <v>22</v>
      </c>
      <c r="B8" s="36"/>
      <c r="C8" s="36"/>
      <c r="D8" s="25"/>
      <c r="E8" s="25"/>
      <c r="F8" s="36"/>
      <c r="G8" s="36"/>
      <c r="H8" s="36"/>
      <c r="I8" s="25" t="s">
        <v>21</v>
      </c>
      <c r="J8" s="25"/>
      <c r="K8" s="25"/>
      <c r="L8" s="25"/>
      <c r="M8" s="25" t="s">
        <v>21</v>
      </c>
      <c r="N8" s="25"/>
      <c r="O8" s="25"/>
      <c r="P8" s="25"/>
      <c r="Q8" s="25"/>
      <c r="R8" s="25"/>
      <c r="S8" s="25"/>
      <c r="T8" s="25"/>
      <c r="U8" s="25"/>
      <c r="V8" s="25"/>
      <c r="W8" s="25"/>
      <c r="X8" s="25"/>
      <c r="Y8" s="25"/>
      <c r="Z8" s="25"/>
      <c r="AA8" s="25"/>
      <c r="AC8" s="25" t="s">
        <v>21</v>
      </c>
      <c r="AD8" s="25"/>
      <c r="AE8" s="25"/>
      <c r="AF8" s="25"/>
      <c r="AG8" s="25"/>
      <c r="AH8" s="25"/>
      <c r="AI8" s="25"/>
      <c r="AJ8" s="25"/>
      <c r="AK8" s="25"/>
      <c r="AL8" s="25"/>
      <c r="AM8" s="25"/>
      <c r="AN8" s="25"/>
      <c r="AO8" s="25"/>
      <c r="AP8" s="25"/>
      <c r="AQ8" s="25"/>
      <c r="AR8" s="9">
        <f>COUNTIF(Aug!$B8:$AQ8,"CD")</f>
        <v>3</v>
      </c>
      <c r="AS8" s="9">
        <f t="shared" ref="AS8:AS21" si="0">COUNTIF(B8,"CD")+COUNTIF(G8:K8,"CD")+COUNTIF(T8:V8,"CD")+COUNTIF(AA8:AE8,"CD")+COUNTIF(AJ8:AN8,"CD")</f>
        <v>2</v>
      </c>
      <c r="AT8" s="9">
        <f t="shared" ref="AT8:AT21" si="1">COUNTIF(C8:F8,"CD")+COUNTIF(L8:S8,"CD")+COUNTIF(W8:Z8,"CD")+COUNTIF(AF8:AI8,"CD")+COUNTIF(AO8:AQ8,"CD")</f>
        <v>1</v>
      </c>
      <c r="AU8" s="10">
        <f>COUNTIF(Aug!$B8:$AQ8,"PL")</f>
        <v>0</v>
      </c>
      <c r="AV8" s="10">
        <f>COUNTIF(Aug!$B8:$AQ8,"OL")</f>
        <v>0</v>
      </c>
    </row>
    <row r="9" spans="1:48" ht="15">
      <c r="A9" s="8" t="s">
        <v>23</v>
      </c>
      <c r="B9" s="36"/>
      <c r="C9" s="36"/>
      <c r="D9" s="25"/>
      <c r="E9" s="25" t="s">
        <v>21</v>
      </c>
      <c r="F9" s="25"/>
      <c r="G9" s="25"/>
      <c r="H9" s="25"/>
      <c r="I9" s="36"/>
      <c r="J9" s="25"/>
      <c r="K9" s="25"/>
      <c r="L9" s="25"/>
      <c r="M9" s="25"/>
      <c r="N9" s="25"/>
      <c r="O9" s="25"/>
      <c r="P9" s="25"/>
      <c r="Q9" s="25"/>
      <c r="R9" s="25"/>
      <c r="S9" s="25"/>
      <c r="T9" s="36"/>
      <c r="U9" s="25" t="s">
        <v>21</v>
      </c>
      <c r="V9" s="25"/>
      <c r="W9" s="25"/>
      <c r="X9" s="25"/>
      <c r="Y9" s="25"/>
      <c r="Z9" s="25"/>
      <c r="AA9" s="25"/>
      <c r="AB9" s="25"/>
      <c r="AC9" s="36"/>
      <c r="AD9" s="25"/>
      <c r="AE9" s="25"/>
      <c r="AF9" s="25"/>
      <c r="AG9" s="25" t="s">
        <v>21</v>
      </c>
      <c r="AH9" s="25"/>
      <c r="AI9" s="36"/>
      <c r="AJ9" s="36"/>
      <c r="AK9" s="25"/>
      <c r="AL9" s="36"/>
      <c r="AM9" s="25"/>
      <c r="AN9" s="25"/>
      <c r="AO9" s="25"/>
      <c r="AP9" s="25"/>
      <c r="AQ9" s="25"/>
      <c r="AR9" s="9">
        <f>COUNTIF(Aug!$B9:$AQ9,"CD")</f>
        <v>3</v>
      </c>
      <c r="AS9" s="9">
        <f t="shared" si="0"/>
        <v>1</v>
      </c>
      <c r="AT9" s="9">
        <f t="shared" si="1"/>
        <v>2</v>
      </c>
      <c r="AU9" s="10">
        <f>COUNTIF(Aug!$B9:$AQ9,"PL")</f>
        <v>0</v>
      </c>
      <c r="AV9" s="10">
        <f>COUNTIF(Aug!$B9:$AQ9,"OL")</f>
        <v>0</v>
      </c>
    </row>
    <row r="10" spans="1:48">
      <c r="A10" s="8" t="s">
        <v>24</v>
      </c>
      <c r="B10" s="25"/>
      <c r="C10" s="25"/>
      <c r="D10" s="36"/>
      <c r="E10" s="36"/>
      <c r="F10" s="36"/>
      <c r="G10" s="36"/>
      <c r="H10" s="36"/>
      <c r="I10" s="36"/>
      <c r="J10" s="25"/>
      <c r="K10" s="36"/>
      <c r="L10" s="25"/>
      <c r="M10" s="25"/>
      <c r="N10" s="36"/>
      <c r="O10" s="36"/>
      <c r="P10" s="25" t="s">
        <v>21</v>
      </c>
      <c r="Q10" s="25"/>
      <c r="R10" s="25"/>
      <c r="S10" s="25"/>
      <c r="T10" s="25"/>
      <c r="U10" s="25"/>
      <c r="V10" s="25" t="s">
        <v>21</v>
      </c>
      <c r="W10" s="25"/>
      <c r="X10" s="36"/>
      <c r="Y10" s="36"/>
      <c r="Z10" s="25"/>
      <c r="AA10" s="25"/>
      <c r="AB10" s="25"/>
      <c r="AC10" s="25"/>
      <c r="AD10" s="25"/>
      <c r="AF10" s="25"/>
      <c r="AG10" s="36"/>
      <c r="AH10" s="36"/>
      <c r="AI10" s="25"/>
      <c r="AJ10" s="25"/>
      <c r="AK10" s="25"/>
      <c r="AM10" s="25"/>
      <c r="AN10" s="25" t="s">
        <v>21</v>
      </c>
      <c r="AO10" s="25"/>
      <c r="AP10" s="36"/>
      <c r="AQ10" s="36"/>
      <c r="AR10" s="9">
        <f>COUNTIF(Aug!$B10:$AQ10,"CD")</f>
        <v>3</v>
      </c>
      <c r="AS10" s="9">
        <f>COUNTIF(B10,"CD")+COUNTIF(G10:K10,"CD")+COUNTIF(T10:V10,"CD")+COUNTIF(AA10:AE10,"CD")+COUNTIF(AJ10:AN10,"CD")</f>
        <v>2</v>
      </c>
      <c r="AT10" s="9">
        <f t="shared" si="1"/>
        <v>1</v>
      </c>
      <c r="AU10" s="10">
        <f>COUNTIF(Aug!$B10:$AQ10,"PL")</f>
        <v>0</v>
      </c>
      <c r="AV10" s="10">
        <f>COUNTIF(Aug!$B10:$AQ10,"OL")</f>
        <v>0</v>
      </c>
    </row>
    <row r="11" spans="1:48">
      <c r="A11" s="8" t="s">
        <v>25</v>
      </c>
      <c r="B11" s="36"/>
      <c r="C11" s="36"/>
      <c r="D11" s="36"/>
      <c r="E11" s="36"/>
      <c r="F11" s="36"/>
      <c r="G11" s="36"/>
      <c r="H11" s="25"/>
      <c r="I11" s="25"/>
      <c r="J11" s="25"/>
      <c r="K11" s="25"/>
      <c r="L11" s="25"/>
      <c r="M11" s="25"/>
      <c r="N11" s="36"/>
      <c r="O11" s="36"/>
      <c r="P11" s="36"/>
      <c r="Q11" s="36"/>
      <c r="R11" s="25"/>
      <c r="S11" s="25" t="s">
        <v>21</v>
      </c>
      <c r="T11" s="25"/>
      <c r="U11" s="25"/>
      <c r="V11" s="25"/>
      <c r="W11" s="25"/>
      <c r="X11" s="25" t="s">
        <v>21</v>
      </c>
      <c r="Y11" s="25"/>
      <c r="Z11" s="25"/>
      <c r="AA11" s="25"/>
      <c r="AB11" s="25"/>
      <c r="AC11" s="25"/>
      <c r="AD11" s="36"/>
      <c r="AE11" s="36"/>
      <c r="AF11" s="25"/>
      <c r="AG11" s="36"/>
      <c r="AH11" s="36"/>
      <c r="AI11" s="36"/>
      <c r="AJ11" s="36"/>
      <c r="AK11" s="25"/>
      <c r="AL11" s="25" t="s">
        <v>21</v>
      </c>
      <c r="AM11" s="25"/>
      <c r="AO11" s="25"/>
      <c r="AP11" s="25"/>
      <c r="AQ11" s="25"/>
      <c r="AR11" s="9">
        <f>COUNTIF(Aug!$B11:$AQ11,"CD")</f>
        <v>3</v>
      </c>
      <c r="AS11" s="9">
        <f t="shared" si="0"/>
        <v>1</v>
      </c>
      <c r="AT11" s="9">
        <f t="shared" si="1"/>
        <v>2</v>
      </c>
      <c r="AU11" s="10">
        <f>COUNTIF(Aug!$B11:$AQ11,"PL")</f>
        <v>0</v>
      </c>
      <c r="AV11" s="10">
        <f>COUNTIF(Aug!$B11:$AQ11,"OL")</f>
        <v>0</v>
      </c>
    </row>
    <row r="12" spans="1:48" ht="15">
      <c r="A12" s="8" t="s">
        <v>26</v>
      </c>
      <c r="B12" s="36"/>
      <c r="C12" s="25"/>
      <c r="D12" s="36"/>
      <c r="E12" s="36"/>
      <c r="F12" s="25" t="s">
        <v>21</v>
      </c>
      <c r="G12" s="25"/>
      <c r="H12" s="25"/>
      <c r="I12" s="25"/>
      <c r="J12" s="25"/>
      <c r="K12" s="36"/>
      <c r="L12" s="25"/>
      <c r="M12" s="25"/>
      <c r="N12" s="25"/>
      <c r="O12" s="25"/>
      <c r="P12" s="25"/>
      <c r="Q12" s="25"/>
      <c r="R12" s="25"/>
      <c r="S12" s="25"/>
      <c r="T12" s="25"/>
      <c r="U12" s="25"/>
      <c r="V12" s="36"/>
      <c r="W12" s="25"/>
      <c r="X12" s="36"/>
      <c r="Y12" s="25"/>
      <c r="Z12" s="25"/>
      <c r="AA12" s="25"/>
      <c r="AB12" s="25"/>
      <c r="AC12" s="25"/>
      <c r="AD12" s="25"/>
      <c r="AE12" s="36"/>
      <c r="AF12" s="25"/>
      <c r="AG12" s="36"/>
      <c r="AH12" s="25"/>
      <c r="AI12" s="25"/>
      <c r="AJ12" s="25"/>
      <c r="AK12" s="25"/>
      <c r="AL12" s="25"/>
      <c r="AM12" s="25"/>
      <c r="AN12" s="25"/>
      <c r="AO12" s="25"/>
      <c r="AP12" s="36"/>
      <c r="AQ12" s="25"/>
      <c r="AR12" s="9">
        <f>COUNTIF(Aug!$B12:$AQ12,"CD")</f>
        <v>1</v>
      </c>
      <c r="AS12" s="9">
        <f t="shared" si="0"/>
        <v>0</v>
      </c>
      <c r="AT12" s="9">
        <f t="shared" si="1"/>
        <v>1</v>
      </c>
      <c r="AU12" s="10">
        <f>COUNTIF(Aug!$B12:$AQ12,"PL")</f>
        <v>0</v>
      </c>
      <c r="AV12" s="10">
        <f>COUNTIF(Aug!$B12:$AQ12,"OL")</f>
        <v>0</v>
      </c>
    </row>
    <row r="13" spans="1:48" ht="15">
      <c r="A13" s="8" t="s">
        <v>27</v>
      </c>
      <c r="B13" s="36"/>
      <c r="C13" s="36"/>
      <c r="D13" s="36"/>
      <c r="E13" s="36"/>
      <c r="F13" s="25"/>
      <c r="G13" s="25"/>
      <c r="H13" s="25"/>
      <c r="I13" s="25"/>
      <c r="J13" s="25"/>
      <c r="K13" s="25"/>
      <c r="L13" s="25"/>
      <c r="M13" s="25"/>
      <c r="N13" s="36"/>
      <c r="O13" s="36"/>
      <c r="P13" s="25"/>
      <c r="R13" s="25" t="s">
        <v>21</v>
      </c>
      <c r="S13" s="25"/>
      <c r="T13" s="25"/>
      <c r="U13" s="25"/>
      <c r="V13" s="25"/>
      <c r="W13" s="25"/>
      <c r="X13" s="36"/>
      <c r="Y13" s="36"/>
      <c r="Z13" s="36"/>
      <c r="AA13" s="36"/>
      <c r="AB13" s="25"/>
      <c r="AC13" s="36"/>
      <c r="AD13" s="25"/>
      <c r="AE13" s="25"/>
      <c r="AG13" s="36"/>
      <c r="AH13" s="36"/>
      <c r="AI13" s="36"/>
      <c r="AJ13" s="36"/>
      <c r="AL13" s="25"/>
      <c r="AM13" s="25"/>
      <c r="AN13" s="25"/>
      <c r="AO13" s="25" t="s">
        <v>21</v>
      </c>
      <c r="AQ13" s="25"/>
      <c r="AR13" s="9">
        <f>COUNTIF(Aug!$B13:$AQ13,"CD")</f>
        <v>2</v>
      </c>
      <c r="AS13" s="9">
        <f t="shared" si="0"/>
        <v>0</v>
      </c>
      <c r="AT13" s="9">
        <f>COUNTIF(C13:F13,"CD")+COUNTIF(L13:S13,"CD")+COUNTIF(W13:Z13,"CD")+COUNTIF(AF13:AI13,"CD")+COUNTIF(AO13:AQ13,"CD")</f>
        <v>2</v>
      </c>
      <c r="AU13" s="10">
        <f>COUNTIF(Aug!$B13:$AQ13,"PL")</f>
        <v>0</v>
      </c>
      <c r="AV13" s="10">
        <f>COUNTIF(Aug!$B13:$AQ13,"OL")</f>
        <v>0</v>
      </c>
    </row>
    <row r="14" spans="1:48" ht="15">
      <c r="A14" s="8" t="s">
        <v>28</v>
      </c>
      <c r="B14" s="25" t="s">
        <v>21</v>
      </c>
      <c r="C14" s="25"/>
      <c r="D14" s="25" t="s">
        <v>21</v>
      </c>
      <c r="E14" s="25"/>
      <c r="F14" s="36"/>
      <c r="G14" s="36"/>
      <c r="H14" s="36"/>
      <c r="I14" s="36"/>
      <c r="J14" s="36"/>
      <c r="K14" s="25"/>
      <c r="L14" s="36"/>
      <c r="M14" s="36"/>
      <c r="N14" s="36"/>
      <c r="O14" s="36"/>
      <c r="P14" s="36"/>
      <c r="Q14" s="36"/>
      <c r="R14" s="36"/>
      <c r="S14" s="36"/>
      <c r="T14" s="36"/>
      <c r="U14" s="36"/>
      <c r="W14" s="36"/>
      <c r="X14" s="36"/>
      <c r="Y14" s="36"/>
      <c r="Z14" s="36"/>
      <c r="AA14" s="36"/>
      <c r="AB14" s="36"/>
      <c r="AC14" s="36"/>
      <c r="AD14" s="25" t="s">
        <v>21</v>
      </c>
      <c r="AE14" s="36"/>
      <c r="AF14" s="25"/>
      <c r="AG14" s="36"/>
      <c r="AH14" s="25" t="s">
        <v>21</v>
      </c>
      <c r="AI14" s="25"/>
      <c r="AJ14" s="25"/>
      <c r="AK14" s="36"/>
      <c r="AL14" s="36"/>
      <c r="AM14" s="36"/>
      <c r="AN14" s="36"/>
      <c r="AO14" s="25"/>
      <c r="AP14" s="36"/>
      <c r="AQ14" s="25"/>
      <c r="AR14" s="9">
        <f>COUNTIF(Aug!$B14:$AQ14,"CD")</f>
        <v>4</v>
      </c>
      <c r="AS14" s="9">
        <f t="shared" si="0"/>
        <v>2</v>
      </c>
      <c r="AT14" s="9">
        <f t="shared" si="1"/>
        <v>2</v>
      </c>
      <c r="AU14" s="10">
        <f>COUNTIF(Aug!$B14:$AQ14,"PL")</f>
        <v>0</v>
      </c>
      <c r="AV14" s="10">
        <f>COUNTIF(Aug!$B14:$AQ14,"OL")</f>
        <v>0</v>
      </c>
    </row>
    <row r="15" spans="1:48">
      <c r="A15" s="8" t="s">
        <v>29</v>
      </c>
      <c r="B15" s="36"/>
      <c r="C15" s="36"/>
      <c r="D15" s="25"/>
      <c r="E15" s="25"/>
      <c r="F15" s="25"/>
      <c r="G15" s="25"/>
      <c r="H15" s="25"/>
      <c r="I15" s="25"/>
      <c r="J15" s="25" t="s">
        <v>21</v>
      </c>
      <c r="K15" s="25"/>
      <c r="L15" s="25"/>
      <c r="M15" s="25"/>
      <c r="N15" s="25"/>
      <c r="O15" s="25"/>
      <c r="P15" s="25"/>
      <c r="Q15" s="25"/>
      <c r="S15" s="25"/>
      <c r="T15" s="25"/>
      <c r="U15" s="25"/>
      <c r="V15" s="25"/>
      <c r="W15" s="25" t="s">
        <v>21</v>
      </c>
      <c r="X15" s="25"/>
      <c r="Y15" s="25"/>
      <c r="Z15" s="25"/>
      <c r="AA15" s="25"/>
      <c r="AB15" s="25" t="s">
        <v>21</v>
      </c>
      <c r="AC15" s="25"/>
      <c r="AD15" s="25"/>
      <c r="AE15" s="25"/>
      <c r="AF15" s="25"/>
      <c r="AG15" s="25"/>
      <c r="AH15" s="25"/>
      <c r="AI15" s="25"/>
      <c r="AJ15" s="25"/>
      <c r="AK15" s="25"/>
      <c r="AL15" s="25"/>
      <c r="AM15" s="25"/>
      <c r="AN15" s="25"/>
      <c r="AO15" s="25"/>
      <c r="AP15" s="25" t="s">
        <v>21</v>
      </c>
      <c r="AQ15" s="25"/>
      <c r="AR15" s="9">
        <f>COUNTIF(Aug!$B15:$AQ15,"CD")</f>
        <v>4</v>
      </c>
      <c r="AS15" s="9">
        <f t="shared" si="0"/>
        <v>2</v>
      </c>
      <c r="AT15" s="9">
        <f t="shared" si="1"/>
        <v>2</v>
      </c>
      <c r="AU15" s="10">
        <f>COUNTIF(Aug!$B15:$AQ15,"PL")</f>
        <v>0</v>
      </c>
      <c r="AV15" s="10">
        <f>COUNTIF(Aug!$B15:$AQ15,"OL")</f>
        <v>0</v>
      </c>
    </row>
    <row r="16" spans="1:48" ht="15">
      <c r="A16" s="8" t="s">
        <v>30</v>
      </c>
      <c r="B16" s="25"/>
      <c r="C16" s="36"/>
      <c r="D16" s="36"/>
      <c r="E16" s="36"/>
      <c r="F16" s="25"/>
      <c r="G16" s="25"/>
      <c r="H16" s="36"/>
      <c r="I16" s="25"/>
      <c r="J16" s="25"/>
      <c r="K16" s="25" t="s">
        <v>21</v>
      </c>
      <c r="L16" s="25"/>
      <c r="M16" s="25"/>
      <c r="N16" s="36"/>
      <c r="O16" s="36"/>
      <c r="P16" s="36"/>
      <c r="Q16" s="36"/>
      <c r="R16" s="25"/>
      <c r="S16" s="25"/>
      <c r="T16" s="25"/>
      <c r="U16" s="25"/>
      <c r="V16" s="25"/>
      <c r="W16" s="25"/>
      <c r="X16" s="25"/>
      <c r="Y16" s="25"/>
      <c r="Z16" s="25" t="s">
        <v>21</v>
      </c>
      <c r="AA16" s="25"/>
      <c r="AB16" s="25"/>
      <c r="AC16" s="25"/>
      <c r="AD16" s="25"/>
      <c r="AE16" s="25"/>
      <c r="AF16" s="25"/>
      <c r="AG16" s="25"/>
      <c r="AH16" s="25"/>
      <c r="AI16" s="25"/>
      <c r="AJ16" s="25" t="s">
        <v>21</v>
      </c>
      <c r="AK16" s="25"/>
      <c r="AL16" s="36"/>
      <c r="AM16" s="25"/>
      <c r="AN16" s="25"/>
      <c r="AO16" s="25"/>
      <c r="AP16" s="25"/>
      <c r="AQ16" s="25"/>
      <c r="AR16" s="9">
        <f>COUNTIF(Aug!$B16:$AQ16,"CD")</f>
        <v>3</v>
      </c>
      <c r="AS16" s="9">
        <f t="shared" si="0"/>
        <v>2</v>
      </c>
      <c r="AT16" s="9">
        <f t="shared" si="1"/>
        <v>1</v>
      </c>
      <c r="AU16" s="10">
        <f>COUNTIF(Aug!$B16:$AQ16,"PL")</f>
        <v>0</v>
      </c>
      <c r="AV16" s="10">
        <f>COUNTIF(Aug!$B16:$AQ16,"OL")</f>
        <v>0</v>
      </c>
    </row>
    <row r="17" spans="1:48" ht="15">
      <c r="A17" s="8" t="s">
        <v>31</v>
      </c>
      <c r="B17" s="25"/>
      <c r="C17" s="25"/>
      <c r="D17" s="25"/>
      <c r="E17" s="25"/>
      <c r="F17" s="25"/>
      <c r="G17" s="25"/>
      <c r="H17" s="25"/>
      <c r="I17" s="25"/>
      <c r="J17" s="25"/>
      <c r="K17" s="25"/>
      <c r="L17" s="25" t="s">
        <v>21</v>
      </c>
      <c r="M17" s="25"/>
      <c r="N17" s="25"/>
      <c r="O17" s="25"/>
      <c r="P17" s="25"/>
      <c r="Q17" s="25"/>
      <c r="R17" s="36"/>
      <c r="S17" s="36"/>
      <c r="T17" s="25"/>
      <c r="U17" s="36"/>
      <c r="V17" s="25"/>
      <c r="W17" s="25"/>
      <c r="X17" s="25"/>
      <c r="Y17" s="25"/>
      <c r="Z17" s="25"/>
      <c r="AA17" s="25"/>
      <c r="AB17" s="25"/>
      <c r="AD17" s="25"/>
      <c r="AE17" s="25"/>
      <c r="AF17" s="25" t="s">
        <v>21</v>
      </c>
      <c r="AG17" s="25"/>
      <c r="AH17" s="25"/>
      <c r="AI17" s="25"/>
      <c r="AJ17" s="25"/>
      <c r="AK17" s="25" t="s">
        <v>21</v>
      </c>
      <c r="AL17" s="25"/>
      <c r="AM17" s="25"/>
      <c r="AN17" s="36"/>
      <c r="AO17" s="25"/>
      <c r="AP17" s="25"/>
      <c r="AQ17" s="25"/>
      <c r="AR17" s="9">
        <f>COUNTIF(Aug!$B17:$AQ17,"CD")</f>
        <v>3</v>
      </c>
      <c r="AS17" s="9">
        <f t="shared" si="0"/>
        <v>1</v>
      </c>
      <c r="AT17" s="9">
        <f>COUNTIF(C17:F17,"CD")+COUNTIF(L17:S17,"CD")+COUNTIF(W17:Z17,"CD")+COUNTIF(AF17:AI17,"CD")+COUNTIF(AO17:AQ17,"CD")</f>
        <v>2</v>
      </c>
      <c r="AU17" s="10">
        <f>COUNTIF(Aug!$B17:$AQ17,"PL")</f>
        <v>0</v>
      </c>
      <c r="AV17" s="10">
        <f>COUNTIF(Aug!$B17:$AQ17,"OL")</f>
        <v>0</v>
      </c>
    </row>
    <row r="18" spans="1:48">
      <c r="A18" s="8" t="s">
        <v>32</v>
      </c>
      <c r="B18" s="25"/>
      <c r="C18" s="25"/>
      <c r="D18" s="25"/>
      <c r="E18" s="25"/>
      <c r="F18" s="25"/>
      <c r="G18" s="25"/>
      <c r="H18" s="25"/>
      <c r="I18" s="25"/>
      <c r="J18" s="25"/>
      <c r="K18" s="25" t="s">
        <v>42</v>
      </c>
      <c r="L18" s="25" t="s">
        <v>42</v>
      </c>
      <c r="M18" s="25" t="s">
        <v>42</v>
      </c>
      <c r="N18" s="25" t="s">
        <v>42</v>
      </c>
      <c r="O18" s="25" t="s">
        <v>42</v>
      </c>
      <c r="P18" s="25"/>
      <c r="Q18" s="25"/>
      <c r="R18" s="25"/>
      <c r="S18" s="25"/>
      <c r="T18" s="25"/>
      <c r="U18" s="25"/>
      <c r="V18" s="25"/>
      <c r="W18" s="25"/>
      <c r="X18" s="25"/>
      <c r="Y18" s="25" t="s">
        <v>21</v>
      </c>
      <c r="Z18" s="25"/>
      <c r="AA18" s="25"/>
      <c r="AB18" s="25"/>
      <c r="AC18" s="25"/>
      <c r="AE18" s="25" t="s">
        <v>21</v>
      </c>
      <c r="AF18" s="25"/>
      <c r="AG18" s="25"/>
      <c r="AH18" s="25"/>
      <c r="AI18" s="25"/>
      <c r="AJ18" s="25"/>
      <c r="AK18" s="25"/>
      <c r="AL18" s="25"/>
      <c r="AM18" s="25"/>
      <c r="AN18" s="25"/>
      <c r="AO18" s="25"/>
      <c r="AP18" s="25"/>
      <c r="AQ18" s="25"/>
      <c r="AR18" s="9">
        <f>COUNTIF(Aug!$B18:$AQ18,"CD")</f>
        <v>2</v>
      </c>
      <c r="AS18" s="9">
        <f>COUNTIF(B18,"CD")+COUNTIF(G18:K18,"CD")+COUNTIF(T18:V18,"CD")+COUNTIF(AA18:AE18,"CD")+COUNTIF(AJ18:AN18,"CD")</f>
        <v>1</v>
      </c>
      <c r="AT18" s="9">
        <f t="shared" si="1"/>
        <v>1</v>
      </c>
      <c r="AU18" s="10">
        <f>COUNTIF(Aug!$B18:$AQ18,"PL")</f>
        <v>5</v>
      </c>
      <c r="AV18" s="10">
        <f>COUNTIF(Aug!$B18:$AQ18,"OL")</f>
        <v>0</v>
      </c>
    </row>
    <row r="19" spans="1:48">
      <c r="A19" s="8" t="s">
        <v>33</v>
      </c>
      <c r="B19" s="36"/>
      <c r="C19" s="36"/>
      <c r="D19" s="25"/>
      <c r="E19" s="25"/>
      <c r="F19" s="25"/>
      <c r="G19" s="25"/>
      <c r="H19" s="25"/>
      <c r="I19" s="25"/>
      <c r="J19" s="36"/>
      <c r="K19" s="36"/>
      <c r="L19" s="36"/>
      <c r="M19" s="36"/>
      <c r="N19" s="36"/>
      <c r="O19" s="36"/>
      <c r="P19" s="53"/>
      <c r="Q19" s="53"/>
      <c r="T19" s="25"/>
      <c r="U19" s="25"/>
      <c r="V19" s="25"/>
      <c r="W19" s="25"/>
      <c r="X19" s="25"/>
      <c r="Y19" s="25"/>
      <c r="Z19" s="25"/>
      <c r="AA19" s="25" t="s">
        <v>21</v>
      </c>
      <c r="AB19" s="25"/>
      <c r="AC19" s="25"/>
      <c r="AD19" s="25"/>
      <c r="AE19" s="25"/>
      <c r="AF19" s="25"/>
      <c r="AG19" s="36"/>
      <c r="AH19" s="36"/>
      <c r="AI19" s="25"/>
      <c r="AJ19" s="25"/>
      <c r="AK19" s="25"/>
      <c r="AL19" s="25"/>
      <c r="AM19" s="25" t="s">
        <v>21</v>
      </c>
      <c r="AN19" s="25"/>
      <c r="AO19" s="25"/>
      <c r="AP19" s="25"/>
      <c r="AQ19" s="25" t="s">
        <v>21</v>
      </c>
      <c r="AR19" s="9">
        <f>COUNTIF(Aug!$B19:$AQ19,"CD")</f>
        <v>3</v>
      </c>
      <c r="AS19" s="9">
        <f t="shared" si="0"/>
        <v>2</v>
      </c>
      <c r="AT19" s="9">
        <f t="shared" si="1"/>
        <v>1</v>
      </c>
      <c r="AU19" s="10">
        <f>COUNTIF(Aug!$B19:$AQ19,"PL")</f>
        <v>0</v>
      </c>
      <c r="AV19" s="10">
        <f>COUNTIF(Aug!$B19:$AQ19,"OL")</f>
        <v>0</v>
      </c>
    </row>
    <row r="20" spans="1:48" ht="15">
      <c r="A20" s="8" t="s">
        <v>34</v>
      </c>
      <c r="B20" s="25"/>
      <c r="C20" s="25" t="s">
        <v>21</v>
      </c>
      <c r="D20" s="25"/>
      <c r="E20" s="25"/>
      <c r="F20" s="25"/>
      <c r="G20" s="25"/>
      <c r="H20" s="25" t="s">
        <v>21</v>
      </c>
      <c r="I20" s="25"/>
      <c r="J20" s="25"/>
      <c r="K20" s="25"/>
      <c r="L20" s="25"/>
      <c r="M20" s="25"/>
      <c r="N20" s="25"/>
      <c r="O20" s="25"/>
      <c r="P20" s="25"/>
      <c r="Q20" s="25" t="s">
        <v>21</v>
      </c>
      <c r="R20" s="25"/>
      <c r="S20" s="25"/>
      <c r="T20" s="25" t="s">
        <v>21</v>
      </c>
      <c r="U20" s="25"/>
      <c r="V20" s="25"/>
      <c r="W20" s="25"/>
      <c r="X20" s="25"/>
      <c r="Y20" s="25"/>
      <c r="Z20" s="25"/>
      <c r="AA20" s="25"/>
      <c r="AB20" s="25"/>
      <c r="AC20" s="25"/>
      <c r="AD20" s="25"/>
      <c r="AE20" s="25"/>
      <c r="AF20" s="25"/>
      <c r="AG20" s="25"/>
      <c r="AH20" s="25"/>
      <c r="AI20" s="25" t="s">
        <v>21</v>
      </c>
      <c r="AJ20" s="25"/>
      <c r="AK20" s="25"/>
      <c r="AL20" s="25"/>
      <c r="AM20" s="25"/>
      <c r="AN20" s="25"/>
      <c r="AO20" s="25"/>
      <c r="AQ20" s="25"/>
      <c r="AR20" s="9">
        <f>COUNTIF(Aug!$B20:$AQ20,"CD")</f>
        <v>5</v>
      </c>
      <c r="AS20" s="9">
        <f t="shared" si="0"/>
        <v>2</v>
      </c>
      <c r="AT20" s="9">
        <f t="shared" si="1"/>
        <v>3</v>
      </c>
      <c r="AU20" s="10">
        <f>COUNTIF(Aug!$B20:$AQ20,"PL")</f>
        <v>0</v>
      </c>
      <c r="AV20" s="10">
        <f>COUNTIF(Aug!$B20:$AQ20,"OL")</f>
        <v>0</v>
      </c>
    </row>
    <row r="21" spans="1:48" ht="15">
      <c r="A21" s="8" t="s">
        <v>35</v>
      </c>
      <c r="B21" s="41"/>
      <c r="C21" s="41"/>
      <c r="D21" s="41"/>
      <c r="E21" s="41"/>
      <c r="F21" s="14"/>
      <c r="G21" s="25" t="s">
        <v>21</v>
      </c>
      <c r="H21" s="14"/>
      <c r="I21" s="14"/>
      <c r="J21" s="14"/>
      <c r="K21" s="14"/>
      <c r="L21" s="14"/>
      <c r="M21" s="14"/>
      <c r="N21" s="25" t="s">
        <v>21</v>
      </c>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9">
        <f>COUNTIF(Aug!$B21:$AQ21,"CD")</f>
        <v>2</v>
      </c>
      <c r="AS21" s="9">
        <f t="shared" si="0"/>
        <v>1</v>
      </c>
      <c r="AT21" s="9">
        <f t="shared" si="1"/>
        <v>1</v>
      </c>
      <c r="AU21" s="10">
        <f>COUNTIF(Aug!$B21:$AQ21,"PL")</f>
        <v>0</v>
      </c>
      <c r="AV21" s="10">
        <f>COUNTIF(Aug!$B21:$AQ21,"OL")</f>
        <v>0</v>
      </c>
    </row>
    <row r="22" spans="1:48" ht="15">
      <c r="A22" s="123" t="s">
        <v>36</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
        <f>SUM(AR7:AR21)</f>
        <v>42</v>
      </c>
      <c r="AS22" s="12">
        <f>SUM(AS7:AS21)</f>
        <v>19</v>
      </c>
      <c r="AT22" s="12">
        <f>SUM(AR22:AS22)</f>
        <v>61</v>
      </c>
      <c r="AU22" s="12">
        <f>SUM(AU7:AU21)</f>
        <v>5</v>
      </c>
      <c r="AV22" s="13">
        <f>SUM(AV7:AV21)</f>
        <v>0</v>
      </c>
    </row>
    <row r="23" spans="1:48" ht="14.2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60"/>
      <c r="AT23" s="60"/>
      <c r="AU23" s="6"/>
      <c r="AV23" s="7"/>
    </row>
    <row r="24" spans="1:48" ht="16.5" customHeight="1">
      <c r="A24" s="126" t="s">
        <v>37</v>
      </c>
      <c r="B24" s="128">
        <v>1</v>
      </c>
      <c r="C24" s="167" t="s">
        <v>38</v>
      </c>
      <c r="D24" s="167"/>
      <c r="E24" s="167"/>
      <c r="F24" s="167"/>
      <c r="G24" s="167"/>
      <c r="H24" s="167"/>
      <c r="I24" s="142" t="s">
        <v>62</v>
      </c>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4"/>
    </row>
    <row r="25" spans="1:48" ht="14.25">
      <c r="A25" s="127"/>
      <c r="B25" s="128"/>
      <c r="C25" s="167"/>
      <c r="D25" s="167"/>
      <c r="E25" s="167"/>
      <c r="F25" s="167"/>
      <c r="G25" s="167"/>
      <c r="H25" s="167"/>
      <c r="I25" s="145"/>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7"/>
    </row>
    <row r="26" spans="1:48" ht="16.5" customHeight="1">
      <c r="A26" s="127"/>
      <c r="B26" s="129" t="s">
        <v>21</v>
      </c>
      <c r="C26" s="78" t="s">
        <v>40</v>
      </c>
      <c r="D26" s="79"/>
      <c r="E26" s="79"/>
      <c r="F26" s="79"/>
      <c r="G26" s="79"/>
      <c r="H26" s="79"/>
      <c r="I26" s="142" t="s">
        <v>41</v>
      </c>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4"/>
    </row>
    <row r="27" spans="1:48" ht="14.25">
      <c r="A27" s="127"/>
      <c r="B27" s="130"/>
      <c r="C27" s="81"/>
      <c r="D27" s="82"/>
      <c r="E27" s="82"/>
      <c r="F27" s="82"/>
      <c r="G27" s="82"/>
      <c r="H27" s="82"/>
      <c r="I27" s="148"/>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50"/>
    </row>
    <row r="28" spans="1:48" ht="16.5" customHeight="1">
      <c r="A28" s="127"/>
      <c r="B28" s="130"/>
      <c r="C28" s="81"/>
      <c r="D28" s="82"/>
      <c r="E28" s="82"/>
      <c r="F28" s="82"/>
      <c r="G28" s="82"/>
      <c r="H28" s="82"/>
      <c r="I28" s="148"/>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50"/>
    </row>
    <row r="29" spans="1:48" ht="14.25">
      <c r="A29" s="127"/>
      <c r="B29" s="131"/>
      <c r="C29" s="84"/>
      <c r="D29" s="85"/>
      <c r="E29" s="85"/>
      <c r="F29" s="85"/>
      <c r="G29" s="85"/>
      <c r="H29" s="85"/>
      <c r="I29" s="145"/>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7"/>
    </row>
    <row r="30" spans="1:48" ht="16.5" customHeight="1">
      <c r="A30" s="127"/>
      <c r="B30" s="132" t="s">
        <v>42</v>
      </c>
      <c r="C30" s="160" t="s">
        <v>43</v>
      </c>
      <c r="D30" s="160"/>
      <c r="E30" s="160"/>
      <c r="F30" s="160"/>
      <c r="G30" s="160"/>
      <c r="H30" s="160"/>
      <c r="I30" s="142" t="s">
        <v>44</v>
      </c>
      <c r="J30" s="143"/>
      <c r="K30" s="143"/>
      <c r="L30" s="143"/>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43"/>
      <c r="AO30" s="143"/>
      <c r="AP30" s="143"/>
      <c r="AQ30" s="143"/>
      <c r="AR30" s="143"/>
      <c r="AS30" s="143"/>
      <c r="AT30" s="143"/>
      <c r="AU30" s="143"/>
      <c r="AV30" s="144"/>
    </row>
    <row r="31" spans="1:48" ht="14.25">
      <c r="A31" s="127"/>
      <c r="B31" s="132"/>
      <c r="C31" s="160"/>
      <c r="D31" s="160"/>
      <c r="E31" s="160"/>
      <c r="F31" s="160"/>
      <c r="G31" s="160"/>
      <c r="H31" s="160"/>
      <c r="I31" s="145"/>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7"/>
    </row>
    <row r="32" spans="1:48" ht="16.5" customHeight="1">
      <c r="A32" s="127"/>
      <c r="B32" s="96" t="s">
        <v>45</v>
      </c>
      <c r="C32" s="160" t="s">
        <v>46</v>
      </c>
      <c r="D32" s="160"/>
      <c r="E32" s="160"/>
      <c r="F32" s="160"/>
      <c r="G32" s="160"/>
      <c r="H32" s="160"/>
      <c r="I32" s="142" t="s">
        <v>47</v>
      </c>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4"/>
    </row>
    <row r="33" spans="1:48" ht="14.25">
      <c r="A33" s="127"/>
      <c r="B33" s="96"/>
      <c r="C33" s="160"/>
      <c r="D33" s="160"/>
      <c r="E33" s="160"/>
      <c r="F33" s="160"/>
      <c r="G33" s="160"/>
      <c r="H33" s="160"/>
      <c r="I33" s="145"/>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7"/>
    </row>
    <row r="34" spans="1:48" ht="16.5" customHeight="1">
      <c r="A34" s="127"/>
      <c r="B34" s="97">
        <v>7</v>
      </c>
      <c r="C34" s="161" t="s">
        <v>48</v>
      </c>
      <c r="D34" s="161"/>
      <c r="E34" s="161"/>
      <c r="F34" s="161"/>
      <c r="G34" s="161"/>
      <c r="H34" s="162"/>
      <c r="I34" s="154" t="s">
        <v>56</v>
      </c>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6"/>
    </row>
    <row r="35" spans="1:48" ht="14.25">
      <c r="A35" s="127"/>
      <c r="B35" s="97"/>
      <c r="C35" s="162"/>
      <c r="D35" s="162"/>
      <c r="E35" s="162"/>
      <c r="F35" s="162"/>
      <c r="G35" s="162"/>
      <c r="H35" s="162"/>
      <c r="I35" s="157"/>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9"/>
    </row>
    <row r="36" spans="1:48" ht="16.5" customHeight="1">
      <c r="A36" s="127"/>
      <c r="B36" s="97">
        <v>6</v>
      </c>
      <c r="C36" s="111" t="s">
        <v>49</v>
      </c>
      <c r="D36" s="112"/>
      <c r="E36" s="112"/>
      <c r="F36" s="112"/>
      <c r="G36" s="112"/>
      <c r="H36" s="112"/>
      <c r="I36" s="154" t="s">
        <v>57</v>
      </c>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6"/>
    </row>
    <row r="37" spans="1:48" ht="14.25">
      <c r="A37" s="127"/>
      <c r="B37" s="97"/>
      <c r="C37" s="114"/>
      <c r="D37" s="115"/>
      <c r="E37" s="115"/>
      <c r="F37" s="115"/>
      <c r="G37" s="115"/>
      <c r="H37" s="115"/>
      <c r="I37" s="157"/>
      <c r="J37" s="158"/>
      <c r="K37" s="158"/>
      <c r="L37" s="158"/>
      <c r="M37" s="158"/>
      <c r="N37" s="158"/>
      <c r="O37" s="158"/>
      <c r="P37" s="158"/>
      <c r="Q37" s="158"/>
      <c r="R37" s="158"/>
      <c r="S37" s="158"/>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9"/>
    </row>
    <row r="38" spans="1:48" ht="16.5" customHeight="1">
      <c r="A38" s="127"/>
      <c r="B38" s="97">
        <v>3</v>
      </c>
      <c r="C38" s="161" t="s">
        <v>50</v>
      </c>
      <c r="D38" s="161"/>
      <c r="E38" s="161"/>
      <c r="F38" s="161"/>
      <c r="G38" s="161"/>
      <c r="H38" s="162"/>
      <c r="I38" s="154" t="s">
        <v>58</v>
      </c>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6"/>
    </row>
    <row r="39" spans="1:48" ht="14.25">
      <c r="A39" s="127"/>
      <c r="B39" s="97"/>
      <c r="C39" s="162"/>
      <c r="D39" s="162"/>
      <c r="E39" s="162"/>
      <c r="F39" s="162"/>
      <c r="G39" s="162"/>
      <c r="H39" s="162"/>
      <c r="I39" s="157"/>
      <c r="J39" s="158"/>
      <c r="K39" s="158"/>
      <c r="L39" s="158"/>
      <c r="M39" s="158"/>
      <c r="N39" s="158"/>
      <c r="O39" s="158"/>
      <c r="P39" s="158"/>
      <c r="Q39" s="158"/>
      <c r="R39" s="158"/>
      <c r="S39" s="158"/>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9"/>
    </row>
    <row r="40" spans="1:48" ht="16.5" customHeight="1">
      <c r="A40" s="127"/>
      <c r="B40" s="97">
        <v>2</v>
      </c>
      <c r="C40" s="161" t="s">
        <v>51</v>
      </c>
      <c r="D40" s="161"/>
      <c r="E40" s="161"/>
      <c r="F40" s="161"/>
      <c r="G40" s="161"/>
      <c r="H40" s="162"/>
      <c r="I40" s="154" t="s">
        <v>63</v>
      </c>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6"/>
    </row>
    <row r="41" spans="1:48" ht="14.25">
      <c r="A41" s="127"/>
      <c r="B41" s="98"/>
      <c r="C41" s="165"/>
      <c r="D41" s="165"/>
      <c r="E41" s="165"/>
      <c r="F41" s="165"/>
      <c r="G41" s="165"/>
      <c r="H41" s="165"/>
      <c r="I41" s="157"/>
      <c r="J41" s="158"/>
      <c r="K41" s="158"/>
      <c r="L41" s="158"/>
      <c r="M41" s="158"/>
      <c r="N41" s="158"/>
      <c r="O41" s="158"/>
      <c r="P41" s="158"/>
      <c r="Q41" s="158"/>
      <c r="R41" s="158"/>
      <c r="S41" s="158"/>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9"/>
    </row>
    <row r="42" spans="1:48" ht="183.75" customHeight="1">
      <c r="A42" s="164" t="s">
        <v>52</v>
      </c>
      <c r="B42" s="164"/>
      <c r="C42" s="164"/>
      <c r="D42" s="164"/>
      <c r="E42" s="164"/>
      <c r="F42" s="164"/>
      <c r="G42" s="164"/>
      <c r="H42" s="164"/>
      <c r="I42" s="136" t="s">
        <v>64</v>
      </c>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8"/>
    </row>
  </sheetData>
  <mergeCells count="65">
    <mergeCell ref="AU3:AV3"/>
    <mergeCell ref="H6:K6"/>
    <mergeCell ref="F5:G5"/>
    <mergeCell ref="I30:AV31"/>
    <mergeCell ref="I38:AV39"/>
    <mergeCell ref="AG5:AH5"/>
    <mergeCell ref="C38:H39"/>
    <mergeCell ref="A23:AR23"/>
    <mergeCell ref="AU4:AU6"/>
    <mergeCell ref="AV4:AV6"/>
    <mergeCell ref="D4:E4"/>
    <mergeCell ref="F4:G4"/>
    <mergeCell ref="B36:B37"/>
    <mergeCell ref="B3:AQ3"/>
    <mergeCell ref="B30:B31"/>
    <mergeCell ref="AR3:AT3"/>
    <mergeCell ref="B38:B39"/>
    <mergeCell ref="X4:Y4"/>
    <mergeCell ref="A4:A6"/>
    <mergeCell ref="AI4:AJ4"/>
    <mergeCell ref="AR4:AR6"/>
    <mergeCell ref="X5:Y5"/>
    <mergeCell ref="D5:E5"/>
    <mergeCell ref="C34:H35"/>
    <mergeCell ref="L4:M4"/>
    <mergeCell ref="L5:M5"/>
    <mergeCell ref="I34:AV35"/>
    <mergeCell ref="A22:AQ22"/>
    <mergeCell ref="P5:Q5"/>
    <mergeCell ref="Z5:AA5"/>
    <mergeCell ref="P4:Q4"/>
    <mergeCell ref="Z4:AA4"/>
    <mergeCell ref="A42:H42"/>
    <mergeCell ref="I42:AV42"/>
    <mergeCell ref="B40:B41"/>
    <mergeCell ref="C40:H41"/>
    <mergeCell ref="I40:AV41"/>
    <mergeCell ref="A24:A41"/>
    <mergeCell ref="B24:B25"/>
    <mergeCell ref="C24:H25"/>
    <mergeCell ref="I24:AV25"/>
    <mergeCell ref="B26:B29"/>
    <mergeCell ref="C26:H29"/>
    <mergeCell ref="I26:AV29"/>
    <mergeCell ref="C36:H37"/>
    <mergeCell ref="B32:B33"/>
    <mergeCell ref="I36:AV37"/>
    <mergeCell ref="B34:B35"/>
    <mergeCell ref="C32:H33"/>
    <mergeCell ref="AG4:AH4"/>
    <mergeCell ref="N4:O4"/>
    <mergeCell ref="AP4:AQ4"/>
    <mergeCell ref="T6:W6"/>
    <mergeCell ref="I32:AV33"/>
    <mergeCell ref="AS4:AS6"/>
    <mergeCell ref="AK6:AO6"/>
    <mergeCell ref="R4:S4"/>
    <mergeCell ref="R5:S5"/>
    <mergeCell ref="AP5:AQ5"/>
    <mergeCell ref="N5:O5"/>
    <mergeCell ref="AT4:AT6"/>
    <mergeCell ref="C30:H31"/>
    <mergeCell ref="AI5:AJ5"/>
    <mergeCell ref="AB6:AF6"/>
    <mergeCell ref="B6:C6"/>
  </mergeCells>
  <conditionalFormatting sqref="B9:D9 B7 E7:N7 B13:P13 C10:O10 B15:I15 C14 W14:AG14 AJ14:AN14 B19:Z19 B17 D17:K17 M17:AB17 AL17:AQ17 B21:F21 B20 D20:G20 L20:P20 AQ20 B8:H8 J8:L8 N8:AA8 AC8:AQ8 F9:T9 V9:AF9 AH9:AQ9 B18:V18 X18 AE18:AK18 Q10:AD10 AF10:AK10 AM10:AQ10 B11:G11 I11:R11 T11:W11 AO11:AQ11 B12:E12 G12:I12 K12:AH12 AP12:AQ12 B16:F16 H16:J16 H21:M21 O21:AQ21 P7:S7 S15:V15 Y20:AH20 AA16:AI16 AB19:AL19 AK16:AQ16 L16:Y16 Y11:AM11 I20:J20 K15:Q15 R20:S20 U20:W20 AN18:AP19 AP14:AQ14 AJ12:AN12 E14:U14 X15 Z18:AC18 AP7:AQ7 AG13:AO13 AQ13 R13:AE13 AG7:AN7 AD17:AJ17 AD7:AE7 U7:AA7 Z15:AQ15 AJ20:AO20">
    <cfRule type="expression" dxfId="352" priority="213" stopIfTrue="1">
      <formula>B7=KeyOL</formula>
    </cfRule>
    <cfRule type="expression" dxfId="351" priority="214" stopIfTrue="1">
      <formula>B7=KeyPL</formula>
    </cfRule>
    <cfRule type="expression" dxfId="350" priority="215" stopIfTrue="1">
      <formula>B7=KeyCD</formula>
    </cfRule>
  </conditionalFormatting>
  <conditionalFormatting sqref="C7">
    <cfRule type="expression" dxfId="349" priority="205" stopIfTrue="1">
      <formula>C7=KeyOL</formula>
    </cfRule>
    <cfRule type="expression" dxfId="348" priority="206" stopIfTrue="1">
      <formula>C7=KeyPL</formula>
    </cfRule>
    <cfRule type="expression" dxfId="347" priority="207" stopIfTrue="1">
      <formula>C7=KeyCD</formula>
    </cfRule>
  </conditionalFormatting>
  <conditionalFormatting sqref="B10">
    <cfRule type="expression" dxfId="346" priority="202" stopIfTrue="1">
      <formula>B10=KeyOL</formula>
    </cfRule>
    <cfRule type="expression" dxfId="345" priority="203" stopIfTrue="1">
      <formula>B10=KeyPL</formula>
    </cfRule>
    <cfRule type="expression" dxfId="344" priority="204" stopIfTrue="1">
      <formula>B10=KeyCD</formula>
    </cfRule>
  </conditionalFormatting>
  <conditionalFormatting sqref="B14">
    <cfRule type="expression" dxfId="343" priority="199" stopIfTrue="1">
      <formula>B14=KeyOL</formula>
    </cfRule>
    <cfRule type="expression" dxfId="342" priority="200" stopIfTrue="1">
      <formula>B14=KeyPL</formula>
    </cfRule>
    <cfRule type="expression" dxfId="341" priority="201" stopIfTrue="1">
      <formula>B14=KeyCD</formula>
    </cfRule>
  </conditionalFormatting>
  <conditionalFormatting sqref="V10">
    <cfRule type="expression" dxfId="340" priority="196" stopIfTrue="1">
      <formula>V10=KeyOL</formula>
    </cfRule>
    <cfRule type="expression" dxfId="339" priority="197" stopIfTrue="1">
      <formula>V10=KeyPL</formula>
    </cfRule>
    <cfRule type="expression" dxfId="338" priority="198" stopIfTrue="1">
      <formula>V10=KeyCD</formula>
    </cfRule>
  </conditionalFormatting>
  <conditionalFormatting sqref="AI14">
    <cfRule type="expression" dxfId="337" priority="193" stopIfTrue="1">
      <formula>AI14=KeyOL</formula>
    </cfRule>
    <cfRule type="expression" dxfId="336" priority="194" stopIfTrue="1">
      <formula>AI14=KeyPL</formula>
    </cfRule>
    <cfRule type="expression" dxfId="335" priority="195" stopIfTrue="1">
      <formula>AI14=KeyCD</formula>
    </cfRule>
  </conditionalFormatting>
  <conditionalFormatting sqref="C17">
    <cfRule type="expression" dxfId="334" priority="190" stopIfTrue="1">
      <formula>C17=KeyOL</formula>
    </cfRule>
    <cfRule type="expression" dxfId="333" priority="191" stopIfTrue="1">
      <formula>C17=KeyPL</formula>
    </cfRule>
    <cfRule type="expression" dxfId="332" priority="192" stopIfTrue="1">
      <formula>C17=KeyCD</formula>
    </cfRule>
  </conditionalFormatting>
  <conditionalFormatting sqref="AB15">
    <cfRule type="expression" dxfId="331" priority="187" stopIfTrue="1">
      <formula>AB15=KeyOL</formula>
    </cfRule>
    <cfRule type="expression" dxfId="330" priority="188" stopIfTrue="1">
      <formula>AB15=KeyPL</formula>
    </cfRule>
    <cfRule type="expression" dxfId="329" priority="189" stopIfTrue="1">
      <formula>AB15=KeyCD</formula>
    </cfRule>
  </conditionalFormatting>
  <conditionalFormatting sqref="L17">
    <cfRule type="expression" dxfId="328" priority="184" stopIfTrue="1">
      <formula>L17=KeyOL</formula>
    </cfRule>
    <cfRule type="expression" dxfId="327" priority="185" stopIfTrue="1">
      <formula>L17=KeyPL</formula>
    </cfRule>
    <cfRule type="expression" dxfId="326" priority="186" stopIfTrue="1">
      <formula>L17=KeyCD</formula>
    </cfRule>
  </conditionalFormatting>
  <conditionalFormatting sqref="AK17">
    <cfRule type="expression" dxfId="325" priority="181" stopIfTrue="1">
      <formula>AK17=KeyOL</formula>
    </cfRule>
    <cfRule type="expression" dxfId="324" priority="182" stopIfTrue="1">
      <formula>AK17=KeyPL</formula>
    </cfRule>
    <cfRule type="expression" dxfId="323" priority="183" stopIfTrue="1">
      <formula>AK17=KeyCD</formula>
    </cfRule>
  </conditionalFormatting>
  <conditionalFormatting sqref="C20">
    <cfRule type="expression" dxfId="322" priority="178" stopIfTrue="1">
      <formula>C20=KeyOL</formula>
    </cfRule>
    <cfRule type="expression" dxfId="321" priority="179" stopIfTrue="1">
      <formula>C20=KeyPL</formula>
    </cfRule>
    <cfRule type="expression" dxfId="320" priority="180" stopIfTrue="1">
      <formula>C20=KeyCD</formula>
    </cfRule>
  </conditionalFormatting>
  <conditionalFormatting sqref="K20">
    <cfRule type="expression" dxfId="319" priority="175" stopIfTrue="1">
      <formula>K20=KeyOL</formula>
    </cfRule>
    <cfRule type="expression" dxfId="318" priority="176" stopIfTrue="1">
      <formula>K20=KeyPL</formula>
    </cfRule>
    <cfRule type="expression" dxfId="317" priority="177" stopIfTrue="1">
      <formula>K20=KeyCD</formula>
    </cfRule>
  </conditionalFormatting>
  <conditionalFormatting sqref="Q20">
    <cfRule type="expression" dxfId="316" priority="172" stopIfTrue="1">
      <formula>Q20=KeyOL</formula>
    </cfRule>
    <cfRule type="expression" dxfId="315" priority="173" stopIfTrue="1">
      <formula>Q20=KeyPL</formula>
    </cfRule>
    <cfRule type="expression" dxfId="314" priority="174" stopIfTrue="1">
      <formula>Q20=KeyCD</formula>
    </cfRule>
  </conditionalFormatting>
  <conditionalFormatting sqref="D7">
    <cfRule type="expression" dxfId="313" priority="169" stopIfTrue="1">
      <formula>D7=KeyOL</formula>
    </cfRule>
    <cfRule type="expression" dxfId="312" priority="170" stopIfTrue="1">
      <formula>D7=KeyPL</formula>
    </cfRule>
    <cfRule type="expression" dxfId="311" priority="171" stopIfTrue="1">
      <formula>D7=KeyCD</formula>
    </cfRule>
  </conditionalFormatting>
  <conditionalFormatting sqref="T7">
    <cfRule type="expression" dxfId="310" priority="166" stopIfTrue="1">
      <formula>T7=KeyOL</formula>
    </cfRule>
    <cfRule type="expression" dxfId="309" priority="167" stopIfTrue="1">
      <formula>T7=KeyPL</formula>
    </cfRule>
    <cfRule type="expression" dxfId="308" priority="168" stopIfTrue="1">
      <formula>T7=KeyCD</formula>
    </cfRule>
  </conditionalFormatting>
  <conditionalFormatting sqref="I8">
    <cfRule type="expression" dxfId="307" priority="163" stopIfTrue="1">
      <formula>I8=KeyOL</formula>
    </cfRule>
    <cfRule type="expression" dxfId="306" priority="164" stopIfTrue="1">
      <formula>I8=KeyPL</formula>
    </cfRule>
    <cfRule type="expression" dxfId="305" priority="165" stopIfTrue="1">
      <formula>I8=KeyCD</formula>
    </cfRule>
  </conditionalFormatting>
  <conditionalFormatting sqref="M8">
    <cfRule type="expression" dxfId="304" priority="160" stopIfTrue="1">
      <formula>M8=KeyOL</formula>
    </cfRule>
    <cfRule type="expression" dxfId="303" priority="161" stopIfTrue="1">
      <formula>M8=KeyPL</formula>
    </cfRule>
    <cfRule type="expression" dxfId="302" priority="162" stopIfTrue="1">
      <formula>M8=KeyCD</formula>
    </cfRule>
  </conditionalFormatting>
  <conditionalFormatting sqref="AC8">
    <cfRule type="expression" dxfId="301" priority="157" stopIfTrue="1">
      <formula>AC8=KeyOL</formula>
    </cfRule>
    <cfRule type="expression" dxfId="300" priority="158" stopIfTrue="1">
      <formula>AC8=KeyPL</formula>
    </cfRule>
    <cfRule type="expression" dxfId="299" priority="159" stopIfTrue="1">
      <formula>AC8=KeyCD</formula>
    </cfRule>
  </conditionalFormatting>
  <conditionalFormatting sqref="E9">
    <cfRule type="expression" dxfId="298" priority="154" stopIfTrue="1">
      <formula>E9=KeyOL</formula>
    </cfRule>
    <cfRule type="expression" dxfId="297" priority="155" stopIfTrue="1">
      <formula>E9=KeyPL</formula>
    </cfRule>
    <cfRule type="expression" dxfId="296" priority="156" stopIfTrue="1">
      <formula>E9=KeyCD</formula>
    </cfRule>
  </conditionalFormatting>
  <conditionalFormatting sqref="U9">
    <cfRule type="expression" dxfId="295" priority="151" stopIfTrue="1">
      <formula>U9=KeyOL</formula>
    </cfRule>
    <cfRule type="expression" dxfId="294" priority="152" stopIfTrue="1">
      <formula>U9=KeyPL</formula>
    </cfRule>
    <cfRule type="expression" dxfId="293" priority="153" stopIfTrue="1">
      <formula>U9=KeyCD</formula>
    </cfRule>
  </conditionalFormatting>
  <conditionalFormatting sqref="AG9">
    <cfRule type="expression" dxfId="292" priority="148" stopIfTrue="1">
      <formula>AG9=KeyOL</formula>
    </cfRule>
    <cfRule type="expression" dxfId="291" priority="149" stopIfTrue="1">
      <formula>AG9=KeyPL</formula>
    </cfRule>
    <cfRule type="expression" dxfId="290" priority="150" stopIfTrue="1">
      <formula>AG9=KeyCD</formula>
    </cfRule>
  </conditionalFormatting>
  <conditionalFormatting sqref="W18">
    <cfRule type="expression" dxfId="289" priority="145" stopIfTrue="1">
      <formula>W18=KeyOL</formula>
    </cfRule>
    <cfRule type="expression" dxfId="288" priority="146" stopIfTrue="1">
      <formula>W18=KeyPL</formula>
    </cfRule>
    <cfRule type="expression" dxfId="287" priority="147" stopIfTrue="1">
      <formula>W18=KeyCD</formula>
    </cfRule>
  </conditionalFormatting>
  <conditionalFormatting sqref="AD14">
    <cfRule type="expression" dxfId="286" priority="142" stopIfTrue="1">
      <formula>AD14=KeyOL</formula>
    </cfRule>
    <cfRule type="expression" dxfId="285" priority="143" stopIfTrue="1">
      <formula>AD14=KeyPL</formula>
    </cfRule>
    <cfRule type="expression" dxfId="284" priority="144" stopIfTrue="1">
      <formula>AD14=KeyCD</formula>
    </cfRule>
  </conditionalFormatting>
  <conditionalFormatting sqref="AL18">
    <cfRule type="expression" dxfId="283" priority="139" stopIfTrue="1">
      <formula>AL18=KeyOL</formula>
    </cfRule>
    <cfRule type="expression" dxfId="282" priority="140" stopIfTrue="1">
      <formula>AL18=KeyPL</formula>
    </cfRule>
    <cfRule type="expression" dxfId="281" priority="141" stopIfTrue="1">
      <formula>AL18=KeyCD</formula>
    </cfRule>
  </conditionalFormatting>
  <conditionalFormatting sqref="AM18">
    <cfRule type="expression" dxfId="280" priority="136" stopIfTrue="1">
      <formula>AM18=KeyOL</formula>
    </cfRule>
    <cfRule type="expression" dxfId="279" priority="137" stopIfTrue="1">
      <formula>AM18=KeyPL</formula>
    </cfRule>
    <cfRule type="expression" dxfId="278" priority="138" stopIfTrue="1">
      <formula>AM18=KeyCD</formula>
    </cfRule>
  </conditionalFormatting>
  <conditionalFormatting sqref="P10">
    <cfRule type="expression" dxfId="277" priority="133" stopIfTrue="1">
      <formula>P10=KeyOL</formula>
    </cfRule>
    <cfRule type="expression" dxfId="276" priority="134" stopIfTrue="1">
      <formula>P10=KeyPL</formula>
    </cfRule>
    <cfRule type="expression" dxfId="275" priority="135" stopIfTrue="1">
      <formula>P10=KeyCD</formula>
    </cfRule>
  </conditionalFormatting>
  <conditionalFormatting sqref="AE18">
    <cfRule type="expression" dxfId="274" priority="130" stopIfTrue="1">
      <formula>AE18=KeyOL</formula>
    </cfRule>
    <cfRule type="expression" dxfId="273" priority="131" stopIfTrue="1">
      <formula>AE18=KeyPL</formula>
    </cfRule>
    <cfRule type="expression" dxfId="272" priority="132" stopIfTrue="1">
      <formula>AE18=KeyCD</formula>
    </cfRule>
  </conditionalFormatting>
  <conditionalFormatting sqref="AL11">
    <cfRule type="expression" dxfId="271" priority="127" stopIfTrue="1">
      <formula>AL11=KeyOL</formula>
    </cfRule>
    <cfRule type="expression" dxfId="270" priority="128" stopIfTrue="1">
      <formula>AL11=KeyPL</formula>
    </cfRule>
    <cfRule type="expression" dxfId="269" priority="129" stopIfTrue="1">
      <formula>AL11=KeyCD</formula>
    </cfRule>
  </conditionalFormatting>
  <conditionalFormatting sqref="H11">
    <cfRule type="expression" dxfId="268" priority="124" stopIfTrue="1">
      <formula>H11=KeyOL</formula>
    </cfRule>
    <cfRule type="expression" dxfId="267" priority="125" stopIfTrue="1">
      <formula>H11=KeyPL</formula>
    </cfRule>
    <cfRule type="expression" dxfId="266" priority="126" stopIfTrue="1">
      <formula>H11=KeyCD</formula>
    </cfRule>
  </conditionalFormatting>
  <conditionalFormatting sqref="S11">
    <cfRule type="expression" dxfId="265" priority="121" stopIfTrue="1">
      <formula>S11=KeyOL</formula>
    </cfRule>
    <cfRule type="expression" dxfId="264" priority="122" stopIfTrue="1">
      <formula>S11=KeyPL</formula>
    </cfRule>
    <cfRule type="expression" dxfId="263" priority="123" stopIfTrue="1">
      <formula>S11=KeyCD</formula>
    </cfRule>
  </conditionalFormatting>
  <conditionalFormatting sqref="AN10">
    <cfRule type="expression" dxfId="262" priority="118" stopIfTrue="1">
      <formula>AN10=KeyOL</formula>
    </cfRule>
    <cfRule type="expression" dxfId="261" priority="119" stopIfTrue="1">
      <formula>AN10=KeyPL</formula>
    </cfRule>
    <cfRule type="expression" dxfId="260" priority="120" stopIfTrue="1">
      <formula>AN10=KeyCD</formula>
    </cfRule>
  </conditionalFormatting>
  <conditionalFormatting sqref="F12">
    <cfRule type="expression" dxfId="259" priority="115" stopIfTrue="1">
      <formula>F12=KeyOL</formula>
    </cfRule>
    <cfRule type="expression" dxfId="258" priority="116" stopIfTrue="1">
      <formula>F12=KeyPL</formula>
    </cfRule>
    <cfRule type="expression" dxfId="257" priority="117" stopIfTrue="1">
      <formula>F12=KeyCD</formula>
    </cfRule>
  </conditionalFormatting>
  <conditionalFormatting sqref="J12">
    <cfRule type="expression" dxfId="256" priority="112" stopIfTrue="1">
      <formula>J12=KeyOL</formula>
    </cfRule>
    <cfRule type="expression" dxfId="255" priority="113" stopIfTrue="1">
      <formula>J12=KeyPL</formula>
    </cfRule>
    <cfRule type="expression" dxfId="254" priority="114" stopIfTrue="1">
      <formula>J12=KeyCD</formula>
    </cfRule>
  </conditionalFormatting>
  <conditionalFormatting sqref="AO12">
    <cfRule type="expression" dxfId="253" priority="109" stopIfTrue="1">
      <formula>AO12=KeyOL</formula>
    </cfRule>
    <cfRule type="expression" dxfId="252" priority="110" stopIfTrue="1">
      <formula>AO12=KeyPL</formula>
    </cfRule>
    <cfRule type="expression" dxfId="251" priority="111" stopIfTrue="1">
      <formula>AO12=KeyCD</formula>
    </cfRule>
  </conditionalFormatting>
  <conditionalFormatting sqref="G16">
    <cfRule type="expression" dxfId="250" priority="106" stopIfTrue="1">
      <formula>G16=KeyOL</formula>
    </cfRule>
    <cfRule type="expression" dxfId="249" priority="107" stopIfTrue="1">
      <formula>G16=KeyPL</formula>
    </cfRule>
    <cfRule type="expression" dxfId="248" priority="108" stopIfTrue="1">
      <formula>G16=KeyCD</formula>
    </cfRule>
  </conditionalFormatting>
  <conditionalFormatting sqref="G21">
    <cfRule type="expression" dxfId="247" priority="103" stopIfTrue="1">
      <formula>G21=KeyOL</formula>
    </cfRule>
    <cfRule type="expression" dxfId="246" priority="104" stopIfTrue="1">
      <formula>G21=KeyPL</formula>
    </cfRule>
    <cfRule type="expression" dxfId="245" priority="105" stopIfTrue="1">
      <formula>G21=KeyCD</formula>
    </cfRule>
  </conditionalFormatting>
  <conditionalFormatting sqref="N21">
    <cfRule type="expression" dxfId="244" priority="100" stopIfTrue="1">
      <formula>N21=KeyOL</formula>
    </cfRule>
    <cfRule type="expression" dxfId="243" priority="101" stopIfTrue="1">
      <formula>N21=KeyPL</formula>
    </cfRule>
    <cfRule type="expression" dxfId="242" priority="102" stopIfTrue="1">
      <formula>N21=KeyCD</formula>
    </cfRule>
  </conditionalFormatting>
  <conditionalFormatting sqref="AO13">
    <cfRule type="expression" dxfId="241" priority="94" stopIfTrue="1">
      <formula>AO13=KeyOL</formula>
    </cfRule>
    <cfRule type="expression" dxfId="240" priority="95" stopIfTrue="1">
      <formula>AO13=KeyPL</formula>
    </cfRule>
    <cfRule type="expression" dxfId="239" priority="96" stopIfTrue="1">
      <formula>AO13=KeyCD</formula>
    </cfRule>
  </conditionalFormatting>
  <conditionalFormatting sqref="O7">
    <cfRule type="expression" dxfId="238" priority="91" stopIfTrue="1">
      <formula>O7=KeyOL</formula>
    </cfRule>
    <cfRule type="expression" dxfId="237" priority="92" stopIfTrue="1">
      <formula>O7=KeyPL</formula>
    </cfRule>
    <cfRule type="expression" dxfId="236" priority="93" stopIfTrue="1">
      <formula>O7=KeyCD</formula>
    </cfRule>
  </conditionalFormatting>
  <conditionalFormatting sqref="AP15">
    <cfRule type="expression" dxfId="235" priority="88" stopIfTrue="1">
      <formula>AP15=KeyOL</formula>
    </cfRule>
    <cfRule type="expression" dxfId="234" priority="89" stopIfTrue="1">
      <formula>AP15=KeyPL</formula>
    </cfRule>
    <cfRule type="expression" dxfId="233" priority="90" stopIfTrue="1">
      <formula>AP15=KeyCD</formula>
    </cfRule>
  </conditionalFormatting>
  <conditionalFormatting sqref="X20">
    <cfRule type="expression" dxfId="232" priority="85" stopIfTrue="1">
      <formula>X20=KeyOL</formula>
    </cfRule>
    <cfRule type="expression" dxfId="231" priority="86" stopIfTrue="1">
      <formula>X20=KeyPL</formula>
    </cfRule>
    <cfRule type="expression" dxfId="230" priority="87" stopIfTrue="1">
      <formula>X20=KeyCD</formula>
    </cfRule>
  </conditionalFormatting>
  <conditionalFormatting sqref="Y15">
    <cfRule type="expression" dxfId="229" priority="82" stopIfTrue="1">
      <formula>Y15=KeyOL</formula>
    </cfRule>
    <cfRule type="expression" dxfId="228" priority="83" stopIfTrue="1">
      <formula>Y15=KeyPL</formula>
    </cfRule>
    <cfRule type="expression" dxfId="227" priority="84" stopIfTrue="1">
      <formula>Y15=KeyCD</formula>
    </cfRule>
  </conditionalFormatting>
  <conditionalFormatting sqref="Z16">
    <cfRule type="expression" dxfId="226" priority="79" stopIfTrue="1">
      <formula>Z16=KeyOL</formula>
    </cfRule>
    <cfRule type="expression" dxfId="225" priority="80" stopIfTrue="1">
      <formula>Z16=KeyPL</formula>
    </cfRule>
    <cfRule type="expression" dxfId="224" priority="81" stopIfTrue="1">
      <formula>Z16=KeyCD</formula>
    </cfRule>
  </conditionalFormatting>
  <conditionalFormatting sqref="AA19">
    <cfRule type="expression" dxfId="223" priority="76" stopIfTrue="1">
      <formula>AA19=KeyOL</formula>
    </cfRule>
    <cfRule type="expression" dxfId="222" priority="77" stopIfTrue="1">
      <formula>AA19=KeyPL</formula>
    </cfRule>
    <cfRule type="expression" dxfId="221" priority="78" stopIfTrue="1">
      <formula>AA19=KeyCD</formula>
    </cfRule>
  </conditionalFormatting>
  <conditionalFormatting sqref="AJ16">
    <cfRule type="expression" dxfId="220" priority="73" stopIfTrue="1">
      <formula>AJ16=KeyOL</formula>
    </cfRule>
    <cfRule type="expression" dxfId="219" priority="74" stopIfTrue="1">
      <formula>AJ16=KeyPL</formula>
    </cfRule>
    <cfRule type="expression" dxfId="218" priority="75" stopIfTrue="1">
      <formula>AJ16=KeyCD</formula>
    </cfRule>
  </conditionalFormatting>
  <conditionalFormatting sqref="AQ18">
    <cfRule type="expression" dxfId="217" priority="70" stopIfTrue="1">
      <formula>AQ18=KeyOL</formula>
    </cfRule>
    <cfRule type="expression" dxfId="216" priority="71" stopIfTrue="1">
      <formula>AQ18=KeyPL</formula>
    </cfRule>
    <cfRule type="expression" dxfId="215" priority="72" stopIfTrue="1">
      <formula>AQ18=KeyCD</formula>
    </cfRule>
  </conditionalFormatting>
  <conditionalFormatting sqref="AQ19">
    <cfRule type="expression" dxfId="214" priority="67" stopIfTrue="1">
      <formula>AQ19=KeyOL</formula>
    </cfRule>
    <cfRule type="expression" dxfId="213" priority="68" stopIfTrue="1">
      <formula>AQ19=KeyPL</formula>
    </cfRule>
    <cfRule type="expression" dxfId="212" priority="69" stopIfTrue="1">
      <formula>AQ19=KeyCD</formula>
    </cfRule>
  </conditionalFormatting>
  <conditionalFormatting sqref="K16">
    <cfRule type="expression" dxfId="211" priority="64" stopIfTrue="1">
      <formula>K16=KeyOL</formula>
    </cfRule>
    <cfRule type="expression" dxfId="210" priority="65" stopIfTrue="1">
      <formula>K16=KeyPL</formula>
    </cfRule>
    <cfRule type="expression" dxfId="209" priority="66" stopIfTrue="1">
      <formula>K16=KeyCD</formula>
    </cfRule>
  </conditionalFormatting>
  <conditionalFormatting sqref="X11">
    <cfRule type="expression" dxfId="208" priority="61" stopIfTrue="1">
      <formula>X11=KeyOL</formula>
    </cfRule>
    <cfRule type="expression" dxfId="207" priority="62" stopIfTrue="1">
      <formula>X11=KeyPL</formula>
    </cfRule>
    <cfRule type="expression" dxfId="206" priority="63" stopIfTrue="1">
      <formula>X11=KeyCD</formula>
    </cfRule>
  </conditionalFormatting>
  <conditionalFormatting sqref="H20">
    <cfRule type="expression" dxfId="205" priority="58" stopIfTrue="1">
      <formula>H20=KeyOL</formula>
    </cfRule>
    <cfRule type="expression" dxfId="204" priority="59" stopIfTrue="1">
      <formula>H20=KeyPL</formula>
    </cfRule>
    <cfRule type="expression" dxfId="203" priority="60" stopIfTrue="1">
      <formula>H20=KeyCD</formula>
    </cfRule>
  </conditionalFormatting>
  <conditionalFormatting sqref="J15">
    <cfRule type="expression" dxfId="202" priority="55" stopIfTrue="1">
      <formula>J15=KeyOL</formula>
    </cfRule>
    <cfRule type="expression" dxfId="201" priority="56" stopIfTrue="1">
      <formula>J15=KeyPL</formula>
    </cfRule>
    <cfRule type="expression" dxfId="200" priority="57" stopIfTrue="1">
      <formula>J15=KeyCD</formula>
    </cfRule>
  </conditionalFormatting>
  <conditionalFormatting sqref="R13">
    <cfRule type="expression" dxfId="199" priority="49" stopIfTrue="1">
      <formula>R13=KeyOL</formula>
    </cfRule>
    <cfRule type="expression" dxfId="198" priority="50" stopIfTrue="1">
      <formula>R13=KeyPL</formula>
    </cfRule>
    <cfRule type="expression" dxfId="197" priority="51" stopIfTrue="1">
      <formula>R13=KeyCD</formula>
    </cfRule>
  </conditionalFormatting>
  <conditionalFormatting sqref="T20">
    <cfRule type="expression" dxfId="196" priority="40" stopIfTrue="1">
      <formula>T20=KeyOL</formula>
    </cfRule>
    <cfRule type="expression" dxfId="195" priority="41" stopIfTrue="1">
      <formula>T20=KeyPL</formula>
    </cfRule>
    <cfRule type="expression" dxfId="194" priority="42" stopIfTrue="1">
      <formula>T20=KeyCD</formula>
    </cfRule>
  </conditionalFormatting>
  <conditionalFormatting sqref="AM19">
    <cfRule type="expression" dxfId="193" priority="34" stopIfTrue="1">
      <formula>AM19=KeyOL</formula>
    </cfRule>
    <cfRule type="expression" dxfId="192" priority="35" stopIfTrue="1">
      <formula>AM19=KeyPL</formula>
    </cfRule>
    <cfRule type="expression" dxfId="191" priority="36" stopIfTrue="1">
      <formula>AM19=KeyCD</formula>
    </cfRule>
  </conditionalFormatting>
  <conditionalFormatting sqref="AH14">
    <cfRule type="expression" dxfId="190" priority="28" stopIfTrue="1">
      <formula>AH14=KeyOL</formula>
    </cfRule>
    <cfRule type="expression" dxfId="189" priority="29" stopIfTrue="1">
      <formula>AH14=KeyPL</formula>
    </cfRule>
    <cfRule type="expression" dxfId="188" priority="30" stopIfTrue="1">
      <formula>AH14=KeyCD</formula>
    </cfRule>
  </conditionalFormatting>
  <conditionalFormatting sqref="AO14">
    <cfRule type="expression" dxfId="187" priority="25" stopIfTrue="1">
      <formula>AO14=KeyOL</formula>
    </cfRule>
    <cfRule type="expression" dxfId="186" priority="26" stopIfTrue="1">
      <formula>AO14=KeyPL</formula>
    </cfRule>
    <cfRule type="expression" dxfId="185" priority="27" stopIfTrue="1">
      <formula>AO14=KeyCD</formula>
    </cfRule>
  </conditionalFormatting>
  <conditionalFormatting sqref="AI12">
    <cfRule type="expression" dxfId="184" priority="22" stopIfTrue="1">
      <formula>AI12=KeyOL</formula>
    </cfRule>
    <cfRule type="expression" dxfId="183" priority="23" stopIfTrue="1">
      <formula>AI12=KeyPL</formula>
    </cfRule>
    <cfRule type="expression" dxfId="182" priority="24" stopIfTrue="1">
      <formula>AI12=KeyCD</formula>
    </cfRule>
  </conditionalFormatting>
  <conditionalFormatting sqref="D14">
    <cfRule type="expression" dxfId="181" priority="13" stopIfTrue="1">
      <formula>D14=KeyOL</formula>
    </cfRule>
    <cfRule type="expression" dxfId="180" priority="14" stopIfTrue="1">
      <formula>D14=KeyPL</formula>
    </cfRule>
    <cfRule type="expression" dxfId="179" priority="15" stopIfTrue="1">
      <formula>D14=KeyCD</formula>
    </cfRule>
  </conditionalFormatting>
  <conditionalFormatting sqref="W15">
    <cfRule type="expression" dxfId="178" priority="10" stopIfTrue="1">
      <formula>W15=KeyOL</formula>
    </cfRule>
    <cfRule type="expression" dxfId="177" priority="11" stopIfTrue="1">
      <formula>W15=KeyPL</formula>
    </cfRule>
    <cfRule type="expression" dxfId="176" priority="12" stopIfTrue="1">
      <formula>W15=KeyCD</formula>
    </cfRule>
  </conditionalFormatting>
  <conditionalFormatting sqref="Y18">
    <cfRule type="expression" dxfId="175" priority="4" stopIfTrue="1">
      <formula>Y18=KeyOL</formula>
    </cfRule>
    <cfRule type="expression" dxfId="174" priority="5" stopIfTrue="1">
      <formula>Y18=KeyPL</formula>
    </cfRule>
    <cfRule type="expression" dxfId="173" priority="6" stopIfTrue="1">
      <formula>Y18=KeyCD</formula>
    </cfRule>
  </conditionalFormatting>
  <conditionalFormatting sqref="AI20">
    <cfRule type="expression" dxfId="172" priority="1" stopIfTrue="1">
      <formula>AI20=KeyOL</formula>
    </cfRule>
    <cfRule type="expression" dxfId="171" priority="2" stopIfTrue="1">
      <formula>AI20=KeyPL</formula>
    </cfRule>
    <cfRule type="expression" dxfId="170" priority="3" stopIfTrue="1">
      <formula>AI20=KeyCD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218" id="{2963674E-EE0F-496E-AC23-66F368D4D2C5}">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228" id="{F8740429-B16E-4409-8B09-33841BC4F0E6}">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AR7:AT21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42"/>
  <sheetViews>
    <sheetView tabSelected="1" workbookViewId="0">
      <pane xSplit="1" ySplit="6" topLeftCell="B7" activePane="bottomRight" state="frozen"/>
      <selection pane="bottomRight" activeCell="K7" sqref="K7"/>
      <selection pane="bottomLeft"/>
      <selection pane="topRight"/>
    </sheetView>
  </sheetViews>
  <sheetFormatPr defaultRowHeight="16.5"/>
  <cols>
    <col min="1" max="1" width="17.375" style="4" customWidth="1"/>
    <col min="2" max="40" width="4.375" style="4" customWidth="1"/>
    <col min="41" max="43" width="10.75" style="4" customWidth="1"/>
    <col min="44" max="44" width="8.5" style="4" customWidth="1"/>
    <col min="45" max="16384" width="9" style="4"/>
  </cols>
  <sheetData>
    <row r="1" spans="1:45" ht="33.75">
      <c r="A1" s="2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5" ht="33.7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spans="1:45" ht="20.25" customHeight="1">
      <c r="A3" s="15" t="s">
        <v>1</v>
      </c>
      <c r="B3" s="163" t="s">
        <v>65</v>
      </c>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65" t="s">
        <v>3</v>
      </c>
      <c r="AP3" s="66"/>
      <c r="AQ3" s="67"/>
      <c r="AR3" s="65" t="s">
        <v>4</v>
      </c>
      <c r="AS3" s="67"/>
    </row>
    <row r="4" spans="1:45" ht="15">
      <c r="A4" s="133" t="s">
        <v>5</v>
      </c>
      <c r="B4" s="70">
        <v>1</v>
      </c>
      <c r="C4" s="71"/>
      <c r="D4" s="31">
        <v>2</v>
      </c>
      <c r="E4" s="31">
        <v>3</v>
      </c>
      <c r="F4" s="31">
        <v>4</v>
      </c>
      <c r="G4" s="31">
        <v>5</v>
      </c>
      <c r="H4" s="31">
        <v>6</v>
      </c>
      <c r="I4" s="70">
        <v>7</v>
      </c>
      <c r="J4" s="71"/>
      <c r="K4" s="70">
        <v>8</v>
      </c>
      <c r="L4" s="71"/>
      <c r="M4" s="31">
        <v>9</v>
      </c>
      <c r="N4" s="31">
        <v>10</v>
      </c>
      <c r="O4" s="31">
        <v>11</v>
      </c>
      <c r="P4" s="31">
        <v>12</v>
      </c>
      <c r="Q4" s="31">
        <v>13</v>
      </c>
      <c r="R4" s="70">
        <v>14</v>
      </c>
      <c r="S4" s="71"/>
      <c r="T4" s="70">
        <v>15</v>
      </c>
      <c r="U4" s="71"/>
      <c r="V4" s="31">
        <v>16</v>
      </c>
      <c r="W4" s="31">
        <v>17</v>
      </c>
      <c r="X4" s="31">
        <v>18</v>
      </c>
      <c r="Y4" s="31">
        <v>19</v>
      </c>
      <c r="Z4" s="31">
        <v>20</v>
      </c>
      <c r="AA4" s="70">
        <v>21</v>
      </c>
      <c r="AB4" s="71"/>
      <c r="AC4" s="70">
        <v>22</v>
      </c>
      <c r="AD4" s="71"/>
      <c r="AE4" s="31">
        <v>23</v>
      </c>
      <c r="AF4" s="31">
        <v>24</v>
      </c>
      <c r="AG4" s="31">
        <v>25</v>
      </c>
      <c r="AH4" s="31">
        <v>26</v>
      </c>
      <c r="AI4" s="31">
        <v>27</v>
      </c>
      <c r="AJ4" s="70">
        <v>28</v>
      </c>
      <c r="AK4" s="71"/>
      <c r="AL4" s="70">
        <v>29</v>
      </c>
      <c r="AM4" s="71"/>
      <c r="AN4" s="31">
        <v>30</v>
      </c>
      <c r="AO4" s="139" t="s">
        <v>6</v>
      </c>
      <c r="AP4" s="62" t="s">
        <v>7</v>
      </c>
      <c r="AQ4" s="62" t="s">
        <v>8</v>
      </c>
      <c r="AR4" s="90" t="s">
        <v>9</v>
      </c>
      <c r="AS4" s="90" t="s">
        <v>10</v>
      </c>
    </row>
    <row r="5" spans="1:45" ht="16.5" customHeight="1">
      <c r="A5" s="134"/>
      <c r="B5" s="68" t="s">
        <v>12</v>
      </c>
      <c r="C5" s="69"/>
      <c r="D5" s="61" t="s">
        <v>13</v>
      </c>
      <c r="E5" s="61" t="s">
        <v>14</v>
      </c>
      <c r="F5" s="61" t="s">
        <v>15</v>
      </c>
      <c r="G5" s="61" t="s">
        <v>16</v>
      </c>
      <c r="H5" s="61" t="s">
        <v>17</v>
      </c>
      <c r="I5" s="68" t="s">
        <v>11</v>
      </c>
      <c r="J5" s="69"/>
      <c r="K5" s="68" t="s">
        <v>12</v>
      </c>
      <c r="L5" s="69"/>
      <c r="M5" s="61" t="s">
        <v>13</v>
      </c>
      <c r="N5" s="61" t="s">
        <v>14</v>
      </c>
      <c r="O5" s="61" t="s">
        <v>15</v>
      </c>
      <c r="P5" s="61" t="s">
        <v>16</v>
      </c>
      <c r="Q5" s="61" t="s">
        <v>17</v>
      </c>
      <c r="R5" s="68" t="s">
        <v>11</v>
      </c>
      <c r="S5" s="69"/>
      <c r="T5" s="68" t="s">
        <v>12</v>
      </c>
      <c r="U5" s="69"/>
      <c r="V5" s="61" t="s">
        <v>13</v>
      </c>
      <c r="W5" s="61" t="s">
        <v>14</v>
      </c>
      <c r="X5" s="61" t="s">
        <v>15</v>
      </c>
      <c r="Y5" s="61" t="s">
        <v>16</v>
      </c>
      <c r="Z5" s="61" t="s">
        <v>17</v>
      </c>
      <c r="AA5" s="68" t="s">
        <v>11</v>
      </c>
      <c r="AB5" s="69"/>
      <c r="AC5" s="68" t="s">
        <v>12</v>
      </c>
      <c r="AD5" s="69"/>
      <c r="AE5" s="61" t="s">
        <v>13</v>
      </c>
      <c r="AF5" s="61" t="s">
        <v>14</v>
      </c>
      <c r="AG5" s="61" t="s">
        <v>15</v>
      </c>
      <c r="AH5" s="61" t="s">
        <v>16</v>
      </c>
      <c r="AI5" s="61" t="s">
        <v>17</v>
      </c>
      <c r="AJ5" s="68" t="s">
        <v>11</v>
      </c>
      <c r="AK5" s="69"/>
      <c r="AL5" s="68" t="s">
        <v>12</v>
      </c>
      <c r="AM5" s="69"/>
      <c r="AN5" s="61" t="s">
        <v>13</v>
      </c>
      <c r="AO5" s="140"/>
      <c r="AP5" s="63"/>
      <c r="AQ5" s="63"/>
      <c r="AR5" s="91"/>
      <c r="AS5" s="91"/>
    </row>
    <row r="6" spans="1:45" ht="16.5" customHeight="1">
      <c r="A6" s="135"/>
      <c r="B6" s="61" t="s">
        <v>18</v>
      </c>
      <c r="C6" s="61" t="s">
        <v>19</v>
      </c>
      <c r="D6" s="68" t="s">
        <v>19</v>
      </c>
      <c r="E6" s="93"/>
      <c r="F6" s="93"/>
      <c r="G6" s="93"/>
      <c r="H6" s="69"/>
      <c r="I6" s="61" t="s">
        <v>18</v>
      </c>
      <c r="J6" s="61" t="s">
        <v>19</v>
      </c>
      <c r="K6" s="61" t="s">
        <v>18</v>
      </c>
      <c r="L6" s="61" t="s">
        <v>19</v>
      </c>
      <c r="M6" s="68" t="s">
        <v>19</v>
      </c>
      <c r="N6" s="93"/>
      <c r="O6" s="93"/>
      <c r="P6" s="93"/>
      <c r="Q6" s="69"/>
      <c r="R6" s="61" t="s">
        <v>18</v>
      </c>
      <c r="S6" s="61" t="s">
        <v>19</v>
      </c>
      <c r="T6" s="61" t="s">
        <v>18</v>
      </c>
      <c r="U6" s="61" t="s">
        <v>19</v>
      </c>
      <c r="V6" s="68" t="s">
        <v>19</v>
      </c>
      <c r="W6" s="93"/>
      <c r="X6" s="93"/>
      <c r="Y6" s="93"/>
      <c r="Z6" s="69"/>
      <c r="AA6" s="61" t="s">
        <v>18</v>
      </c>
      <c r="AB6" s="61" t="s">
        <v>19</v>
      </c>
      <c r="AC6" s="61" t="s">
        <v>18</v>
      </c>
      <c r="AD6" s="61" t="s">
        <v>19</v>
      </c>
      <c r="AE6" s="68" t="s">
        <v>19</v>
      </c>
      <c r="AF6" s="93"/>
      <c r="AG6" s="93"/>
      <c r="AH6" s="93"/>
      <c r="AI6" s="69"/>
      <c r="AJ6" s="61" t="s">
        <v>18</v>
      </c>
      <c r="AK6" s="61" t="s">
        <v>19</v>
      </c>
      <c r="AL6" s="61" t="s">
        <v>18</v>
      </c>
      <c r="AM6" s="61" t="s">
        <v>19</v>
      </c>
      <c r="AN6" s="61" t="s">
        <v>19</v>
      </c>
      <c r="AO6" s="141"/>
      <c r="AP6" s="64"/>
      <c r="AQ6" s="64"/>
      <c r="AR6" s="92"/>
      <c r="AS6" s="92"/>
    </row>
    <row r="7" spans="1:45">
      <c r="A7" s="8" t="s">
        <v>20</v>
      </c>
      <c r="B7" s="25"/>
      <c r="C7" s="25"/>
      <c r="D7" s="25"/>
      <c r="E7" s="54"/>
      <c r="F7" s="25"/>
      <c r="G7" s="54"/>
      <c r="H7" s="54"/>
      <c r="I7" s="25"/>
      <c r="J7" s="25"/>
      <c r="K7" s="43" t="s">
        <v>21</v>
      </c>
      <c r="L7" s="25"/>
      <c r="M7" s="25"/>
      <c r="N7" s="54"/>
      <c r="O7" s="25"/>
      <c r="P7" s="54"/>
      <c r="Q7" s="54"/>
      <c r="R7" s="25"/>
      <c r="S7" s="43"/>
      <c r="T7" s="25"/>
      <c r="U7" s="25"/>
      <c r="V7" s="25"/>
      <c r="W7" s="54"/>
      <c r="X7" s="43"/>
      <c r="Y7" s="54"/>
      <c r="Z7" s="54"/>
      <c r="AA7" s="25"/>
      <c r="AB7" s="25"/>
      <c r="AC7" s="43" t="s">
        <v>21</v>
      </c>
      <c r="AD7" s="25"/>
      <c r="AE7" s="25"/>
      <c r="AF7" s="54"/>
      <c r="AG7" s="25"/>
      <c r="AH7" s="54"/>
      <c r="AI7" s="54"/>
      <c r="AJ7" s="25"/>
      <c r="AK7" s="25"/>
      <c r="AL7" s="25"/>
      <c r="AM7" s="43" t="s">
        <v>21</v>
      </c>
      <c r="AN7" s="25"/>
      <c r="AO7" s="9">
        <f>COUNTIF(Sep!$B7:$AN7,"CD")</f>
        <v>3</v>
      </c>
      <c r="AP7" s="9">
        <f>COUNTIF(C7:G7,"CD")+COUNTIF(L7:P7,"CD")+COUNTIF(U7:Y7,"CD")+COUNTIF(AD7:AH7,"CD")+COUNTIF(AM7:AN7,"CD")</f>
        <v>1</v>
      </c>
      <c r="AQ7" s="9">
        <f>COUNTIF(B7,"CD")+COUNTIF(H7:K7,"CD")+COUNTIF(Q7:T7,"CD")+COUNTIF(Z7:AC7,"CD")+COUNTIF(AI7:AL7,"CD")</f>
        <v>2</v>
      </c>
      <c r="AR7" s="10">
        <f>COUNTIF(Sep!$B7:$AN7,"PL")</f>
        <v>0</v>
      </c>
      <c r="AS7" s="10">
        <f>COUNTIF(Sep!$B7:$AN7,"OL")</f>
        <v>0</v>
      </c>
    </row>
    <row r="8" spans="1:45">
      <c r="A8" s="8" t="s">
        <v>22</v>
      </c>
      <c r="B8" s="25"/>
      <c r="C8" s="43" t="s">
        <v>21</v>
      </c>
      <c r="D8" s="54"/>
      <c r="E8" s="25"/>
      <c r="F8" s="55"/>
      <c r="G8" s="54"/>
      <c r="H8" s="25"/>
      <c r="I8" s="25"/>
      <c r="J8" s="43" t="s">
        <v>21</v>
      </c>
      <c r="K8" s="25"/>
      <c r="L8" s="25"/>
      <c r="M8" s="54"/>
      <c r="N8" s="25"/>
      <c r="O8" s="43"/>
      <c r="P8" s="54"/>
      <c r="Q8" s="25"/>
      <c r="R8" s="25"/>
      <c r="S8" s="25"/>
      <c r="T8" s="25"/>
      <c r="U8" s="25"/>
      <c r="V8" s="54"/>
      <c r="W8" s="25"/>
      <c r="X8" s="25"/>
      <c r="Y8" s="54"/>
      <c r="Z8" s="25"/>
      <c r="AA8" s="25"/>
      <c r="AB8" s="25"/>
      <c r="AC8" s="25"/>
      <c r="AD8" s="25"/>
      <c r="AE8" s="54"/>
      <c r="AF8" s="43" t="s">
        <v>21</v>
      </c>
      <c r="AG8" s="25"/>
      <c r="AH8" s="54"/>
      <c r="AI8" s="43"/>
      <c r="AJ8" s="25"/>
      <c r="AK8" s="25"/>
      <c r="AL8" s="25"/>
      <c r="AM8" s="25"/>
      <c r="AN8" s="54"/>
      <c r="AO8" s="11">
        <f>COUNTIF(Sep!$B8:$AN8,"CD")</f>
        <v>3</v>
      </c>
      <c r="AP8" s="9">
        <f t="shared" ref="AP8:AP21" si="0">COUNTIF(C8:G8,"CD")+COUNTIF(L8:P8,"CD")+COUNTIF(U8:Y8,"CD")+COUNTIF(AD8:AH8,"CD")+COUNTIF(AM8:AN8,"CD")</f>
        <v>2</v>
      </c>
      <c r="AQ8" s="9">
        <f t="shared" ref="AQ8:AQ21" si="1">COUNTIF(B8,"CD")+COUNTIF(H8:K8,"CD")+COUNTIF(Q8:T8,"CD")+COUNTIF(Z8:AC8,"CD")+COUNTIF(AI8:AL8,"CD")</f>
        <v>1</v>
      </c>
      <c r="AR8" s="11">
        <f>COUNTIF(Sep!$B8:$AN8,"PL")</f>
        <v>0</v>
      </c>
      <c r="AS8" s="11">
        <f>COUNTIF(Sep!$B8:$AN8,"OL")</f>
        <v>0</v>
      </c>
    </row>
    <row r="9" spans="1:45">
      <c r="A9" s="8" t="s">
        <v>23</v>
      </c>
      <c r="B9" s="25"/>
      <c r="C9" s="25"/>
      <c r="D9" s="25"/>
      <c r="E9" s="55"/>
      <c r="F9" s="25"/>
      <c r="G9" s="25"/>
      <c r="H9" s="25"/>
      <c r="I9" s="55"/>
      <c r="J9" s="55"/>
      <c r="K9" s="55"/>
      <c r="L9" s="55"/>
      <c r="M9" s="25"/>
      <c r="N9" s="55"/>
      <c r="O9" s="25"/>
      <c r="P9" s="25"/>
      <c r="Q9" s="25"/>
      <c r="R9" s="25"/>
      <c r="S9" s="25"/>
      <c r="T9" s="43"/>
      <c r="U9" s="25"/>
      <c r="V9" s="25"/>
      <c r="W9" s="43" t="s">
        <v>21</v>
      </c>
      <c r="X9" s="25"/>
      <c r="Y9" s="25"/>
      <c r="Z9" s="25"/>
      <c r="AA9" s="25"/>
      <c r="AB9" s="25"/>
      <c r="AC9" s="25"/>
      <c r="AD9" s="25"/>
      <c r="AE9" s="25"/>
      <c r="AF9" s="25"/>
      <c r="AG9" s="25"/>
      <c r="AH9" s="25"/>
      <c r="AI9" s="25"/>
      <c r="AJ9" s="25"/>
      <c r="AK9" s="25"/>
      <c r="AL9" s="43" t="s">
        <v>21</v>
      </c>
      <c r="AM9" s="25"/>
      <c r="AN9" s="25"/>
      <c r="AO9" s="11">
        <f>COUNTIF(Sep!$B9:$AN9,"CD")</f>
        <v>2</v>
      </c>
      <c r="AP9" s="9">
        <f t="shared" si="0"/>
        <v>1</v>
      </c>
      <c r="AQ9" s="9">
        <f t="shared" si="1"/>
        <v>1</v>
      </c>
      <c r="AR9" s="11">
        <f>COUNTIF(Sep!$B9:$AN9,"PL")</f>
        <v>0</v>
      </c>
      <c r="AS9" s="11">
        <f>COUNTIF(Sep!$B9:$AN9,"OL")</f>
        <v>0</v>
      </c>
    </row>
    <row r="10" spans="1:45">
      <c r="A10" s="8" t="s">
        <v>24</v>
      </c>
      <c r="B10" s="25"/>
      <c r="C10" s="25"/>
      <c r="D10" s="25"/>
      <c r="E10" s="56"/>
      <c r="F10" s="25"/>
      <c r="G10" s="56"/>
      <c r="H10" s="56"/>
      <c r="I10" s="54"/>
      <c r="J10" s="54"/>
      <c r="K10" s="25"/>
      <c r="L10" s="43" t="s">
        <v>21</v>
      </c>
      <c r="M10" s="25"/>
      <c r="N10" s="54"/>
      <c r="O10" s="25"/>
      <c r="P10" s="54"/>
      <c r="Q10" s="54"/>
      <c r="R10" s="54"/>
      <c r="S10" s="54"/>
      <c r="T10" s="25"/>
      <c r="U10" s="25"/>
      <c r="V10" s="25"/>
      <c r="W10" s="54"/>
      <c r="X10" s="25"/>
      <c r="Y10" s="54"/>
      <c r="Z10" s="54"/>
      <c r="AA10" s="54"/>
      <c r="AB10" s="54"/>
      <c r="AC10" s="25"/>
      <c r="AD10" s="43" t="s">
        <v>21</v>
      </c>
      <c r="AE10" s="25"/>
      <c r="AF10" s="54"/>
      <c r="AG10" s="43"/>
      <c r="AH10" s="54"/>
      <c r="AI10" s="54"/>
      <c r="AJ10" s="54"/>
      <c r="AK10" s="54"/>
      <c r="AL10" s="25"/>
      <c r="AM10" s="25"/>
      <c r="AN10" s="25"/>
      <c r="AO10" s="11">
        <f>COUNTIF(Sep!$B10:$AN10,"CD")</f>
        <v>2</v>
      </c>
      <c r="AP10" s="9">
        <f t="shared" si="0"/>
        <v>2</v>
      </c>
      <c r="AQ10" s="9">
        <f t="shared" si="1"/>
        <v>0</v>
      </c>
      <c r="AR10" s="11">
        <f>COUNTIF(Sep!$B10:$AN10,"PL")</f>
        <v>0</v>
      </c>
      <c r="AS10" s="11">
        <f>COUNTIF(Sep!$B10:$AN10,"OL")</f>
        <v>0</v>
      </c>
    </row>
    <row r="11" spans="1:45">
      <c r="A11" s="8" t="s">
        <v>25</v>
      </c>
      <c r="B11" s="25"/>
      <c r="C11" s="25"/>
      <c r="D11" s="25"/>
      <c r="E11" s="54"/>
      <c r="F11" s="54"/>
      <c r="G11" s="54"/>
      <c r="H11" s="25"/>
      <c r="I11" s="43"/>
      <c r="J11" s="25"/>
      <c r="K11" s="25"/>
      <c r="L11" s="25"/>
      <c r="M11" s="55"/>
      <c r="N11" s="55"/>
      <c r="O11" s="54"/>
      <c r="P11" s="54"/>
      <c r="Q11" s="25"/>
      <c r="R11" s="43" t="s">
        <v>21</v>
      </c>
      <c r="S11" s="25"/>
      <c r="T11" s="25"/>
      <c r="U11" s="25"/>
      <c r="V11" s="25"/>
      <c r="W11" s="54"/>
      <c r="X11" s="54"/>
      <c r="Y11" s="54"/>
      <c r="Z11" s="25"/>
      <c r="AA11" s="25"/>
      <c r="AB11" s="43"/>
      <c r="AC11" s="25"/>
      <c r="AD11" s="25"/>
      <c r="AE11" s="43"/>
      <c r="AF11" s="54"/>
      <c r="AG11" s="54"/>
      <c r="AH11" s="54"/>
      <c r="AI11" s="43"/>
      <c r="AJ11" s="43" t="s">
        <v>21</v>
      </c>
      <c r="AK11" s="25"/>
      <c r="AL11" s="25"/>
      <c r="AM11" s="25"/>
      <c r="AN11" s="25"/>
      <c r="AO11" s="11">
        <f>COUNTIF(Sep!$B11:$AN11,"CD")</f>
        <v>2</v>
      </c>
      <c r="AP11" s="9">
        <f t="shared" si="0"/>
        <v>0</v>
      </c>
      <c r="AQ11" s="9">
        <f t="shared" si="1"/>
        <v>2</v>
      </c>
      <c r="AR11" s="11">
        <f>COUNTIF(Sep!$B11:$AN11,"PL")</f>
        <v>0</v>
      </c>
      <c r="AS11" s="11">
        <f>COUNTIF(Sep!$B11:$AN11,"OL")</f>
        <v>0</v>
      </c>
    </row>
    <row r="12" spans="1:45">
      <c r="A12" s="8" t="s">
        <v>26</v>
      </c>
      <c r="B12" s="25"/>
      <c r="C12" s="25"/>
      <c r="D12" s="25"/>
      <c r="E12" s="25"/>
      <c r="F12" s="25"/>
      <c r="G12" s="54"/>
      <c r="H12" s="25"/>
      <c r="I12" s="55"/>
      <c r="J12" s="55"/>
      <c r="K12" s="55"/>
      <c r="L12" s="55"/>
      <c r="M12" s="25"/>
      <c r="N12" s="43" t="s">
        <v>21</v>
      </c>
      <c r="O12" s="25"/>
      <c r="P12" s="54"/>
      <c r="Q12" s="25"/>
      <c r="R12" s="25"/>
      <c r="S12" s="43" t="s">
        <v>21</v>
      </c>
      <c r="T12" s="25"/>
      <c r="U12" s="25"/>
      <c r="V12" s="25"/>
      <c r="W12" s="25"/>
      <c r="X12" s="25"/>
      <c r="Y12" s="54"/>
      <c r="Z12" s="25"/>
      <c r="AA12" s="43"/>
      <c r="AB12" s="25"/>
      <c r="AC12" s="25"/>
      <c r="AD12" s="25"/>
      <c r="AE12" s="25"/>
      <c r="AF12" s="55"/>
      <c r="AG12" s="25"/>
      <c r="AH12" s="54"/>
      <c r="AI12" s="25"/>
      <c r="AJ12" s="25"/>
      <c r="AK12" s="25"/>
      <c r="AL12" s="55"/>
      <c r="AM12" s="55"/>
      <c r="AN12" s="25"/>
      <c r="AO12" s="11">
        <f>COUNTIF(Sep!$B12:$AN12,"CD")</f>
        <v>2</v>
      </c>
      <c r="AP12" s="9">
        <f t="shared" si="0"/>
        <v>1</v>
      </c>
      <c r="AQ12" s="9">
        <f t="shared" si="1"/>
        <v>1</v>
      </c>
      <c r="AR12" s="11">
        <f>COUNTIF(Sep!$B12:$AN12,"PL")</f>
        <v>0</v>
      </c>
      <c r="AS12" s="11">
        <f>COUNTIF(Sep!$B12:$AN12,"OL")</f>
        <v>0</v>
      </c>
    </row>
    <row r="13" spans="1:45">
      <c r="A13" s="8" t="s">
        <v>27</v>
      </c>
      <c r="B13" s="55"/>
      <c r="C13" s="55"/>
      <c r="D13" s="25"/>
      <c r="E13" s="25"/>
      <c r="F13" s="25"/>
      <c r="G13" s="25"/>
      <c r="H13" s="25"/>
      <c r="I13" s="25"/>
      <c r="J13" s="25"/>
      <c r="K13" s="25"/>
      <c r="L13" s="25"/>
      <c r="M13" s="25"/>
      <c r="N13" s="25"/>
      <c r="O13" s="25"/>
      <c r="P13" s="43"/>
      <c r="Q13" s="43" t="s">
        <v>21</v>
      </c>
      <c r="R13" s="25"/>
      <c r="S13" s="25"/>
      <c r="T13" s="25"/>
      <c r="U13" s="43" t="s">
        <v>21</v>
      </c>
      <c r="V13" s="25"/>
      <c r="W13" s="25"/>
      <c r="X13" s="25"/>
      <c r="Y13" s="25"/>
      <c r="Z13" s="55"/>
      <c r="AA13" s="55"/>
      <c r="AB13" s="55"/>
      <c r="AC13" s="55"/>
      <c r="AD13" s="55"/>
      <c r="AE13" s="43" t="s">
        <v>21</v>
      </c>
      <c r="AF13" s="25"/>
      <c r="AG13" s="25"/>
      <c r="AH13" s="43"/>
      <c r="AI13" s="25"/>
      <c r="AJ13" s="55"/>
      <c r="AK13" s="55"/>
      <c r="AL13" s="55"/>
      <c r="AM13" s="55"/>
      <c r="AN13" s="25"/>
      <c r="AO13" s="11">
        <f>COUNTIF(Sep!$B13:$AN13,"CD")</f>
        <v>3</v>
      </c>
      <c r="AP13" s="9">
        <f t="shared" si="0"/>
        <v>2</v>
      </c>
      <c r="AQ13" s="9">
        <f t="shared" si="1"/>
        <v>1</v>
      </c>
      <c r="AR13" s="11">
        <f>COUNTIF(Sep!$B13:$AN13,"PL")</f>
        <v>0</v>
      </c>
      <c r="AS13" s="11">
        <f>COUNTIF(Sep!$B13:$AN13,"OL")</f>
        <v>0</v>
      </c>
    </row>
    <row r="14" spans="1:45" ht="15">
      <c r="A14" s="8" t="s">
        <v>28</v>
      </c>
      <c r="B14" s="54"/>
      <c r="C14" s="54"/>
      <c r="D14" s="54"/>
      <c r="E14" s="54"/>
      <c r="F14" s="25"/>
      <c r="G14" s="25"/>
      <c r="H14" s="25"/>
      <c r="I14" s="54"/>
      <c r="J14" s="54"/>
      <c r="K14" s="54"/>
      <c r="L14" s="54"/>
      <c r="M14" s="54"/>
      <c r="N14" s="54"/>
      <c r="O14" s="25"/>
      <c r="P14" s="25"/>
      <c r="Q14" s="25"/>
      <c r="R14" s="54"/>
      <c r="S14" s="54"/>
      <c r="T14" s="54"/>
      <c r="U14" s="54"/>
      <c r="V14" s="54"/>
      <c r="W14" s="54"/>
      <c r="X14" s="43" t="s">
        <v>21</v>
      </c>
      <c r="Y14" s="25"/>
      <c r="Z14" s="25"/>
      <c r="AA14" s="54"/>
      <c r="AB14" s="54"/>
      <c r="AC14" s="54"/>
      <c r="AD14" s="54"/>
      <c r="AE14" s="54"/>
      <c r="AF14" s="54"/>
      <c r="AG14" s="25"/>
      <c r="AH14" s="25"/>
      <c r="AI14" s="43" t="s">
        <v>21</v>
      </c>
      <c r="AJ14" s="54"/>
      <c r="AK14" s="54"/>
      <c r="AL14" s="54"/>
      <c r="AM14" s="54"/>
      <c r="AN14" s="54"/>
      <c r="AO14" s="11">
        <f>COUNTIF(Sep!$B14:$AN14,"CD")</f>
        <v>2</v>
      </c>
      <c r="AP14" s="9">
        <f t="shared" si="0"/>
        <v>1</v>
      </c>
      <c r="AQ14" s="9">
        <f t="shared" si="1"/>
        <v>1</v>
      </c>
      <c r="AR14" s="11">
        <f>COUNTIF(Sep!$B14:$AN14,"PL")</f>
        <v>0</v>
      </c>
      <c r="AS14" s="11">
        <f>COUNTIF(Sep!$B14:$AN14,"OL")</f>
        <v>0</v>
      </c>
    </row>
    <row r="15" spans="1:45">
      <c r="A15" s="8" t="s">
        <v>29</v>
      </c>
      <c r="B15" s="25"/>
      <c r="C15" s="25"/>
      <c r="D15" s="25"/>
      <c r="E15" s="43" t="s">
        <v>21</v>
      </c>
      <c r="F15" s="25"/>
      <c r="G15" s="54"/>
      <c r="H15" s="54"/>
      <c r="I15" s="25"/>
      <c r="J15" s="25"/>
      <c r="K15" s="25"/>
      <c r="L15" s="43"/>
      <c r="M15" s="43" t="s">
        <v>21</v>
      </c>
      <c r="N15" s="25"/>
      <c r="O15" s="25"/>
      <c r="P15" s="54"/>
      <c r="Q15" s="54"/>
      <c r="R15" s="25"/>
      <c r="S15" s="25"/>
      <c r="T15" s="25"/>
      <c r="U15" s="25"/>
      <c r="V15" s="25"/>
      <c r="W15" s="25"/>
      <c r="X15" s="25"/>
      <c r="Y15" s="54"/>
      <c r="Z15" s="54"/>
      <c r="AA15" s="43" t="s">
        <v>21</v>
      </c>
      <c r="AB15" s="25"/>
      <c r="AC15" s="25"/>
      <c r="AD15" s="25"/>
      <c r="AE15" s="55"/>
      <c r="AF15" s="55"/>
      <c r="AG15" s="55"/>
      <c r="AH15" s="55"/>
      <c r="AI15" s="55"/>
      <c r="AJ15" s="55"/>
      <c r="AK15" s="55"/>
      <c r="AL15" s="25"/>
      <c r="AM15" s="25"/>
      <c r="AN15" s="25"/>
      <c r="AO15" s="11">
        <f>COUNTIF(Sep!$B15:$AN15,"CD")</f>
        <v>3</v>
      </c>
      <c r="AP15" s="9">
        <f t="shared" si="0"/>
        <v>2</v>
      </c>
      <c r="AQ15" s="9">
        <f t="shared" si="1"/>
        <v>1</v>
      </c>
      <c r="AR15" s="11">
        <f>COUNTIF(Sep!$B15:$AN15,"PL")</f>
        <v>0</v>
      </c>
      <c r="AS15" s="11">
        <f>COUNTIF(Sep!$B15:$AN15,"OL")</f>
        <v>0</v>
      </c>
    </row>
    <row r="16" spans="1:45">
      <c r="A16" s="8" t="s">
        <v>30</v>
      </c>
      <c r="B16" s="55"/>
      <c r="C16" s="55"/>
      <c r="D16" s="25"/>
      <c r="E16" s="25"/>
      <c r="F16" s="43" t="s">
        <v>21</v>
      </c>
      <c r="G16" s="25"/>
      <c r="H16" s="55"/>
      <c r="I16" s="55"/>
      <c r="J16" s="55"/>
      <c r="K16" s="25"/>
      <c r="L16" s="25"/>
      <c r="M16" s="25"/>
      <c r="N16" s="25"/>
      <c r="O16" s="25"/>
      <c r="P16" s="25"/>
      <c r="Q16" s="43"/>
      <c r="R16" s="55"/>
      <c r="S16" s="55"/>
      <c r="T16" s="25"/>
      <c r="U16" s="25"/>
      <c r="V16" s="25"/>
      <c r="W16" s="43"/>
      <c r="X16" s="25"/>
      <c r="Y16" s="43" t="s">
        <v>21</v>
      </c>
      <c r="Z16" s="43"/>
      <c r="AA16" s="25"/>
      <c r="AB16" s="25"/>
      <c r="AC16" s="25"/>
      <c r="AD16" s="25"/>
      <c r="AE16" s="25"/>
      <c r="AF16" s="25"/>
      <c r="AG16" s="25"/>
      <c r="AH16" s="43" t="s">
        <v>21</v>
      </c>
      <c r="AI16" s="55"/>
      <c r="AJ16" s="25"/>
      <c r="AK16" s="25"/>
      <c r="AL16" s="25"/>
      <c r="AM16" s="25"/>
      <c r="AN16" s="25"/>
      <c r="AO16" s="11">
        <f>COUNTIF(Sep!$B16:$AN16,"CD")</f>
        <v>3</v>
      </c>
      <c r="AP16" s="9">
        <f>COUNTIF(C16:G16,"CD")+COUNTIF(L16:P16,"CD")+COUNTIF(U16:Y16,"CD")+COUNTIF(AD16:AH16,"CD")+COUNTIF(AM16:AN16,"CD")</f>
        <v>3</v>
      </c>
      <c r="AQ16" s="9">
        <f t="shared" si="1"/>
        <v>0</v>
      </c>
      <c r="AR16" s="11">
        <f>COUNTIF(Sep!$B16:$AN16,"PL")</f>
        <v>0</v>
      </c>
      <c r="AS16" s="11">
        <f>COUNTIF(Sep!$B16:$AN16,"OL")</f>
        <v>0</v>
      </c>
    </row>
    <row r="17" spans="1:45">
      <c r="A17" s="8" t="s">
        <v>31</v>
      </c>
      <c r="B17" s="43" t="s">
        <v>21</v>
      </c>
      <c r="C17" s="57"/>
      <c r="D17" s="25"/>
      <c r="E17" s="54"/>
      <c r="F17" s="25"/>
      <c r="G17" s="54"/>
      <c r="H17" s="54"/>
      <c r="I17" s="25" t="s">
        <v>21</v>
      </c>
      <c r="J17" s="25"/>
      <c r="K17" s="25"/>
      <c r="L17" s="25"/>
      <c r="M17" s="43"/>
      <c r="N17" s="54"/>
      <c r="O17" s="25"/>
      <c r="P17" s="54"/>
      <c r="Q17" s="54"/>
      <c r="R17" s="25"/>
      <c r="S17" s="55"/>
      <c r="T17" s="55"/>
      <c r="U17" s="55"/>
      <c r="V17" s="43"/>
      <c r="W17" s="54"/>
      <c r="X17" s="25"/>
      <c r="Y17" s="54"/>
      <c r="Z17" s="54"/>
      <c r="AA17" s="25"/>
      <c r="AB17" s="25"/>
      <c r="AC17" s="55"/>
      <c r="AD17" s="55"/>
      <c r="AE17" s="25"/>
      <c r="AF17" s="54"/>
      <c r="AG17" s="43" t="s">
        <v>21</v>
      </c>
      <c r="AH17" s="54"/>
      <c r="AI17" s="54"/>
      <c r="AJ17" s="55"/>
      <c r="AK17" s="55"/>
      <c r="AL17" s="55"/>
      <c r="AM17" s="55"/>
      <c r="AN17" s="25"/>
      <c r="AO17" s="11">
        <f>COUNTIF(Sep!$B17:$AN17,"CD")</f>
        <v>3</v>
      </c>
      <c r="AP17" s="9">
        <f t="shared" si="0"/>
        <v>1</v>
      </c>
      <c r="AQ17" s="9">
        <f t="shared" si="1"/>
        <v>2</v>
      </c>
      <c r="AR17" s="11">
        <f>COUNTIF(Sep!$B17:$AN17,"PL")</f>
        <v>0</v>
      </c>
      <c r="AS17" s="11">
        <f>COUNTIF(Sep!$B17:$AN17,"OL")</f>
        <v>0</v>
      </c>
    </row>
    <row r="18" spans="1:45">
      <c r="A18" s="8" t="s">
        <v>32</v>
      </c>
      <c r="B18" s="54"/>
      <c r="C18" s="54"/>
      <c r="D18" s="25"/>
      <c r="E18" s="54"/>
      <c r="F18" s="25"/>
      <c r="G18" s="25"/>
      <c r="H18" s="43" t="s">
        <v>21</v>
      </c>
      <c r="I18" s="54"/>
      <c r="J18" s="25"/>
      <c r="K18" s="54"/>
      <c r="L18" s="54"/>
      <c r="M18" s="25"/>
      <c r="N18" s="54"/>
      <c r="O18" s="25"/>
      <c r="P18" s="25"/>
      <c r="Q18" s="25"/>
      <c r="R18" s="54"/>
      <c r="S18" s="25"/>
      <c r="T18" s="54"/>
      <c r="U18" s="54"/>
      <c r="V18" s="25"/>
      <c r="W18" s="54"/>
      <c r="X18" s="25"/>
      <c r="Y18" s="43"/>
      <c r="Z18" s="25"/>
      <c r="AA18" s="54"/>
      <c r="AB18" s="25"/>
      <c r="AC18" s="54"/>
      <c r="AD18" s="54"/>
      <c r="AE18" s="25"/>
      <c r="AF18" s="54"/>
      <c r="AG18" s="25"/>
      <c r="AH18" s="25"/>
      <c r="AI18" s="25"/>
      <c r="AJ18" s="54"/>
      <c r="AK18" s="43" t="s">
        <v>21</v>
      </c>
      <c r="AL18" s="54"/>
      <c r="AM18" s="54"/>
      <c r="AN18" s="43" t="s">
        <v>21</v>
      </c>
      <c r="AO18" s="11">
        <f>COUNTIF(Sep!$B18:$AN18,"CD")</f>
        <v>3</v>
      </c>
      <c r="AP18" s="9">
        <f t="shared" si="0"/>
        <v>1</v>
      </c>
      <c r="AQ18" s="9">
        <f t="shared" si="1"/>
        <v>2</v>
      </c>
      <c r="AR18" s="11">
        <f>COUNTIF(Sep!$B18:$AN18,"PL")</f>
        <v>0</v>
      </c>
      <c r="AS18" s="11">
        <f>COUNTIF(Sep!$B18:$AN18,"OL")</f>
        <v>0</v>
      </c>
    </row>
    <row r="19" spans="1:45">
      <c r="A19" s="8" t="s">
        <v>33</v>
      </c>
      <c r="B19" s="25"/>
      <c r="C19" s="25"/>
      <c r="D19" s="25"/>
      <c r="E19" s="25"/>
      <c r="F19" s="25"/>
      <c r="G19" s="25"/>
      <c r="H19" s="55"/>
      <c r="I19" s="55"/>
      <c r="J19" s="55"/>
      <c r="L19" s="25"/>
      <c r="M19" s="25"/>
      <c r="N19" s="43"/>
      <c r="O19" s="25"/>
      <c r="P19" s="25"/>
      <c r="Q19" s="55"/>
      <c r="R19" s="55"/>
      <c r="S19" s="55"/>
      <c r="T19" s="25"/>
      <c r="U19" s="25"/>
      <c r="V19" s="43" t="s">
        <v>21</v>
      </c>
      <c r="W19" s="25"/>
      <c r="X19" s="25"/>
      <c r="Y19" s="25"/>
      <c r="Z19" s="25"/>
      <c r="AA19" s="25"/>
      <c r="AB19" s="43" t="s">
        <v>21</v>
      </c>
      <c r="AC19" s="25"/>
      <c r="AD19" s="25"/>
      <c r="AE19" s="25"/>
      <c r="AF19" s="43"/>
      <c r="AG19" s="25"/>
      <c r="AH19" s="25"/>
      <c r="AI19" s="25"/>
      <c r="AJ19" s="25"/>
      <c r="AK19" s="25"/>
      <c r="AL19" s="25"/>
      <c r="AM19" s="25"/>
      <c r="AN19" s="25"/>
      <c r="AO19" s="11">
        <f>COUNTIF(Sep!$B19:$AN19,"CD")</f>
        <v>2</v>
      </c>
      <c r="AP19" s="9">
        <f t="shared" si="0"/>
        <v>1</v>
      </c>
      <c r="AQ19" s="9">
        <f t="shared" si="1"/>
        <v>1</v>
      </c>
      <c r="AR19" s="11">
        <f>COUNTIF(Sep!$B19:$AN19,"PL")</f>
        <v>0</v>
      </c>
      <c r="AS19" s="11">
        <f>COUNTIF(Sep!$B19:$AN19,"OL")</f>
        <v>0</v>
      </c>
    </row>
    <row r="20" spans="1:45">
      <c r="A20" s="8" t="s">
        <v>34</v>
      </c>
      <c r="B20" s="25"/>
      <c r="C20" s="25"/>
      <c r="D20" s="25"/>
      <c r="E20" s="25"/>
      <c r="F20" s="25"/>
      <c r="G20" s="43" t="s">
        <v>21</v>
      </c>
      <c r="H20" s="25"/>
      <c r="I20" s="25"/>
      <c r="J20" s="25"/>
      <c r="K20" s="25"/>
      <c r="L20" s="25"/>
      <c r="M20" s="25"/>
      <c r="N20" s="25"/>
      <c r="O20" s="25"/>
      <c r="P20" s="43" t="s">
        <v>21</v>
      </c>
      <c r="Q20" s="25"/>
      <c r="R20" s="25"/>
      <c r="S20" s="25"/>
      <c r="T20" s="25"/>
      <c r="U20" s="25"/>
      <c r="V20" s="25"/>
      <c r="W20" s="25"/>
      <c r="X20" s="25"/>
      <c r="Y20" s="25"/>
      <c r="Z20" s="43" t="s">
        <v>21</v>
      </c>
      <c r="AA20" s="25"/>
      <c r="AB20" s="25"/>
      <c r="AC20" s="25"/>
      <c r="AD20" s="43"/>
      <c r="AE20" s="25"/>
      <c r="AF20" s="25"/>
      <c r="AG20" s="25"/>
      <c r="AH20" s="25"/>
      <c r="AI20" s="25"/>
      <c r="AJ20" s="25"/>
      <c r="AK20" s="25"/>
      <c r="AL20" s="25"/>
      <c r="AM20" s="25"/>
      <c r="AN20" s="25"/>
      <c r="AO20" s="11">
        <f>COUNTIF(Sep!$B20:$AN20,"CD")</f>
        <v>3</v>
      </c>
      <c r="AP20" s="9">
        <f t="shared" si="0"/>
        <v>2</v>
      </c>
      <c r="AQ20" s="9">
        <f t="shared" si="1"/>
        <v>1</v>
      </c>
      <c r="AR20" s="11">
        <f>COUNTIF(Sep!$B20:$AN20,"PL")</f>
        <v>0</v>
      </c>
      <c r="AS20" s="11">
        <f>COUNTIF(Sep!$B20:$AN20,"OL")</f>
        <v>0</v>
      </c>
    </row>
    <row r="21" spans="1:45">
      <c r="A21" s="8" t="s">
        <v>35</v>
      </c>
      <c r="B21" s="14"/>
      <c r="C21" s="14"/>
      <c r="D21" s="43" t="s">
        <v>21</v>
      </c>
      <c r="E21" s="59"/>
      <c r="F21" s="58"/>
      <c r="G21" s="58"/>
      <c r="H21" s="14"/>
      <c r="I21" s="14"/>
      <c r="J21" s="14"/>
      <c r="K21" s="25"/>
      <c r="L21" s="14"/>
      <c r="M21" s="14"/>
      <c r="N21" s="59"/>
      <c r="O21" s="43" t="s">
        <v>21</v>
      </c>
      <c r="P21" s="14"/>
      <c r="Q21" s="14"/>
      <c r="R21" s="43"/>
      <c r="S21" s="14"/>
      <c r="T21" s="43" t="s">
        <v>21</v>
      </c>
      <c r="U21" s="14"/>
      <c r="V21" s="14"/>
      <c r="W21" s="59"/>
      <c r="X21" s="43"/>
      <c r="Y21" s="14"/>
      <c r="Z21" s="14"/>
      <c r="AA21" s="14"/>
      <c r="AB21" s="14"/>
      <c r="AC21" s="14"/>
      <c r="AD21" s="14"/>
      <c r="AE21" s="14"/>
      <c r="AF21" s="59"/>
      <c r="AG21" s="14"/>
      <c r="AH21" s="14"/>
      <c r="AI21" s="14"/>
      <c r="AJ21" s="14"/>
      <c r="AK21" s="14"/>
      <c r="AL21" s="14"/>
      <c r="AM21" s="14"/>
      <c r="AN21" s="14"/>
      <c r="AO21" s="11">
        <f>COUNTIF(Sep!$B21:$AN21,"CD")</f>
        <v>3</v>
      </c>
      <c r="AP21" s="9">
        <f t="shared" si="0"/>
        <v>2</v>
      </c>
      <c r="AQ21" s="9">
        <f t="shared" si="1"/>
        <v>1</v>
      </c>
      <c r="AR21" s="11">
        <f>COUNTIF(Sep!$B21:$AN21,"PL")</f>
        <v>0</v>
      </c>
      <c r="AS21" s="11">
        <f>COUNTIF(Sep!$B21:$AN21,"OL")</f>
        <v>0</v>
      </c>
    </row>
    <row r="22" spans="1:45" ht="15">
      <c r="A22" s="123" t="s">
        <v>36</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
        <f>SUM(AO7:AO21)</f>
        <v>39</v>
      </c>
      <c r="AP22" s="52">
        <f>SUM(AP7:AP21)</f>
        <v>22</v>
      </c>
      <c r="AQ22" s="52">
        <f>SUM(AQ7:AQ21)</f>
        <v>17</v>
      </c>
      <c r="AR22" s="12">
        <f>SUM(AR7:AR21)</f>
        <v>0</v>
      </c>
      <c r="AS22" s="13">
        <f>SUM(AS7:AS21)</f>
        <v>0</v>
      </c>
    </row>
    <row r="23" spans="1:45" ht="14.2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60"/>
      <c r="AQ23" s="60"/>
      <c r="AR23" s="6"/>
      <c r="AS23" s="7"/>
    </row>
    <row r="24" spans="1:45" ht="16.5" customHeight="1">
      <c r="A24" s="169" t="s">
        <v>37</v>
      </c>
      <c r="B24" s="128">
        <v>1</v>
      </c>
      <c r="C24" s="167" t="s">
        <v>38</v>
      </c>
      <c r="D24" s="167"/>
      <c r="E24" s="167"/>
      <c r="F24" s="167"/>
      <c r="G24" s="101" t="s">
        <v>55</v>
      </c>
      <c r="H24" s="101"/>
      <c r="I24" s="101"/>
      <c r="J24" s="101"/>
      <c r="K24" s="101"/>
      <c r="L24" s="101"/>
      <c r="M24" s="101"/>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row>
    <row r="25" spans="1:45" ht="14.25">
      <c r="A25" s="169"/>
      <c r="B25" s="128"/>
      <c r="C25" s="167"/>
      <c r="D25" s="167"/>
      <c r="E25" s="167"/>
      <c r="F25" s="167"/>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row>
    <row r="26" spans="1:45" ht="16.5" customHeight="1">
      <c r="A26" s="169"/>
      <c r="B26" s="170" t="s">
        <v>21</v>
      </c>
      <c r="C26" s="160" t="s">
        <v>40</v>
      </c>
      <c r="D26" s="160"/>
      <c r="E26" s="160"/>
      <c r="F26" s="160"/>
      <c r="G26" s="101" t="s">
        <v>41</v>
      </c>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row>
    <row r="27" spans="1:45" ht="14.25">
      <c r="A27" s="169"/>
      <c r="B27" s="170"/>
      <c r="C27" s="160"/>
      <c r="D27" s="160"/>
      <c r="E27" s="160"/>
      <c r="F27" s="160"/>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row>
    <row r="28" spans="1:45" ht="16.5" customHeight="1">
      <c r="A28" s="169"/>
      <c r="B28" s="170"/>
      <c r="C28" s="160"/>
      <c r="D28" s="160"/>
      <c r="E28" s="160"/>
      <c r="F28" s="160"/>
      <c r="G28" s="101"/>
      <c r="H28" s="101"/>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row>
    <row r="29" spans="1:45" ht="14.25">
      <c r="A29" s="169"/>
      <c r="B29" s="170"/>
      <c r="C29" s="160"/>
      <c r="D29" s="160"/>
      <c r="E29" s="160"/>
      <c r="F29" s="160"/>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row>
    <row r="30" spans="1:45" ht="16.5" customHeight="1">
      <c r="A30" s="169"/>
      <c r="B30" s="132" t="s">
        <v>42</v>
      </c>
      <c r="C30" s="160" t="s">
        <v>43</v>
      </c>
      <c r="D30" s="160"/>
      <c r="E30" s="160"/>
      <c r="F30" s="160"/>
      <c r="G30" s="101" t="s">
        <v>44</v>
      </c>
      <c r="H30" s="101"/>
      <c r="I30" s="101"/>
      <c r="J30" s="10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row>
    <row r="31" spans="1:45" ht="14.25">
      <c r="A31" s="169"/>
      <c r="B31" s="132"/>
      <c r="C31" s="160"/>
      <c r="D31" s="160"/>
      <c r="E31" s="160"/>
      <c r="F31" s="160"/>
      <c r="G31" s="101"/>
      <c r="H31" s="101"/>
      <c r="I31" s="101"/>
      <c r="J31" s="10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row>
    <row r="32" spans="1:45" ht="16.5" customHeight="1">
      <c r="A32" s="169"/>
      <c r="B32" s="96" t="s">
        <v>45</v>
      </c>
      <c r="C32" s="160" t="s">
        <v>46</v>
      </c>
      <c r="D32" s="160"/>
      <c r="E32" s="160"/>
      <c r="F32" s="160"/>
      <c r="G32" s="101" t="s">
        <v>47</v>
      </c>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row>
    <row r="33" spans="1:45" ht="14.25">
      <c r="A33" s="169"/>
      <c r="B33" s="96"/>
      <c r="C33" s="160"/>
      <c r="D33" s="160"/>
      <c r="E33" s="160"/>
      <c r="F33" s="160"/>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row>
    <row r="34" spans="1:45" ht="16.5" customHeight="1">
      <c r="A34" s="169"/>
      <c r="B34" s="97">
        <v>7</v>
      </c>
      <c r="C34" s="161" t="s">
        <v>48</v>
      </c>
      <c r="D34" s="161"/>
      <c r="E34" s="161"/>
      <c r="F34" s="161"/>
      <c r="G34" s="168" t="s">
        <v>56</v>
      </c>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row>
    <row r="35" spans="1:45" ht="14.25">
      <c r="A35" s="169"/>
      <c r="B35" s="97"/>
      <c r="C35" s="161"/>
      <c r="D35" s="161"/>
      <c r="E35" s="161"/>
      <c r="F35" s="161"/>
      <c r="G35" s="168"/>
      <c r="H35" s="168"/>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68"/>
      <c r="AO35" s="168"/>
      <c r="AP35" s="168"/>
      <c r="AQ35" s="168"/>
      <c r="AR35" s="168"/>
      <c r="AS35" s="168"/>
    </row>
    <row r="36" spans="1:45" ht="16.5" customHeight="1">
      <c r="A36" s="169"/>
      <c r="B36" s="97">
        <v>6</v>
      </c>
      <c r="C36" s="161" t="s">
        <v>49</v>
      </c>
      <c r="D36" s="161"/>
      <c r="E36" s="161"/>
      <c r="F36" s="161"/>
      <c r="G36" s="168" t="s">
        <v>57</v>
      </c>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row>
    <row r="37" spans="1:45" ht="14.25">
      <c r="A37" s="169"/>
      <c r="B37" s="97"/>
      <c r="C37" s="161"/>
      <c r="D37" s="161"/>
      <c r="E37" s="161"/>
      <c r="F37" s="161"/>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row>
    <row r="38" spans="1:45" ht="16.5" customHeight="1">
      <c r="A38" s="169"/>
      <c r="B38" s="97">
        <v>3</v>
      </c>
      <c r="C38" s="161" t="s">
        <v>50</v>
      </c>
      <c r="D38" s="161"/>
      <c r="E38" s="161"/>
      <c r="F38" s="161"/>
      <c r="G38" s="168" t="s">
        <v>58</v>
      </c>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row>
    <row r="39" spans="1:45" ht="14.25">
      <c r="A39" s="169"/>
      <c r="B39" s="97"/>
      <c r="C39" s="161"/>
      <c r="D39" s="161"/>
      <c r="E39" s="161"/>
      <c r="F39" s="161"/>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row>
    <row r="40" spans="1:45" ht="16.5" customHeight="1">
      <c r="A40" s="169"/>
      <c r="B40" s="97">
        <v>2</v>
      </c>
      <c r="C40" s="161" t="s">
        <v>51</v>
      </c>
      <c r="D40" s="161"/>
      <c r="E40" s="161"/>
      <c r="F40" s="161"/>
      <c r="G40" s="168" t="s">
        <v>63</v>
      </c>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row>
    <row r="41" spans="1:45" ht="14.25">
      <c r="A41" s="169"/>
      <c r="B41" s="97"/>
      <c r="C41" s="161"/>
      <c r="D41" s="161"/>
      <c r="E41" s="161"/>
      <c r="F41" s="161"/>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row>
    <row r="42" spans="1:45" ht="183.75" customHeight="1">
      <c r="A42" s="164" t="s">
        <v>52</v>
      </c>
      <c r="B42" s="164"/>
      <c r="C42" s="164"/>
      <c r="D42" s="164"/>
      <c r="E42" s="164"/>
      <c r="F42" s="164"/>
      <c r="G42" s="122" t="s">
        <v>66</v>
      </c>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2"/>
      <c r="AN42" s="122"/>
      <c r="AO42" s="122"/>
      <c r="AP42" s="122"/>
      <c r="AQ42" s="122"/>
      <c r="AR42" s="122"/>
      <c r="AS42" s="122"/>
    </row>
  </sheetData>
  <mergeCells count="60">
    <mergeCell ref="G42:AS42"/>
    <mergeCell ref="C24:F25"/>
    <mergeCell ref="C26:F29"/>
    <mergeCell ref="C30:F31"/>
    <mergeCell ref="C32:F33"/>
    <mergeCell ref="C34:F35"/>
    <mergeCell ref="C36:F37"/>
    <mergeCell ref="C38:F39"/>
    <mergeCell ref="C40:F41"/>
    <mergeCell ref="A42:F42"/>
    <mergeCell ref="G24:AS25"/>
    <mergeCell ref="G26:AS29"/>
    <mergeCell ref="G30:AS31"/>
    <mergeCell ref="G32:AS33"/>
    <mergeCell ref="G34:AS35"/>
    <mergeCell ref="B30:B31"/>
    <mergeCell ref="AR3:AS3"/>
    <mergeCell ref="A22:AN22"/>
    <mergeCell ref="K5:L5"/>
    <mergeCell ref="T5:U5"/>
    <mergeCell ref="AC5:AD5"/>
    <mergeCell ref="AL5:AM5"/>
    <mergeCell ref="A4:A6"/>
    <mergeCell ref="AS4:AS6"/>
    <mergeCell ref="B4:C4"/>
    <mergeCell ref="K4:L4"/>
    <mergeCell ref="T4:U4"/>
    <mergeCell ref="AC4:AD4"/>
    <mergeCell ref="AJ4:AK4"/>
    <mergeCell ref="AJ5:AK5"/>
    <mergeCell ref="AR4:AR6"/>
    <mergeCell ref="B5:C5"/>
    <mergeCell ref="G40:AS41"/>
    <mergeCell ref="A23:AO23"/>
    <mergeCell ref="A24:A41"/>
    <mergeCell ref="B24:B25"/>
    <mergeCell ref="B26:B29"/>
    <mergeCell ref="B40:B41"/>
    <mergeCell ref="B36:B37"/>
    <mergeCell ref="B38:B39"/>
    <mergeCell ref="B34:B35"/>
    <mergeCell ref="B32:B33"/>
    <mergeCell ref="G36:AS37"/>
    <mergeCell ref="G38:AS39"/>
    <mergeCell ref="AP4:AP6"/>
    <mergeCell ref="AQ4:AQ6"/>
    <mergeCell ref="AO3:AQ3"/>
    <mergeCell ref="D6:H6"/>
    <mergeCell ref="I4:J4"/>
    <mergeCell ref="I5:J5"/>
    <mergeCell ref="R4:S4"/>
    <mergeCell ref="R5:S5"/>
    <mergeCell ref="M6:Q6"/>
    <mergeCell ref="V6:Z6"/>
    <mergeCell ref="AE6:AI6"/>
    <mergeCell ref="AO4:AO6"/>
    <mergeCell ref="AL4:AM4"/>
    <mergeCell ref="B3:AN3"/>
    <mergeCell ref="AA4:AB4"/>
    <mergeCell ref="AA5:AB5"/>
  </mergeCells>
  <conditionalFormatting sqref="B7:E7 G7:W7 B18:G18 C17:AF17 D9:F9 B21:C21 B19:C19 H9:V9 B15:D16 B14:G14 I14:W14 B11:H11 B20:F20 K20:O20 L21:N21 J11:Q11 E19:J19 B10:K10 B13:P13 B8:B9 D8:I8 E21:J21 F15:L15 G16:X16 H20:I20 I18:AJ18 K8:AE8 L19:U19 M10:AC10 N15:Z15 B12:M12 O12:R12 P21:S21 Q20:Y20 R13:T13 S11:AH11 T12:AN12 U21:AN21 V13:AD13 W19:AA19 X9:AK9 Y7:AB7 Z16:AG16 AB15:AN15 AA20:AN20 AC19:AN19 AD7:AL7 AE10:AN10 AF13:AN13 AG8:AN8 AH17:AN17 AI16:AN16 AK11:AN11 AJ14:AN14 AL18:AM18 AM9:AN9 Y14:AH14 AN7">
    <cfRule type="expression" dxfId="169" priority="161" stopIfTrue="1">
      <formula>B7=KeyOL</formula>
    </cfRule>
    <cfRule type="expression" dxfId="168" priority="162" stopIfTrue="1">
      <formula>B7=KeyPL</formula>
    </cfRule>
    <cfRule type="expression" dxfId="167" priority="163" stopIfTrue="1">
      <formula>B7=KeyCD</formula>
    </cfRule>
  </conditionalFormatting>
  <conditionalFormatting sqref="AE13">
    <cfRule type="expression" dxfId="166" priority="34" stopIfTrue="1">
      <formula>AE13=KeyOL</formula>
    </cfRule>
    <cfRule type="expression" dxfId="165" priority="35" stopIfTrue="1">
      <formula>AE13=KeyPL</formula>
    </cfRule>
    <cfRule type="expression" dxfId="164" priority="36" stopIfTrue="1">
      <formula>AE13=KeyCD</formula>
    </cfRule>
  </conditionalFormatting>
  <conditionalFormatting sqref="C9">
    <cfRule type="expression" dxfId="163" priority="154" stopIfTrue="1">
      <formula>C9=KeyOL</formula>
    </cfRule>
    <cfRule type="expression" dxfId="162" priority="155" stopIfTrue="1">
      <formula>C9=KeyPL</formula>
    </cfRule>
    <cfRule type="expression" dxfId="161" priority="156" stopIfTrue="1">
      <formula>C9=KeyCD</formula>
    </cfRule>
  </conditionalFormatting>
  <conditionalFormatting sqref="D19">
    <cfRule type="expression" dxfId="160" priority="151" stopIfTrue="1">
      <formula>D19=KeyOL</formula>
    </cfRule>
    <cfRule type="expression" dxfId="159" priority="152" stopIfTrue="1">
      <formula>D19=KeyPL</formula>
    </cfRule>
    <cfRule type="expression" dxfId="158" priority="153" stopIfTrue="1">
      <formula>D19=KeyCD</formula>
    </cfRule>
  </conditionalFormatting>
  <conditionalFormatting sqref="E16">
    <cfRule type="expression" dxfId="157" priority="148" stopIfTrue="1">
      <formula>E16=KeyOL</formula>
    </cfRule>
    <cfRule type="expression" dxfId="156" priority="149" stopIfTrue="1">
      <formula>E16=KeyPL</formula>
    </cfRule>
    <cfRule type="expression" dxfId="155" priority="150" stopIfTrue="1">
      <formula>E16=KeyCD</formula>
    </cfRule>
  </conditionalFormatting>
  <conditionalFormatting sqref="F7">
    <cfRule type="expression" dxfId="154" priority="145" stopIfTrue="1">
      <formula>F7=KeyOL</formula>
    </cfRule>
    <cfRule type="expression" dxfId="153" priority="146" stopIfTrue="1">
      <formula>F7=KeyPL</formula>
    </cfRule>
    <cfRule type="expression" dxfId="152" priority="147" stopIfTrue="1">
      <formula>F7=KeyCD</formula>
    </cfRule>
  </conditionalFormatting>
  <conditionalFormatting sqref="G9">
    <cfRule type="expression" dxfId="151" priority="142" stopIfTrue="1">
      <formula>G9=KeyOL</formula>
    </cfRule>
    <cfRule type="expression" dxfId="150" priority="143" stopIfTrue="1">
      <formula>G9=KeyPL</formula>
    </cfRule>
    <cfRule type="expression" dxfId="149" priority="144" stopIfTrue="1">
      <formula>G9=KeyCD</formula>
    </cfRule>
  </conditionalFormatting>
  <conditionalFormatting sqref="H14">
    <cfRule type="expression" dxfId="148" priority="139" stopIfTrue="1">
      <formula>H14=KeyOL</formula>
    </cfRule>
    <cfRule type="expression" dxfId="147" priority="140" stopIfTrue="1">
      <formula>H14=KeyPL</formula>
    </cfRule>
    <cfRule type="expression" dxfId="146" priority="141" stopIfTrue="1">
      <formula>H14=KeyCD</formula>
    </cfRule>
  </conditionalFormatting>
  <conditionalFormatting sqref="AF8">
    <cfRule type="expression" dxfId="145" priority="31" stopIfTrue="1">
      <formula>AF8=KeyOL</formula>
    </cfRule>
    <cfRule type="expression" dxfId="144" priority="32" stopIfTrue="1">
      <formula>AF8=KeyPL</formula>
    </cfRule>
    <cfRule type="expression" dxfId="143" priority="33" stopIfTrue="1">
      <formula>AF8=KeyCD</formula>
    </cfRule>
  </conditionalFormatting>
  <conditionalFormatting sqref="J20">
    <cfRule type="expression" dxfId="142" priority="130" stopIfTrue="1">
      <formula>J20=KeyOL</formula>
    </cfRule>
    <cfRule type="expression" dxfId="141" priority="131" stopIfTrue="1">
      <formula>J20=KeyPL</formula>
    </cfRule>
    <cfRule type="expression" dxfId="140" priority="132" stopIfTrue="1">
      <formula>J20=KeyCD</formula>
    </cfRule>
  </conditionalFormatting>
  <conditionalFormatting sqref="K21">
    <cfRule type="expression" dxfId="139" priority="124" stopIfTrue="1">
      <formula>K21=KeyOL</formula>
    </cfRule>
    <cfRule type="expression" dxfId="138" priority="125" stopIfTrue="1">
      <formula>K21=KeyPL</formula>
    </cfRule>
    <cfRule type="expression" dxfId="137" priority="126" stopIfTrue="1">
      <formula>K21=KeyCD</formula>
    </cfRule>
  </conditionalFormatting>
  <conditionalFormatting sqref="B17">
    <cfRule type="expression" dxfId="136" priority="121" stopIfTrue="1">
      <formula>B17=KeyOL</formula>
    </cfRule>
    <cfRule type="expression" dxfId="135" priority="122" stopIfTrue="1">
      <formula>B17=KeyPL</formula>
    </cfRule>
    <cfRule type="expression" dxfId="134" priority="123" stopIfTrue="1">
      <formula>B17=KeyCD</formula>
    </cfRule>
  </conditionalFormatting>
  <conditionalFormatting sqref="C8">
    <cfRule type="expression" dxfId="133" priority="118" stopIfTrue="1">
      <formula>C8=KeyOL</formula>
    </cfRule>
    <cfRule type="expression" dxfId="132" priority="119" stopIfTrue="1">
      <formula>C8=KeyPL</formula>
    </cfRule>
    <cfRule type="expression" dxfId="131" priority="120" stopIfTrue="1">
      <formula>C8=KeyCD</formula>
    </cfRule>
  </conditionalFormatting>
  <conditionalFormatting sqref="D21">
    <cfRule type="expression" dxfId="130" priority="115" stopIfTrue="1">
      <formula>D21=KeyOL</formula>
    </cfRule>
    <cfRule type="expression" dxfId="129" priority="116" stopIfTrue="1">
      <formula>D21=KeyPL</formula>
    </cfRule>
    <cfRule type="expression" dxfId="128" priority="117" stopIfTrue="1">
      <formula>D21=KeyCD</formula>
    </cfRule>
  </conditionalFormatting>
  <conditionalFormatting sqref="E15">
    <cfRule type="expression" dxfId="127" priority="112" stopIfTrue="1">
      <formula>E15=KeyOL</formula>
    </cfRule>
    <cfRule type="expression" dxfId="126" priority="113" stopIfTrue="1">
      <formula>E15=KeyPL</formula>
    </cfRule>
    <cfRule type="expression" dxfId="125" priority="114" stopIfTrue="1">
      <formula>E15=KeyCD</formula>
    </cfRule>
  </conditionalFormatting>
  <conditionalFormatting sqref="F16">
    <cfRule type="expression" dxfId="124" priority="109" stopIfTrue="1">
      <formula>F16=KeyOL</formula>
    </cfRule>
    <cfRule type="expression" dxfId="123" priority="110" stopIfTrue="1">
      <formula>F16=KeyPL</formula>
    </cfRule>
    <cfRule type="expression" dxfId="122" priority="111" stopIfTrue="1">
      <formula>F16=KeyCD</formula>
    </cfRule>
  </conditionalFormatting>
  <conditionalFormatting sqref="G20">
    <cfRule type="expression" dxfId="121" priority="106" stopIfTrue="1">
      <formula>G20=KeyOL</formula>
    </cfRule>
    <cfRule type="expression" dxfId="120" priority="107" stopIfTrue="1">
      <formula>G20=KeyPL</formula>
    </cfRule>
    <cfRule type="expression" dxfId="119" priority="108" stopIfTrue="1">
      <formula>G20=KeyCD</formula>
    </cfRule>
  </conditionalFormatting>
  <conditionalFormatting sqref="H18">
    <cfRule type="expression" dxfId="118" priority="103" stopIfTrue="1">
      <formula>H18=KeyOL</formula>
    </cfRule>
    <cfRule type="expression" dxfId="117" priority="104" stopIfTrue="1">
      <formula>H18=KeyPL</formula>
    </cfRule>
    <cfRule type="expression" dxfId="116" priority="105" stopIfTrue="1">
      <formula>H18=KeyCD</formula>
    </cfRule>
  </conditionalFormatting>
  <conditionalFormatting sqref="I11">
    <cfRule type="expression" dxfId="115" priority="100" stopIfTrue="1">
      <formula>I11=KeyOL</formula>
    </cfRule>
    <cfRule type="expression" dxfId="114" priority="101" stopIfTrue="1">
      <formula>I11=KeyPL</formula>
    </cfRule>
    <cfRule type="expression" dxfId="113" priority="102" stopIfTrue="1">
      <formula>I11=KeyCD</formula>
    </cfRule>
  </conditionalFormatting>
  <conditionalFormatting sqref="J8">
    <cfRule type="expression" dxfId="112" priority="97" stopIfTrue="1">
      <formula>J8=KeyOL</formula>
    </cfRule>
    <cfRule type="expression" dxfId="111" priority="98" stopIfTrue="1">
      <formula>J8=KeyPL</formula>
    </cfRule>
    <cfRule type="expression" dxfId="110" priority="99" stopIfTrue="1">
      <formula>J8=KeyCD</formula>
    </cfRule>
  </conditionalFormatting>
  <conditionalFormatting sqref="K7">
    <cfRule type="expression" dxfId="109" priority="94" stopIfTrue="1">
      <formula>K7=KeyOL</formula>
    </cfRule>
    <cfRule type="expression" dxfId="108" priority="95" stopIfTrue="1">
      <formula>K7=KeyPL</formula>
    </cfRule>
    <cfRule type="expression" dxfId="107" priority="96" stopIfTrue="1">
      <formula>K7=KeyCD</formula>
    </cfRule>
  </conditionalFormatting>
  <conditionalFormatting sqref="L10">
    <cfRule type="expression" dxfId="106" priority="91" stopIfTrue="1">
      <formula>L10=KeyOL</formula>
    </cfRule>
    <cfRule type="expression" dxfId="105" priority="92" stopIfTrue="1">
      <formula>L10=KeyPL</formula>
    </cfRule>
    <cfRule type="expression" dxfId="104" priority="93" stopIfTrue="1">
      <formula>L10=KeyCD</formula>
    </cfRule>
  </conditionalFormatting>
  <conditionalFormatting sqref="M15">
    <cfRule type="expression" dxfId="103" priority="88" stopIfTrue="1">
      <formula>M15=KeyOL</formula>
    </cfRule>
    <cfRule type="expression" dxfId="102" priority="89" stopIfTrue="1">
      <formula>M15=KeyPL</formula>
    </cfRule>
    <cfRule type="expression" dxfId="101" priority="90" stopIfTrue="1">
      <formula>M15=KeyCD</formula>
    </cfRule>
  </conditionalFormatting>
  <conditionalFormatting sqref="N12">
    <cfRule type="expression" dxfId="100" priority="85" stopIfTrue="1">
      <formula>N12=KeyOL</formula>
    </cfRule>
    <cfRule type="expression" dxfId="99" priority="86" stopIfTrue="1">
      <formula>N12=KeyPL</formula>
    </cfRule>
    <cfRule type="expression" dxfId="98" priority="87" stopIfTrue="1">
      <formula>N12=KeyCD</formula>
    </cfRule>
  </conditionalFormatting>
  <conditionalFormatting sqref="O21">
    <cfRule type="expression" dxfId="97" priority="82" stopIfTrue="1">
      <formula>O21=KeyOL</formula>
    </cfRule>
    <cfRule type="expression" dxfId="96" priority="83" stopIfTrue="1">
      <formula>O21=KeyPL</formula>
    </cfRule>
    <cfRule type="expression" dxfId="95" priority="84" stopIfTrue="1">
      <formula>O21=KeyCD</formula>
    </cfRule>
  </conditionalFormatting>
  <conditionalFormatting sqref="P20">
    <cfRule type="expression" dxfId="94" priority="79" stopIfTrue="1">
      <formula>P20=KeyOL</formula>
    </cfRule>
    <cfRule type="expression" dxfId="93" priority="80" stopIfTrue="1">
      <formula>P20=KeyPL</formula>
    </cfRule>
    <cfRule type="expression" dxfId="92" priority="81" stopIfTrue="1">
      <formula>P20=KeyCD</formula>
    </cfRule>
  </conditionalFormatting>
  <conditionalFormatting sqref="Q13">
    <cfRule type="expression" dxfId="91" priority="76" stopIfTrue="1">
      <formula>Q13=KeyOL</formula>
    </cfRule>
    <cfRule type="expression" dxfId="90" priority="77" stopIfTrue="1">
      <formula>Q13=KeyPL</formula>
    </cfRule>
    <cfRule type="expression" dxfId="89" priority="78" stopIfTrue="1">
      <formula>Q13=KeyCD</formula>
    </cfRule>
  </conditionalFormatting>
  <conditionalFormatting sqref="R11">
    <cfRule type="expression" dxfId="88" priority="73" stopIfTrue="1">
      <formula>R11=KeyOL</formula>
    </cfRule>
    <cfRule type="expression" dxfId="87" priority="74" stopIfTrue="1">
      <formula>R11=KeyPL</formula>
    </cfRule>
    <cfRule type="expression" dxfId="86" priority="75" stopIfTrue="1">
      <formula>R11=KeyCD</formula>
    </cfRule>
  </conditionalFormatting>
  <conditionalFormatting sqref="S12">
    <cfRule type="expression" dxfId="85" priority="70" stopIfTrue="1">
      <formula>S12=KeyOL</formula>
    </cfRule>
    <cfRule type="expression" dxfId="84" priority="71" stopIfTrue="1">
      <formula>S12=KeyPL</formula>
    </cfRule>
    <cfRule type="expression" dxfId="83" priority="72" stopIfTrue="1">
      <formula>S12=KeyCD</formula>
    </cfRule>
  </conditionalFormatting>
  <conditionalFormatting sqref="T21">
    <cfRule type="expression" dxfId="82" priority="67" stopIfTrue="1">
      <formula>T21=KeyOL</formula>
    </cfRule>
    <cfRule type="expression" dxfId="81" priority="68" stopIfTrue="1">
      <formula>T21=KeyPL</formula>
    </cfRule>
    <cfRule type="expression" dxfId="80" priority="69" stopIfTrue="1">
      <formula>T21=KeyCD</formula>
    </cfRule>
  </conditionalFormatting>
  <conditionalFormatting sqref="U13">
    <cfRule type="expression" dxfId="79" priority="64" stopIfTrue="1">
      <formula>U13=KeyOL</formula>
    </cfRule>
    <cfRule type="expression" dxfId="78" priority="65" stopIfTrue="1">
      <formula>U13=KeyPL</formula>
    </cfRule>
    <cfRule type="expression" dxfId="77" priority="66" stopIfTrue="1">
      <formula>U13=KeyCD</formula>
    </cfRule>
  </conditionalFormatting>
  <conditionalFormatting sqref="V19">
    <cfRule type="expression" dxfId="76" priority="61" stopIfTrue="1">
      <formula>V19=KeyOL</formula>
    </cfRule>
    <cfRule type="expression" dxfId="75" priority="62" stopIfTrue="1">
      <formula>V19=KeyPL</formula>
    </cfRule>
    <cfRule type="expression" dxfId="74" priority="63" stopIfTrue="1">
      <formula>V19=KeyCD</formula>
    </cfRule>
  </conditionalFormatting>
  <conditionalFormatting sqref="W9">
    <cfRule type="expression" dxfId="73" priority="58" stopIfTrue="1">
      <formula>W9=KeyOL</formula>
    </cfRule>
    <cfRule type="expression" dxfId="72" priority="59" stopIfTrue="1">
      <formula>W9=KeyPL</formula>
    </cfRule>
    <cfRule type="expression" dxfId="71" priority="60" stopIfTrue="1">
      <formula>W9=KeyCD</formula>
    </cfRule>
  </conditionalFormatting>
  <conditionalFormatting sqref="X7">
    <cfRule type="expression" dxfId="70" priority="55" stopIfTrue="1">
      <formula>X7=KeyOL</formula>
    </cfRule>
    <cfRule type="expression" dxfId="69" priority="56" stopIfTrue="1">
      <formula>X7=KeyPL</formula>
    </cfRule>
    <cfRule type="expression" dxfId="68" priority="57" stopIfTrue="1">
      <formula>X7=KeyCD</formula>
    </cfRule>
  </conditionalFormatting>
  <conditionalFormatting sqref="Y16">
    <cfRule type="expression" dxfId="67" priority="52" stopIfTrue="1">
      <formula>Y16=KeyOL</formula>
    </cfRule>
    <cfRule type="expression" dxfId="66" priority="53" stopIfTrue="1">
      <formula>Y16=KeyPL</formula>
    </cfRule>
    <cfRule type="expression" dxfId="65" priority="54" stopIfTrue="1">
      <formula>Y16=KeyCD</formula>
    </cfRule>
  </conditionalFormatting>
  <conditionalFormatting sqref="AA15">
    <cfRule type="expression" dxfId="64" priority="49" stopIfTrue="1">
      <formula>AA15=KeyOL</formula>
    </cfRule>
    <cfRule type="expression" dxfId="63" priority="50" stopIfTrue="1">
      <formula>AA15=KeyPL</formula>
    </cfRule>
    <cfRule type="expression" dxfId="62" priority="51" stopIfTrue="1">
      <formula>AA15=KeyCD</formula>
    </cfRule>
  </conditionalFormatting>
  <conditionalFormatting sqref="Z20">
    <cfRule type="expression" dxfId="61" priority="46" stopIfTrue="1">
      <formula>Z20=KeyOL</formula>
    </cfRule>
    <cfRule type="expression" dxfId="60" priority="47" stopIfTrue="1">
      <formula>Z20=KeyPL</formula>
    </cfRule>
    <cfRule type="expression" dxfId="59" priority="48" stopIfTrue="1">
      <formula>Z20=KeyCD</formula>
    </cfRule>
  </conditionalFormatting>
  <conditionalFormatting sqref="AB19">
    <cfRule type="expression" dxfId="58" priority="43" stopIfTrue="1">
      <formula>AB19=KeyOL</formula>
    </cfRule>
    <cfRule type="expression" dxfId="57" priority="44" stopIfTrue="1">
      <formula>AB19=KeyPL</formula>
    </cfRule>
    <cfRule type="expression" dxfId="56" priority="45" stopIfTrue="1">
      <formula>AB19=KeyCD</formula>
    </cfRule>
  </conditionalFormatting>
  <conditionalFormatting sqref="AC7">
    <cfRule type="expression" dxfId="55" priority="40" stopIfTrue="1">
      <formula>AC7=KeyOL</formula>
    </cfRule>
    <cfRule type="expression" dxfId="54" priority="41" stopIfTrue="1">
      <formula>AC7=KeyPL</formula>
    </cfRule>
    <cfRule type="expression" dxfId="53" priority="42" stopIfTrue="1">
      <formula>AC7=KeyCD</formula>
    </cfRule>
  </conditionalFormatting>
  <conditionalFormatting sqref="AD10">
    <cfRule type="expression" dxfId="52" priority="37" stopIfTrue="1">
      <formula>AD10=KeyOL</formula>
    </cfRule>
    <cfRule type="expression" dxfId="51" priority="38" stopIfTrue="1">
      <formula>AD10=KeyPL</formula>
    </cfRule>
    <cfRule type="expression" dxfId="50" priority="39" stopIfTrue="1">
      <formula>AD10=KeyCD</formula>
    </cfRule>
  </conditionalFormatting>
  <conditionalFormatting sqref="AG17">
    <cfRule type="expression" dxfId="49" priority="28" stopIfTrue="1">
      <formula>AG17=KeyOL</formula>
    </cfRule>
    <cfRule type="expression" dxfId="48" priority="29" stopIfTrue="1">
      <formula>AG17=KeyPL</formula>
    </cfRule>
    <cfRule type="expression" dxfId="47" priority="30" stopIfTrue="1">
      <formula>AG17=KeyCD</formula>
    </cfRule>
  </conditionalFormatting>
  <conditionalFormatting sqref="AH16">
    <cfRule type="expression" dxfId="46" priority="25" stopIfTrue="1">
      <formula>AH16=KeyOL</formula>
    </cfRule>
    <cfRule type="expression" dxfId="45" priority="26" stopIfTrue="1">
      <formula>AH16=KeyPL</formula>
    </cfRule>
    <cfRule type="expression" dxfId="44" priority="27" stopIfTrue="1">
      <formula>AH16=KeyCD</formula>
    </cfRule>
  </conditionalFormatting>
  <conditionalFormatting sqref="AI11">
    <cfRule type="expression" dxfId="43" priority="22" stopIfTrue="1">
      <formula>AI11=KeyOL</formula>
    </cfRule>
    <cfRule type="expression" dxfId="42" priority="23" stopIfTrue="1">
      <formula>AI11=KeyPL</formula>
    </cfRule>
    <cfRule type="expression" dxfId="41" priority="24" stopIfTrue="1">
      <formula>AI11=KeyCD</formula>
    </cfRule>
  </conditionalFormatting>
  <conditionalFormatting sqref="AI14">
    <cfRule type="expression" dxfId="40" priority="19" stopIfTrue="1">
      <formula>AI14=KeyOL</formula>
    </cfRule>
    <cfRule type="expression" dxfId="39" priority="20" stopIfTrue="1">
      <formula>AI14=KeyPL</formula>
    </cfRule>
    <cfRule type="expression" dxfId="38" priority="21" stopIfTrue="1">
      <formula>AI14=KeyCD</formula>
    </cfRule>
  </conditionalFormatting>
  <conditionalFormatting sqref="AJ11">
    <cfRule type="expression" dxfId="37" priority="16" stopIfTrue="1">
      <formula>AJ11=KeyOL</formula>
    </cfRule>
    <cfRule type="expression" dxfId="36" priority="17" stopIfTrue="1">
      <formula>AJ11=KeyPL</formula>
    </cfRule>
    <cfRule type="expression" dxfId="35" priority="18" stopIfTrue="1">
      <formula>AJ11=KeyCD</formula>
    </cfRule>
  </conditionalFormatting>
  <conditionalFormatting sqref="AK18">
    <cfRule type="expression" dxfId="34" priority="13" stopIfTrue="1">
      <formula>AK18=KeyOL</formula>
    </cfRule>
    <cfRule type="expression" dxfId="33" priority="14" stopIfTrue="1">
      <formula>AK18=KeyPL</formula>
    </cfRule>
    <cfRule type="expression" dxfId="32" priority="15" stopIfTrue="1">
      <formula>AK18=KeyCD</formula>
    </cfRule>
  </conditionalFormatting>
  <conditionalFormatting sqref="AL9">
    <cfRule type="expression" dxfId="31" priority="10" stopIfTrue="1">
      <formula>AL9=KeyOL</formula>
    </cfRule>
    <cfRule type="expression" dxfId="30" priority="11" stopIfTrue="1">
      <formula>AL9=KeyPL</formula>
    </cfRule>
    <cfRule type="expression" dxfId="29" priority="12" stopIfTrue="1">
      <formula>AL9=KeyCD</formula>
    </cfRule>
  </conditionalFormatting>
  <conditionalFormatting sqref="X14">
    <cfRule type="expression" dxfId="28" priority="7" stopIfTrue="1">
      <formula>X14=KeyOL</formula>
    </cfRule>
    <cfRule type="expression" dxfId="27" priority="8" stopIfTrue="1">
      <formula>X14=KeyPL</formula>
    </cfRule>
    <cfRule type="expression" dxfId="26" priority="9" stopIfTrue="1">
      <formula>X14=KeyCD</formula>
    </cfRule>
  </conditionalFormatting>
  <conditionalFormatting sqref="AM7">
    <cfRule type="expression" dxfId="25" priority="4" stopIfTrue="1">
      <formula>AM7=KeyOL</formula>
    </cfRule>
    <cfRule type="expression" dxfId="24" priority="5" stopIfTrue="1">
      <formula>AM7=KeyPL</formula>
    </cfRule>
    <cfRule type="expression" dxfId="23" priority="6" stopIfTrue="1">
      <formula>AM7=KeyCD</formula>
    </cfRule>
  </conditionalFormatting>
  <conditionalFormatting sqref="AN18">
    <cfRule type="expression" dxfId="22" priority="1" stopIfTrue="1">
      <formula>AN18=KeyOL</formula>
    </cfRule>
    <cfRule type="expression" dxfId="21" priority="2" stopIfTrue="1">
      <formula>AN18=KeyPL</formula>
    </cfRule>
    <cfRule type="expression" dxfId="20" priority="3" stopIfTrue="1">
      <formula>AN18=KeyCD</formula>
    </cfRule>
  </conditionalFormatting>
  <pageMargins left="0.7" right="0.7" top="0.75" bottom="0.75" header="0.3" footer="0.3"/>
  <pageSetup paperSize="9" scale="55" orientation="landscape" r:id="rId1"/>
  <extLst>
    <ext xmlns:x14="http://schemas.microsoft.com/office/spreadsheetml/2009/9/main" uri="{78C0D931-6437-407d-A8EE-F0AAD7539E65}">
      <x14:conditionalFormattings>
        <x14:conditionalFormatting xmlns:xm="http://schemas.microsoft.com/office/excel/2006/main">
          <x14:cfRule type="iconSet" priority="166" id="{58F41C86-7827-4B2F-8A4A-B4D84ED461CB}">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60" id="{F5E02A2B-EE5A-46FF-A918-7D2C8A42B665}">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AO7:AQ21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T42"/>
  <sheetViews>
    <sheetView workbookViewId="0">
      <pane xSplit="1" ySplit="6" topLeftCell="B7" activePane="bottomRight" state="frozen"/>
      <selection pane="bottomRight" activeCell="B7" sqref="B7"/>
      <selection pane="bottomLeft"/>
      <selection pane="topRight"/>
    </sheetView>
  </sheetViews>
  <sheetFormatPr defaultRowHeight="16.5"/>
  <cols>
    <col min="1" max="1" width="17.375" style="4" customWidth="1"/>
    <col min="2" max="41" width="4.375" style="4" customWidth="1"/>
    <col min="42" max="44" width="10.75" style="4" customWidth="1"/>
    <col min="45" max="45" width="8.5" style="4" customWidth="1"/>
    <col min="46" max="16384" width="9" style="4"/>
  </cols>
  <sheetData>
    <row r="1" spans="1:46" ht="33.75">
      <c r="A1" s="2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spans="1:46" ht="33.7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6" ht="20.25" customHeight="1">
      <c r="A3" s="15" t="s">
        <v>1</v>
      </c>
      <c r="B3" s="163" t="s">
        <v>67</v>
      </c>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65" t="s">
        <v>3</v>
      </c>
      <c r="AQ3" s="66"/>
      <c r="AR3" s="67"/>
      <c r="AS3" s="65" t="s">
        <v>4</v>
      </c>
      <c r="AT3" s="67"/>
    </row>
    <row r="4" spans="1:46" ht="15">
      <c r="A4" s="133" t="s">
        <v>5</v>
      </c>
      <c r="B4" s="31">
        <v>1</v>
      </c>
      <c r="C4" s="31">
        <v>2</v>
      </c>
      <c r="D4" s="31">
        <v>3</v>
      </c>
      <c r="E4" s="31">
        <v>4</v>
      </c>
      <c r="F4" s="70">
        <v>5</v>
      </c>
      <c r="G4" s="71"/>
      <c r="H4" s="70">
        <v>6</v>
      </c>
      <c r="I4" s="71"/>
      <c r="J4" s="31">
        <v>7</v>
      </c>
      <c r="K4" s="31">
        <v>8</v>
      </c>
      <c r="L4" s="31">
        <v>9</v>
      </c>
      <c r="M4" s="31">
        <v>10</v>
      </c>
      <c r="N4" s="31">
        <v>11</v>
      </c>
      <c r="O4" s="70">
        <v>12</v>
      </c>
      <c r="P4" s="71"/>
      <c r="Q4" s="70">
        <v>13</v>
      </c>
      <c r="R4" s="71"/>
      <c r="S4" s="31">
        <v>14</v>
      </c>
      <c r="T4" s="31">
        <v>15</v>
      </c>
      <c r="U4" s="31">
        <v>16</v>
      </c>
      <c r="V4" s="31">
        <v>17</v>
      </c>
      <c r="W4" s="31">
        <v>18</v>
      </c>
      <c r="X4" s="70">
        <v>19</v>
      </c>
      <c r="Y4" s="71"/>
      <c r="Z4" s="70">
        <v>20</v>
      </c>
      <c r="AA4" s="71"/>
      <c r="AB4" s="31">
        <v>21</v>
      </c>
      <c r="AC4" s="31">
        <v>22</v>
      </c>
      <c r="AD4" s="31">
        <v>23</v>
      </c>
      <c r="AE4" s="31">
        <v>24</v>
      </c>
      <c r="AF4" s="31">
        <v>25</v>
      </c>
      <c r="AG4" s="70">
        <v>26</v>
      </c>
      <c r="AH4" s="71"/>
      <c r="AI4" s="94">
        <v>27</v>
      </c>
      <c r="AJ4" s="95"/>
      <c r="AK4" s="94">
        <v>28</v>
      </c>
      <c r="AL4" s="95"/>
      <c r="AM4" s="31">
        <v>29</v>
      </c>
      <c r="AN4" s="31">
        <v>30</v>
      </c>
      <c r="AO4" s="31">
        <v>31</v>
      </c>
      <c r="AP4" s="190" t="s">
        <v>6</v>
      </c>
      <c r="AQ4" s="62" t="s">
        <v>7</v>
      </c>
      <c r="AR4" s="62" t="s">
        <v>8</v>
      </c>
      <c r="AS4" s="90" t="s">
        <v>9</v>
      </c>
      <c r="AT4" s="90" t="s">
        <v>10</v>
      </c>
    </row>
    <row r="5" spans="1:46" ht="16.5" customHeight="1">
      <c r="A5" s="134"/>
      <c r="B5" s="61" t="s">
        <v>14</v>
      </c>
      <c r="C5" s="61" t="s">
        <v>15</v>
      </c>
      <c r="D5" s="61" t="s">
        <v>16</v>
      </c>
      <c r="E5" s="61" t="s">
        <v>17</v>
      </c>
      <c r="F5" s="68" t="s">
        <v>11</v>
      </c>
      <c r="G5" s="69"/>
      <c r="H5" s="68" t="s">
        <v>12</v>
      </c>
      <c r="I5" s="69"/>
      <c r="J5" s="61" t="s">
        <v>13</v>
      </c>
      <c r="K5" s="61" t="s">
        <v>14</v>
      </c>
      <c r="L5" s="61" t="s">
        <v>15</v>
      </c>
      <c r="M5" s="61" t="s">
        <v>16</v>
      </c>
      <c r="N5" s="61" t="s">
        <v>17</v>
      </c>
      <c r="O5" s="68" t="s">
        <v>11</v>
      </c>
      <c r="P5" s="69"/>
      <c r="Q5" s="68" t="s">
        <v>12</v>
      </c>
      <c r="R5" s="69"/>
      <c r="S5" s="61" t="s">
        <v>13</v>
      </c>
      <c r="T5" s="61" t="s">
        <v>14</v>
      </c>
      <c r="U5" s="61" t="s">
        <v>15</v>
      </c>
      <c r="V5" s="61" t="s">
        <v>16</v>
      </c>
      <c r="W5" s="61" t="s">
        <v>17</v>
      </c>
      <c r="X5" s="68" t="s">
        <v>11</v>
      </c>
      <c r="Y5" s="69"/>
      <c r="Z5" s="68" t="s">
        <v>12</v>
      </c>
      <c r="AA5" s="69"/>
      <c r="AB5" s="61" t="s">
        <v>13</v>
      </c>
      <c r="AC5" s="61" t="s">
        <v>14</v>
      </c>
      <c r="AD5" s="61" t="s">
        <v>15</v>
      </c>
      <c r="AE5" s="61" t="s">
        <v>16</v>
      </c>
      <c r="AF5" s="61" t="s">
        <v>17</v>
      </c>
      <c r="AG5" s="68" t="s">
        <v>11</v>
      </c>
      <c r="AH5" s="69"/>
      <c r="AI5" s="117" t="s">
        <v>12</v>
      </c>
      <c r="AJ5" s="118"/>
      <c r="AK5" s="117" t="s">
        <v>13</v>
      </c>
      <c r="AL5" s="118"/>
      <c r="AM5" s="61" t="s">
        <v>14</v>
      </c>
      <c r="AN5" s="61" t="s">
        <v>15</v>
      </c>
      <c r="AO5" s="61" t="s">
        <v>16</v>
      </c>
      <c r="AP5" s="190"/>
      <c r="AQ5" s="63"/>
      <c r="AR5" s="63"/>
      <c r="AS5" s="91"/>
      <c r="AT5" s="91"/>
    </row>
    <row r="6" spans="1:46" ht="16.5" customHeight="1">
      <c r="A6" s="135"/>
      <c r="B6" s="68" t="s">
        <v>19</v>
      </c>
      <c r="C6" s="93"/>
      <c r="D6" s="93"/>
      <c r="E6" s="69"/>
      <c r="F6" s="61" t="s">
        <v>18</v>
      </c>
      <c r="G6" s="61" t="s">
        <v>19</v>
      </c>
      <c r="H6" s="61" t="s">
        <v>18</v>
      </c>
      <c r="I6" s="61" t="s">
        <v>19</v>
      </c>
      <c r="J6" s="68" t="s">
        <v>19</v>
      </c>
      <c r="K6" s="93"/>
      <c r="L6" s="93"/>
      <c r="M6" s="93"/>
      <c r="N6" s="69"/>
      <c r="O6" s="61" t="s">
        <v>18</v>
      </c>
      <c r="P6" s="61" t="s">
        <v>19</v>
      </c>
      <c r="Q6" s="61" t="s">
        <v>18</v>
      </c>
      <c r="R6" s="61" t="s">
        <v>19</v>
      </c>
      <c r="S6" s="68" t="s">
        <v>19</v>
      </c>
      <c r="T6" s="93"/>
      <c r="U6" s="93"/>
      <c r="V6" s="93"/>
      <c r="W6" s="69"/>
      <c r="X6" s="61" t="s">
        <v>18</v>
      </c>
      <c r="Y6" s="61" t="s">
        <v>19</v>
      </c>
      <c r="Z6" s="61" t="s">
        <v>18</v>
      </c>
      <c r="AA6" s="61" t="s">
        <v>19</v>
      </c>
      <c r="AB6" s="68" t="s">
        <v>19</v>
      </c>
      <c r="AC6" s="93"/>
      <c r="AD6" s="93"/>
      <c r="AE6" s="93"/>
      <c r="AF6" s="69"/>
      <c r="AG6" s="61" t="s">
        <v>18</v>
      </c>
      <c r="AH6" s="61" t="s">
        <v>19</v>
      </c>
      <c r="AI6" s="33" t="s">
        <v>18</v>
      </c>
      <c r="AJ6" s="33" t="s">
        <v>19</v>
      </c>
      <c r="AK6" s="33" t="s">
        <v>18</v>
      </c>
      <c r="AL6" s="33" t="s">
        <v>19</v>
      </c>
      <c r="AM6" s="68" t="s">
        <v>19</v>
      </c>
      <c r="AN6" s="93"/>
      <c r="AO6" s="69"/>
      <c r="AP6" s="190"/>
      <c r="AQ6" s="64"/>
      <c r="AR6" s="64"/>
      <c r="AS6" s="92"/>
      <c r="AT6" s="92"/>
    </row>
    <row r="7" spans="1:46" ht="15">
      <c r="A7" s="8" t="s">
        <v>20</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9">
        <f>COUNTIF(Oct!$B7:$AO7,"CD")</f>
        <v>0</v>
      </c>
      <c r="AQ7" s="9">
        <f>COUNTIF(B7:D7,"CD")+COUNTIF(I7:M7,"CD")+COUNTIF(R7:V7,"CD")+COUNTIF(AA7:AE7,"CD")+COUNTIF(AM7:AO7,"CD")</f>
        <v>0</v>
      </c>
      <c r="AR7" s="9">
        <f>COUNTIF(E7:H7,"CD")+COUNTIF(N7:Q7,"CD")+COUNTIF(W7:Z7,"CD")+COUNTIF(AF7:AL7,"CD")</f>
        <v>0</v>
      </c>
      <c r="AS7" s="10">
        <f>COUNTIF(Oct!$B7:$AO7,"PL")</f>
        <v>0</v>
      </c>
      <c r="AT7" s="10">
        <f>COUNTIF(Oct!$B7:$AO7,"OL")</f>
        <v>0</v>
      </c>
    </row>
    <row r="8" spans="1:46" ht="15">
      <c r="A8" s="8" t="s">
        <v>22</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11">
        <f>COUNTIF(Oct!$B8:$AO8,"CD")</f>
        <v>0</v>
      </c>
      <c r="AQ8" s="9">
        <f t="shared" ref="AQ8:AQ21" si="0">COUNTIF(B8:D8,"CD")+COUNTIF(I8:M8,"CD")+COUNTIF(R8:V8,"CD")+COUNTIF(AA8:AE8,"CD")+COUNTIF(AM8:AO8,"CD")</f>
        <v>0</v>
      </c>
      <c r="AR8" s="9">
        <f t="shared" ref="AR8:AR21" si="1">COUNTIF(E8:H8,"CD")+COUNTIF(N8:Q8,"CD")+COUNTIF(W8:Z8,"CD")+COUNTIF(AF8:AL8,"CD")</f>
        <v>0</v>
      </c>
      <c r="AS8" s="11">
        <f>COUNTIF(Oct!$B8:$AO8,"PL")</f>
        <v>0</v>
      </c>
      <c r="AT8" s="11">
        <f>COUNTIF(Oct!$B8:$AO8,"OL")</f>
        <v>0</v>
      </c>
    </row>
    <row r="9" spans="1:46" ht="15">
      <c r="A9" s="8" t="s">
        <v>23</v>
      </c>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11">
        <f>COUNTIF(Oct!$B9:$AO9,"CD")</f>
        <v>0</v>
      </c>
      <c r="AQ9" s="9">
        <f t="shared" si="0"/>
        <v>0</v>
      </c>
      <c r="AR9" s="9">
        <f t="shared" si="1"/>
        <v>0</v>
      </c>
      <c r="AS9" s="11">
        <f>COUNTIF(Oct!$B9:$AO9,"PL")</f>
        <v>0</v>
      </c>
      <c r="AT9" s="11">
        <f>COUNTIF(Oct!$B9:$AO9,"OL")</f>
        <v>0</v>
      </c>
    </row>
    <row r="10" spans="1:46" ht="15">
      <c r="A10" s="8" t="s">
        <v>24</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11">
        <f>COUNTIF(Oct!$B10:$AO10,"CD")</f>
        <v>0</v>
      </c>
      <c r="AQ10" s="9">
        <f t="shared" si="0"/>
        <v>0</v>
      </c>
      <c r="AR10" s="9">
        <f t="shared" si="1"/>
        <v>0</v>
      </c>
      <c r="AS10" s="11">
        <f>COUNTIF(Oct!$B10:$AO10,"PL")</f>
        <v>0</v>
      </c>
      <c r="AT10" s="11">
        <f>COUNTIF(Oct!$B10:$AO10,"OL")</f>
        <v>0</v>
      </c>
    </row>
    <row r="11" spans="1:46" ht="15">
      <c r="A11" s="8" t="s">
        <v>25</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11">
        <f>COUNTIF(Oct!$B11:$AO11,"CD")</f>
        <v>0</v>
      </c>
      <c r="AQ11" s="9">
        <f t="shared" si="0"/>
        <v>0</v>
      </c>
      <c r="AR11" s="9">
        <f t="shared" si="1"/>
        <v>0</v>
      </c>
      <c r="AS11" s="11">
        <f>COUNTIF(Oct!$B11:$AO11,"PL")</f>
        <v>0</v>
      </c>
      <c r="AT11" s="11">
        <f>COUNTIF(Oct!$B11:$AO11,"OL")</f>
        <v>0</v>
      </c>
    </row>
    <row r="12" spans="1:46" ht="15">
      <c r="A12" s="8" t="s">
        <v>26</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11">
        <f>COUNTIF(Oct!$B12:$AO12,"CD")</f>
        <v>0</v>
      </c>
      <c r="AQ12" s="9">
        <f t="shared" si="0"/>
        <v>0</v>
      </c>
      <c r="AR12" s="9">
        <f t="shared" si="1"/>
        <v>0</v>
      </c>
      <c r="AS12" s="11">
        <f>COUNTIF(Oct!$B12:$AO12,"PL")</f>
        <v>0</v>
      </c>
      <c r="AT12" s="11">
        <f>COUNTIF(Oct!$B12:$AO12,"OL")</f>
        <v>0</v>
      </c>
    </row>
    <row r="13" spans="1:46" ht="15">
      <c r="A13" s="8" t="s">
        <v>27</v>
      </c>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11">
        <f>COUNTIF(Oct!$B13:$AO13,"CD")</f>
        <v>0</v>
      </c>
      <c r="AQ13" s="9">
        <f t="shared" si="0"/>
        <v>0</v>
      </c>
      <c r="AR13" s="9">
        <f t="shared" si="1"/>
        <v>0</v>
      </c>
      <c r="AS13" s="11">
        <f>COUNTIF(Oct!$B13:$AO13,"PL")</f>
        <v>0</v>
      </c>
      <c r="AT13" s="11">
        <f>COUNTIF(Oct!$B13:$AO13,"OL")</f>
        <v>0</v>
      </c>
    </row>
    <row r="14" spans="1:46" ht="15">
      <c r="A14" s="8" t="s">
        <v>28</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11">
        <f>COUNTIF(Oct!$B14:$AO14,"CD")</f>
        <v>0</v>
      </c>
      <c r="AQ14" s="9">
        <f t="shared" si="0"/>
        <v>0</v>
      </c>
      <c r="AR14" s="9">
        <f t="shared" si="1"/>
        <v>0</v>
      </c>
      <c r="AS14" s="11">
        <f>COUNTIF(Oct!$B14:$AO14,"PL")</f>
        <v>0</v>
      </c>
      <c r="AT14" s="11">
        <f>COUNTIF(Oct!$B14:$AO14,"OL")</f>
        <v>0</v>
      </c>
    </row>
    <row r="15" spans="1:46" ht="15">
      <c r="A15" s="8" t="s">
        <v>29</v>
      </c>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11">
        <f>COUNTIF(Oct!$B15:$AO15,"CD")</f>
        <v>0</v>
      </c>
      <c r="AQ15" s="9">
        <f t="shared" si="0"/>
        <v>0</v>
      </c>
      <c r="AR15" s="9">
        <f t="shared" si="1"/>
        <v>0</v>
      </c>
      <c r="AS15" s="11">
        <f>COUNTIF(Oct!$B15:$AO15,"PL")</f>
        <v>0</v>
      </c>
      <c r="AT15" s="11">
        <f>COUNTIF(Oct!$B15:$AO15,"OL")</f>
        <v>0</v>
      </c>
    </row>
    <row r="16" spans="1:46" ht="15">
      <c r="A16" s="8" t="s">
        <v>30</v>
      </c>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11">
        <f>COUNTIF(Oct!$B16:$AO16,"CD")</f>
        <v>0</v>
      </c>
      <c r="AQ16" s="9">
        <f t="shared" si="0"/>
        <v>0</v>
      </c>
      <c r="AR16" s="9">
        <f t="shared" si="1"/>
        <v>0</v>
      </c>
      <c r="AS16" s="11">
        <f>COUNTIF(Oct!$B16:$AO16,"PL")</f>
        <v>0</v>
      </c>
      <c r="AT16" s="11">
        <f>COUNTIF(Oct!$B16:$AO16,"OL")</f>
        <v>0</v>
      </c>
    </row>
    <row r="17" spans="1:46" ht="15">
      <c r="A17" s="8" t="s">
        <v>31</v>
      </c>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11">
        <f>COUNTIF(Oct!$B17:$AO17,"CD")</f>
        <v>0</v>
      </c>
      <c r="AQ17" s="9">
        <f t="shared" si="0"/>
        <v>0</v>
      </c>
      <c r="AR17" s="9">
        <f t="shared" si="1"/>
        <v>0</v>
      </c>
      <c r="AS17" s="11">
        <f>COUNTIF(Oct!$B17:$AO17,"PL")</f>
        <v>0</v>
      </c>
      <c r="AT17" s="11">
        <f>COUNTIF(Oct!$B17:$AO17,"OL")</f>
        <v>0</v>
      </c>
    </row>
    <row r="18" spans="1:46" ht="15">
      <c r="A18" s="8" t="s">
        <v>32</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11">
        <f>COUNTIF(Oct!$B18:$AO18,"CD")</f>
        <v>0</v>
      </c>
      <c r="AQ18" s="9">
        <f t="shared" si="0"/>
        <v>0</v>
      </c>
      <c r="AR18" s="9">
        <f t="shared" si="1"/>
        <v>0</v>
      </c>
      <c r="AS18" s="11">
        <f>COUNTIF(Oct!$B18:$AO18,"PL")</f>
        <v>0</v>
      </c>
      <c r="AT18" s="11">
        <f>COUNTIF(Oct!$B18:$AO18,"OL")</f>
        <v>0</v>
      </c>
    </row>
    <row r="19" spans="1:46" ht="15">
      <c r="A19" s="8" t="s">
        <v>33</v>
      </c>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11">
        <f>COUNTIF(Oct!$B19:$AO19,"CD")</f>
        <v>0</v>
      </c>
      <c r="AQ19" s="9">
        <f t="shared" si="0"/>
        <v>0</v>
      </c>
      <c r="AR19" s="9">
        <f t="shared" si="1"/>
        <v>0</v>
      </c>
      <c r="AS19" s="11">
        <f>COUNTIF(Oct!$B19:$AO19,"PL")</f>
        <v>0</v>
      </c>
      <c r="AT19" s="11">
        <f>COUNTIF(Oct!$B19:$AO19,"OL")</f>
        <v>0</v>
      </c>
    </row>
    <row r="20" spans="1:46" ht="15">
      <c r="A20" s="8" t="s">
        <v>34</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11">
        <f>COUNTIF(Oct!$B20:$AO20,"CD")</f>
        <v>0</v>
      </c>
      <c r="AQ20" s="9">
        <f t="shared" si="0"/>
        <v>0</v>
      </c>
      <c r="AR20" s="9">
        <f t="shared" si="1"/>
        <v>0</v>
      </c>
      <c r="AS20" s="11">
        <f>COUNTIF(Oct!$B20:$AO20,"PL")</f>
        <v>0</v>
      </c>
      <c r="AT20" s="11">
        <f>COUNTIF(Oct!$B20:$AO20,"OL")</f>
        <v>0</v>
      </c>
    </row>
    <row r="21" spans="1:46" ht="15">
      <c r="A21" s="8" t="s">
        <v>35</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1">
        <f>COUNTIF(Oct!$B21:$AO21,"CD")</f>
        <v>0</v>
      </c>
      <c r="AQ21" s="9">
        <f t="shared" si="0"/>
        <v>0</v>
      </c>
      <c r="AR21" s="9">
        <f t="shared" si="1"/>
        <v>0</v>
      </c>
      <c r="AS21" s="11">
        <f>COUNTIF(Oct!$B21:$AO21,"PL")</f>
        <v>0</v>
      </c>
      <c r="AT21" s="11">
        <f>COUNTIF(Oct!$B21:$AO21,"OL")</f>
        <v>0</v>
      </c>
    </row>
    <row r="22" spans="1:46" ht="15">
      <c r="A22" s="123" t="s">
        <v>36</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
        <f>SUM(AP7:AP21)</f>
        <v>0</v>
      </c>
      <c r="AQ22" s="12">
        <f>SUM(AQ7:AQ21)</f>
        <v>0</v>
      </c>
      <c r="AR22" s="12">
        <f>SUM(AR7:AR21)</f>
        <v>0</v>
      </c>
      <c r="AS22" s="12">
        <f>SUM(AS7:AS21)</f>
        <v>0</v>
      </c>
      <c r="AT22" s="13">
        <f>SUM(AT7:AT21)</f>
        <v>0</v>
      </c>
    </row>
    <row r="23" spans="1:46" ht="14.2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60"/>
      <c r="AR23" s="60"/>
      <c r="AS23" s="6"/>
      <c r="AT23" s="7"/>
    </row>
    <row r="24" spans="1:46" ht="16.5" customHeight="1">
      <c r="A24" s="126" t="s">
        <v>37</v>
      </c>
      <c r="B24" s="178">
        <v>1</v>
      </c>
      <c r="C24" s="72" t="s">
        <v>38</v>
      </c>
      <c r="D24" s="73"/>
      <c r="E24" s="73"/>
      <c r="F24" s="73"/>
      <c r="G24" s="73"/>
      <c r="H24" s="73"/>
      <c r="I24" s="74"/>
      <c r="J24" s="142" t="s">
        <v>68</v>
      </c>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4"/>
    </row>
    <row r="25" spans="1:46" ht="14.25">
      <c r="A25" s="127"/>
      <c r="B25" s="179"/>
      <c r="C25" s="75"/>
      <c r="D25" s="76"/>
      <c r="E25" s="76"/>
      <c r="F25" s="76"/>
      <c r="G25" s="76"/>
      <c r="H25" s="76"/>
      <c r="I25" s="77"/>
      <c r="J25" s="145"/>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7"/>
    </row>
    <row r="26" spans="1:46" ht="16.5" customHeight="1">
      <c r="A26" s="127"/>
      <c r="B26" s="129" t="s">
        <v>21</v>
      </c>
      <c r="C26" s="78" t="s">
        <v>40</v>
      </c>
      <c r="D26" s="79"/>
      <c r="E26" s="79"/>
      <c r="F26" s="79"/>
      <c r="G26" s="79"/>
      <c r="H26" s="79"/>
      <c r="I26" s="80"/>
      <c r="J26" s="142" t="s">
        <v>41</v>
      </c>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4"/>
    </row>
    <row r="27" spans="1:46" ht="14.25">
      <c r="A27" s="127"/>
      <c r="B27" s="130"/>
      <c r="C27" s="81"/>
      <c r="D27" s="82"/>
      <c r="E27" s="82"/>
      <c r="F27" s="82"/>
      <c r="G27" s="82"/>
      <c r="H27" s="82"/>
      <c r="I27" s="83"/>
      <c r="J27" s="148"/>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50"/>
    </row>
    <row r="28" spans="1:46" ht="16.5" customHeight="1">
      <c r="A28" s="127"/>
      <c r="B28" s="130"/>
      <c r="C28" s="81"/>
      <c r="D28" s="82"/>
      <c r="E28" s="82"/>
      <c r="F28" s="82"/>
      <c r="G28" s="82"/>
      <c r="H28" s="82"/>
      <c r="I28" s="83"/>
      <c r="J28" s="148"/>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50"/>
    </row>
    <row r="29" spans="1:46" ht="14.25">
      <c r="A29" s="127"/>
      <c r="B29" s="131"/>
      <c r="C29" s="84"/>
      <c r="D29" s="85"/>
      <c r="E29" s="85"/>
      <c r="F29" s="85"/>
      <c r="G29" s="85"/>
      <c r="H29" s="85"/>
      <c r="I29" s="86"/>
      <c r="J29" s="145"/>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7"/>
    </row>
    <row r="30" spans="1:46" ht="16.5" customHeight="1">
      <c r="A30" s="127"/>
      <c r="B30" s="180" t="s">
        <v>42</v>
      </c>
      <c r="C30" s="78" t="s">
        <v>43</v>
      </c>
      <c r="D30" s="79"/>
      <c r="E30" s="79"/>
      <c r="F30" s="79"/>
      <c r="G30" s="79"/>
      <c r="H30" s="79"/>
      <c r="I30" s="80"/>
      <c r="J30" s="184" t="s">
        <v>44</v>
      </c>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6"/>
    </row>
    <row r="31" spans="1:46" ht="14.25">
      <c r="A31" s="127"/>
      <c r="B31" s="181"/>
      <c r="C31" s="84"/>
      <c r="D31" s="85"/>
      <c r="E31" s="85"/>
      <c r="F31" s="85"/>
      <c r="G31" s="85"/>
      <c r="H31" s="85"/>
      <c r="I31" s="86"/>
      <c r="J31" s="187"/>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8"/>
      <c r="AT31" s="189"/>
    </row>
    <row r="32" spans="1:46" ht="16.5" customHeight="1">
      <c r="A32" s="127"/>
      <c r="B32" s="182" t="s">
        <v>45</v>
      </c>
      <c r="C32" s="78" t="s">
        <v>46</v>
      </c>
      <c r="D32" s="79"/>
      <c r="E32" s="79"/>
      <c r="F32" s="79"/>
      <c r="G32" s="79"/>
      <c r="H32" s="79"/>
      <c r="I32" s="80"/>
      <c r="J32" s="184" t="s">
        <v>47</v>
      </c>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6"/>
    </row>
    <row r="33" spans="1:46" ht="14.25">
      <c r="A33" s="127"/>
      <c r="B33" s="183"/>
      <c r="C33" s="84"/>
      <c r="D33" s="85"/>
      <c r="E33" s="85"/>
      <c r="F33" s="85"/>
      <c r="G33" s="85"/>
      <c r="H33" s="85"/>
      <c r="I33" s="86"/>
      <c r="J33" s="187"/>
      <c r="K33" s="188"/>
      <c r="L33" s="188"/>
      <c r="M33" s="188"/>
      <c r="N33" s="188"/>
      <c r="O33" s="188"/>
      <c r="P33" s="188"/>
      <c r="Q33" s="188"/>
      <c r="R33" s="188"/>
      <c r="S33" s="188"/>
      <c r="T33" s="188"/>
      <c r="U33" s="188"/>
      <c r="V33" s="188"/>
      <c r="W33" s="188"/>
      <c r="X33" s="188"/>
      <c r="Y33" s="188"/>
      <c r="Z33" s="188"/>
      <c r="AA33" s="188"/>
      <c r="AB33" s="188"/>
      <c r="AC33" s="188"/>
      <c r="AD33" s="188"/>
      <c r="AE33" s="188"/>
      <c r="AF33" s="188"/>
      <c r="AG33" s="188"/>
      <c r="AH33" s="188"/>
      <c r="AI33" s="188"/>
      <c r="AJ33" s="188"/>
      <c r="AK33" s="188"/>
      <c r="AL33" s="188"/>
      <c r="AM33" s="188"/>
      <c r="AN33" s="188"/>
      <c r="AO33" s="188"/>
      <c r="AP33" s="188"/>
      <c r="AQ33" s="188"/>
      <c r="AR33" s="188"/>
      <c r="AS33" s="188"/>
      <c r="AT33" s="189"/>
    </row>
    <row r="34" spans="1:46" ht="16.5" customHeight="1">
      <c r="A34" s="127"/>
      <c r="B34" s="98">
        <v>7</v>
      </c>
      <c r="C34" s="111" t="s">
        <v>48</v>
      </c>
      <c r="D34" s="112"/>
      <c r="E34" s="112"/>
      <c r="F34" s="112"/>
      <c r="G34" s="112"/>
      <c r="H34" s="112"/>
      <c r="I34" s="113"/>
      <c r="J34" s="172" t="s">
        <v>56</v>
      </c>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4"/>
    </row>
    <row r="35" spans="1:46" ht="14.25">
      <c r="A35" s="127"/>
      <c r="B35" s="171"/>
      <c r="C35" s="114"/>
      <c r="D35" s="115"/>
      <c r="E35" s="115"/>
      <c r="F35" s="115"/>
      <c r="G35" s="115"/>
      <c r="H35" s="115"/>
      <c r="I35" s="116"/>
      <c r="J35" s="175"/>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7"/>
    </row>
    <row r="36" spans="1:46" ht="16.5" customHeight="1">
      <c r="A36" s="127"/>
      <c r="B36" s="97">
        <v>6</v>
      </c>
      <c r="C36" s="111" t="s">
        <v>49</v>
      </c>
      <c r="D36" s="112"/>
      <c r="E36" s="112"/>
      <c r="F36" s="112"/>
      <c r="G36" s="112"/>
      <c r="H36" s="112"/>
      <c r="I36" s="113"/>
      <c r="J36" s="172" t="s">
        <v>57</v>
      </c>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4"/>
    </row>
    <row r="37" spans="1:46" ht="14.25">
      <c r="A37" s="127"/>
      <c r="B37" s="97"/>
      <c r="C37" s="114"/>
      <c r="D37" s="115"/>
      <c r="E37" s="115"/>
      <c r="F37" s="115"/>
      <c r="G37" s="115"/>
      <c r="H37" s="115"/>
      <c r="I37" s="116"/>
      <c r="J37" s="175"/>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7"/>
    </row>
    <row r="38" spans="1:46" ht="16.5" customHeight="1">
      <c r="A38" s="127"/>
      <c r="B38" s="97">
        <v>3</v>
      </c>
      <c r="C38" s="111" t="s">
        <v>50</v>
      </c>
      <c r="D38" s="112"/>
      <c r="E38" s="112"/>
      <c r="F38" s="112"/>
      <c r="G38" s="112"/>
      <c r="H38" s="112"/>
      <c r="I38" s="113"/>
      <c r="J38" s="172" t="s">
        <v>58</v>
      </c>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4"/>
    </row>
    <row r="39" spans="1:46" ht="14.25">
      <c r="A39" s="127"/>
      <c r="B39" s="97"/>
      <c r="C39" s="114"/>
      <c r="D39" s="115"/>
      <c r="E39" s="115"/>
      <c r="F39" s="115"/>
      <c r="G39" s="115"/>
      <c r="H39" s="115"/>
      <c r="I39" s="116"/>
      <c r="J39" s="175"/>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7"/>
    </row>
    <row r="40" spans="1:46" ht="16.5" customHeight="1">
      <c r="A40" s="127"/>
      <c r="B40" s="97">
        <v>2</v>
      </c>
      <c r="C40" s="111" t="s">
        <v>51</v>
      </c>
      <c r="D40" s="112"/>
      <c r="E40" s="112"/>
      <c r="F40" s="112"/>
      <c r="G40" s="112"/>
      <c r="H40" s="112"/>
      <c r="I40" s="113"/>
      <c r="J40" s="172" t="s">
        <v>63</v>
      </c>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4"/>
    </row>
    <row r="41" spans="1:46" ht="14.25">
      <c r="A41" s="127"/>
      <c r="B41" s="98"/>
      <c r="C41" s="114"/>
      <c r="D41" s="115"/>
      <c r="E41" s="115"/>
      <c r="F41" s="115"/>
      <c r="G41" s="115"/>
      <c r="H41" s="115"/>
      <c r="I41" s="116"/>
      <c r="J41" s="175"/>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7"/>
    </row>
    <row r="42" spans="1:46" ht="183.75" customHeight="1">
      <c r="A42" s="164" t="s">
        <v>52</v>
      </c>
      <c r="B42" s="164"/>
      <c r="C42" s="164"/>
      <c r="D42" s="164"/>
      <c r="E42" s="164"/>
      <c r="F42" s="164"/>
      <c r="G42" s="164"/>
      <c r="H42" s="164"/>
      <c r="I42" s="164"/>
      <c r="J42" s="136" t="s">
        <v>66</v>
      </c>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8"/>
    </row>
  </sheetData>
  <mergeCells count="61">
    <mergeCell ref="AS3:AT3"/>
    <mergeCell ref="A4:A6"/>
    <mergeCell ref="AP4:AP6"/>
    <mergeCell ref="AS4:AS6"/>
    <mergeCell ref="AT4:AT6"/>
    <mergeCell ref="F4:G4"/>
    <mergeCell ref="F5:G5"/>
    <mergeCell ref="H4:I4"/>
    <mergeCell ref="H5:I5"/>
    <mergeCell ref="O4:P4"/>
    <mergeCell ref="O5:P5"/>
    <mergeCell ref="Q4:R4"/>
    <mergeCell ref="Q5:R5"/>
    <mergeCell ref="X4:Y4"/>
    <mergeCell ref="Z4:AA4"/>
    <mergeCell ref="AI4:AJ4"/>
    <mergeCell ref="A22:AO22"/>
    <mergeCell ref="A23:AP23"/>
    <mergeCell ref="A24:A41"/>
    <mergeCell ref="B24:B25"/>
    <mergeCell ref="B26:B29"/>
    <mergeCell ref="B30:B31"/>
    <mergeCell ref="B32:B33"/>
    <mergeCell ref="C24:I25"/>
    <mergeCell ref="C26:I29"/>
    <mergeCell ref="C30:I31"/>
    <mergeCell ref="J24:AT25"/>
    <mergeCell ref="J26:AT29"/>
    <mergeCell ref="J30:AT31"/>
    <mergeCell ref="J32:AT33"/>
    <mergeCell ref="J34:AT35"/>
    <mergeCell ref="J36:AT37"/>
    <mergeCell ref="A42:I42"/>
    <mergeCell ref="B38:B39"/>
    <mergeCell ref="J42:AT42"/>
    <mergeCell ref="C32:I33"/>
    <mergeCell ref="C34:I35"/>
    <mergeCell ref="C36:I37"/>
    <mergeCell ref="C38:I39"/>
    <mergeCell ref="C40:I41"/>
    <mergeCell ref="B40:B41"/>
    <mergeCell ref="B34:B35"/>
    <mergeCell ref="B36:B37"/>
    <mergeCell ref="J38:AT39"/>
    <mergeCell ref="J40:AT41"/>
    <mergeCell ref="AG4:AH4"/>
    <mergeCell ref="AQ4:AQ6"/>
    <mergeCell ref="AR4:AR6"/>
    <mergeCell ref="AP3:AR3"/>
    <mergeCell ref="AK4:AL4"/>
    <mergeCell ref="AK5:AL5"/>
    <mergeCell ref="AM6:AO6"/>
    <mergeCell ref="B3:AO3"/>
    <mergeCell ref="X5:Y5"/>
    <mergeCell ref="Z5:AA5"/>
    <mergeCell ref="AG5:AH5"/>
    <mergeCell ref="AI5:AJ5"/>
    <mergeCell ref="B6:E6"/>
    <mergeCell ref="J6:N6"/>
    <mergeCell ref="S6:W6"/>
    <mergeCell ref="AB6:AF6"/>
  </mergeCells>
  <conditionalFormatting sqref="B7:AO21">
    <cfRule type="expression" dxfId="19" priority="2" stopIfTrue="1">
      <formula>B7=KeyOL</formula>
    </cfRule>
    <cfRule type="expression" dxfId="18" priority="3" stopIfTrue="1">
      <formula>B7=KeyPL</formula>
    </cfRule>
    <cfRule type="expression" dxfId="17"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7" id="{C39B248C-F1E0-4C90-AF55-FC8A80E1E783}">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68463FB4-FB1A-402D-84C8-0B72A5EC3E2F}">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AP7:AR21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42"/>
  <sheetViews>
    <sheetView workbookViewId="0">
      <selection activeCell="AP7" sqref="AP7"/>
    </sheetView>
  </sheetViews>
  <sheetFormatPr defaultRowHeight="16.5"/>
  <cols>
    <col min="1" max="1" width="17.375" style="4" customWidth="1"/>
    <col min="2" max="40" width="4.375" style="4" customWidth="1"/>
    <col min="41" max="43" width="10.75" style="4" customWidth="1"/>
    <col min="44" max="44" width="8.5" style="4" customWidth="1"/>
    <col min="45" max="16384" width="9" style="4"/>
  </cols>
  <sheetData>
    <row r="1" spans="1:45" ht="33.75">
      <c r="A1" s="2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spans="1:45" ht="33.7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spans="1:45" ht="20.25" customHeight="1">
      <c r="A3" s="15" t="s">
        <v>1</v>
      </c>
      <c r="B3" s="163" t="s">
        <v>69</v>
      </c>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65" t="s">
        <v>3</v>
      </c>
      <c r="AP3" s="66"/>
      <c r="AQ3" s="67"/>
      <c r="AR3" s="65" t="s">
        <v>4</v>
      </c>
      <c r="AS3" s="67"/>
    </row>
    <row r="4" spans="1:45" ht="15">
      <c r="A4" s="133" t="s">
        <v>5</v>
      </c>
      <c r="B4" s="31">
        <v>1</v>
      </c>
      <c r="C4" s="70">
        <v>2</v>
      </c>
      <c r="D4" s="71"/>
      <c r="E4" s="70">
        <v>3</v>
      </c>
      <c r="F4" s="71"/>
      <c r="G4" s="31">
        <v>4</v>
      </c>
      <c r="H4" s="31">
        <v>5</v>
      </c>
      <c r="I4" s="31">
        <v>6</v>
      </c>
      <c r="J4" s="31">
        <v>7</v>
      </c>
      <c r="K4" s="31">
        <v>8</v>
      </c>
      <c r="L4" s="70">
        <v>9</v>
      </c>
      <c r="M4" s="71"/>
      <c r="N4" s="70">
        <v>10</v>
      </c>
      <c r="O4" s="71"/>
      <c r="P4" s="31">
        <v>11</v>
      </c>
      <c r="Q4" s="31">
        <v>12</v>
      </c>
      <c r="R4" s="31">
        <v>13</v>
      </c>
      <c r="S4" s="31">
        <v>14</v>
      </c>
      <c r="T4" s="31">
        <v>15</v>
      </c>
      <c r="U4" s="70">
        <v>16</v>
      </c>
      <c r="V4" s="71"/>
      <c r="W4" s="70">
        <v>17</v>
      </c>
      <c r="X4" s="71"/>
      <c r="Y4" s="31">
        <v>18</v>
      </c>
      <c r="Z4" s="31">
        <v>19</v>
      </c>
      <c r="AA4" s="31">
        <v>20</v>
      </c>
      <c r="AB4" s="31">
        <v>21</v>
      </c>
      <c r="AC4" s="31">
        <v>22</v>
      </c>
      <c r="AD4" s="70">
        <v>23</v>
      </c>
      <c r="AE4" s="71"/>
      <c r="AF4" s="70">
        <v>24</v>
      </c>
      <c r="AG4" s="71"/>
      <c r="AH4" s="31">
        <v>25</v>
      </c>
      <c r="AI4" s="31">
        <v>26</v>
      </c>
      <c r="AJ4" s="31">
        <v>27</v>
      </c>
      <c r="AK4" s="31">
        <v>28</v>
      </c>
      <c r="AL4" s="31">
        <v>29</v>
      </c>
      <c r="AM4" s="70">
        <v>30</v>
      </c>
      <c r="AN4" s="71"/>
      <c r="AO4" s="190" t="s">
        <v>6</v>
      </c>
      <c r="AP4" s="62" t="s">
        <v>7</v>
      </c>
      <c r="AQ4" s="62" t="s">
        <v>8</v>
      </c>
      <c r="AR4" s="90" t="s">
        <v>9</v>
      </c>
      <c r="AS4" s="90" t="s">
        <v>10</v>
      </c>
    </row>
    <row r="5" spans="1:45" ht="16.5" customHeight="1">
      <c r="A5" s="134"/>
      <c r="B5" s="61" t="s">
        <v>17</v>
      </c>
      <c r="C5" s="68" t="s">
        <v>11</v>
      </c>
      <c r="D5" s="69"/>
      <c r="E5" s="68" t="s">
        <v>12</v>
      </c>
      <c r="F5" s="69"/>
      <c r="G5" s="61" t="s">
        <v>13</v>
      </c>
      <c r="H5" s="61" t="s">
        <v>14</v>
      </c>
      <c r="I5" s="61" t="s">
        <v>15</v>
      </c>
      <c r="J5" s="61" t="s">
        <v>16</v>
      </c>
      <c r="K5" s="61" t="s">
        <v>17</v>
      </c>
      <c r="L5" s="68" t="s">
        <v>11</v>
      </c>
      <c r="M5" s="69"/>
      <c r="N5" s="68" t="s">
        <v>12</v>
      </c>
      <c r="O5" s="69"/>
      <c r="P5" s="61" t="s">
        <v>13</v>
      </c>
      <c r="Q5" s="61" t="s">
        <v>14</v>
      </c>
      <c r="R5" s="61" t="s">
        <v>15</v>
      </c>
      <c r="S5" s="61" t="s">
        <v>16</v>
      </c>
      <c r="T5" s="61" t="s">
        <v>17</v>
      </c>
      <c r="U5" s="68" t="s">
        <v>11</v>
      </c>
      <c r="V5" s="69"/>
      <c r="W5" s="68" t="s">
        <v>12</v>
      </c>
      <c r="X5" s="69"/>
      <c r="Y5" s="61" t="s">
        <v>13</v>
      </c>
      <c r="Z5" s="61" t="s">
        <v>14</v>
      </c>
      <c r="AA5" s="61" t="s">
        <v>15</v>
      </c>
      <c r="AB5" s="61" t="s">
        <v>16</v>
      </c>
      <c r="AC5" s="61" t="s">
        <v>17</v>
      </c>
      <c r="AD5" s="68" t="s">
        <v>11</v>
      </c>
      <c r="AE5" s="69"/>
      <c r="AF5" s="68" t="s">
        <v>12</v>
      </c>
      <c r="AG5" s="69"/>
      <c r="AH5" s="61" t="s">
        <v>13</v>
      </c>
      <c r="AI5" s="61" t="s">
        <v>14</v>
      </c>
      <c r="AJ5" s="61" t="s">
        <v>15</v>
      </c>
      <c r="AK5" s="61" t="s">
        <v>16</v>
      </c>
      <c r="AL5" s="61" t="s">
        <v>17</v>
      </c>
      <c r="AM5" s="68" t="s">
        <v>11</v>
      </c>
      <c r="AN5" s="69"/>
      <c r="AO5" s="190"/>
      <c r="AP5" s="63"/>
      <c r="AQ5" s="63"/>
      <c r="AR5" s="91"/>
      <c r="AS5" s="91"/>
    </row>
    <row r="6" spans="1:45" ht="16.5" customHeight="1">
      <c r="A6" s="135"/>
      <c r="B6" s="61" t="s">
        <v>19</v>
      </c>
      <c r="C6" s="61" t="s">
        <v>18</v>
      </c>
      <c r="D6" s="61" t="s">
        <v>19</v>
      </c>
      <c r="E6" s="61" t="s">
        <v>18</v>
      </c>
      <c r="F6" s="61" t="s">
        <v>19</v>
      </c>
      <c r="G6" s="68" t="s">
        <v>19</v>
      </c>
      <c r="H6" s="93"/>
      <c r="I6" s="93"/>
      <c r="J6" s="93"/>
      <c r="K6" s="69"/>
      <c r="L6" s="61" t="s">
        <v>18</v>
      </c>
      <c r="M6" s="61" t="s">
        <v>19</v>
      </c>
      <c r="N6" s="61" t="s">
        <v>18</v>
      </c>
      <c r="O6" s="61" t="s">
        <v>19</v>
      </c>
      <c r="P6" s="68" t="s">
        <v>19</v>
      </c>
      <c r="Q6" s="93"/>
      <c r="R6" s="93"/>
      <c r="S6" s="93"/>
      <c r="T6" s="69"/>
      <c r="U6" s="61" t="s">
        <v>18</v>
      </c>
      <c r="V6" s="61" t="s">
        <v>19</v>
      </c>
      <c r="W6" s="61" t="s">
        <v>18</v>
      </c>
      <c r="X6" s="61" t="s">
        <v>19</v>
      </c>
      <c r="Y6" s="68" t="s">
        <v>19</v>
      </c>
      <c r="Z6" s="93"/>
      <c r="AA6" s="93"/>
      <c r="AB6" s="93"/>
      <c r="AC6" s="69"/>
      <c r="AD6" s="61" t="s">
        <v>18</v>
      </c>
      <c r="AE6" s="61" t="s">
        <v>19</v>
      </c>
      <c r="AF6" s="61" t="s">
        <v>18</v>
      </c>
      <c r="AG6" s="61" t="s">
        <v>19</v>
      </c>
      <c r="AH6" s="68" t="s">
        <v>19</v>
      </c>
      <c r="AI6" s="93"/>
      <c r="AJ6" s="93"/>
      <c r="AK6" s="93"/>
      <c r="AL6" s="69"/>
      <c r="AM6" s="61" t="s">
        <v>18</v>
      </c>
      <c r="AN6" s="61" t="s">
        <v>19</v>
      </c>
      <c r="AO6" s="190"/>
      <c r="AP6" s="64"/>
      <c r="AQ6" s="64"/>
      <c r="AR6" s="92"/>
      <c r="AS6" s="92"/>
    </row>
    <row r="7" spans="1:45" ht="15">
      <c r="A7" s="8" t="s">
        <v>20</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9">
        <f>COUNTIF(Nov!$B7:$AN7,"CD")</f>
        <v>0</v>
      </c>
      <c r="AP7" s="9">
        <f>COUNTIF(F7:J7,"CD")+COUNTIF(O7:S7,"CD")+COUNTIF(X7:AB7,"CD")+COUNTIF(AG7:AK7,"CD")</f>
        <v>0</v>
      </c>
      <c r="AQ7" s="9">
        <f>COUNTIF(B7:E7,"CD")+COUNTIF(K7:N7,"CD")+COUNTIF(T7:W7,"CD")+COUNTIF(AC7:AF7,"CD")+COUNTIF(AL7:AN7,"CD")</f>
        <v>0</v>
      </c>
      <c r="AR7" s="10">
        <f>COUNTIF(Nov!$B7:$AN7,"PL")</f>
        <v>0</v>
      </c>
      <c r="AS7" s="10">
        <f>COUNTIF(Nov!$B7:$AN7,"OL")</f>
        <v>0</v>
      </c>
    </row>
    <row r="8" spans="1:45" ht="15">
      <c r="A8" s="8" t="s">
        <v>22</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11">
        <f>COUNTIF(Nov!$B8:$AN8,"CD")</f>
        <v>0</v>
      </c>
      <c r="AP8" s="9">
        <f t="shared" ref="AP8:AP21" si="0">COUNTIF(F8:J8,"CD")+COUNTIF(O8:S8,"CD")+COUNTIF(X8:AB8,"CD")+COUNTIF(AG8:AK8,"CD")</f>
        <v>0</v>
      </c>
      <c r="AQ8" s="9">
        <f t="shared" ref="AQ8:AQ21" si="1">COUNTIF(B8:E8,"CD")+COUNTIF(K8:N8,"CD")+COUNTIF(T8:W8,"CD")+COUNTIF(AC8:AF8,"CD")+COUNTIF(AL8:AN8,"CD")</f>
        <v>0</v>
      </c>
      <c r="AR8" s="11">
        <f>COUNTIF(Nov!$B8:$AN8,"PL")</f>
        <v>0</v>
      </c>
      <c r="AS8" s="11">
        <f>COUNTIF(Nov!$B8:$AN8,"OL")</f>
        <v>0</v>
      </c>
    </row>
    <row r="9" spans="1:45" ht="15">
      <c r="A9" s="8" t="s">
        <v>23</v>
      </c>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11">
        <f>COUNTIF(Nov!$B9:$AN9,"CD")</f>
        <v>0</v>
      </c>
      <c r="AP9" s="9">
        <f t="shared" si="0"/>
        <v>0</v>
      </c>
      <c r="AQ9" s="9">
        <f t="shared" si="1"/>
        <v>0</v>
      </c>
      <c r="AR9" s="11">
        <f>COUNTIF(Nov!$B9:$AN9,"PL")</f>
        <v>0</v>
      </c>
      <c r="AS9" s="11">
        <f>COUNTIF(Nov!$B9:$AN9,"OL")</f>
        <v>0</v>
      </c>
    </row>
    <row r="10" spans="1:45" ht="15">
      <c r="A10" s="8" t="s">
        <v>24</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11">
        <f>COUNTIF(Nov!$B10:$AN10,"CD")</f>
        <v>0</v>
      </c>
      <c r="AP10" s="9">
        <f t="shared" si="0"/>
        <v>0</v>
      </c>
      <c r="AQ10" s="9">
        <f t="shared" si="1"/>
        <v>0</v>
      </c>
      <c r="AR10" s="11">
        <f>COUNTIF(Nov!$B10:$AN10,"PL")</f>
        <v>0</v>
      </c>
      <c r="AS10" s="11">
        <f>COUNTIF(Nov!$B10:$AN10,"OL")</f>
        <v>0</v>
      </c>
    </row>
    <row r="11" spans="1:45" ht="15">
      <c r="A11" s="8" t="s">
        <v>25</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11">
        <f>COUNTIF(Nov!$B11:$AN11,"CD")</f>
        <v>0</v>
      </c>
      <c r="AP11" s="9">
        <f t="shared" si="0"/>
        <v>0</v>
      </c>
      <c r="AQ11" s="9">
        <f t="shared" si="1"/>
        <v>0</v>
      </c>
      <c r="AR11" s="11">
        <f>COUNTIF(Nov!$B11:$AN11,"PL")</f>
        <v>0</v>
      </c>
      <c r="AS11" s="11">
        <f>COUNTIF(Nov!$B11:$AN11,"OL")</f>
        <v>0</v>
      </c>
    </row>
    <row r="12" spans="1:45" ht="15">
      <c r="A12" s="8" t="s">
        <v>26</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11">
        <f>COUNTIF(Nov!$B12:$AN12,"CD")</f>
        <v>0</v>
      </c>
      <c r="AP12" s="9">
        <f t="shared" si="0"/>
        <v>0</v>
      </c>
      <c r="AQ12" s="9">
        <f t="shared" si="1"/>
        <v>0</v>
      </c>
      <c r="AR12" s="11">
        <f>COUNTIF(Nov!$B12:$AN12,"PL")</f>
        <v>0</v>
      </c>
      <c r="AS12" s="11">
        <f>COUNTIF(Nov!$B12:$AN12,"OL")</f>
        <v>0</v>
      </c>
    </row>
    <row r="13" spans="1:45" ht="15">
      <c r="A13" s="8" t="s">
        <v>27</v>
      </c>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11">
        <f>COUNTIF(Nov!$B13:$AN13,"CD")</f>
        <v>0</v>
      </c>
      <c r="AP13" s="9">
        <f t="shared" si="0"/>
        <v>0</v>
      </c>
      <c r="AQ13" s="9">
        <f t="shared" si="1"/>
        <v>0</v>
      </c>
      <c r="AR13" s="11">
        <f>COUNTIF(Nov!$B13:$AN13,"PL")</f>
        <v>0</v>
      </c>
      <c r="AS13" s="11">
        <f>COUNTIF(Nov!$B13:$AN13,"OL")</f>
        <v>0</v>
      </c>
    </row>
    <row r="14" spans="1:45" ht="15">
      <c r="A14" s="8" t="s">
        <v>28</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11">
        <f>COUNTIF(Nov!$B14:$AN14,"CD")</f>
        <v>0</v>
      </c>
      <c r="AP14" s="9">
        <f t="shared" si="0"/>
        <v>0</v>
      </c>
      <c r="AQ14" s="9">
        <f t="shared" si="1"/>
        <v>0</v>
      </c>
      <c r="AR14" s="11">
        <f>COUNTIF(Nov!$B14:$AN14,"PL")</f>
        <v>0</v>
      </c>
      <c r="AS14" s="11">
        <f>COUNTIF(Nov!$B14:$AN14,"OL")</f>
        <v>0</v>
      </c>
    </row>
    <row r="15" spans="1:45" ht="15">
      <c r="A15" s="8" t="s">
        <v>29</v>
      </c>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11">
        <f>COUNTIF(Nov!$B15:$AN15,"CD")</f>
        <v>0</v>
      </c>
      <c r="AP15" s="9">
        <f t="shared" si="0"/>
        <v>0</v>
      </c>
      <c r="AQ15" s="9">
        <f t="shared" si="1"/>
        <v>0</v>
      </c>
      <c r="AR15" s="11">
        <f>COUNTIF(Nov!$B15:$AN15,"PL")</f>
        <v>0</v>
      </c>
      <c r="AS15" s="11">
        <f>COUNTIF(Nov!$B15:$AN15,"OL")</f>
        <v>0</v>
      </c>
    </row>
    <row r="16" spans="1:45" ht="15">
      <c r="A16" s="8" t="s">
        <v>30</v>
      </c>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11">
        <f>COUNTIF(Nov!$B16:$AN16,"CD")</f>
        <v>0</v>
      </c>
      <c r="AP16" s="9">
        <f t="shared" si="0"/>
        <v>0</v>
      </c>
      <c r="AQ16" s="9">
        <f t="shared" si="1"/>
        <v>0</v>
      </c>
      <c r="AR16" s="11">
        <f>COUNTIF(Nov!$B16:$AN16,"PL")</f>
        <v>0</v>
      </c>
      <c r="AS16" s="11">
        <f>COUNTIF(Nov!$B16:$AN16,"OL")</f>
        <v>0</v>
      </c>
    </row>
    <row r="17" spans="1:45" ht="15">
      <c r="A17" s="8" t="s">
        <v>31</v>
      </c>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11">
        <f>COUNTIF(Nov!$B17:$AN17,"CD")</f>
        <v>0</v>
      </c>
      <c r="AP17" s="9">
        <f t="shared" si="0"/>
        <v>0</v>
      </c>
      <c r="AQ17" s="9">
        <f t="shared" si="1"/>
        <v>0</v>
      </c>
      <c r="AR17" s="11">
        <f>COUNTIF(Nov!$B17:$AN17,"PL")</f>
        <v>0</v>
      </c>
      <c r="AS17" s="11">
        <f>COUNTIF(Nov!$B17:$AN17,"OL")</f>
        <v>0</v>
      </c>
    </row>
    <row r="18" spans="1:45" ht="15">
      <c r="A18" s="8" t="s">
        <v>32</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11">
        <f>COUNTIF(Nov!$B18:$AN18,"CD")</f>
        <v>0</v>
      </c>
      <c r="AP18" s="9">
        <f t="shared" si="0"/>
        <v>0</v>
      </c>
      <c r="AQ18" s="9">
        <f t="shared" si="1"/>
        <v>0</v>
      </c>
      <c r="AR18" s="11">
        <f>COUNTIF(Nov!$B18:$AN18,"PL")</f>
        <v>0</v>
      </c>
      <c r="AS18" s="11">
        <f>COUNTIF(Nov!$B18:$AN18,"OL")</f>
        <v>0</v>
      </c>
    </row>
    <row r="19" spans="1:45" ht="15">
      <c r="A19" s="8" t="s">
        <v>33</v>
      </c>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11">
        <f>COUNTIF(Nov!$B19:$AN19,"CD")</f>
        <v>0</v>
      </c>
      <c r="AP19" s="9">
        <f t="shared" si="0"/>
        <v>0</v>
      </c>
      <c r="AQ19" s="9">
        <f t="shared" si="1"/>
        <v>0</v>
      </c>
      <c r="AR19" s="11">
        <f>COUNTIF(Nov!$B19:$AN19,"PL")</f>
        <v>0</v>
      </c>
      <c r="AS19" s="11">
        <f>COUNTIF(Nov!$B19:$AN19,"OL")</f>
        <v>0</v>
      </c>
    </row>
    <row r="20" spans="1:45" ht="15">
      <c r="A20" s="8" t="s">
        <v>34</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11">
        <f>COUNTIF(Nov!$B20:$AN20,"CD")</f>
        <v>0</v>
      </c>
      <c r="AP20" s="9">
        <f t="shared" si="0"/>
        <v>0</v>
      </c>
      <c r="AQ20" s="9">
        <f t="shared" si="1"/>
        <v>0</v>
      </c>
      <c r="AR20" s="11">
        <f>COUNTIF(Nov!$B20:$AN20,"PL")</f>
        <v>0</v>
      </c>
      <c r="AS20" s="11">
        <f>COUNTIF(Nov!$B20:$AN20,"OL")</f>
        <v>0</v>
      </c>
    </row>
    <row r="21" spans="1:45" ht="15">
      <c r="A21" s="8" t="s">
        <v>35</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1">
        <f>COUNTIF(Nov!$B21:$AN21,"CD")</f>
        <v>0</v>
      </c>
      <c r="AP21" s="9">
        <f t="shared" si="0"/>
        <v>0</v>
      </c>
      <c r="AQ21" s="9">
        <f t="shared" si="1"/>
        <v>0</v>
      </c>
      <c r="AR21" s="11">
        <f>COUNTIF(Nov!$B21:$AN21,"PL")</f>
        <v>0</v>
      </c>
      <c r="AS21" s="11">
        <f>COUNTIF(Nov!$B21:$AN21,"OL")</f>
        <v>0</v>
      </c>
    </row>
    <row r="22" spans="1:45" ht="15">
      <c r="A22" s="123" t="s">
        <v>36</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
        <f>SUM(AO7:AO21)</f>
        <v>0</v>
      </c>
      <c r="AP22" s="12">
        <f>SUM(AP7:AP21)</f>
        <v>0</v>
      </c>
      <c r="AQ22" s="12">
        <f>SUM(AQ7:AQ21)</f>
        <v>0</v>
      </c>
      <c r="AR22" s="12">
        <f>SUM(AR7:AR21)</f>
        <v>0</v>
      </c>
      <c r="AS22" s="13">
        <f>SUM(AS7:AS21)</f>
        <v>0</v>
      </c>
    </row>
    <row r="23" spans="1:45" ht="14.2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60"/>
      <c r="AQ23" s="60"/>
      <c r="AR23" s="6"/>
      <c r="AS23" s="7"/>
    </row>
    <row r="24" spans="1:45" ht="16.5" customHeight="1">
      <c r="A24" s="126" t="s">
        <v>37</v>
      </c>
      <c r="B24" s="178">
        <v>1</v>
      </c>
      <c r="C24" s="72" t="s">
        <v>38</v>
      </c>
      <c r="D24" s="73"/>
      <c r="E24" s="73"/>
      <c r="F24" s="73"/>
      <c r="G24" s="74"/>
      <c r="H24" s="142" t="s">
        <v>55</v>
      </c>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4"/>
    </row>
    <row r="25" spans="1:45" ht="14.25">
      <c r="A25" s="127"/>
      <c r="B25" s="179"/>
      <c r="C25" s="75"/>
      <c r="D25" s="76"/>
      <c r="E25" s="76"/>
      <c r="F25" s="76"/>
      <c r="G25" s="77"/>
      <c r="H25" s="145"/>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7"/>
    </row>
    <row r="26" spans="1:45" ht="16.5" customHeight="1">
      <c r="A26" s="127"/>
      <c r="B26" s="129" t="s">
        <v>21</v>
      </c>
      <c r="C26" s="78" t="s">
        <v>40</v>
      </c>
      <c r="D26" s="79"/>
      <c r="E26" s="79"/>
      <c r="F26" s="79"/>
      <c r="G26" s="80"/>
      <c r="H26" s="142" t="s">
        <v>41</v>
      </c>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4"/>
    </row>
    <row r="27" spans="1:45" ht="14.25">
      <c r="A27" s="127"/>
      <c r="B27" s="130"/>
      <c r="C27" s="81"/>
      <c r="D27" s="82"/>
      <c r="E27" s="82"/>
      <c r="F27" s="82"/>
      <c r="G27" s="83"/>
      <c r="H27" s="148"/>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50"/>
    </row>
    <row r="28" spans="1:45" ht="16.5" customHeight="1">
      <c r="A28" s="127"/>
      <c r="B28" s="130"/>
      <c r="C28" s="81"/>
      <c r="D28" s="82"/>
      <c r="E28" s="82"/>
      <c r="F28" s="82"/>
      <c r="G28" s="83"/>
      <c r="H28" s="148"/>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50"/>
    </row>
    <row r="29" spans="1:45" ht="14.25">
      <c r="A29" s="127"/>
      <c r="B29" s="131"/>
      <c r="C29" s="84"/>
      <c r="D29" s="85"/>
      <c r="E29" s="85"/>
      <c r="F29" s="85"/>
      <c r="G29" s="86"/>
      <c r="H29" s="145"/>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7"/>
    </row>
    <row r="30" spans="1:45" ht="16.5" customHeight="1">
      <c r="A30" s="127"/>
      <c r="B30" s="180" t="s">
        <v>42</v>
      </c>
      <c r="C30" s="78" t="s">
        <v>43</v>
      </c>
      <c r="D30" s="79"/>
      <c r="E30" s="79"/>
      <c r="F30" s="79"/>
      <c r="G30" s="80"/>
      <c r="H30" s="184" t="s">
        <v>44</v>
      </c>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6"/>
    </row>
    <row r="31" spans="1:45" ht="14.25">
      <c r="A31" s="127"/>
      <c r="B31" s="181"/>
      <c r="C31" s="84"/>
      <c r="D31" s="85"/>
      <c r="E31" s="85"/>
      <c r="F31" s="85"/>
      <c r="G31" s="86"/>
      <c r="H31" s="187"/>
      <c r="I31" s="188"/>
      <c r="J31" s="188"/>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9"/>
    </row>
    <row r="32" spans="1:45" ht="16.5" customHeight="1">
      <c r="A32" s="127"/>
      <c r="B32" s="182" t="s">
        <v>45</v>
      </c>
      <c r="C32" s="78" t="s">
        <v>46</v>
      </c>
      <c r="D32" s="79"/>
      <c r="E32" s="79"/>
      <c r="F32" s="79"/>
      <c r="G32" s="80"/>
      <c r="H32" s="184" t="s">
        <v>47</v>
      </c>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6"/>
    </row>
    <row r="33" spans="1:45" ht="14.25">
      <c r="A33" s="127"/>
      <c r="B33" s="183"/>
      <c r="C33" s="84"/>
      <c r="D33" s="85"/>
      <c r="E33" s="85"/>
      <c r="F33" s="85"/>
      <c r="G33" s="86"/>
      <c r="H33" s="187"/>
      <c r="I33" s="188"/>
      <c r="J33" s="188"/>
      <c r="K33" s="188"/>
      <c r="L33" s="188"/>
      <c r="M33" s="188"/>
      <c r="N33" s="188"/>
      <c r="O33" s="188"/>
      <c r="P33" s="188"/>
      <c r="Q33" s="188"/>
      <c r="R33" s="188"/>
      <c r="S33" s="188"/>
      <c r="T33" s="188"/>
      <c r="U33" s="188"/>
      <c r="V33" s="188"/>
      <c r="W33" s="188"/>
      <c r="X33" s="188"/>
      <c r="Y33" s="188"/>
      <c r="Z33" s="188"/>
      <c r="AA33" s="188"/>
      <c r="AB33" s="188"/>
      <c r="AC33" s="188"/>
      <c r="AD33" s="188"/>
      <c r="AE33" s="188"/>
      <c r="AF33" s="188"/>
      <c r="AG33" s="188"/>
      <c r="AH33" s="188"/>
      <c r="AI33" s="188"/>
      <c r="AJ33" s="188"/>
      <c r="AK33" s="188"/>
      <c r="AL33" s="188"/>
      <c r="AM33" s="188"/>
      <c r="AN33" s="188"/>
      <c r="AO33" s="188"/>
      <c r="AP33" s="188"/>
      <c r="AQ33" s="188"/>
      <c r="AR33" s="188"/>
      <c r="AS33" s="189"/>
    </row>
    <row r="34" spans="1:45" ht="16.5" customHeight="1">
      <c r="A34" s="127"/>
      <c r="B34" s="98">
        <v>7</v>
      </c>
      <c r="C34" s="111" t="s">
        <v>48</v>
      </c>
      <c r="D34" s="112"/>
      <c r="E34" s="112"/>
      <c r="F34" s="112"/>
      <c r="G34" s="113"/>
      <c r="H34" s="172" t="s">
        <v>56</v>
      </c>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4"/>
    </row>
    <row r="35" spans="1:45" ht="14.25">
      <c r="A35" s="127"/>
      <c r="B35" s="171"/>
      <c r="C35" s="114"/>
      <c r="D35" s="115"/>
      <c r="E35" s="115"/>
      <c r="F35" s="115"/>
      <c r="G35" s="116"/>
      <c r="H35" s="175"/>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ht="16.5" customHeight="1">
      <c r="A36" s="127"/>
      <c r="B36" s="97">
        <v>6</v>
      </c>
      <c r="C36" s="111" t="s">
        <v>49</v>
      </c>
      <c r="D36" s="112"/>
      <c r="E36" s="112"/>
      <c r="F36" s="112"/>
      <c r="G36" s="113"/>
      <c r="H36" s="172" t="s">
        <v>57</v>
      </c>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4"/>
    </row>
    <row r="37" spans="1:45" ht="14.25">
      <c r="A37" s="127"/>
      <c r="B37" s="97"/>
      <c r="C37" s="114"/>
      <c r="D37" s="115"/>
      <c r="E37" s="115"/>
      <c r="F37" s="115"/>
      <c r="G37" s="116"/>
      <c r="H37" s="175"/>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ht="16.5" customHeight="1">
      <c r="A38" s="127"/>
      <c r="B38" s="97">
        <v>3</v>
      </c>
      <c r="C38" s="111" t="s">
        <v>50</v>
      </c>
      <c r="D38" s="112"/>
      <c r="E38" s="112"/>
      <c r="F38" s="112"/>
      <c r="G38" s="113"/>
      <c r="H38" s="172" t="s">
        <v>58</v>
      </c>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4"/>
    </row>
    <row r="39" spans="1:45" ht="14.25">
      <c r="A39" s="127"/>
      <c r="B39" s="97"/>
      <c r="C39" s="114"/>
      <c r="D39" s="115"/>
      <c r="E39" s="115"/>
      <c r="F39" s="115"/>
      <c r="G39" s="116"/>
      <c r="H39" s="175"/>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ht="16.5" customHeight="1">
      <c r="A40" s="127"/>
      <c r="B40" s="97">
        <v>2</v>
      </c>
      <c r="C40" s="111" t="s">
        <v>51</v>
      </c>
      <c r="D40" s="112"/>
      <c r="E40" s="112"/>
      <c r="F40" s="112"/>
      <c r="G40" s="113"/>
      <c r="H40" s="172" t="s">
        <v>63</v>
      </c>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4"/>
    </row>
    <row r="41" spans="1:45" ht="14.25">
      <c r="A41" s="127"/>
      <c r="B41" s="98"/>
      <c r="C41" s="114"/>
      <c r="D41" s="115"/>
      <c r="E41" s="115"/>
      <c r="F41" s="115"/>
      <c r="G41" s="116"/>
      <c r="H41" s="175"/>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ht="183.75" customHeight="1">
      <c r="A42" s="164" t="s">
        <v>52</v>
      </c>
      <c r="B42" s="164"/>
      <c r="C42" s="164"/>
      <c r="D42" s="164"/>
      <c r="E42" s="164"/>
      <c r="F42" s="164"/>
      <c r="G42" s="164"/>
      <c r="H42" s="136" t="s">
        <v>66</v>
      </c>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8"/>
    </row>
  </sheetData>
  <mergeCells count="60">
    <mergeCell ref="A42:G42"/>
    <mergeCell ref="H42:AS42"/>
    <mergeCell ref="B40:B41"/>
    <mergeCell ref="C40:G41"/>
    <mergeCell ref="H40:AS41"/>
    <mergeCell ref="A24:A41"/>
    <mergeCell ref="B24:B25"/>
    <mergeCell ref="C24:G25"/>
    <mergeCell ref="H24:AS25"/>
    <mergeCell ref="B26:B29"/>
    <mergeCell ref="C26:G29"/>
    <mergeCell ref="C34:G35"/>
    <mergeCell ref="H34:AS35"/>
    <mergeCell ref="B30:B31"/>
    <mergeCell ref="B38:B39"/>
    <mergeCell ref="C38:G39"/>
    <mergeCell ref="B32:B33"/>
    <mergeCell ref="C32:G33"/>
    <mergeCell ref="H32:AS33"/>
    <mergeCell ref="H26:AS29"/>
    <mergeCell ref="A22:AN22"/>
    <mergeCell ref="A23:AO23"/>
    <mergeCell ref="C30:G31"/>
    <mergeCell ref="H30:AS31"/>
    <mergeCell ref="B34:B35"/>
    <mergeCell ref="H38:AS39"/>
    <mergeCell ref="B36:B37"/>
    <mergeCell ref="C36:G37"/>
    <mergeCell ref="H36:AS37"/>
    <mergeCell ref="AF5:AG5"/>
    <mergeCell ref="Y6:AC6"/>
    <mergeCell ref="AO3:AQ3"/>
    <mergeCell ref="B3:AN3"/>
    <mergeCell ref="AH6:AL6"/>
    <mergeCell ref="N4:O4"/>
    <mergeCell ref="N5:O5"/>
    <mergeCell ref="W4:X4"/>
    <mergeCell ref="W5:X5"/>
    <mergeCell ref="AM4:AN4"/>
    <mergeCell ref="AM5:AN5"/>
    <mergeCell ref="U4:V4"/>
    <mergeCell ref="U5:V5"/>
    <mergeCell ref="AD4:AE4"/>
    <mergeCell ref="AD5:AE5"/>
    <mergeCell ref="AR3:AS3"/>
    <mergeCell ref="A4:A6"/>
    <mergeCell ref="AO4:AO6"/>
    <mergeCell ref="AR4:AR6"/>
    <mergeCell ref="AS4:AS6"/>
    <mergeCell ref="C4:D4"/>
    <mergeCell ref="C5:D5"/>
    <mergeCell ref="E4:F4"/>
    <mergeCell ref="E5:F5"/>
    <mergeCell ref="L4:M4"/>
    <mergeCell ref="L5:M5"/>
    <mergeCell ref="G6:K6"/>
    <mergeCell ref="P6:T6"/>
    <mergeCell ref="AP4:AP6"/>
    <mergeCell ref="AQ4:AQ6"/>
    <mergeCell ref="AF4:AG4"/>
  </mergeCells>
  <conditionalFormatting sqref="B7:AN21">
    <cfRule type="expression" dxfId="16" priority="2" stopIfTrue="1">
      <formula>B7=KeyOL</formula>
    </cfRule>
    <cfRule type="expression" dxfId="15" priority="3" stopIfTrue="1">
      <formula>B7=KeyPL</formula>
    </cfRule>
    <cfRule type="expression" dxfId="14"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5" id="{C56B147F-EE6F-477E-820B-D415E893E350}">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A1D4D6F2-A924-4562-BA8A-CECC607557B3}">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AO7:AQ21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
  <sheetViews>
    <sheetView workbookViewId="0">
      <selection activeCell="B2" sqref="B2"/>
    </sheetView>
  </sheetViews>
  <sheetFormatPr defaultRowHeight="16.5"/>
  <cols>
    <col min="1" max="1" width="21.25" style="4" bestFit="1" customWidth="1"/>
    <col min="2" max="2" width="10.75" style="4" customWidth="1"/>
    <col min="3" max="3" width="8.625" style="4" customWidth="1"/>
    <col min="4" max="4" width="16" style="4" bestFit="1" customWidth="1"/>
    <col min="5" max="5" width="11.375" style="4" customWidth="1"/>
    <col min="6" max="6" width="9" style="4"/>
    <col min="7" max="7" width="9.25" style="4" customWidth="1"/>
    <col min="8" max="16384" width="9" style="4"/>
  </cols>
  <sheetData>
    <row r="1" spans="1:6" ht="34.5" customHeight="1">
      <c r="A1" s="16" t="s">
        <v>70</v>
      </c>
      <c r="B1" s="17" t="s">
        <v>71</v>
      </c>
      <c r="C1" s="17" t="s">
        <v>72</v>
      </c>
      <c r="D1" s="17" t="s">
        <v>73</v>
      </c>
      <c r="E1" s="17" t="s">
        <v>74</v>
      </c>
      <c r="F1" s="18" t="s">
        <v>75</v>
      </c>
    </row>
    <row r="2" spans="1:6" ht="26.25">
      <c r="A2" s="19" t="s">
        <v>20</v>
      </c>
      <c r="B2" s="20">
        <f>Jun!AT7+Jul!AR7+Aug!AU7+Sep!AR7+Oct!AS7+Nov!AR7+Dec!AV7</f>
        <v>0</v>
      </c>
      <c r="C2" s="21">
        <f>15-B2</f>
        <v>15</v>
      </c>
      <c r="D2" s="22">
        <v>25</v>
      </c>
      <c r="E2" s="20">
        <f>Jun!AU7+Jul!AS7+Aug!AV7+Sep!AS7+Oct!AT7+Nov!AS7+Dec!AW7</f>
        <v>0</v>
      </c>
      <c r="F2" s="23">
        <f>25+Table1[[#This Row],[OL
CARRIED OVER]]-E2</f>
        <v>50</v>
      </c>
    </row>
    <row r="3" spans="1:6" ht="26.25">
      <c r="A3" s="19" t="s">
        <v>22</v>
      </c>
      <c r="B3" s="20">
        <f>Jun!AT8+Jul!AR8+Aug!AU8+Sep!AR8+Oct!AS8+Nov!AR8+Dec!AV8</f>
        <v>0</v>
      </c>
      <c r="C3" s="21">
        <f t="shared" ref="C3:C16" si="0">15-B3</f>
        <v>15</v>
      </c>
      <c r="D3" s="22">
        <v>25</v>
      </c>
      <c r="E3" s="20">
        <f>Jun!AU8+Jul!AS8+Aug!AV8+Sep!AS8+Oct!AT8+Nov!AS8+Dec!AW8</f>
        <v>0</v>
      </c>
      <c r="F3" s="23">
        <f>25+Table1[[#This Row],[OL
CARRIED OVER]]-E3</f>
        <v>50</v>
      </c>
    </row>
    <row r="4" spans="1:6" ht="26.25">
      <c r="A4" s="19" t="s">
        <v>23</v>
      </c>
      <c r="B4" s="20">
        <f>Jun!AT9+Jul!AR9+Aug!AU9+Sep!AR9+Oct!AS9+Nov!AR9+Dec!AV9</f>
        <v>0</v>
      </c>
      <c r="C4" s="21">
        <f t="shared" si="0"/>
        <v>15</v>
      </c>
      <c r="D4" s="22">
        <v>25</v>
      </c>
      <c r="E4" s="20">
        <f>Jun!AU9+Jul!AS9+Aug!AV9+Sep!AS9+Oct!AT9+Nov!AS9+Dec!AW9</f>
        <v>0</v>
      </c>
      <c r="F4" s="23">
        <f>25+Table1[[#This Row],[OL
CARRIED OVER]]-E4</f>
        <v>50</v>
      </c>
    </row>
    <row r="5" spans="1:6" ht="26.25">
      <c r="A5" s="19" t="s">
        <v>24</v>
      </c>
      <c r="B5" s="20">
        <f>Jun!AT10+Jul!AR10+Aug!AU10+Sep!AR10+Oct!AS10+Nov!AR10+Dec!AV10</f>
        <v>0</v>
      </c>
      <c r="C5" s="21">
        <f t="shared" si="0"/>
        <v>15</v>
      </c>
      <c r="D5" s="22">
        <v>25</v>
      </c>
      <c r="E5" s="20">
        <f>Jun!AU10+Jul!AS10+Aug!AV10+Sep!AS10+Oct!AT10+Nov!AS10+Dec!AW10</f>
        <v>0</v>
      </c>
      <c r="F5" s="23">
        <f>25+Table1[[#This Row],[OL
CARRIED OVER]]-E5</f>
        <v>50</v>
      </c>
    </row>
    <row r="6" spans="1:6" ht="26.25">
      <c r="A6" s="19" t="s">
        <v>25</v>
      </c>
      <c r="B6" s="20">
        <f>Jun!AT11+Jul!AR11+Aug!AU11+Sep!AR11+Oct!AS11+Nov!AR11+Dec!AV11</f>
        <v>0</v>
      </c>
      <c r="C6" s="21">
        <f>15-B6</f>
        <v>15</v>
      </c>
      <c r="D6" s="22">
        <v>25</v>
      </c>
      <c r="E6" s="20">
        <f>Jun!AU11+Jul!AS11+Aug!AV11+Sep!AS11+Oct!AT11+Nov!AS11+Dec!AW11</f>
        <v>0</v>
      </c>
      <c r="F6" s="23">
        <f>25+Table1[[#This Row],[OL
CARRIED OVER]]-E6</f>
        <v>50</v>
      </c>
    </row>
    <row r="7" spans="1:6" ht="26.25">
      <c r="A7" s="19" t="s">
        <v>26</v>
      </c>
      <c r="B7" s="20">
        <f>Jun!AT12+Jul!AR12+Aug!AU12+Sep!AR12+Oct!AS12+Nov!AR12+Dec!AV12</f>
        <v>0</v>
      </c>
      <c r="C7" s="21">
        <f t="shared" si="0"/>
        <v>15</v>
      </c>
      <c r="D7" s="22">
        <v>25</v>
      </c>
      <c r="E7" s="20">
        <f>Jun!AU12+Jul!AS12+Aug!AV12+Sep!AS12+Oct!AT12+Nov!AS12+Dec!AW12</f>
        <v>0</v>
      </c>
      <c r="F7" s="23">
        <f>25+Table1[[#This Row],[OL
CARRIED OVER]]-E7</f>
        <v>50</v>
      </c>
    </row>
    <row r="8" spans="1:6" ht="26.25">
      <c r="A8" s="19" t="s">
        <v>27</v>
      </c>
      <c r="B8" s="20">
        <f>Jun!AT13+Jul!AR13+Aug!AU13+Sep!AR13+Oct!AS13+Nov!AR13+Dec!AV13</f>
        <v>0</v>
      </c>
      <c r="C8" s="21">
        <f t="shared" si="0"/>
        <v>15</v>
      </c>
      <c r="D8" s="22">
        <v>25</v>
      </c>
      <c r="E8" s="20">
        <f>Jun!AU13+Jul!AS13+Aug!AV13+Sep!AS13+Oct!AT13+Nov!AS13+Dec!AW13</f>
        <v>0</v>
      </c>
      <c r="F8" s="23">
        <f>25+Table1[[#This Row],[OL
CARRIED OVER]]-E8</f>
        <v>50</v>
      </c>
    </row>
    <row r="9" spans="1:6" ht="26.25">
      <c r="A9" s="19" t="s">
        <v>28</v>
      </c>
      <c r="B9" s="20">
        <f>Jun!AT14+Jul!AR14+Aug!AU14+Sep!AR14+Oct!AS14+Nov!AR14+Dec!AV14</f>
        <v>0</v>
      </c>
      <c r="C9" s="21">
        <f t="shared" si="0"/>
        <v>15</v>
      </c>
      <c r="D9" s="22">
        <v>25</v>
      </c>
      <c r="E9" s="20">
        <f>Jun!AU14+Jul!AS14+Aug!AV14+Sep!AS14+Oct!AT14+Nov!AS14+Dec!AW14</f>
        <v>0</v>
      </c>
      <c r="F9" s="23">
        <f>25+Table1[[#This Row],[OL
CARRIED OVER]]-E9</f>
        <v>50</v>
      </c>
    </row>
    <row r="10" spans="1:6" ht="26.25">
      <c r="A10" s="19" t="s">
        <v>29</v>
      </c>
      <c r="B10" s="20">
        <f>Jun!AT15+Jul!AR15+Aug!AU15+Sep!AR15+Oct!AS15+Nov!AR15+Dec!AV15</f>
        <v>0</v>
      </c>
      <c r="C10" s="21">
        <f t="shared" si="0"/>
        <v>15</v>
      </c>
      <c r="D10" s="22">
        <v>25</v>
      </c>
      <c r="E10" s="20">
        <f>Jun!AU15+Jul!AS15+Aug!AV15+Sep!AS15+Oct!AT15+Nov!AS15+Dec!AW15</f>
        <v>0</v>
      </c>
      <c r="F10" s="23">
        <f>25+Table1[[#This Row],[OL
CARRIED OVER]]-E10</f>
        <v>50</v>
      </c>
    </row>
    <row r="11" spans="1:6" ht="26.25">
      <c r="A11" s="19" t="s">
        <v>30</v>
      </c>
      <c r="B11" s="20">
        <f>Jun!AT16+Jul!AR16+Aug!AU16+Sep!AR16+Oct!AS16+Nov!AR16+Dec!AV16</f>
        <v>0</v>
      </c>
      <c r="C11" s="21">
        <f t="shared" si="0"/>
        <v>15</v>
      </c>
      <c r="D11" s="22">
        <v>25</v>
      </c>
      <c r="E11" s="20">
        <f>Jun!AU16+Jul!AS16+Aug!AV16+Sep!AS16+Oct!AT16+Nov!AS16+Dec!AW16</f>
        <v>0</v>
      </c>
      <c r="F11" s="23">
        <f>25+Table1[[#This Row],[OL
CARRIED OVER]]-E11</f>
        <v>50</v>
      </c>
    </row>
    <row r="12" spans="1:6" ht="26.25">
      <c r="A12" s="19" t="s">
        <v>31</v>
      </c>
      <c r="B12" s="20">
        <f>Jun!AT17+Jul!AR17+Aug!AU17+Sep!AR17+Oct!AS17+Nov!AR17+Dec!AV17</f>
        <v>0</v>
      </c>
      <c r="C12" s="21">
        <f t="shared" si="0"/>
        <v>15</v>
      </c>
      <c r="D12" s="22">
        <v>25</v>
      </c>
      <c r="E12" s="20">
        <f>Jun!AU17+Jul!AS17+Aug!AV17+Sep!AS17+Oct!AT17+Nov!AS17+Dec!AW17</f>
        <v>0</v>
      </c>
      <c r="F12" s="23">
        <f>25+Table1[[#This Row],[OL
CARRIED OVER]]-E12</f>
        <v>50</v>
      </c>
    </row>
    <row r="13" spans="1:6" ht="26.25">
      <c r="A13" s="19" t="s">
        <v>32</v>
      </c>
      <c r="B13" s="20">
        <f>Jun!AT18+Jul!AR18+Aug!AU18+Sep!AR18+Oct!AS18+Nov!AR18+Dec!AV18</f>
        <v>5</v>
      </c>
      <c r="C13" s="21">
        <f t="shared" si="0"/>
        <v>10</v>
      </c>
      <c r="D13" s="22">
        <v>25</v>
      </c>
      <c r="E13" s="20">
        <f>Jun!AU18+Jul!AS18+Aug!AV18+Sep!AS18+Oct!AT18+Nov!AS18+Dec!AW18</f>
        <v>0</v>
      </c>
      <c r="F13" s="23">
        <f>25+Table1[[#This Row],[OL
CARRIED OVER]]-E13</f>
        <v>50</v>
      </c>
    </row>
    <row r="14" spans="1:6" ht="26.25">
      <c r="A14" s="19" t="s">
        <v>33</v>
      </c>
      <c r="B14" s="20">
        <f>Jun!AT19+Jul!AR19+Aug!AU19+Sep!AR19+Oct!AS19+Nov!AR19+Dec!AV19</f>
        <v>0</v>
      </c>
      <c r="C14" s="21">
        <f t="shared" si="0"/>
        <v>15</v>
      </c>
      <c r="D14" s="22">
        <v>25</v>
      </c>
      <c r="E14" s="20">
        <f>Jun!AU19+Jul!AS19+Aug!AV19+Sep!AS19+Oct!AT19+Nov!AS19+Dec!AW19</f>
        <v>0</v>
      </c>
      <c r="F14" s="23">
        <f>25+Table1[[#This Row],[OL
CARRIED OVER]]-E14</f>
        <v>50</v>
      </c>
    </row>
    <row r="15" spans="1:6" ht="26.25">
      <c r="A15" s="19" t="s">
        <v>34</v>
      </c>
      <c r="B15" s="20">
        <f>Jun!AT20+Jul!AR20+Aug!AU20+Sep!AR20+Oct!AS20+Nov!AR20+Dec!AV20</f>
        <v>0</v>
      </c>
      <c r="C15" s="21">
        <f t="shared" si="0"/>
        <v>15</v>
      </c>
      <c r="D15" s="22">
        <v>25</v>
      </c>
      <c r="E15" s="20">
        <f>Jun!AU20+Jul!AS20+Aug!AV20+Sep!AS20+Oct!AT20+Nov!AS20+Dec!AW20</f>
        <v>0</v>
      </c>
      <c r="F15" s="23">
        <f>25+Table1[[#This Row],[OL
CARRIED OVER]]-E15</f>
        <v>50</v>
      </c>
    </row>
    <row r="16" spans="1:6" ht="26.25">
      <c r="A16" s="19" t="s">
        <v>35</v>
      </c>
      <c r="B16" s="20">
        <f>Jun!AT21+Jul!AR21+Aug!AU21+Sep!AR21+Oct!AS21+Nov!AR21+Dec!AV21</f>
        <v>0</v>
      </c>
      <c r="C16" s="21">
        <f t="shared" si="0"/>
        <v>15</v>
      </c>
      <c r="D16" s="22">
        <v>25</v>
      </c>
      <c r="E16" s="20">
        <f>Jun!AU21+Jul!AS21+Aug!AV21+Sep!AS21+Oct!AT21+Nov!AS21+Dec!AW21</f>
        <v>0</v>
      </c>
      <c r="F16" s="23">
        <f>25+Table1[[#This Row],[OL
CARRIED OVER]]-E16</f>
        <v>50</v>
      </c>
    </row>
  </sheetData>
  <pageMargins left="0.7" right="0.7" top="0.75" bottom="0.75" header="0.3" footer="0.3"/>
  <pageSetup paperSize="9" orientation="portrait" horizontalDpi="4294967294" verticalDpi="4294967294"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W42"/>
  <sheetViews>
    <sheetView workbookViewId="0"/>
  </sheetViews>
  <sheetFormatPr defaultRowHeight="16.5"/>
  <cols>
    <col min="1" max="1" width="17.375" style="4" customWidth="1"/>
    <col min="2" max="42" width="4.375" style="4" customWidth="1"/>
    <col min="43" max="43" width="5" style="4" customWidth="1"/>
    <col min="44" max="44" width="4.875" style="4" customWidth="1"/>
    <col min="45" max="47" width="10.75" style="4" customWidth="1"/>
    <col min="48" max="48" width="8.5" style="4" customWidth="1"/>
    <col min="49" max="16384" width="9" style="4"/>
  </cols>
  <sheetData>
    <row r="1" spans="1:49" ht="33.75">
      <c r="A1" s="2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9" ht="33.7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row>
    <row r="3" spans="1:49" ht="20.25" customHeight="1">
      <c r="A3" s="15" t="s">
        <v>1</v>
      </c>
      <c r="B3" s="163" t="s">
        <v>76</v>
      </c>
      <c r="C3" s="163"/>
      <c r="D3" s="163"/>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3"/>
      <c r="AJ3" s="163"/>
      <c r="AK3" s="163"/>
      <c r="AL3" s="163"/>
      <c r="AM3" s="163"/>
      <c r="AN3" s="163"/>
      <c r="AO3" s="163"/>
      <c r="AP3" s="163"/>
      <c r="AQ3" s="163"/>
      <c r="AR3" s="163"/>
      <c r="AS3" s="65" t="s">
        <v>3</v>
      </c>
      <c r="AT3" s="66"/>
      <c r="AU3" s="67"/>
      <c r="AV3" s="65" t="s">
        <v>4</v>
      </c>
      <c r="AW3" s="67"/>
    </row>
    <row r="4" spans="1:49" ht="15">
      <c r="A4" s="133" t="s">
        <v>5</v>
      </c>
      <c r="B4" s="70">
        <v>1</v>
      </c>
      <c r="C4" s="71"/>
      <c r="D4" s="31">
        <v>2</v>
      </c>
      <c r="E4" s="31">
        <v>3</v>
      </c>
      <c r="F4" s="31">
        <v>4</v>
      </c>
      <c r="G4" s="31">
        <v>5</v>
      </c>
      <c r="H4" s="31">
        <v>6</v>
      </c>
      <c r="I4" s="70">
        <v>7</v>
      </c>
      <c r="J4" s="71"/>
      <c r="K4" s="70">
        <v>8</v>
      </c>
      <c r="L4" s="71"/>
      <c r="M4" s="31">
        <v>9</v>
      </c>
      <c r="N4" s="31">
        <v>10</v>
      </c>
      <c r="O4" s="31">
        <v>11</v>
      </c>
      <c r="P4" s="31">
        <v>12</v>
      </c>
      <c r="Q4" s="31">
        <v>13</v>
      </c>
      <c r="R4" s="70">
        <v>14</v>
      </c>
      <c r="S4" s="71"/>
      <c r="T4" s="70">
        <v>15</v>
      </c>
      <c r="U4" s="71"/>
      <c r="V4" s="31">
        <v>16</v>
      </c>
      <c r="W4" s="31">
        <v>17</v>
      </c>
      <c r="X4" s="31">
        <v>18</v>
      </c>
      <c r="Y4" s="31">
        <v>19</v>
      </c>
      <c r="Z4" s="31">
        <v>20</v>
      </c>
      <c r="AA4" s="70">
        <v>21</v>
      </c>
      <c r="AB4" s="71"/>
      <c r="AC4" s="70">
        <v>22</v>
      </c>
      <c r="AD4" s="71"/>
      <c r="AE4" s="31">
        <v>23</v>
      </c>
      <c r="AF4" s="31">
        <v>24</v>
      </c>
      <c r="AG4" s="94">
        <v>25</v>
      </c>
      <c r="AH4" s="95"/>
      <c r="AI4" s="31">
        <v>26</v>
      </c>
      <c r="AJ4" s="31">
        <v>27</v>
      </c>
      <c r="AK4" s="70">
        <v>28</v>
      </c>
      <c r="AL4" s="71"/>
      <c r="AM4" s="70">
        <v>29</v>
      </c>
      <c r="AN4" s="71"/>
      <c r="AO4" s="31">
        <v>30</v>
      </c>
      <c r="AP4" s="31">
        <v>31</v>
      </c>
      <c r="AQ4" s="191">
        <v>43831</v>
      </c>
      <c r="AR4" s="192"/>
      <c r="AS4" s="190" t="s">
        <v>6</v>
      </c>
      <c r="AT4" s="62" t="s">
        <v>7</v>
      </c>
      <c r="AU4" s="62" t="s">
        <v>8</v>
      </c>
      <c r="AV4" s="90" t="s">
        <v>9</v>
      </c>
      <c r="AW4" s="90" t="s">
        <v>10</v>
      </c>
    </row>
    <row r="5" spans="1:49" ht="16.5" customHeight="1">
      <c r="A5" s="134"/>
      <c r="B5" s="68" t="s">
        <v>12</v>
      </c>
      <c r="C5" s="69"/>
      <c r="D5" s="61" t="s">
        <v>13</v>
      </c>
      <c r="E5" s="61" t="s">
        <v>14</v>
      </c>
      <c r="F5" s="61" t="s">
        <v>15</v>
      </c>
      <c r="G5" s="61" t="s">
        <v>16</v>
      </c>
      <c r="H5" s="61" t="s">
        <v>17</v>
      </c>
      <c r="I5" s="68" t="s">
        <v>11</v>
      </c>
      <c r="J5" s="69"/>
      <c r="K5" s="68" t="s">
        <v>12</v>
      </c>
      <c r="L5" s="69"/>
      <c r="M5" s="61" t="s">
        <v>13</v>
      </c>
      <c r="N5" s="61" t="s">
        <v>14</v>
      </c>
      <c r="O5" s="61" t="s">
        <v>15</v>
      </c>
      <c r="P5" s="61" t="s">
        <v>16</v>
      </c>
      <c r="Q5" s="61" t="s">
        <v>17</v>
      </c>
      <c r="R5" s="68" t="s">
        <v>11</v>
      </c>
      <c r="S5" s="69"/>
      <c r="T5" s="68" t="s">
        <v>12</v>
      </c>
      <c r="U5" s="69"/>
      <c r="V5" s="61" t="s">
        <v>13</v>
      </c>
      <c r="W5" s="61" t="s">
        <v>14</v>
      </c>
      <c r="X5" s="61" t="s">
        <v>15</v>
      </c>
      <c r="Y5" s="61" t="s">
        <v>16</v>
      </c>
      <c r="Z5" s="61" t="s">
        <v>17</v>
      </c>
      <c r="AA5" s="68" t="s">
        <v>11</v>
      </c>
      <c r="AB5" s="69"/>
      <c r="AC5" s="68" t="s">
        <v>12</v>
      </c>
      <c r="AD5" s="69"/>
      <c r="AE5" s="61" t="s">
        <v>13</v>
      </c>
      <c r="AF5" s="61" t="s">
        <v>14</v>
      </c>
      <c r="AG5" s="117" t="s">
        <v>15</v>
      </c>
      <c r="AH5" s="118"/>
      <c r="AI5" s="61" t="s">
        <v>16</v>
      </c>
      <c r="AJ5" s="61" t="s">
        <v>17</v>
      </c>
      <c r="AK5" s="68" t="s">
        <v>11</v>
      </c>
      <c r="AL5" s="69"/>
      <c r="AM5" s="68" t="s">
        <v>12</v>
      </c>
      <c r="AN5" s="69"/>
      <c r="AO5" s="61" t="s">
        <v>13</v>
      </c>
      <c r="AP5" s="61" t="s">
        <v>14</v>
      </c>
      <c r="AQ5" s="193" t="s">
        <v>14</v>
      </c>
      <c r="AR5" s="194"/>
      <c r="AS5" s="190"/>
      <c r="AT5" s="63"/>
      <c r="AU5" s="63"/>
      <c r="AV5" s="91"/>
      <c r="AW5" s="91"/>
    </row>
    <row r="6" spans="1:49" ht="16.5" customHeight="1">
      <c r="A6" s="135"/>
      <c r="B6" s="61" t="s">
        <v>18</v>
      </c>
      <c r="C6" s="61" t="s">
        <v>19</v>
      </c>
      <c r="D6" s="68" t="s">
        <v>19</v>
      </c>
      <c r="E6" s="93"/>
      <c r="F6" s="93"/>
      <c r="G6" s="93"/>
      <c r="H6" s="69"/>
      <c r="I6" s="61" t="s">
        <v>18</v>
      </c>
      <c r="J6" s="61" t="s">
        <v>19</v>
      </c>
      <c r="K6" s="61" t="s">
        <v>18</v>
      </c>
      <c r="L6" s="61" t="s">
        <v>19</v>
      </c>
      <c r="M6" s="68" t="s">
        <v>19</v>
      </c>
      <c r="N6" s="93"/>
      <c r="O6" s="93"/>
      <c r="P6" s="93"/>
      <c r="Q6" s="69"/>
      <c r="R6" s="61" t="s">
        <v>18</v>
      </c>
      <c r="S6" s="61" t="s">
        <v>19</v>
      </c>
      <c r="T6" s="61" t="s">
        <v>18</v>
      </c>
      <c r="U6" s="61" t="s">
        <v>19</v>
      </c>
      <c r="V6" s="68" t="s">
        <v>19</v>
      </c>
      <c r="W6" s="93"/>
      <c r="X6" s="93"/>
      <c r="Y6" s="93"/>
      <c r="Z6" s="69"/>
      <c r="AA6" s="61" t="s">
        <v>18</v>
      </c>
      <c r="AB6" s="61" t="s">
        <v>19</v>
      </c>
      <c r="AC6" s="61" t="s">
        <v>18</v>
      </c>
      <c r="AD6" s="61" t="s">
        <v>19</v>
      </c>
      <c r="AE6" s="68" t="s">
        <v>19</v>
      </c>
      <c r="AF6" s="69"/>
      <c r="AG6" s="33" t="s">
        <v>18</v>
      </c>
      <c r="AH6" s="33" t="s">
        <v>19</v>
      </c>
      <c r="AI6" s="68" t="s">
        <v>19</v>
      </c>
      <c r="AJ6" s="69"/>
      <c r="AK6" s="61" t="s">
        <v>18</v>
      </c>
      <c r="AL6" s="61" t="s">
        <v>19</v>
      </c>
      <c r="AM6" s="61" t="s">
        <v>18</v>
      </c>
      <c r="AN6" s="61" t="s">
        <v>19</v>
      </c>
      <c r="AO6" s="68" t="s">
        <v>19</v>
      </c>
      <c r="AP6" s="69"/>
      <c r="AQ6" s="35" t="s">
        <v>18</v>
      </c>
      <c r="AR6" s="27" t="s">
        <v>19</v>
      </c>
      <c r="AS6" s="190"/>
      <c r="AT6" s="64"/>
      <c r="AU6" s="64"/>
      <c r="AV6" s="92"/>
      <c r="AW6" s="92"/>
    </row>
    <row r="7" spans="1:49" ht="15">
      <c r="A7" s="8" t="s">
        <v>20</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9">
        <f>COUNTIF(Dec!$B7:$AR7,"CD")</f>
        <v>0</v>
      </c>
      <c r="AT7" s="9">
        <f>COUNTIF(C7:G7,"CD")+COUNTIF(L7:P7,"CD")+COUNTIF(U7:Y7,"CD")+COUNTIF(AD7:AF7,"CD")+COUNTIF(AI7,"CD")+COUNTIF(AN7:AP7,"CD")</f>
        <v>0</v>
      </c>
      <c r="AU7" s="9">
        <f>COUNTIF(B7,"CD")+COUNTIF(H7:K7,"CD")+COUNTIF(Q7:T7,"CD")+COUNTIF(Z7:AC7,"CD")+COUNTIF(AJ7:AM7,"CD")+COUNTIF(AQ7:AR7,"CD")</f>
        <v>0</v>
      </c>
      <c r="AV7" s="10">
        <f>COUNTIF(Dec!$B7:$AR7,"PL")</f>
        <v>0</v>
      </c>
      <c r="AW7" s="10">
        <f>COUNTIF(Dec!$B7:$AR7,"OL")</f>
        <v>0</v>
      </c>
    </row>
    <row r="8" spans="1:49" ht="15">
      <c r="A8" s="8" t="s">
        <v>22</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5"/>
      <c r="AR8" s="5"/>
      <c r="AS8" s="11">
        <f>COUNTIF(Dec!$B8:$AR8,"CD")</f>
        <v>0</v>
      </c>
      <c r="AT8" s="9">
        <f t="shared" ref="AT8:AT21" si="0">COUNTIF(C8:G8,"CD")+COUNTIF(L8:P8,"CD")+COUNTIF(U8:Y8,"CD")+COUNTIF(AD8:AF8,"CD")+COUNTIF(AI8,"CD")+COUNTIF(AN8:AP8,"CD")</f>
        <v>0</v>
      </c>
      <c r="AU8" s="9">
        <f t="shared" ref="AU8:AU21" si="1">COUNTIF(B8,"CD")+COUNTIF(H8:K8,"CD")+COUNTIF(Q8:T8,"CD")+COUNTIF(Z8:AC8,"CD")+COUNTIF(AJ8:AM8,"CD")+COUNTIF(AQ8:AR8,"CD")</f>
        <v>0</v>
      </c>
      <c r="AV8" s="11">
        <f>COUNTIF(Dec!$B8:$AR8,"PL")</f>
        <v>0</v>
      </c>
      <c r="AW8" s="11">
        <f>COUNTIF(Dec!$B8:$AR8,"OL")</f>
        <v>0</v>
      </c>
    </row>
    <row r="9" spans="1:49" ht="15">
      <c r="A9" s="8" t="s">
        <v>23</v>
      </c>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5"/>
      <c r="AR9" s="5"/>
      <c r="AS9" s="11">
        <f>COUNTIF(Dec!$B9:$AR9,"CD")</f>
        <v>0</v>
      </c>
      <c r="AT9" s="9">
        <f t="shared" si="0"/>
        <v>0</v>
      </c>
      <c r="AU9" s="9">
        <f t="shared" si="1"/>
        <v>0</v>
      </c>
      <c r="AV9" s="11">
        <f>COUNTIF(Dec!$B9:$AR9,"PL")</f>
        <v>0</v>
      </c>
      <c r="AW9" s="11">
        <f>COUNTIF(Dec!$B9:$AR9,"OL")</f>
        <v>0</v>
      </c>
    </row>
    <row r="10" spans="1:49" ht="15">
      <c r="A10" s="8" t="s">
        <v>24</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5"/>
      <c r="AR10" s="5"/>
      <c r="AS10" s="11">
        <f>COUNTIF(Dec!$B10:$AR10,"CD")</f>
        <v>0</v>
      </c>
      <c r="AT10" s="9">
        <f t="shared" si="0"/>
        <v>0</v>
      </c>
      <c r="AU10" s="9">
        <f t="shared" si="1"/>
        <v>0</v>
      </c>
      <c r="AV10" s="11">
        <f>COUNTIF(Dec!$B10:$AR10,"PL")</f>
        <v>0</v>
      </c>
      <c r="AW10" s="11">
        <f>COUNTIF(Dec!$B10:$AR10,"OL")</f>
        <v>0</v>
      </c>
    </row>
    <row r="11" spans="1:49" ht="15">
      <c r="A11" s="8" t="s">
        <v>25</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5"/>
      <c r="AR11" s="5"/>
      <c r="AS11" s="11">
        <f>COUNTIF(Dec!$B11:$AR11,"CD")</f>
        <v>0</v>
      </c>
      <c r="AT11" s="9">
        <f t="shared" si="0"/>
        <v>0</v>
      </c>
      <c r="AU11" s="9">
        <f t="shared" si="1"/>
        <v>0</v>
      </c>
      <c r="AV11" s="11">
        <f>COUNTIF(Dec!$B11:$AR11,"PL")</f>
        <v>0</v>
      </c>
      <c r="AW11" s="11">
        <f>COUNTIF(Dec!$B11:$AR11,"OL")</f>
        <v>0</v>
      </c>
    </row>
    <row r="12" spans="1:49" ht="15">
      <c r="A12" s="8" t="s">
        <v>26</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5"/>
      <c r="AR12" s="5"/>
      <c r="AS12" s="11">
        <f>COUNTIF(Dec!$B12:$AR12,"CD")</f>
        <v>0</v>
      </c>
      <c r="AT12" s="9">
        <f t="shared" si="0"/>
        <v>0</v>
      </c>
      <c r="AU12" s="9">
        <f t="shared" si="1"/>
        <v>0</v>
      </c>
      <c r="AV12" s="11">
        <f>COUNTIF(Dec!$B12:$AR12,"PL")</f>
        <v>0</v>
      </c>
      <c r="AW12" s="11">
        <f>COUNTIF(Dec!$B12:$AR12,"OL")</f>
        <v>0</v>
      </c>
    </row>
    <row r="13" spans="1:49" ht="15">
      <c r="A13" s="8" t="s">
        <v>27</v>
      </c>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5"/>
      <c r="AR13" s="5"/>
      <c r="AS13" s="11">
        <f>COUNTIF(Dec!$B13:$AR13,"CD")</f>
        <v>0</v>
      </c>
      <c r="AT13" s="9">
        <f t="shared" si="0"/>
        <v>0</v>
      </c>
      <c r="AU13" s="9">
        <f t="shared" si="1"/>
        <v>0</v>
      </c>
      <c r="AV13" s="11">
        <f>COUNTIF(Dec!$B13:$AR13,"PL")</f>
        <v>0</v>
      </c>
      <c r="AW13" s="11">
        <f>COUNTIF(Dec!$B13:$AR13,"OL")</f>
        <v>0</v>
      </c>
    </row>
    <row r="14" spans="1:49" ht="15">
      <c r="A14" s="8" t="s">
        <v>28</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5"/>
      <c r="AR14" s="5"/>
      <c r="AS14" s="11">
        <f>COUNTIF(Dec!$B14:$AR14,"CD")</f>
        <v>0</v>
      </c>
      <c r="AT14" s="9">
        <f t="shared" si="0"/>
        <v>0</v>
      </c>
      <c r="AU14" s="9">
        <f t="shared" si="1"/>
        <v>0</v>
      </c>
      <c r="AV14" s="11">
        <f>COUNTIF(Dec!$B14:$AR14,"PL")</f>
        <v>0</v>
      </c>
      <c r="AW14" s="11">
        <f>COUNTIF(Dec!$B14:$AR14,"OL")</f>
        <v>0</v>
      </c>
    </row>
    <row r="15" spans="1:49" ht="15">
      <c r="A15" s="8" t="s">
        <v>29</v>
      </c>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5"/>
      <c r="AR15" s="5"/>
      <c r="AS15" s="11">
        <f>COUNTIF(Dec!$B15:$AR15,"CD")</f>
        <v>0</v>
      </c>
      <c r="AT15" s="9">
        <f t="shared" si="0"/>
        <v>0</v>
      </c>
      <c r="AU15" s="9">
        <f t="shared" si="1"/>
        <v>0</v>
      </c>
      <c r="AV15" s="11">
        <f>COUNTIF(Dec!$B15:$AR15,"PL")</f>
        <v>0</v>
      </c>
      <c r="AW15" s="11">
        <f>COUNTIF(Dec!$B15:$AR15,"OL")</f>
        <v>0</v>
      </c>
    </row>
    <row r="16" spans="1:49" ht="15">
      <c r="A16" s="8" t="s">
        <v>30</v>
      </c>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5"/>
      <c r="AR16" s="5"/>
      <c r="AS16" s="11">
        <f>COUNTIF(Dec!$B16:$AR16,"CD")</f>
        <v>0</v>
      </c>
      <c r="AT16" s="9">
        <f t="shared" si="0"/>
        <v>0</v>
      </c>
      <c r="AU16" s="9">
        <f t="shared" si="1"/>
        <v>0</v>
      </c>
      <c r="AV16" s="11">
        <f>COUNTIF(Dec!$B16:$AR16,"PL")</f>
        <v>0</v>
      </c>
      <c r="AW16" s="11">
        <f>COUNTIF(Dec!$B16:$AR16,"OL")</f>
        <v>0</v>
      </c>
    </row>
    <row r="17" spans="1:49" ht="15">
      <c r="A17" s="8" t="s">
        <v>31</v>
      </c>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5"/>
      <c r="AR17" s="5"/>
      <c r="AS17" s="11">
        <f>COUNTIF(Dec!$B17:$AR17,"CD")</f>
        <v>0</v>
      </c>
      <c r="AT17" s="9">
        <f t="shared" si="0"/>
        <v>0</v>
      </c>
      <c r="AU17" s="9">
        <f t="shared" si="1"/>
        <v>0</v>
      </c>
      <c r="AV17" s="11">
        <f>COUNTIF(Dec!$B17:$AR17,"PL")</f>
        <v>0</v>
      </c>
      <c r="AW17" s="11">
        <f>COUNTIF(Dec!$B17:$AR17,"OL")</f>
        <v>0</v>
      </c>
    </row>
    <row r="18" spans="1:49" ht="15">
      <c r="A18" s="8" t="s">
        <v>32</v>
      </c>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5"/>
      <c r="AR18" s="5"/>
      <c r="AS18" s="11">
        <f>COUNTIF(Dec!$B18:$AR18,"CD")</f>
        <v>0</v>
      </c>
      <c r="AT18" s="9">
        <f t="shared" si="0"/>
        <v>0</v>
      </c>
      <c r="AU18" s="9">
        <f t="shared" si="1"/>
        <v>0</v>
      </c>
      <c r="AV18" s="11">
        <f>COUNTIF(Dec!$B18:$AR18,"PL")</f>
        <v>0</v>
      </c>
      <c r="AW18" s="11">
        <f>COUNTIF(Dec!$B18:$AR18,"OL")</f>
        <v>0</v>
      </c>
    </row>
    <row r="19" spans="1:49" ht="15">
      <c r="A19" s="8" t="s">
        <v>33</v>
      </c>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5"/>
      <c r="AR19" s="5"/>
      <c r="AS19" s="11">
        <f>COUNTIF(Dec!$B19:$AR19,"CD")</f>
        <v>0</v>
      </c>
      <c r="AT19" s="9">
        <f t="shared" si="0"/>
        <v>0</v>
      </c>
      <c r="AU19" s="9">
        <f t="shared" si="1"/>
        <v>0</v>
      </c>
      <c r="AV19" s="11">
        <f>COUNTIF(Dec!$B19:$AR19,"PL")</f>
        <v>0</v>
      </c>
      <c r="AW19" s="11">
        <f>COUNTIF(Dec!$B19:$AR19,"OL")</f>
        <v>0</v>
      </c>
    </row>
    <row r="20" spans="1:49" ht="15">
      <c r="A20" s="8" t="s">
        <v>34</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5"/>
      <c r="AR20" s="5"/>
      <c r="AS20" s="11">
        <f>COUNTIF(Dec!$B20:$AR20,"CD")</f>
        <v>0</v>
      </c>
      <c r="AT20" s="9">
        <f t="shared" si="0"/>
        <v>0</v>
      </c>
      <c r="AU20" s="9">
        <f t="shared" si="1"/>
        <v>0</v>
      </c>
      <c r="AV20" s="11">
        <f>COUNTIF(Dec!$B20:$AR20,"PL")</f>
        <v>0</v>
      </c>
      <c r="AW20" s="11">
        <f>COUNTIF(Dec!$B20:$AR20,"OL")</f>
        <v>0</v>
      </c>
    </row>
    <row r="21" spans="1:49" ht="15">
      <c r="A21" s="8" t="s">
        <v>35</v>
      </c>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5"/>
      <c r="AR21" s="5"/>
      <c r="AS21" s="11">
        <f>COUNTIF(Dec!$B21:$AR21,"CD")</f>
        <v>0</v>
      </c>
      <c r="AT21" s="9">
        <f t="shared" si="0"/>
        <v>0</v>
      </c>
      <c r="AU21" s="9">
        <f t="shared" si="1"/>
        <v>0</v>
      </c>
      <c r="AV21" s="11">
        <f>COUNTIF(Dec!$B21:$AR21,"PL")</f>
        <v>0</v>
      </c>
      <c r="AW21" s="11">
        <f>COUNTIF(Dec!$B21:$AR21,"OL")</f>
        <v>0</v>
      </c>
    </row>
    <row r="22" spans="1:49" ht="15">
      <c r="A22" s="123" t="s">
        <v>36</v>
      </c>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
        <f>SUM(AS7:AS21)</f>
        <v>0</v>
      </c>
      <c r="AT22" s="12">
        <f>SUM(AT7:AT21)</f>
        <v>0</v>
      </c>
      <c r="AU22" s="12">
        <f>SUM(AU7:AU21)</f>
        <v>0</v>
      </c>
      <c r="AV22" s="12">
        <f>SUM(AV7:AV21)</f>
        <v>0</v>
      </c>
      <c r="AW22" s="13">
        <f>SUM(AW7:AW21)</f>
        <v>0</v>
      </c>
    </row>
    <row r="23" spans="1:49" ht="14.2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60"/>
      <c r="AU23" s="60"/>
      <c r="AV23" s="6"/>
      <c r="AW23" s="7"/>
    </row>
    <row r="24" spans="1:49" ht="16.5" customHeight="1">
      <c r="A24" s="126" t="s">
        <v>37</v>
      </c>
      <c r="B24" s="178">
        <v>1</v>
      </c>
      <c r="C24" s="72" t="s">
        <v>38</v>
      </c>
      <c r="D24" s="73"/>
      <c r="E24" s="73"/>
      <c r="F24" s="73"/>
      <c r="G24" s="74"/>
      <c r="H24" s="142" t="s">
        <v>77</v>
      </c>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W24" s="144"/>
    </row>
    <row r="25" spans="1:49" ht="14.25">
      <c r="A25" s="127"/>
      <c r="B25" s="179"/>
      <c r="C25" s="75"/>
      <c r="D25" s="76"/>
      <c r="E25" s="76"/>
      <c r="F25" s="76"/>
      <c r="G25" s="77"/>
      <c r="H25" s="145"/>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7"/>
    </row>
    <row r="26" spans="1:49" ht="16.5" customHeight="1">
      <c r="A26" s="127"/>
      <c r="B26" s="129" t="s">
        <v>21</v>
      </c>
      <c r="C26" s="78" t="s">
        <v>40</v>
      </c>
      <c r="D26" s="79"/>
      <c r="E26" s="79"/>
      <c r="F26" s="79"/>
      <c r="G26" s="80"/>
      <c r="H26" s="142" t="s">
        <v>41</v>
      </c>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c r="AS26" s="143"/>
      <c r="AT26" s="143"/>
      <c r="AU26" s="143"/>
      <c r="AV26" s="143"/>
      <c r="AW26" s="144"/>
    </row>
    <row r="27" spans="1:49" ht="14.25">
      <c r="A27" s="127"/>
      <c r="B27" s="130"/>
      <c r="C27" s="81"/>
      <c r="D27" s="82"/>
      <c r="E27" s="82"/>
      <c r="F27" s="82"/>
      <c r="G27" s="83"/>
      <c r="H27" s="148"/>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c r="AJ27" s="149"/>
      <c r="AK27" s="149"/>
      <c r="AL27" s="149"/>
      <c r="AM27" s="149"/>
      <c r="AN27" s="149"/>
      <c r="AO27" s="149"/>
      <c r="AP27" s="149"/>
      <c r="AQ27" s="149"/>
      <c r="AR27" s="149"/>
      <c r="AS27" s="149"/>
      <c r="AT27" s="149"/>
      <c r="AU27" s="149"/>
      <c r="AV27" s="149"/>
      <c r="AW27" s="150"/>
    </row>
    <row r="28" spans="1:49" ht="16.5" customHeight="1">
      <c r="A28" s="127"/>
      <c r="B28" s="130"/>
      <c r="C28" s="81"/>
      <c r="D28" s="82"/>
      <c r="E28" s="82"/>
      <c r="F28" s="82"/>
      <c r="G28" s="83"/>
      <c r="H28" s="148"/>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49"/>
      <c r="AR28" s="149"/>
      <c r="AS28" s="149"/>
      <c r="AT28" s="149"/>
      <c r="AU28" s="149"/>
      <c r="AV28" s="149"/>
      <c r="AW28" s="150"/>
    </row>
    <row r="29" spans="1:49" ht="14.25">
      <c r="A29" s="127"/>
      <c r="B29" s="131"/>
      <c r="C29" s="84"/>
      <c r="D29" s="85"/>
      <c r="E29" s="85"/>
      <c r="F29" s="85"/>
      <c r="G29" s="86"/>
      <c r="H29" s="145"/>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7"/>
    </row>
    <row r="30" spans="1:49" ht="16.5" customHeight="1">
      <c r="A30" s="127"/>
      <c r="B30" s="180" t="s">
        <v>42</v>
      </c>
      <c r="C30" s="78" t="s">
        <v>43</v>
      </c>
      <c r="D30" s="79"/>
      <c r="E30" s="79"/>
      <c r="F30" s="79"/>
      <c r="G30" s="80"/>
      <c r="H30" s="184" t="s">
        <v>44</v>
      </c>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c r="AO30" s="185"/>
      <c r="AP30" s="185"/>
      <c r="AQ30" s="185"/>
      <c r="AR30" s="185"/>
      <c r="AS30" s="185"/>
      <c r="AT30" s="185"/>
      <c r="AU30" s="185"/>
      <c r="AV30" s="185"/>
      <c r="AW30" s="186"/>
    </row>
    <row r="31" spans="1:49" ht="14.25">
      <c r="A31" s="127"/>
      <c r="B31" s="181"/>
      <c r="C31" s="84"/>
      <c r="D31" s="85"/>
      <c r="E31" s="85"/>
      <c r="F31" s="85"/>
      <c r="G31" s="86"/>
      <c r="H31" s="187"/>
      <c r="I31" s="188"/>
      <c r="J31" s="188"/>
      <c r="K31" s="188"/>
      <c r="L31" s="188"/>
      <c r="M31" s="188"/>
      <c r="N31" s="188"/>
      <c r="O31" s="188"/>
      <c r="P31" s="188"/>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c r="AN31" s="188"/>
      <c r="AO31" s="188"/>
      <c r="AP31" s="188"/>
      <c r="AQ31" s="188"/>
      <c r="AR31" s="188"/>
      <c r="AS31" s="188"/>
      <c r="AT31" s="188"/>
      <c r="AU31" s="188"/>
      <c r="AV31" s="188"/>
      <c r="AW31" s="189"/>
    </row>
    <row r="32" spans="1:49" ht="16.5" customHeight="1">
      <c r="A32" s="127"/>
      <c r="B32" s="182" t="s">
        <v>45</v>
      </c>
      <c r="C32" s="78" t="s">
        <v>46</v>
      </c>
      <c r="D32" s="79"/>
      <c r="E32" s="79"/>
      <c r="F32" s="79"/>
      <c r="G32" s="80"/>
      <c r="H32" s="184" t="s">
        <v>47</v>
      </c>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c r="AO32" s="185"/>
      <c r="AP32" s="185"/>
      <c r="AQ32" s="185"/>
      <c r="AR32" s="185"/>
      <c r="AS32" s="185"/>
      <c r="AT32" s="185"/>
      <c r="AU32" s="185"/>
      <c r="AV32" s="185"/>
      <c r="AW32" s="186"/>
    </row>
    <row r="33" spans="1:49" ht="14.25">
      <c r="A33" s="127"/>
      <c r="B33" s="183"/>
      <c r="C33" s="84"/>
      <c r="D33" s="85"/>
      <c r="E33" s="85"/>
      <c r="F33" s="85"/>
      <c r="G33" s="86"/>
      <c r="H33" s="187"/>
      <c r="I33" s="188"/>
      <c r="J33" s="188"/>
      <c r="K33" s="188"/>
      <c r="L33" s="188"/>
      <c r="M33" s="188"/>
      <c r="N33" s="188"/>
      <c r="O33" s="188"/>
      <c r="P33" s="188"/>
      <c r="Q33" s="188"/>
      <c r="R33" s="188"/>
      <c r="S33" s="188"/>
      <c r="T33" s="188"/>
      <c r="U33" s="188"/>
      <c r="V33" s="188"/>
      <c r="W33" s="188"/>
      <c r="X33" s="188"/>
      <c r="Y33" s="188"/>
      <c r="Z33" s="188"/>
      <c r="AA33" s="188"/>
      <c r="AB33" s="188"/>
      <c r="AC33" s="188"/>
      <c r="AD33" s="188"/>
      <c r="AE33" s="188"/>
      <c r="AF33" s="188"/>
      <c r="AG33" s="188"/>
      <c r="AH33" s="188"/>
      <c r="AI33" s="188"/>
      <c r="AJ33" s="188"/>
      <c r="AK33" s="188"/>
      <c r="AL33" s="188"/>
      <c r="AM33" s="188"/>
      <c r="AN33" s="188"/>
      <c r="AO33" s="188"/>
      <c r="AP33" s="188"/>
      <c r="AQ33" s="188"/>
      <c r="AR33" s="188"/>
      <c r="AS33" s="188"/>
      <c r="AT33" s="188"/>
      <c r="AU33" s="188"/>
      <c r="AV33" s="188"/>
      <c r="AW33" s="189"/>
    </row>
    <row r="34" spans="1:49" ht="16.5" customHeight="1">
      <c r="A34" s="127"/>
      <c r="B34" s="98">
        <v>7</v>
      </c>
      <c r="C34" s="111" t="s">
        <v>48</v>
      </c>
      <c r="D34" s="112"/>
      <c r="E34" s="112"/>
      <c r="F34" s="112"/>
      <c r="G34" s="113"/>
      <c r="H34" s="172" t="s">
        <v>56</v>
      </c>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4"/>
    </row>
    <row r="35" spans="1:49" ht="14.25">
      <c r="A35" s="127"/>
      <c r="B35" s="171"/>
      <c r="C35" s="114"/>
      <c r="D35" s="115"/>
      <c r="E35" s="115"/>
      <c r="F35" s="115"/>
      <c r="G35" s="116"/>
      <c r="H35" s="175"/>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7"/>
    </row>
    <row r="36" spans="1:49" ht="16.5" customHeight="1">
      <c r="A36" s="127"/>
      <c r="B36" s="97">
        <v>6</v>
      </c>
      <c r="C36" s="111" t="s">
        <v>49</v>
      </c>
      <c r="D36" s="112"/>
      <c r="E36" s="112"/>
      <c r="F36" s="112"/>
      <c r="G36" s="113"/>
      <c r="H36" s="172" t="s">
        <v>57</v>
      </c>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4"/>
    </row>
    <row r="37" spans="1:49" ht="14.25">
      <c r="A37" s="127"/>
      <c r="B37" s="97"/>
      <c r="C37" s="114"/>
      <c r="D37" s="115"/>
      <c r="E37" s="115"/>
      <c r="F37" s="115"/>
      <c r="G37" s="116"/>
      <c r="H37" s="175"/>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177"/>
    </row>
    <row r="38" spans="1:49" ht="16.5" customHeight="1">
      <c r="A38" s="127"/>
      <c r="B38" s="97">
        <v>3</v>
      </c>
      <c r="C38" s="111" t="s">
        <v>50</v>
      </c>
      <c r="D38" s="112"/>
      <c r="E38" s="112"/>
      <c r="F38" s="112"/>
      <c r="G38" s="113"/>
      <c r="H38" s="172" t="s">
        <v>58</v>
      </c>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173"/>
      <c r="AJ38" s="173"/>
      <c r="AK38" s="173"/>
      <c r="AL38" s="173"/>
      <c r="AM38" s="173"/>
      <c r="AN38" s="173"/>
      <c r="AO38" s="173"/>
      <c r="AP38" s="173"/>
      <c r="AQ38" s="173"/>
      <c r="AR38" s="173"/>
      <c r="AS38" s="173"/>
      <c r="AT38" s="173"/>
      <c r="AU38" s="173"/>
      <c r="AV38" s="173"/>
      <c r="AW38" s="174"/>
    </row>
    <row r="39" spans="1:49" ht="14.25">
      <c r="A39" s="127"/>
      <c r="B39" s="97"/>
      <c r="C39" s="114"/>
      <c r="D39" s="115"/>
      <c r="E39" s="115"/>
      <c r="F39" s="115"/>
      <c r="G39" s="116"/>
      <c r="H39" s="175"/>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c r="AV39" s="176"/>
      <c r="AW39" s="177"/>
    </row>
    <row r="40" spans="1:49" ht="16.5" customHeight="1">
      <c r="A40" s="127"/>
      <c r="B40" s="97">
        <v>2</v>
      </c>
      <c r="C40" s="111" t="s">
        <v>51</v>
      </c>
      <c r="D40" s="112"/>
      <c r="E40" s="112"/>
      <c r="F40" s="112"/>
      <c r="G40" s="113"/>
      <c r="H40" s="172" t="s">
        <v>63</v>
      </c>
      <c r="I40" s="173"/>
      <c r="J40" s="173"/>
      <c r="K40" s="173"/>
      <c r="L40" s="173"/>
      <c r="M40" s="173"/>
      <c r="N40" s="173"/>
      <c r="O40" s="173"/>
      <c r="P40" s="173"/>
      <c r="Q40" s="173"/>
      <c r="R40" s="173"/>
      <c r="S40" s="173"/>
      <c r="T40" s="173"/>
      <c r="U40" s="173"/>
      <c r="V40" s="173"/>
      <c r="W40" s="173"/>
      <c r="X40" s="173"/>
      <c r="Y40" s="173"/>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4"/>
    </row>
    <row r="41" spans="1:49" ht="14.25">
      <c r="A41" s="127"/>
      <c r="B41" s="98"/>
      <c r="C41" s="114"/>
      <c r="D41" s="115"/>
      <c r="E41" s="115"/>
      <c r="F41" s="115"/>
      <c r="G41" s="116"/>
      <c r="H41" s="175"/>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7"/>
    </row>
    <row r="42" spans="1:49" ht="183.75" customHeight="1">
      <c r="A42" s="164" t="s">
        <v>52</v>
      </c>
      <c r="B42" s="164"/>
      <c r="C42" s="164"/>
      <c r="D42" s="164"/>
      <c r="E42" s="164"/>
      <c r="F42" s="164"/>
      <c r="G42" s="164"/>
      <c r="H42" s="136" t="s">
        <v>66</v>
      </c>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8"/>
    </row>
  </sheetData>
  <mergeCells count="66">
    <mergeCell ref="A42:G42"/>
    <mergeCell ref="H42:AW42"/>
    <mergeCell ref="B38:B39"/>
    <mergeCell ref="C38:G39"/>
    <mergeCell ref="H38:AW39"/>
    <mergeCell ref="B40:B41"/>
    <mergeCell ref="B4:C4"/>
    <mergeCell ref="B36:B37"/>
    <mergeCell ref="C36:G37"/>
    <mergeCell ref="H36:AW37"/>
    <mergeCell ref="C30:G31"/>
    <mergeCell ref="H26:AW29"/>
    <mergeCell ref="B30:B31"/>
    <mergeCell ref="T5:U5"/>
    <mergeCell ref="I4:J4"/>
    <mergeCell ref="I5:J5"/>
    <mergeCell ref="H30:AW31"/>
    <mergeCell ref="B32:B33"/>
    <mergeCell ref="R4:S4"/>
    <mergeCell ref="R5:S5"/>
    <mergeCell ref="B34:B35"/>
    <mergeCell ref="C34:G35"/>
    <mergeCell ref="AV3:AW3"/>
    <mergeCell ref="V6:Z6"/>
    <mergeCell ref="AE6:AF6"/>
    <mergeCell ref="AI6:AJ6"/>
    <mergeCell ref="AO6:AP6"/>
    <mergeCell ref="AG4:AH4"/>
    <mergeCell ref="AG5:AH5"/>
    <mergeCell ref="AK4:AL4"/>
    <mergeCell ref="AK5:AL5"/>
    <mergeCell ref="AM4:AN4"/>
    <mergeCell ref="AM5:AN5"/>
    <mergeCell ref="AT4:AT6"/>
    <mergeCell ref="AA4:AB4"/>
    <mergeCell ref="AA5:AB5"/>
    <mergeCell ref="AV4:AV6"/>
    <mergeCell ref="AW4:AW6"/>
    <mergeCell ref="A23:AS23"/>
    <mergeCell ref="A24:A41"/>
    <mergeCell ref="B24:B25"/>
    <mergeCell ref="C24:G25"/>
    <mergeCell ref="C40:G41"/>
    <mergeCell ref="H40:AW41"/>
    <mergeCell ref="C32:G33"/>
    <mergeCell ref="H32:AW33"/>
    <mergeCell ref="H34:AW35"/>
    <mergeCell ref="H24:AW25"/>
    <mergeCell ref="B26:B29"/>
    <mergeCell ref="C26:G29"/>
    <mergeCell ref="AU4:AU6"/>
    <mergeCell ref="AS3:AU3"/>
    <mergeCell ref="A22:AR22"/>
    <mergeCell ref="A4:A6"/>
    <mergeCell ref="AS4:AS6"/>
    <mergeCell ref="B3:AR3"/>
    <mergeCell ref="AC4:AD4"/>
    <mergeCell ref="AC5:AD5"/>
    <mergeCell ref="D6:H6"/>
    <mergeCell ref="K5:L5"/>
    <mergeCell ref="T4:U4"/>
    <mergeCell ref="M6:Q6"/>
    <mergeCell ref="B5:C5"/>
    <mergeCell ref="K4:L4"/>
    <mergeCell ref="AQ4:AR4"/>
    <mergeCell ref="AQ5:AR5"/>
  </mergeCells>
  <conditionalFormatting sqref="B7:AR21">
    <cfRule type="expression" dxfId="2" priority="2" stopIfTrue="1">
      <formula>B7=KeyOL</formula>
    </cfRule>
    <cfRule type="expression" dxfId="1" priority="3" stopIfTrue="1">
      <formula>B7=KeyPL</formula>
    </cfRule>
    <cfRule type="expression" dxfId="0" priority="4" stopIfTrue="1">
      <formula>B7=KeyCD</formula>
    </cfRule>
  </conditionalFormatting>
  <pageMargins left="0.7" right="0.7" top="0.75" bottom="0.75" header="0.3" footer="0.3"/>
  <pageSetup paperSize="9" scale="66" orientation="landscape" r:id="rId1"/>
  <extLst>
    <ext xmlns:x14="http://schemas.microsoft.com/office/spreadsheetml/2009/9/main" uri="{78C0D931-6437-407d-A8EE-F0AAD7539E65}">
      <x14:conditionalFormattings>
        <x14:conditionalFormatting xmlns:xm="http://schemas.microsoft.com/office/excel/2006/main">
          <x14:cfRule type="iconSet" priority="5" id="{F47CC303-650A-4616-AB14-4A0DDC0584E5}">
            <x14:iconSet iconSet="4TrafficLights" showValue="0"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B34 B36 B38 B40</xm:sqref>
        </x14:conditionalFormatting>
        <x14:conditionalFormatting xmlns:xm="http://schemas.microsoft.com/office/excel/2006/main">
          <x14:cfRule type="iconSet" priority="1" id="{FEF5FCF7-6453-4B46-A803-6D2C66465711}">
            <x14:iconSet iconSet="4TrafficLights" custom="1">
              <x14:cfvo type="percent">
                <xm:f>0</xm:f>
              </x14:cfvo>
              <x14:cfvo type="num">
                <xm:f>3</xm:f>
              </x14:cfvo>
              <x14:cfvo type="num">
                <xm:f>6</xm:f>
              </x14:cfvo>
              <x14:cfvo type="num">
                <xm:f>7</xm:f>
              </x14:cfvo>
              <x14:cfIcon iconSet="3Flags" iconId="0"/>
              <x14:cfIcon iconSet="3Symbols2" iconId="2"/>
              <x14:cfIcon iconSet="3Symbols2" iconId="1"/>
              <x14:cfIcon iconSet="3Symbols2" iconId="0"/>
            </x14:iconSet>
          </x14:cfRule>
          <xm:sqref>AS7:AU21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9233F430EABA49A1EC7BA97A3071BD" ma:contentTypeVersion="0" ma:contentTypeDescription="Create a new document." ma:contentTypeScope="" ma:versionID="801c29c9f036f39e1d4193bbd3b1a109">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3400ED-AD5C-415F-B1EB-3014A4B2D862}"/>
</file>

<file path=customXml/itemProps2.xml><?xml version="1.0" encoding="utf-8"?>
<ds:datastoreItem xmlns:ds="http://schemas.openxmlformats.org/officeDocument/2006/customXml" ds:itemID="{DF9B31B1-095B-4C9A-B798-ACF900709E36}"/>
</file>

<file path=customXml/itemProps3.xml><?xml version="1.0" encoding="utf-8"?>
<ds:datastoreItem xmlns:ds="http://schemas.openxmlformats.org/officeDocument/2006/customXml" ds:itemID="{F42E43A0-9F13-4A19-8630-E200F6FB25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 You Cheng</dc:creator>
  <cp:keywords/>
  <dc:description/>
  <cp:lastModifiedBy>Koji Jack Hirayama</cp:lastModifiedBy>
  <cp:revision/>
  <dcterms:created xsi:type="dcterms:W3CDTF">2015-05-15T07:23:43Z</dcterms:created>
  <dcterms:modified xsi:type="dcterms:W3CDTF">2019-08-29T06:48:38Z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0x0101006B9233F430EABA49A1EC7BA97A3071BD</vt:lpwstr>
  </property>
</Properties>
</file>